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bdemi\Desktop\Excel Dashboard Files\Sales Report 1\"/>
    </mc:Choice>
  </mc:AlternateContent>
  <xr:revisionPtr revIDLastSave="0" documentId="13_ncr:1_{5E81A784-62F2-40BA-B826-3C2AD911C481}" xr6:coauthVersionLast="47" xr6:coauthVersionMax="47" xr10:uidLastSave="{00000000-0000-0000-0000-000000000000}"/>
  <bookViews>
    <workbookView xWindow="-120" yWindow="-120" windowWidth="29040" windowHeight="15840" firstSheet="3" activeTab="8" xr2:uid="{00000000-000D-0000-FFFF-FFFF00000000}"/>
  </bookViews>
  <sheets>
    <sheet name="Data" sheetId="1" r:id="rId1"/>
    <sheet name="Pivot Tables" sheetId="2" r:id="rId2"/>
    <sheet name="Sales By Month Chart" sheetId="3" r:id="rId3"/>
    <sheet name="No of Sales by Month" sheetId="4" r:id="rId4"/>
    <sheet name="Total Sales by Item Type" sheetId="5" r:id="rId5"/>
    <sheet name="Sales Total By Location" sheetId="6" r:id="rId6"/>
    <sheet name="Total Sales By Region" sheetId="7" r:id="rId7"/>
    <sheet name="Total Sales by Representative" sheetId="8" r:id="rId8"/>
    <sheet name="DASHBOARD" sheetId="9" r:id="rId9"/>
  </sheets>
  <definedNames>
    <definedName name="_xlchart.v1.0" hidden="1">'No of Sales by Month'!$H$3:$H$15</definedName>
    <definedName name="_xlchart.v1.1" hidden="1">'No of Sales by Month'!$I$1:$I$2</definedName>
    <definedName name="_xlchart.v1.10" hidden="1">'Total Sales by Item Type'!$E$3:$E$6</definedName>
    <definedName name="_xlchart.v1.15" hidden="1">'No of Sales by Month'!$H$3:$H$15</definedName>
    <definedName name="_xlchart.v1.16" hidden="1">'No of Sales by Month'!$I$1:$I$2</definedName>
    <definedName name="_xlchart.v1.17" hidden="1">'No of Sales by Month'!$I$3:$I$15</definedName>
    <definedName name="_xlchart.v1.2" hidden="1">'No of Sales by Month'!$I$3:$I$15</definedName>
    <definedName name="_xlchart.v1.3" hidden="1">'Total Sales by Item Type'!$D$3:$D$6</definedName>
    <definedName name="_xlchart.v1.4" hidden="1">'Total Sales by Item Type'!$E$3:$E$6</definedName>
    <definedName name="_xlchart.v1.9" hidden="1">'Total Sales by Item Type'!$D$3:$D$6</definedName>
    <definedName name="_xlchart.v5.11" hidden="1">'Sales Total By Location'!$A$16</definedName>
    <definedName name="_xlchart.v5.12" hidden="1">'Sales Total By Location'!$A$17:$A$24</definedName>
    <definedName name="_xlchart.v5.13" hidden="1">'Sales Total By Location'!$B$16</definedName>
    <definedName name="_xlchart.v5.14" hidden="1">'Sales Total By Location'!$B$17:$B$24</definedName>
    <definedName name="_xlchart.v5.5" hidden="1">'Sales Total By Location'!$A$16</definedName>
    <definedName name="_xlchart.v5.6" hidden="1">'Sales Total By Location'!$A$17:$A$24</definedName>
    <definedName name="_xlchart.v5.7" hidden="1">'Sales Total By Location'!$B$16</definedName>
    <definedName name="_xlchart.v5.8" hidden="1">'Sales Total By Location'!$B$17:$B$24</definedName>
    <definedName name="Slicer_Item">#N/A</definedName>
    <definedName name="Slicer_Location">#N/A</definedName>
    <definedName name="Slicer_Order_Month">#N/A</definedName>
    <definedName name="Slicer_Region">#N/A</definedName>
    <definedName name="Slicer_Sales_Representative">#N/A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1" i="2" l="1"/>
  <c r="Q3" i="2"/>
  <c r="D25" i="2"/>
  <c r="D3" i="2"/>
  <c r="D3" i="4"/>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2" i="1"/>
  <c r="B4" i="8"/>
  <c r="B18" i="6"/>
  <c r="I13" i="4"/>
  <c r="I5" i="4"/>
  <c r="E5" i="5"/>
  <c r="B6" i="8"/>
  <c r="B3" i="8"/>
  <c r="B17" i="6"/>
  <c r="I12" i="4"/>
  <c r="I4" i="4"/>
  <c r="B24" i="6"/>
  <c r="E6" i="5"/>
  <c r="I11" i="4"/>
  <c r="I3" i="4"/>
  <c r="B23" i="6"/>
  <c r="I10" i="4"/>
  <c r="B22" i="6"/>
  <c r="E4" i="5"/>
  <c r="I9" i="4"/>
  <c r="B21" i="6"/>
  <c r="E3" i="5"/>
  <c r="I8" i="4"/>
  <c r="B20" i="6"/>
  <c r="I7" i="4"/>
  <c r="I15" i="4"/>
  <c r="B5" i="8"/>
  <c r="B19" i="6"/>
  <c r="I14" i="4"/>
  <c r="I6" i="4"/>
  <c r="B7" i="8"/>
</calcChain>
</file>

<file path=xl/sharedStrings.xml><?xml version="1.0" encoding="utf-8"?>
<sst xmlns="http://schemas.openxmlformats.org/spreadsheetml/2006/main" count="28599" uniqueCount="584">
  <si>
    <t>Sales Representative</t>
  </si>
  <si>
    <t>Location</t>
  </si>
  <si>
    <t>Region</t>
  </si>
  <si>
    <t>Customer</t>
  </si>
  <si>
    <t>Order Date</t>
  </si>
  <si>
    <t>Item</t>
  </si>
  <si>
    <t>Quantity</t>
  </si>
  <si>
    <t>Price</t>
  </si>
  <si>
    <t>Total Sale Amount</t>
  </si>
  <si>
    <t>Sara Snyder</t>
  </si>
  <si>
    <t>Massachusetts</t>
  </si>
  <si>
    <t>East</t>
  </si>
  <si>
    <t>Raymond Young</t>
  </si>
  <si>
    <t>Junk</t>
  </si>
  <si>
    <t>New York</t>
  </si>
  <si>
    <t>Helen Dean</t>
  </si>
  <si>
    <t>Diane Gonzalez</t>
  </si>
  <si>
    <t>Washington</t>
  </si>
  <si>
    <t>West</t>
  </si>
  <si>
    <t>Shirley Chavez</t>
  </si>
  <si>
    <t>Stuff</t>
  </si>
  <si>
    <t>New Jersey</t>
  </si>
  <si>
    <t>Brian Ryan</t>
  </si>
  <si>
    <t>Benjamin Willis</t>
  </si>
  <si>
    <t>Things</t>
  </si>
  <si>
    <t>Patrick Graham</t>
  </si>
  <si>
    <t>Annie Jenkins</t>
  </si>
  <si>
    <t>Widgets</t>
  </si>
  <si>
    <t>Christina Little</t>
  </si>
  <si>
    <t>Mary Green</t>
  </si>
  <si>
    <t>Randy Watson</t>
  </si>
  <si>
    <t>Ruby Matthews</t>
  </si>
  <si>
    <t>Christopher Oliver</t>
  </si>
  <si>
    <t>Kathryn Fox</t>
  </si>
  <si>
    <t>Oregon</t>
  </si>
  <si>
    <t>Carl Lawson</t>
  </si>
  <si>
    <t>Walter Kennedy</t>
  </si>
  <si>
    <t>Pamela Alexander</t>
  </si>
  <si>
    <t>Gloria Harper</t>
  </si>
  <si>
    <t>Harold Hunter</t>
  </si>
  <si>
    <t>Judy Sanchez</t>
  </si>
  <si>
    <t>Christine Wallace</t>
  </si>
  <si>
    <t>Lori Shaw</t>
  </si>
  <si>
    <t>Sandra Hicks</t>
  </si>
  <si>
    <t>Roger Gomez</t>
  </si>
  <si>
    <t>Kimberly Coleman</t>
  </si>
  <si>
    <t>Frances Warren</t>
  </si>
  <si>
    <t>Heather Andrews</t>
  </si>
  <si>
    <t>Rachel Harris</t>
  </si>
  <si>
    <t>Susan Jacobs</t>
  </si>
  <si>
    <t>Gary Young</t>
  </si>
  <si>
    <t>Anthony Berry</t>
  </si>
  <si>
    <t>California</t>
  </si>
  <si>
    <t>Joan Robinson</t>
  </si>
  <si>
    <t>Frank Ramos</t>
  </si>
  <si>
    <t>Raymond Matthews</t>
  </si>
  <si>
    <t>Mary Rose</t>
  </si>
  <si>
    <t>Jerry Collins</t>
  </si>
  <si>
    <t>Randy Willis</t>
  </si>
  <si>
    <t>Denise Henry</t>
  </si>
  <si>
    <t>Albert Miller</t>
  </si>
  <si>
    <t>Evelyn Elliott</t>
  </si>
  <si>
    <t>Mary Nelson</t>
  </si>
  <si>
    <t>Mark Parker</t>
  </si>
  <si>
    <t>Victor Bell</t>
  </si>
  <si>
    <t>William Payne</t>
  </si>
  <si>
    <t>Joseph Dixon</t>
  </si>
  <si>
    <t>Andrew Adams</t>
  </si>
  <si>
    <t>Connecticut</t>
  </si>
  <si>
    <t>Cheryl Henderson</t>
  </si>
  <si>
    <t>Carlos Stephens</t>
  </si>
  <si>
    <t>Daniel Perez</t>
  </si>
  <si>
    <t>Carl Howard</t>
  </si>
  <si>
    <t>Alice Davis</t>
  </si>
  <si>
    <t>Michael Cruz</t>
  </si>
  <si>
    <t>Betty Stewart</t>
  </si>
  <si>
    <t>Jacqueline Little</t>
  </si>
  <si>
    <t>Anna Garcia</t>
  </si>
  <si>
    <t>Cheryl Riley</t>
  </si>
  <si>
    <t>William Collins</t>
  </si>
  <si>
    <t>Jane Watkins</t>
  </si>
  <si>
    <t>Phillip Harrison</t>
  </si>
  <si>
    <t>Linda Wagner</t>
  </si>
  <si>
    <t>Christina Oliver</t>
  </si>
  <si>
    <t>Joseph Ryan</t>
  </si>
  <si>
    <t>Henry Stanley</t>
  </si>
  <si>
    <t>Diana Hamilton</t>
  </si>
  <si>
    <t>Kevin Torres</t>
  </si>
  <si>
    <t>Jean Torres</t>
  </si>
  <si>
    <t>Billy Reed</t>
  </si>
  <si>
    <t>Dorothy Baker</t>
  </si>
  <si>
    <t>Brandon King</t>
  </si>
  <si>
    <t>Ralph Gomez</t>
  </si>
  <si>
    <t>Stephen Welch</t>
  </si>
  <si>
    <t>Harold Duncan</t>
  </si>
  <si>
    <t>Mark Alexander</t>
  </si>
  <si>
    <t>Heather Larson</t>
  </si>
  <si>
    <t>Rose Matthews</t>
  </si>
  <si>
    <t>Timothy Gonzales</t>
  </si>
  <si>
    <t>Craig Collins</t>
  </si>
  <si>
    <t>Frank Murphy</t>
  </si>
  <si>
    <t>Lillian Burke</t>
  </si>
  <si>
    <t>Nancy Meyer</t>
  </si>
  <si>
    <t>Jerry Butler</t>
  </si>
  <si>
    <t>Harold Rodriguez</t>
  </si>
  <si>
    <t>Eric Stanley</t>
  </si>
  <si>
    <t>Joe Russell</t>
  </si>
  <si>
    <t>Gerald Mcdonald</t>
  </si>
  <si>
    <t>Ruth Kennedy</t>
  </si>
  <si>
    <t>Gloria Mcdonald</t>
  </si>
  <si>
    <t>Adam Martin</t>
  </si>
  <si>
    <t>Philip Rodriguez</t>
  </si>
  <si>
    <t>Steven Kelly</t>
  </si>
  <si>
    <t>Ruth Burton</t>
  </si>
  <si>
    <t>Rachel Stanley</t>
  </si>
  <si>
    <t>Brenda Nelson</t>
  </si>
  <si>
    <t>Edward Taylor</t>
  </si>
  <si>
    <t>Philip Dean</t>
  </si>
  <si>
    <t>Laura Gutierrez</t>
  </si>
  <si>
    <t>Andrew Howard</t>
  </si>
  <si>
    <t>Joe Ryan</t>
  </si>
  <si>
    <t>Steven Miller</t>
  </si>
  <si>
    <t>Nevada</t>
  </si>
  <si>
    <t>Doris Diaz</t>
  </si>
  <si>
    <t>Charles Ray</t>
  </si>
  <si>
    <t>Margaret James</t>
  </si>
  <si>
    <t>Virginia Alvarez</t>
  </si>
  <si>
    <t>Frank Garrett</t>
  </si>
  <si>
    <t>Laura Wells</t>
  </si>
  <si>
    <t>Sara Hawkins</t>
  </si>
  <si>
    <t>Cynthia Matthews</t>
  </si>
  <si>
    <t>Kelly Gomez</t>
  </si>
  <si>
    <t>Billy Scott</t>
  </si>
  <si>
    <t>Arthur James</t>
  </si>
  <si>
    <t>Ronald Kim</t>
  </si>
  <si>
    <t>Harold Daniels</t>
  </si>
  <si>
    <t>Phillip Young</t>
  </si>
  <si>
    <t>Lois Baker</t>
  </si>
  <si>
    <t>Nicholas Schmidt</t>
  </si>
  <si>
    <t>Martha Mills</t>
  </si>
  <si>
    <t>Cynthia Lewis</t>
  </si>
  <si>
    <t>John Simpson</t>
  </si>
  <si>
    <t>Frances Parker</t>
  </si>
  <si>
    <t>Kenneth Lane</t>
  </si>
  <si>
    <t>Gloria Fisher</t>
  </si>
  <si>
    <t>Evelyn Greene</t>
  </si>
  <si>
    <t>Craig Thomas</t>
  </si>
  <si>
    <t>Nancy Scott</t>
  </si>
  <si>
    <t>Johnny Fowler</t>
  </si>
  <si>
    <t>Cheryl Williamson</t>
  </si>
  <si>
    <t>Joseph Willis</t>
  </si>
  <si>
    <t>Beverly Jacobs</t>
  </si>
  <si>
    <t>Donna Williams</t>
  </si>
  <si>
    <t>Ernest Hernandez</t>
  </si>
  <si>
    <t>Benjamin Spencer</t>
  </si>
  <si>
    <t>Kimberly Adams</t>
  </si>
  <si>
    <t>Ernest Bishop</t>
  </si>
  <si>
    <t>Kevin Garza</t>
  </si>
  <si>
    <t>Jason Berry</t>
  </si>
  <si>
    <t>Martha Brown</t>
  </si>
  <si>
    <t>Russell Day</t>
  </si>
  <si>
    <t>Sean Weaver</t>
  </si>
  <si>
    <t>Deborah Wells</t>
  </si>
  <si>
    <t>Sandra Meyer</t>
  </si>
  <si>
    <t>Sharon Rice</t>
  </si>
  <si>
    <t>Harold Schmidt</t>
  </si>
  <si>
    <t>Sharon Wagner</t>
  </si>
  <si>
    <t>Matthew Carter</t>
  </si>
  <si>
    <t>Lillian Wood</t>
  </si>
  <si>
    <t>Terry Pierce</t>
  </si>
  <si>
    <t>Kenneth Nelson</t>
  </si>
  <si>
    <t>David Allen</t>
  </si>
  <si>
    <t>Wanda Cole</t>
  </si>
  <si>
    <t>Anna Franklin</t>
  </si>
  <si>
    <t>Gary Weaver</t>
  </si>
  <si>
    <t>Juan Wallace</t>
  </si>
  <si>
    <t>Kelly Wagner</t>
  </si>
  <si>
    <t>Craig Mcdonald</t>
  </si>
  <si>
    <t>Gary Cook</t>
  </si>
  <si>
    <t>Mildred Moore</t>
  </si>
  <si>
    <t>Wayne Rivera</t>
  </si>
  <si>
    <t>Maria Johnston</t>
  </si>
  <si>
    <t>Louise Rivera</t>
  </si>
  <si>
    <t>Heather Lawrence</t>
  </si>
  <si>
    <t>Jessica Lewis</t>
  </si>
  <si>
    <t>Lois Castillo</t>
  </si>
  <si>
    <t>Thomas Robinson</t>
  </si>
  <si>
    <t>Tina Schmidt</t>
  </si>
  <si>
    <t>Martha Bell</t>
  </si>
  <si>
    <t>Marilyn Patterson</t>
  </si>
  <si>
    <t>Joshua Washington</t>
  </si>
  <si>
    <t>Maria Hughes</t>
  </si>
  <si>
    <t>Marilyn Carpenter</t>
  </si>
  <si>
    <t>Theresa Ellis</t>
  </si>
  <si>
    <t>Linda Morrison</t>
  </si>
  <si>
    <t>Annie Collins</t>
  </si>
  <si>
    <t>Brenda Cruz</t>
  </si>
  <si>
    <t>Arthur Green</t>
  </si>
  <si>
    <t>Walter Reed</t>
  </si>
  <si>
    <t>Bonnie Wagner</t>
  </si>
  <si>
    <t>Joan Harvey</t>
  </si>
  <si>
    <t>Jeffrey Miller</t>
  </si>
  <si>
    <t>Robin Murphy</t>
  </si>
  <si>
    <t>Brian Bryant</t>
  </si>
  <si>
    <t>Kathy Porter</t>
  </si>
  <si>
    <t>Jimmy Bailey</t>
  </si>
  <si>
    <t>Jean Griffin</t>
  </si>
  <si>
    <t>Michael Foster</t>
  </si>
  <si>
    <t>Cheryl Myers</t>
  </si>
  <si>
    <t>Jerry Palmer</t>
  </si>
  <si>
    <t>Cynthia Mccoy</t>
  </si>
  <si>
    <t>Charles Collins</t>
  </si>
  <si>
    <t>Juan Reed</t>
  </si>
  <si>
    <t>Carolyn Scott</t>
  </si>
  <si>
    <t>Adam Russell</t>
  </si>
  <si>
    <t>Debra Allen</t>
  </si>
  <si>
    <t>Lisa Morrison</t>
  </si>
  <si>
    <t>Ashley Spencer</t>
  </si>
  <si>
    <t>Jerry Davis</t>
  </si>
  <si>
    <t>Alice Kelly</t>
  </si>
  <si>
    <t>Rose Baker</t>
  </si>
  <si>
    <t>Joshua Campbell</t>
  </si>
  <si>
    <t>Jeremy Baker</t>
  </si>
  <si>
    <t>Kimberly Little</t>
  </si>
  <si>
    <t>Shirley Murray</t>
  </si>
  <si>
    <t>Nancy Stephens</t>
  </si>
  <si>
    <t>Antonio Mason</t>
  </si>
  <si>
    <t>Joan Thompson</t>
  </si>
  <si>
    <t>Virginia Foster</t>
  </si>
  <si>
    <t>Janice Mason</t>
  </si>
  <si>
    <t>Russell Cooper</t>
  </si>
  <si>
    <t>Jacqueline Wheeler</t>
  </si>
  <si>
    <t>Angela Fowler</t>
  </si>
  <si>
    <t>Judith Gray</t>
  </si>
  <si>
    <t>Anthony Ruiz</t>
  </si>
  <si>
    <t>Frances Campbell</t>
  </si>
  <si>
    <t>Chris George</t>
  </si>
  <si>
    <t>Michelle Sanchez</t>
  </si>
  <si>
    <t>Jason Jackson</t>
  </si>
  <si>
    <t>Beverly Garcia</t>
  </si>
  <si>
    <t>Alan Dean</t>
  </si>
  <si>
    <t>Kimberly Morris</t>
  </si>
  <si>
    <t>Janet Freeman</t>
  </si>
  <si>
    <t>Nicholas Nguyen</t>
  </si>
  <si>
    <t>Christopher Pierce</t>
  </si>
  <si>
    <t>Raymond Collins</t>
  </si>
  <si>
    <t>Samuel Daniels</t>
  </si>
  <si>
    <t>Janet Stewart</t>
  </si>
  <si>
    <t>Howard Nelson</t>
  </si>
  <si>
    <t>George Hill</t>
  </si>
  <si>
    <t>Linda Rose</t>
  </si>
  <si>
    <t>Joyce Garcia</t>
  </si>
  <si>
    <t>Lori Collins</t>
  </si>
  <si>
    <t>Mildred Hernandez</t>
  </si>
  <si>
    <t>Gary Moreno</t>
  </si>
  <si>
    <t>Cynthia Ray</t>
  </si>
  <si>
    <t>Judith Woods</t>
  </si>
  <si>
    <t>Randy West</t>
  </si>
  <si>
    <t>Carolyn Vasquez</t>
  </si>
  <si>
    <t>Rebecca Ryan</t>
  </si>
  <si>
    <t>Sandra Weaver</t>
  </si>
  <si>
    <t>Todd Holmes</t>
  </si>
  <si>
    <t>Cheryl Morris</t>
  </si>
  <si>
    <t>Andrea King</t>
  </si>
  <si>
    <t>Lisa Thomas</t>
  </si>
  <si>
    <t>Matthew Smith</t>
  </si>
  <si>
    <t>Jacqueline Hart</t>
  </si>
  <si>
    <t>Martha Harper</t>
  </si>
  <si>
    <t>Arthur Simmons</t>
  </si>
  <si>
    <t>James Wheeler</t>
  </si>
  <si>
    <t>Marilyn Graham</t>
  </si>
  <si>
    <t>Cheryl Howard</t>
  </si>
  <si>
    <t>Jimmy Warren</t>
  </si>
  <si>
    <t>Donna Bryant</t>
  </si>
  <si>
    <t>Peter Brown</t>
  </si>
  <si>
    <t>Eric Ellis</t>
  </si>
  <si>
    <t>Roger Bell</t>
  </si>
  <si>
    <t>Joshua Baker</t>
  </si>
  <si>
    <t>Teresa Fisher</t>
  </si>
  <si>
    <t>Louise Green</t>
  </si>
  <si>
    <t>Craig Hicks</t>
  </si>
  <si>
    <t>Phyllis Johnston</t>
  </si>
  <si>
    <t>Kelly Daniels</t>
  </si>
  <si>
    <t>Eric Robertson</t>
  </si>
  <si>
    <t>Norma West</t>
  </si>
  <si>
    <t>Sean Carr</t>
  </si>
  <si>
    <t>Ashley Adams</t>
  </si>
  <si>
    <t>Ryan Arnold</t>
  </si>
  <si>
    <t>Kimberly Bennett</t>
  </si>
  <si>
    <t>Emily Duncan</t>
  </si>
  <si>
    <t>Cynthia Brooks</t>
  </si>
  <si>
    <t>Robert Collins</t>
  </si>
  <si>
    <t>Tammy Clark</t>
  </si>
  <si>
    <t>Emily Patterson</t>
  </si>
  <si>
    <t>Susan Gomez</t>
  </si>
  <si>
    <t>Peter Gilbert</t>
  </si>
  <si>
    <t>Joshua Diaz</t>
  </si>
  <si>
    <t>Carlos Greene</t>
  </si>
  <si>
    <t>Frank Spencer</t>
  </si>
  <si>
    <t>Stephen Martinez</t>
  </si>
  <si>
    <t>Albert Dunn</t>
  </si>
  <si>
    <t>Rose Moreno</t>
  </si>
  <si>
    <t>Anthony White</t>
  </si>
  <si>
    <t>Kenneth West</t>
  </si>
  <si>
    <t>Irene Franklin</t>
  </si>
  <si>
    <t>Dennis Reed</t>
  </si>
  <si>
    <t>Richard Walker</t>
  </si>
  <si>
    <t>Mark Rogers</t>
  </si>
  <si>
    <t>Robin Matthews</t>
  </si>
  <si>
    <t>Lillian Howard</t>
  </si>
  <si>
    <t>Ernest Kelley</t>
  </si>
  <si>
    <t>Roy Franklin</t>
  </si>
  <si>
    <t>Jennifer White</t>
  </si>
  <si>
    <t>Andrea Lawrence</t>
  </si>
  <si>
    <t>Kathy Lee</t>
  </si>
  <si>
    <t>Maria Long</t>
  </si>
  <si>
    <t>Roy Young</t>
  </si>
  <si>
    <t>Wanda Allen</t>
  </si>
  <si>
    <t>Debra Gutierrez</t>
  </si>
  <si>
    <t>Ann Hall</t>
  </si>
  <si>
    <t>Debra Barnes</t>
  </si>
  <si>
    <t>Marie Rivera</t>
  </si>
  <si>
    <t>Teresa Thomas</t>
  </si>
  <si>
    <t>Justin Dixon</t>
  </si>
  <si>
    <t>Gloria Morris</t>
  </si>
  <si>
    <t>Henry Cox</t>
  </si>
  <si>
    <t>Earl White</t>
  </si>
  <si>
    <t>Rachel Larson</t>
  </si>
  <si>
    <t>Brian Roberts</t>
  </si>
  <si>
    <t>Janice Ford</t>
  </si>
  <si>
    <t>Rachel Dunn</t>
  </si>
  <si>
    <t>Willie Oliver</t>
  </si>
  <si>
    <t>Maria Romero</t>
  </si>
  <si>
    <t>Jason Black</t>
  </si>
  <si>
    <t>Gloria Oliver</t>
  </si>
  <si>
    <t>Jean Fowler</t>
  </si>
  <si>
    <t>Carolyn Rivera</t>
  </si>
  <si>
    <t>Diane Lewis</t>
  </si>
  <si>
    <t>Karen Willis</t>
  </si>
  <si>
    <t>Susan Watkins</t>
  </si>
  <si>
    <t>Craig Reyes</t>
  </si>
  <si>
    <t>Harry Hanson</t>
  </si>
  <si>
    <t>Roger Andrews</t>
  </si>
  <si>
    <t>Louis Marshall</t>
  </si>
  <si>
    <t>Wayne Lawson</t>
  </si>
  <si>
    <t>Jane Sims</t>
  </si>
  <si>
    <t>Theresa Mendoza</t>
  </si>
  <si>
    <t>Emily Matthews</t>
  </si>
  <si>
    <t>Billy Wood</t>
  </si>
  <si>
    <t>Edward Wells</t>
  </si>
  <si>
    <t>Joseph Bishop</t>
  </si>
  <si>
    <t>Terry Nguyen</t>
  </si>
  <si>
    <t>Alice Taylor</t>
  </si>
  <si>
    <t>Lawrence Ruiz</t>
  </si>
  <si>
    <t>Joan Cooper</t>
  </si>
  <si>
    <t>Matthew Berry</t>
  </si>
  <si>
    <t>Sharon Perez</t>
  </si>
  <si>
    <t>Debra Palmer</t>
  </si>
  <si>
    <t>Todd Miller</t>
  </si>
  <si>
    <t>Amy Olson</t>
  </si>
  <si>
    <t>Helen Diaz</t>
  </si>
  <si>
    <t>Clarence Mason</t>
  </si>
  <si>
    <t>Phyllis Gonzales</t>
  </si>
  <si>
    <t>Shirley Rivera</t>
  </si>
  <si>
    <t>Jerry Pierce</t>
  </si>
  <si>
    <t>Andrea Washington</t>
  </si>
  <si>
    <t>Stephen Murray</t>
  </si>
  <si>
    <t>Ann Duncan</t>
  </si>
  <si>
    <t>Tammy Hart</t>
  </si>
  <si>
    <t>Paula Ross</t>
  </si>
  <si>
    <t>Carl Ford</t>
  </si>
  <si>
    <t>Samuel Garza</t>
  </si>
  <si>
    <t>Marilyn Franklin</t>
  </si>
  <si>
    <t>Stephen Hicks</t>
  </si>
  <si>
    <t>Gregory Thompson</t>
  </si>
  <si>
    <t>Joseph Boyd</t>
  </si>
  <si>
    <t>Victor Watson</t>
  </si>
  <si>
    <t>Henry Sanders</t>
  </si>
  <si>
    <t>Joseph Foster</t>
  </si>
  <si>
    <t>Alan Allen</t>
  </si>
  <si>
    <t>Theresa Torres</t>
  </si>
  <si>
    <t>Beverly Hamilton</t>
  </si>
  <si>
    <t>Bruce Cruz</t>
  </si>
  <si>
    <t>Ronald Lopez</t>
  </si>
  <si>
    <t>Raymond Clark</t>
  </si>
  <si>
    <t>Scott Weaver</t>
  </si>
  <si>
    <t>Brandon Morales</t>
  </si>
  <si>
    <t>Bruce Reynolds</t>
  </si>
  <si>
    <t>Gregory Richardson</t>
  </si>
  <si>
    <t>Marilyn Perez</t>
  </si>
  <si>
    <t>Carl Rice</t>
  </si>
  <si>
    <t>Michelle Phillips</t>
  </si>
  <si>
    <t>Michelle Henderson</t>
  </si>
  <si>
    <t>Diana Pierce</t>
  </si>
  <si>
    <t>Angela Sullivan</t>
  </si>
  <si>
    <t>Ryan Alvarez</t>
  </si>
  <si>
    <t>Alice Brown</t>
  </si>
  <si>
    <t>Harry Torres</t>
  </si>
  <si>
    <t>Sandra Bowman</t>
  </si>
  <si>
    <t>Albert Bradley</t>
  </si>
  <si>
    <t>Marilyn Perry</t>
  </si>
  <si>
    <t>Ryan Ramos</t>
  </si>
  <si>
    <t>Eugene Flores</t>
  </si>
  <si>
    <t>Charles Montgomery</t>
  </si>
  <si>
    <t>Kathy Rice</t>
  </si>
  <si>
    <t>Katherine Mcdonald</t>
  </si>
  <si>
    <t>Raymond Freeman</t>
  </si>
  <si>
    <t>Harold Matthews</t>
  </si>
  <si>
    <t>Jennifer Reyes</t>
  </si>
  <si>
    <t>Teresa Walker</t>
  </si>
  <si>
    <t>Gerald Phillips</t>
  </si>
  <si>
    <t>Arthur Austin</t>
  </si>
  <si>
    <t>Marilyn Martin</t>
  </si>
  <si>
    <t>Katherine Carroll</t>
  </si>
  <si>
    <t>Bruce Nelson</t>
  </si>
  <si>
    <t>Donald Lopez</t>
  </si>
  <si>
    <t>Frank Owens</t>
  </si>
  <si>
    <t>Tina Jones</t>
  </si>
  <si>
    <t>Sharon Montgomery</t>
  </si>
  <si>
    <t>Douglas Duncan</t>
  </si>
  <si>
    <t>Steven Stewart</t>
  </si>
  <si>
    <t>Craig Lewis</t>
  </si>
  <si>
    <t>Jane Ramirez</t>
  </si>
  <si>
    <t>Paul Perkins</t>
  </si>
  <si>
    <t>Earl Morales</t>
  </si>
  <si>
    <t>Kathy Schmidt</t>
  </si>
  <si>
    <t>Sarah Harrison</t>
  </si>
  <si>
    <t>Anna Wheeler</t>
  </si>
  <si>
    <t>Judy Carpenter</t>
  </si>
  <si>
    <t>Louis Frazier</t>
  </si>
  <si>
    <t>Jason Patterson</t>
  </si>
  <si>
    <t>Katherine Hayes</t>
  </si>
  <si>
    <t>Kevin Barnes</t>
  </si>
  <si>
    <t>Frances Lane</t>
  </si>
  <si>
    <t>Deborah Gilbert</t>
  </si>
  <si>
    <t>Antonio Hunter</t>
  </si>
  <si>
    <t>Jennifer Adams</t>
  </si>
  <si>
    <t>Lois Fernandez</t>
  </si>
  <si>
    <t>Chris Gilbert</t>
  </si>
  <si>
    <t>Denise Perez</t>
  </si>
  <si>
    <t>Eugene Schmidt</t>
  </si>
  <si>
    <t>Walter Meyer</t>
  </si>
  <si>
    <t>Annie Wilson</t>
  </si>
  <si>
    <t>Michelle Elliott</t>
  </si>
  <si>
    <t>Jennifer Simpson</t>
  </si>
  <si>
    <t>Phyllis Grant</t>
  </si>
  <si>
    <t>Clarence Bishop</t>
  </si>
  <si>
    <t>Amanda Bryant</t>
  </si>
  <si>
    <t>Denise Mitchell</t>
  </si>
  <si>
    <t>Phyllis Ward</t>
  </si>
  <si>
    <t>Nicholas Ward</t>
  </si>
  <si>
    <t>Phillip Johnston</t>
  </si>
  <si>
    <t>Robert Hayes</t>
  </si>
  <si>
    <t>Nicholas Howell</t>
  </si>
  <si>
    <t>Louis Mason</t>
  </si>
  <si>
    <t>Laura Lewis</t>
  </si>
  <si>
    <t>Jessica Miller</t>
  </si>
  <si>
    <t>Jeremy Richards</t>
  </si>
  <si>
    <t>Thomas Lane</t>
  </si>
  <si>
    <t>Rebecca Williams</t>
  </si>
  <si>
    <t>Jean Stephens</t>
  </si>
  <si>
    <t>Dorothy Patterson</t>
  </si>
  <si>
    <t>Ashley Olson</t>
  </si>
  <si>
    <t>George Stone</t>
  </si>
  <si>
    <t>Bobby Mitchell</t>
  </si>
  <si>
    <t>Judy Lopez</t>
  </si>
  <si>
    <t>Phillip Mills</t>
  </si>
  <si>
    <t>Julie Gonzalez</t>
  </si>
  <si>
    <t>Sandra Hughes</t>
  </si>
  <si>
    <t>Russell Romero</t>
  </si>
  <si>
    <t>Edward Cooper</t>
  </si>
  <si>
    <t>Eugene Hayes</t>
  </si>
  <si>
    <t>Aaron Morris</t>
  </si>
  <si>
    <t>Randy Burton</t>
  </si>
  <si>
    <t>Kenneth Fernandez</t>
  </si>
  <si>
    <t>Keith Berry</t>
  </si>
  <si>
    <t>Paula Watson</t>
  </si>
  <si>
    <t>Annie Hughes</t>
  </si>
  <si>
    <t>Todd Spencer</t>
  </si>
  <si>
    <t>Tammy Ferguson</t>
  </si>
  <si>
    <t>Bonnie Shaw</t>
  </si>
  <si>
    <t>Christine Jacobs</t>
  </si>
  <si>
    <t>Joseph Reynolds</t>
  </si>
  <si>
    <t>Henry Day</t>
  </si>
  <si>
    <t>Ruth Day</t>
  </si>
  <si>
    <t>Benjamin Phillips</t>
  </si>
  <si>
    <t>Irene Wells</t>
  </si>
  <si>
    <t>Carol Pierce</t>
  </si>
  <si>
    <t>Evelyn Lane</t>
  </si>
  <si>
    <t>Annie Hunter</t>
  </si>
  <si>
    <t>Betty Hicks</t>
  </si>
  <si>
    <t>Howard Adams</t>
  </si>
  <si>
    <t>Laura Mcdonald</t>
  </si>
  <si>
    <t>Ruby Gonzales</t>
  </si>
  <si>
    <t>Daniel Morris</t>
  </si>
  <si>
    <t>William Hicks</t>
  </si>
  <si>
    <t>Kenneth Gomez</t>
  </si>
  <si>
    <t>Adam Garza</t>
  </si>
  <si>
    <t>Stephen Rice</t>
  </si>
  <si>
    <t>Karen Gray</t>
  </si>
  <si>
    <t>Jerry Smith</t>
  </si>
  <si>
    <t>Joan Austin</t>
  </si>
  <si>
    <t>Janice Jackson</t>
  </si>
  <si>
    <t>Michelle Allen</t>
  </si>
  <si>
    <t>Ruth Fields</t>
  </si>
  <si>
    <t>Benjamin Carpenter</t>
  </si>
  <si>
    <t>Eugene Hughes</t>
  </si>
  <si>
    <t>Dennis Fields</t>
  </si>
  <si>
    <t>Teresa Payne</t>
  </si>
  <si>
    <t>Roy Rivera</t>
  </si>
  <si>
    <t>Ruby Taylor</t>
  </si>
  <si>
    <t>Joyce Myers</t>
  </si>
  <si>
    <t>Sharon Rose</t>
  </si>
  <si>
    <t>Kimberly Lee</t>
  </si>
  <si>
    <t>Judith Wood</t>
  </si>
  <si>
    <t>Donald Ryan</t>
  </si>
  <si>
    <t>Steven Simpson</t>
  </si>
  <si>
    <t>Ruby Evans</t>
  </si>
  <si>
    <t>Lois Woods</t>
  </si>
  <si>
    <t>Cynthia Day</t>
  </si>
  <si>
    <t>Jennifer Black</t>
  </si>
  <si>
    <t>Louise Frazier</t>
  </si>
  <si>
    <t>Martha Bryant</t>
  </si>
  <si>
    <t>Antonio Coleman</t>
  </si>
  <si>
    <t>Roger Freeman</t>
  </si>
  <si>
    <t>Stephanie Wallace</t>
  </si>
  <si>
    <t>Jeremy Diaz</t>
  </si>
  <si>
    <t>Emily Anderson</t>
  </si>
  <si>
    <t>Alan Romero</t>
  </si>
  <si>
    <t>Eugene Wilson</t>
  </si>
  <si>
    <t>Kenneth James</t>
  </si>
  <si>
    <t>Theresa Kennedy</t>
  </si>
  <si>
    <t>Albert Cook</t>
  </si>
  <si>
    <t>Juan Olson</t>
  </si>
  <si>
    <t>Diana Foster</t>
  </si>
  <si>
    <t>Timothy Lawson</t>
  </si>
  <si>
    <t>Anne Fisher</t>
  </si>
  <si>
    <t>Amy Carr</t>
  </si>
  <si>
    <t>Roy Collins</t>
  </si>
  <si>
    <t>Aaron Boyd</t>
  </si>
  <si>
    <t>Alan Cole</t>
  </si>
  <si>
    <t>Edward Foster</t>
  </si>
  <si>
    <t>Shirley Morrison</t>
  </si>
  <si>
    <t>Melissa Price</t>
  </si>
  <si>
    <t>Ernest Carter</t>
  </si>
  <si>
    <t>Willie Hamilton</t>
  </si>
  <si>
    <t>Norma Russell</t>
  </si>
  <si>
    <t>Mary Stevens</t>
  </si>
  <si>
    <t>Judith Warren</t>
  </si>
  <si>
    <t>Catherine Cooper</t>
  </si>
  <si>
    <t>Peter Bishop</t>
  </si>
  <si>
    <t>Craig Brooks</t>
  </si>
  <si>
    <t>Randy Clark</t>
  </si>
  <si>
    <t>Order Month</t>
  </si>
  <si>
    <t>Order Year</t>
  </si>
  <si>
    <t>Row Labels</t>
  </si>
  <si>
    <t>Jan</t>
  </si>
  <si>
    <t>Feb</t>
  </si>
  <si>
    <t>Mar</t>
  </si>
  <si>
    <t>Apr</t>
  </si>
  <si>
    <t>May</t>
  </si>
  <si>
    <t>Jun</t>
  </si>
  <si>
    <t>Jul</t>
  </si>
  <si>
    <t>Aug</t>
  </si>
  <si>
    <t>Sep</t>
  </si>
  <si>
    <t>Oct</t>
  </si>
  <si>
    <t>Nov</t>
  </si>
  <si>
    <t>Dec</t>
  </si>
  <si>
    <t>Grand Total</t>
  </si>
  <si>
    <t>Sum of Total Sale Amount</t>
  </si>
  <si>
    <t xml:space="preserve">Count </t>
  </si>
  <si>
    <t>SALES BY MONTH</t>
  </si>
  <si>
    <t>MONTHLY NO OF SALES</t>
  </si>
  <si>
    <t>SALES TOTAL BY LOCATION</t>
  </si>
  <si>
    <t>SALES TOTAL BY REGION</t>
  </si>
  <si>
    <t>TOTAL SALES BY ITEM TYPE</t>
  </si>
  <si>
    <t>TOTAL SALES BY SALESPERSON</t>
  </si>
  <si>
    <t>BEST MONTH OF 2016</t>
  </si>
  <si>
    <t>Total Sales By Location</t>
  </si>
  <si>
    <t>BEST MONTH IN TOTAL</t>
  </si>
  <si>
    <t>BEST  LOCATION</t>
  </si>
  <si>
    <t>BEST ITEM TYPE</t>
  </si>
  <si>
    <t>BEST SALES REPRESENTATIVE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</si>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</sst>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_-[$$-409]* #,##0.00_ ;_-[$$-409]* \-#,##0.00\ ;_-[$$-409]* &quot;-&quot;??_ ;_-@_ "/>
    <numFmt numFmtId="166" formatCode="_-[$$-409]* #,##0_ ;_-[$$-409]* \-#,##0\ ;_-[$$-409]* &quot;-&quot;??_ ;_-@_ "/>
  </numFmts>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bottom style="thin">
        <color indexed="64"/>
      </bottom>
      <diagonal/>
    </border>
  </borders>
  <cellStyleXfs count="1">
    <xf numFmtId="0" fontId="0" fillId="0" borderId="0"/>
  </cellStyleXfs>
  <cellXfs count="12">
    <xf numFmtId="0" fontId="0" fillId="0" borderId="0" xfId="0"/>
    <xf numFmtId="164" fontId="0" fillId="0" borderId="0" xfId="0" applyNumberFormat="1"/>
    <xf numFmtId="0" fontId="0" fillId="0" borderId="0" xfId="0" applyAlignment="1">
      <alignment wrapText="1"/>
    </xf>
    <xf numFmtId="165" fontId="0" fillId="0" borderId="0" xfId="0" applyNumberFormat="1" applyAlignment="1">
      <alignment wrapText="1"/>
    </xf>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164" fontId="0" fillId="0" borderId="0" xfId="0" applyNumberFormat="1" applyAlignment="1">
      <alignment wrapText="1"/>
    </xf>
    <xf numFmtId="166" fontId="0" fillId="0" borderId="0" xfId="0" applyNumberFormat="1"/>
    <xf numFmtId="0" fontId="1" fillId="0" borderId="2" xfId="0" applyFont="1" applyBorder="1"/>
  </cellXfs>
  <cellStyles count="1">
    <cellStyle name="Normal" xfId="0" builtinId="0"/>
  </cellStyles>
  <dxfs count="17">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5" formatCode="_-[$$-409]* #,##0.00_ ;_-[$$-409]* \-#,##0.00\ ;_-[$$-409]* &quot;-&quot;??_ ;_-@_ "/>
    </dxf>
    <dxf>
      <numFmt numFmtId="165" formatCode="_-[$$-409]* #,##0.00_ ;_-[$$-409]* \-#,##0.00\ ;_-[$$-409]* &quot;-&quot;??_ ;_-@_ "/>
    </dxf>
    <dxf>
      <numFmt numFmtId="164" formatCode="yyyy/mm/dd;@"/>
    </dxf>
    <dxf>
      <numFmt numFmtId="164" formatCode="yyyy/mm/dd;@"/>
    </dxf>
    <dxf>
      <numFmt numFmtId="164" formatCode="yyyy/mm/dd;@"/>
    </dxf>
    <dxf>
      <alignment horizontal="general" vertical="bottom" textRotation="0" wrapText="1" indent="0" justifyLastLine="0" shrinkToFit="0" readingOrder="0"/>
    </dxf>
    <dxf>
      <font>
        <b/>
        <i val="0"/>
        <sz val="9"/>
        <color theme="0"/>
        <name val="Amasis MT Pro Black"/>
        <family val="1"/>
        <scheme val="none"/>
      </font>
    </dxf>
    <dxf>
      <fill>
        <patternFill>
          <bgColor theme="2" tint="-0.499984740745262"/>
        </patternFill>
      </fill>
      <border diagonalUp="0" diagonalDown="0">
        <left/>
        <right/>
        <top/>
        <bottom/>
        <vertical/>
        <horizontal/>
      </border>
    </dxf>
  </dxfs>
  <tableStyles count="1" defaultTableStyle="TableStyleMedium2" defaultPivotStyle="PivotStyleLight16">
    <tableStyle name="Slicer Style 1" pivot="0" table="0" count="4" xr9:uid="{AB7B4D84-B6C6-4973-A30E-A15D1DD3AB08}">
      <tableStyleElement type="wholeTable" dxfId="16"/>
      <tableStyleElement type="headerRow" dxfId="15"/>
    </tableStyle>
  </tableStyles>
  <extLst>
    <ext xmlns:x14="http://schemas.microsoft.com/office/spreadsheetml/2009/9/main" uri="{46F421CA-312F-682f-3DD2-61675219B42D}">
      <x14:dxfs count="2">
        <dxf>
          <fill>
            <patternFill>
              <bgColor rgb="FFFF0000"/>
            </patternFill>
          </fill>
          <border diagonalUp="0" diagonalDown="0">
            <left/>
            <right/>
            <top/>
            <bottom/>
            <vertical/>
            <horizontal/>
          </border>
        </dxf>
        <dxf>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1.xlsx]Sales By Month Chart!PivotTable7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 Chart'!$B$2</c:f>
              <c:strCache>
                <c:ptCount val="1"/>
                <c:pt idx="0">
                  <c:v>Total</c:v>
                </c:pt>
              </c:strCache>
            </c:strRef>
          </c:tx>
          <c:spPr>
            <a:solidFill>
              <a:schemeClr val="accent1"/>
            </a:solidFill>
            <a:ln>
              <a:noFill/>
            </a:ln>
            <a:effectLst/>
          </c:spPr>
          <c:invertIfNegative val="0"/>
          <c:cat>
            <c:strRef>
              <c:f>'Sales By Month 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 Chart'!$B$3:$B$15</c:f>
              <c:numCache>
                <c:formatCode>_-[$$-409]* #,##0_ ;_-[$$-409]* \-#,##0\ ;_-[$$-409]* "-"??_ ;_-@_ </c:formatCode>
                <c:ptCount val="12"/>
                <c:pt idx="0">
                  <c:v>52720.139999999948</c:v>
                </c:pt>
                <c:pt idx="1">
                  <c:v>48539.979999999894</c:v>
                </c:pt>
                <c:pt idx="2">
                  <c:v>54029.419999999925</c:v>
                </c:pt>
                <c:pt idx="3">
                  <c:v>57138.65999999988</c:v>
                </c:pt>
                <c:pt idx="4">
                  <c:v>51279.799999999945</c:v>
                </c:pt>
                <c:pt idx="5">
                  <c:v>58342.529999999955</c:v>
                </c:pt>
                <c:pt idx="6">
                  <c:v>58040.039999999914</c:v>
                </c:pt>
                <c:pt idx="7">
                  <c:v>45531.179999999942</c:v>
                </c:pt>
                <c:pt idx="8">
                  <c:v>48471.209999999883</c:v>
                </c:pt>
                <c:pt idx="9">
                  <c:v>51762.239999999874</c:v>
                </c:pt>
                <c:pt idx="10">
                  <c:v>74309.989999999816</c:v>
                </c:pt>
                <c:pt idx="11">
                  <c:v>119606.17999999998</c:v>
                </c:pt>
              </c:numCache>
            </c:numRef>
          </c:val>
          <c:extLst>
            <c:ext xmlns:c16="http://schemas.microsoft.com/office/drawing/2014/chart" uri="{C3380CC4-5D6E-409C-BE32-E72D297353CC}">
              <c16:uniqueId val="{00000000-D496-4C7B-8A5C-E015EC240FFD}"/>
            </c:ext>
          </c:extLst>
        </c:ser>
        <c:dLbls>
          <c:showLegendKey val="0"/>
          <c:showVal val="0"/>
          <c:showCatName val="0"/>
          <c:showSerName val="0"/>
          <c:showPercent val="0"/>
          <c:showBubbleSize val="0"/>
        </c:dLbls>
        <c:gapWidth val="150"/>
        <c:axId val="1556270671"/>
        <c:axId val="1556269839"/>
      </c:barChart>
      <c:catAx>
        <c:axId val="1556270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69839"/>
        <c:crosses val="autoZero"/>
        <c:auto val="1"/>
        <c:lblAlgn val="ctr"/>
        <c:lblOffset val="100"/>
        <c:noMultiLvlLbl val="0"/>
      </c:catAx>
      <c:valAx>
        <c:axId val="155626983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706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2"/>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1.xlsx]Total Sales By Region!PivotTable11</c:name>
    <c:fmtId val="3"/>
  </c:pivotSource>
  <c:chart>
    <c:autoTitleDeleted val="1"/>
    <c:pivotFmts>
      <c:pivotFmt>
        <c:idx val="0"/>
        <c:spPr>
          <a:solidFill>
            <a:sysClr val="windowText" lastClr="000000">
              <a:lumMod val="65000"/>
              <a:lumOff val="35000"/>
            </a:sys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noFill/>
          <a:ln w="25400">
            <a:solidFill>
              <a:schemeClr val="tx1"/>
            </a:solidFill>
          </a:ln>
          <a:effectLst/>
        </c:spPr>
        <c:dLbl>
          <c:idx val="0"/>
          <c:layout>
            <c:manualLayout>
              <c:x val="-0.18801202974628173"/>
              <c:y val="0.170166593759113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
        <c:idx val="2"/>
        <c:spPr>
          <a:solidFill>
            <a:sysClr val="windowText" lastClr="000000">
              <a:lumMod val="65000"/>
              <a:lumOff val="35000"/>
            </a:sysClr>
          </a:solidFill>
          <a:ln w="25400">
            <a:solidFill>
              <a:schemeClr val="tx1"/>
            </a:solidFill>
          </a:ln>
          <a:effectLst/>
        </c:spPr>
        <c:dLbl>
          <c:idx val="0"/>
          <c:layout>
            <c:manualLayout>
              <c:x val="0.17568471128608926"/>
              <c:y val="-4.03592519685039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s>
    <c:plotArea>
      <c:layout/>
      <c:doughnutChart>
        <c:varyColors val="1"/>
        <c:ser>
          <c:idx val="0"/>
          <c:order val="0"/>
          <c:tx>
            <c:strRef>
              <c:f>'Total Sales By Region'!$B$2</c:f>
              <c:strCache>
                <c:ptCount val="1"/>
                <c:pt idx="0">
                  <c:v>Total</c:v>
                </c:pt>
              </c:strCache>
            </c:strRef>
          </c:tx>
          <c:spPr>
            <a:solidFill>
              <a:sysClr val="windowText" lastClr="000000">
                <a:lumMod val="65000"/>
                <a:lumOff val="35000"/>
              </a:sysClr>
            </a:solidFill>
            <a:ln w="25400">
              <a:solidFill>
                <a:schemeClr val="tx1"/>
              </a:solidFill>
            </a:ln>
          </c:spPr>
          <c:dPt>
            <c:idx val="0"/>
            <c:bubble3D val="0"/>
            <c:spPr>
              <a:solidFill>
                <a:sysClr val="windowText" lastClr="000000">
                  <a:lumMod val="65000"/>
                  <a:lumOff val="35000"/>
                </a:sysClr>
              </a:solidFill>
              <a:ln w="25400">
                <a:solidFill>
                  <a:schemeClr val="tx1"/>
                </a:solidFill>
              </a:ln>
              <a:effectLst/>
            </c:spPr>
            <c:extLst>
              <c:ext xmlns:c16="http://schemas.microsoft.com/office/drawing/2014/chart" uri="{C3380CC4-5D6E-409C-BE32-E72D297353CC}">
                <c16:uniqueId val="{00000001-99F7-4DDB-92CE-FA9265ACEBFD}"/>
              </c:ext>
            </c:extLst>
          </c:dPt>
          <c:dPt>
            <c:idx val="1"/>
            <c:bubble3D val="0"/>
            <c:spPr>
              <a:noFill/>
              <a:ln w="25400">
                <a:solidFill>
                  <a:schemeClr val="tx1"/>
                </a:solidFill>
              </a:ln>
              <a:effectLst/>
            </c:spPr>
            <c:extLst>
              <c:ext xmlns:c16="http://schemas.microsoft.com/office/drawing/2014/chart" uri="{C3380CC4-5D6E-409C-BE32-E72D297353CC}">
                <c16:uniqueId val="{00000003-99F7-4DDB-92CE-FA9265ACEBFD}"/>
              </c:ext>
            </c:extLst>
          </c:dPt>
          <c:dLbls>
            <c:dLbl>
              <c:idx val="0"/>
              <c:layout>
                <c:manualLayout>
                  <c:x val="0.17568471128608926"/>
                  <c:y val="-4.03592519685039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 xmlns:c16="http://schemas.microsoft.com/office/drawing/2014/chart" uri="{C3380CC4-5D6E-409C-BE32-E72D297353CC}">
                  <c16:uniqueId val="{00000001-99F7-4DDB-92CE-FA9265ACEBFD}"/>
                </c:ext>
              </c:extLst>
            </c:dLbl>
            <c:dLbl>
              <c:idx val="1"/>
              <c:layout>
                <c:manualLayout>
                  <c:x val="-0.18801202974628173"/>
                  <c:y val="0.170166593759113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 xmlns:c16="http://schemas.microsoft.com/office/drawing/2014/chart" uri="{C3380CC4-5D6E-409C-BE32-E72D297353CC}">
                  <c16:uniqueId val="{00000003-99F7-4DDB-92CE-FA9265ACEB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Region'!$A$3:$A$5</c:f>
              <c:strCache>
                <c:ptCount val="2"/>
                <c:pt idx="0">
                  <c:v>East</c:v>
                </c:pt>
                <c:pt idx="1">
                  <c:v>West</c:v>
                </c:pt>
              </c:strCache>
            </c:strRef>
          </c:cat>
          <c:val>
            <c:numRef>
              <c:f>'Total Sales By Region'!$B$3:$B$5</c:f>
              <c:numCache>
                <c:formatCode>_-[$$-409]* #,##0_ ;_-[$$-409]* \-#,##0\ ;_-[$$-409]* "-"??_ ;_-@_ </c:formatCode>
                <c:ptCount val="2"/>
                <c:pt idx="0">
                  <c:v>454118.270000002</c:v>
                </c:pt>
                <c:pt idx="1">
                  <c:v>265653.10000000062</c:v>
                </c:pt>
              </c:numCache>
            </c:numRef>
          </c:val>
          <c:extLst>
            <c:ext xmlns:c16="http://schemas.microsoft.com/office/drawing/2014/chart" uri="{C3380CC4-5D6E-409C-BE32-E72D297353CC}">
              <c16:uniqueId val="{00000004-4438-45BA-9C46-21686EB32329}"/>
            </c:ext>
          </c:extLst>
        </c:ser>
        <c:dLbls>
          <c:showLegendKey val="0"/>
          <c:showVal val="0"/>
          <c:showCatName val="0"/>
          <c:showSerName val="0"/>
          <c:showPercent val="0"/>
          <c:showBubbleSize val="0"/>
          <c:showLeaderLines val="1"/>
        </c:dLbls>
        <c:firstSliceAng val="0"/>
        <c:holeSize val="4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'Total Sales by Representative'!$B$1:$B$2</c:f>
              <c:strCache>
                <c:ptCount val="2"/>
                <c:pt idx="0">
                  <c:v>TOTAL SALES BY SALESPERSON</c:v>
                </c:pt>
                <c:pt idx="1">
                  <c:v>Sum of Total Sale Amount</c:v>
                </c:pt>
              </c:strCache>
            </c:strRef>
          </c:tx>
          <c:spPr>
            <a:solidFill>
              <a:schemeClr val="accent1"/>
            </a:solidFill>
            <a:ln>
              <a:noFill/>
            </a:ln>
            <a:effectLst/>
          </c:spPr>
          <c:invertIfNegative val="0"/>
          <c:cat>
            <c:strRef>
              <c:f>'Total Sales by Representative'!$A$3:$A$7</c:f>
              <c:strCache>
                <c:ptCount val="5"/>
                <c:pt idx="0">
                  <c:v>Sara Snyder</c:v>
                </c:pt>
                <c:pt idx="1">
                  <c:v>Patrick Graham</c:v>
                </c:pt>
                <c:pt idx="2">
                  <c:v>Randy Watson</c:v>
                </c:pt>
                <c:pt idx="3">
                  <c:v>Diane Gonzalez</c:v>
                </c:pt>
                <c:pt idx="4">
                  <c:v>Frances Warren</c:v>
                </c:pt>
              </c:strCache>
            </c:strRef>
          </c:cat>
          <c:val>
            <c:numRef>
              <c:f>'Total Sales by Representative'!$B$3:$B$7</c:f>
              <c:numCache>
                <c:formatCode>_-[$$-409]* #,##0_ ;_-[$$-409]* \-#,##0\ ;_-[$$-409]* "-"??_ ;_-@_ </c:formatCode>
                <c:ptCount val="5"/>
                <c:pt idx="0">
                  <c:v>268212.07000000053</c:v>
                </c:pt>
                <c:pt idx="1">
                  <c:v>167833.91999999998</c:v>
                </c:pt>
                <c:pt idx="2">
                  <c:v>113115.37999999998</c:v>
                </c:pt>
                <c:pt idx="3">
                  <c:v>97819.179999999877</c:v>
                </c:pt>
                <c:pt idx="4">
                  <c:v>72790.81999999992</c:v>
                </c:pt>
              </c:numCache>
            </c:numRef>
          </c:val>
          <c:extLst>
            <c:ext xmlns:c16="http://schemas.microsoft.com/office/drawing/2014/chart" uri="{C3380CC4-5D6E-409C-BE32-E72D297353CC}">
              <c16:uniqueId val="{00000000-9BA2-4E83-B180-9BC0B023A87E}"/>
            </c:ext>
          </c:extLst>
        </c:ser>
        <c:dLbls>
          <c:showLegendKey val="0"/>
          <c:showVal val="0"/>
          <c:showCatName val="0"/>
          <c:showSerName val="0"/>
          <c:showPercent val="0"/>
          <c:showBubbleSize val="0"/>
        </c:dLbls>
        <c:gapWidth val="219"/>
        <c:overlap val="-27"/>
        <c:axId val="1233563135"/>
        <c:axId val="1233564383"/>
      </c:barChart>
      <c:catAx>
        <c:axId val="123356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64383"/>
        <c:crosses val="autoZero"/>
        <c:auto val="1"/>
        <c:lblAlgn val="ctr"/>
        <c:lblOffset val="100"/>
        <c:noMultiLvlLbl val="0"/>
      </c:catAx>
      <c:valAx>
        <c:axId val="123356438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6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1.xlsx]Sales By Month Chart!PivotTable7</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FF0000"/>
              </a:gs>
              <a:gs pos="100000">
                <a:schemeClr val="bg1"/>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90822545486898"/>
          <c:y val="7.0995870870870864E-2"/>
          <c:w val="0.78583936057766535"/>
          <c:h val="0.83916161606435935"/>
        </c:manualLayout>
      </c:layout>
      <c:barChart>
        <c:barDir val="col"/>
        <c:grouping val="clustered"/>
        <c:varyColors val="0"/>
        <c:ser>
          <c:idx val="0"/>
          <c:order val="0"/>
          <c:tx>
            <c:strRef>
              <c:f>'Sales By Month Chart'!$B$2</c:f>
              <c:strCache>
                <c:ptCount val="1"/>
                <c:pt idx="0">
                  <c:v>Total</c:v>
                </c:pt>
              </c:strCache>
            </c:strRef>
          </c:tx>
          <c:spPr>
            <a:gradFill flip="none" rotWithShape="1">
              <a:gsLst>
                <a:gs pos="0">
                  <a:srgbClr val="FF0000"/>
                </a:gs>
                <a:gs pos="100000">
                  <a:schemeClr val="bg1"/>
                </a:gs>
              </a:gsLst>
              <a:path path="circle">
                <a:fillToRect l="100000" t="100000"/>
              </a:path>
              <a:tileRect r="-100000" b="-100000"/>
            </a:gradFill>
            <a:ln>
              <a:noFill/>
            </a:ln>
            <a:effectLst/>
          </c:spPr>
          <c:invertIfNegative val="0"/>
          <c:cat>
            <c:strRef>
              <c:f>'Sales By Month Chart'!$A$3:$A$15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 Chart'!$B$3:$B$15</c:f>
              <c:numCache>
                <c:formatCode>_-[$$-409]* #,##0_ ;_-[$$-409]* \-#,##0\ ;_-[$$-409]* "-"??_ ;_-@_ </c:formatCode>
                <c:ptCount val="12"/>
                <c:pt idx="0">
                  <c:v>52720.139999999948</c:v>
                </c:pt>
                <c:pt idx="1">
                  <c:v>48539.979999999894</c:v>
                </c:pt>
                <c:pt idx="2">
                  <c:v>54029.419999999925</c:v>
                </c:pt>
                <c:pt idx="3">
                  <c:v>57138.65999999988</c:v>
                </c:pt>
                <c:pt idx="4">
                  <c:v>51279.799999999945</c:v>
                </c:pt>
                <c:pt idx="5">
                  <c:v>58342.529999999955</c:v>
                </c:pt>
                <c:pt idx="6">
                  <c:v>58040.039999999914</c:v>
                </c:pt>
                <c:pt idx="7">
                  <c:v>45531.179999999942</c:v>
                </c:pt>
                <c:pt idx="8">
                  <c:v>48471.209999999883</c:v>
                </c:pt>
                <c:pt idx="9">
                  <c:v>51762.239999999874</c:v>
                </c:pt>
                <c:pt idx="10">
                  <c:v>74309.989999999816</c:v>
                </c:pt>
                <c:pt idx="11">
                  <c:v>119606.17999999998</c:v>
                </c:pt>
              </c:numCache>
            </c:numRef>
          </c:val>
          <c:extLst>
            <c:ext xmlns:c16="http://schemas.microsoft.com/office/drawing/2014/chart" uri="{C3380CC4-5D6E-409C-BE32-E72D297353CC}">
              <c16:uniqueId val="{00000000-B1DC-4567-AA96-C5726F4DE770}"/>
            </c:ext>
          </c:extLst>
        </c:ser>
        <c:dLbls>
          <c:showLegendKey val="0"/>
          <c:showVal val="0"/>
          <c:showCatName val="0"/>
          <c:showSerName val="0"/>
          <c:showPercent val="0"/>
          <c:showBubbleSize val="0"/>
        </c:dLbls>
        <c:gapWidth val="150"/>
        <c:axId val="1556270671"/>
        <c:axId val="1556269839"/>
      </c:barChart>
      <c:catAx>
        <c:axId val="1556270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crossAx val="1556269839"/>
        <c:crosses val="autoZero"/>
        <c:auto val="1"/>
        <c:lblAlgn val="ctr"/>
        <c:lblOffset val="100"/>
        <c:noMultiLvlLbl val="0"/>
      </c:catAx>
      <c:valAx>
        <c:axId val="155626983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crossAx val="15562706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'Total Sales by Representative'!$B$1:$B$2</c:f>
              <c:strCache>
                <c:ptCount val="2"/>
                <c:pt idx="0">
                  <c:v>TOTAL SALES BY SALESPERSON</c:v>
                </c:pt>
                <c:pt idx="1">
                  <c:v>Sum of Total Sale Amount</c:v>
                </c:pt>
              </c:strCache>
            </c:strRef>
          </c:tx>
          <c:spPr>
            <a:gradFill flip="none" rotWithShape="1">
              <a:gsLst>
                <a:gs pos="0">
                  <a:schemeClr val="bg1"/>
                </a:gs>
                <a:gs pos="100000">
                  <a:srgbClr val="FF0000"/>
                </a:gs>
              </a:gsLst>
              <a:lin ang="16200000" scaled="1"/>
              <a:tileRect/>
            </a:gradFill>
            <a:ln>
              <a:noFill/>
            </a:ln>
            <a:effectLst/>
          </c:spPr>
          <c:invertIfNegative val="0"/>
          <c:cat>
            <c:strRef>
              <c:f>'Total Sales by Representative'!$A$3:$A$7</c:f>
              <c:strCache>
                <c:ptCount val="5"/>
                <c:pt idx="0">
                  <c:v>Sara Snyder</c:v>
                </c:pt>
                <c:pt idx="1">
                  <c:v>Patrick Graham</c:v>
                </c:pt>
                <c:pt idx="2">
                  <c:v>Randy Watson</c:v>
                </c:pt>
                <c:pt idx="3">
                  <c:v>Diane Gonzalez</c:v>
                </c:pt>
                <c:pt idx="4">
                  <c:v>Frances Warren</c:v>
                </c:pt>
              </c:strCache>
            </c:strRef>
          </c:cat>
          <c:val>
            <c:numRef>
              <c:f>'Total Sales by Representative'!$B$3:$B$7</c:f>
              <c:numCache>
                <c:formatCode>_-[$$-409]* #,##0_ ;_-[$$-409]* \-#,##0\ ;_-[$$-409]* "-"??_ ;_-@_ </c:formatCode>
                <c:ptCount val="5"/>
                <c:pt idx="0">
                  <c:v>268212.07000000053</c:v>
                </c:pt>
                <c:pt idx="1">
                  <c:v>167833.91999999998</c:v>
                </c:pt>
                <c:pt idx="2">
                  <c:v>113115.37999999998</c:v>
                </c:pt>
                <c:pt idx="3">
                  <c:v>97819.179999999877</c:v>
                </c:pt>
                <c:pt idx="4">
                  <c:v>72790.81999999992</c:v>
                </c:pt>
              </c:numCache>
            </c:numRef>
          </c:val>
          <c:extLst>
            <c:ext xmlns:c16="http://schemas.microsoft.com/office/drawing/2014/chart" uri="{C3380CC4-5D6E-409C-BE32-E72D297353CC}">
              <c16:uniqueId val="{00000000-1731-4300-BBD7-58F6DBC77936}"/>
            </c:ext>
          </c:extLst>
        </c:ser>
        <c:dLbls>
          <c:showLegendKey val="0"/>
          <c:showVal val="0"/>
          <c:showCatName val="0"/>
          <c:showSerName val="0"/>
          <c:showPercent val="0"/>
          <c:showBubbleSize val="0"/>
        </c:dLbls>
        <c:gapWidth val="219"/>
        <c:overlap val="-27"/>
        <c:axId val="1233563135"/>
        <c:axId val="1233564383"/>
      </c:barChart>
      <c:catAx>
        <c:axId val="123356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crossAx val="1233564383"/>
        <c:crosses val="autoZero"/>
        <c:auto val="1"/>
        <c:lblAlgn val="ctr"/>
        <c:lblOffset val="100"/>
        <c:noMultiLvlLbl val="0"/>
      </c:catAx>
      <c:valAx>
        <c:axId val="123356438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crossAx val="123356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1.xlsx]Total Sales By Region!PivotTable11</c:name>
    <c:fmtId val="11"/>
  </c:pivotSource>
  <c:chart>
    <c:autoTitleDeleted val="1"/>
    <c:pivotFmts>
      <c:pivotFmt>
        <c:idx val="0"/>
        <c:spPr>
          <a:solidFill>
            <a:sysClr val="windowText" lastClr="000000">
              <a:lumMod val="65000"/>
              <a:lumOff val="35000"/>
            </a:sys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noFill/>
          <a:ln w="25400">
            <a:solidFill>
              <a:schemeClr val="tx1"/>
            </a:solidFill>
          </a:ln>
          <a:effectLst/>
        </c:spPr>
        <c:dLbl>
          <c:idx val="0"/>
          <c:layout>
            <c:manualLayout>
              <c:x val="-0.18801202974628173"/>
              <c:y val="0.170166593759113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
        <c:idx val="2"/>
        <c:spPr>
          <a:solidFill>
            <a:sysClr val="windowText" lastClr="000000">
              <a:lumMod val="65000"/>
              <a:lumOff val="35000"/>
            </a:sysClr>
          </a:solidFill>
          <a:ln w="25400">
            <a:solidFill>
              <a:schemeClr val="tx1"/>
            </a:solidFill>
          </a:ln>
          <a:effectLst/>
        </c:spPr>
        <c:dLbl>
          <c:idx val="0"/>
          <c:layout>
            <c:manualLayout>
              <c:x val="0.17568471128608926"/>
              <c:y val="-4.03592519685039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
        <c:idx val="3"/>
        <c:spPr>
          <a:solidFill>
            <a:sysClr val="windowText" lastClr="000000">
              <a:lumMod val="65000"/>
              <a:lumOff val="35000"/>
            </a:sys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ysClr val="windowText" lastClr="000000">
              <a:lumMod val="65000"/>
              <a:lumOff val="35000"/>
            </a:sysClr>
          </a:solidFill>
          <a:ln w="25400">
            <a:solidFill>
              <a:schemeClr val="tx1"/>
            </a:solidFill>
          </a:ln>
          <a:effectLst/>
        </c:spPr>
        <c:dLbl>
          <c:idx val="0"/>
          <c:layout>
            <c:manualLayout>
              <c:x val="0.17568471128608926"/>
              <c:y val="-4.03592519685039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
        <c:idx val="5"/>
        <c:spPr>
          <a:noFill/>
          <a:ln w="25400">
            <a:solidFill>
              <a:schemeClr val="tx1"/>
            </a:solidFill>
          </a:ln>
          <a:effectLst/>
        </c:spPr>
        <c:dLbl>
          <c:idx val="0"/>
          <c:layout>
            <c:manualLayout>
              <c:x val="-0.18801202974628173"/>
              <c:y val="0.170166593759113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
        <c:idx val="6"/>
        <c:spPr>
          <a:gradFill>
            <a:gsLst>
              <a:gs pos="0">
                <a:schemeClr val="bg1"/>
              </a:gs>
              <a:gs pos="100000">
                <a:srgbClr val="FF0000"/>
              </a:gs>
            </a:gsLst>
            <a:lin ang="16200000" scaled="1"/>
          </a:gradFill>
          <a:ln w="254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a:gsLst>
              <a:gs pos="0">
                <a:schemeClr val="bg1"/>
              </a:gs>
              <a:gs pos="100000">
                <a:srgbClr val="FF0000"/>
              </a:gs>
            </a:gsLst>
            <a:lin ang="16200000" scaled="1"/>
          </a:gradFill>
          <a:ln w="25400">
            <a:solidFill>
              <a:schemeClr val="bg1"/>
            </a:solidFill>
          </a:ln>
          <a:effectLst/>
        </c:spPr>
        <c:dLbl>
          <c:idx val="0"/>
          <c:layout>
            <c:manualLayout>
              <c:x val="-1.1913616061150252E-2"/>
              <c:y val="-0.1250153730783651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
        <c:idx val="8"/>
        <c:spPr>
          <a:gradFill>
            <a:gsLst>
              <a:gs pos="0">
                <a:schemeClr val="bg1"/>
              </a:gs>
              <a:gs pos="100000">
                <a:srgbClr val="FF0000"/>
              </a:gs>
            </a:gsLst>
            <a:lin ang="16200000" scaled="1"/>
          </a:gradFill>
          <a:ln w="25400">
            <a:solidFill>
              <a:schemeClr val="bg1"/>
            </a:solidFill>
          </a:ln>
          <a:effectLst/>
        </c:spPr>
        <c:dLbl>
          <c:idx val="0"/>
          <c:layout>
            <c:manualLayout>
              <c:x val="-2.0834553575539899E-2"/>
              <c:y val="6.434662333874932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Lst>
        </c:dLbl>
      </c:pivotFmt>
    </c:pivotFmts>
    <c:plotArea>
      <c:layout>
        <c:manualLayout>
          <c:layoutTarget val="inner"/>
          <c:xMode val="edge"/>
          <c:yMode val="edge"/>
          <c:x val="0.11396196528065571"/>
          <c:y val="0.25654759821688949"/>
          <c:w val="0.77207606943868856"/>
          <c:h val="0.69854501520643253"/>
        </c:manualLayout>
      </c:layout>
      <c:doughnutChart>
        <c:varyColors val="1"/>
        <c:ser>
          <c:idx val="0"/>
          <c:order val="0"/>
          <c:tx>
            <c:strRef>
              <c:f>'Total Sales By Region'!$B$2</c:f>
              <c:strCache>
                <c:ptCount val="1"/>
                <c:pt idx="0">
                  <c:v>Total</c:v>
                </c:pt>
              </c:strCache>
            </c:strRef>
          </c:tx>
          <c:spPr>
            <a:gradFill>
              <a:gsLst>
                <a:gs pos="0">
                  <a:schemeClr val="bg1"/>
                </a:gs>
                <a:gs pos="100000">
                  <a:srgbClr val="FF0000"/>
                </a:gs>
              </a:gsLst>
              <a:lin ang="16200000" scaled="1"/>
            </a:gradFill>
            <a:ln w="25400">
              <a:solidFill>
                <a:schemeClr val="bg1"/>
              </a:solidFill>
            </a:ln>
          </c:spPr>
          <c:dPt>
            <c:idx val="0"/>
            <c:bubble3D val="0"/>
            <c:spPr>
              <a:gradFill>
                <a:gsLst>
                  <a:gs pos="0">
                    <a:schemeClr val="bg1"/>
                  </a:gs>
                  <a:gs pos="100000">
                    <a:srgbClr val="FF0000"/>
                  </a:gs>
                </a:gsLst>
                <a:lin ang="16200000" scaled="1"/>
              </a:gradFill>
              <a:ln w="25400">
                <a:solidFill>
                  <a:schemeClr val="bg1"/>
                </a:solidFill>
              </a:ln>
              <a:effectLst/>
            </c:spPr>
            <c:extLst>
              <c:ext xmlns:c16="http://schemas.microsoft.com/office/drawing/2014/chart" uri="{C3380CC4-5D6E-409C-BE32-E72D297353CC}">
                <c16:uniqueId val="{00000001-11AE-4851-9392-A1B5A4A17F86}"/>
              </c:ext>
            </c:extLst>
          </c:dPt>
          <c:dPt>
            <c:idx val="1"/>
            <c:bubble3D val="0"/>
            <c:spPr>
              <a:gradFill>
                <a:gsLst>
                  <a:gs pos="0">
                    <a:schemeClr val="bg1"/>
                  </a:gs>
                  <a:gs pos="100000">
                    <a:srgbClr val="FF0000"/>
                  </a:gs>
                </a:gsLst>
                <a:lin ang="16200000" scaled="1"/>
              </a:gradFill>
              <a:ln w="25400">
                <a:solidFill>
                  <a:schemeClr val="bg1"/>
                </a:solidFill>
              </a:ln>
              <a:effectLst/>
            </c:spPr>
            <c:extLst>
              <c:ext xmlns:c16="http://schemas.microsoft.com/office/drawing/2014/chart" uri="{C3380CC4-5D6E-409C-BE32-E72D297353CC}">
                <c16:uniqueId val="{00000003-11AE-4851-9392-A1B5A4A17F86}"/>
              </c:ext>
            </c:extLst>
          </c:dPt>
          <c:dLbls>
            <c:dLbl>
              <c:idx val="0"/>
              <c:layout>
                <c:manualLayout>
                  <c:x val="-1.1913616061150252E-2"/>
                  <c:y val="-0.1250153730783651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 xmlns:c16="http://schemas.microsoft.com/office/drawing/2014/chart" uri="{C3380CC4-5D6E-409C-BE32-E72D297353CC}">
                  <c16:uniqueId val="{00000001-11AE-4851-9392-A1B5A4A17F86}"/>
                </c:ext>
              </c:extLst>
            </c:dLbl>
            <c:dLbl>
              <c:idx val="1"/>
              <c:layout>
                <c:manualLayout>
                  <c:x val="-2.0834553575539899E-2"/>
                  <c:y val="6.434662333874932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48031496062992"/>
                      <c:h val="0.19685039370078741"/>
                    </c:manualLayout>
                  </c15:layout>
                </c:ext>
                <c:ext xmlns:c16="http://schemas.microsoft.com/office/drawing/2014/chart" uri="{C3380CC4-5D6E-409C-BE32-E72D297353CC}">
                  <c16:uniqueId val="{00000003-11AE-4851-9392-A1B5A4A17F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masis MT Pro Black" panose="02040A04050005020304" pitchFamily="18"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Region'!$A$3:$A$5</c:f>
              <c:strCache>
                <c:ptCount val="2"/>
                <c:pt idx="0">
                  <c:v>East</c:v>
                </c:pt>
                <c:pt idx="1">
                  <c:v>West</c:v>
                </c:pt>
              </c:strCache>
            </c:strRef>
          </c:cat>
          <c:val>
            <c:numRef>
              <c:f>'Total Sales By Region'!$B$3:$B$5</c:f>
              <c:numCache>
                <c:formatCode>_-[$$-409]* #,##0_ ;_-[$$-409]* \-#,##0\ ;_-[$$-409]* "-"??_ ;_-@_ </c:formatCode>
                <c:ptCount val="2"/>
                <c:pt idx="0">
                  <c:v>454118.270000002</c:v>
                </c:pt>
                <c:pt idx="1">
                  <c:v>265653.10000000062</c:v>
                </c:pt>
              </c:numCache>
            </c:numRef>
          </c:val>
          <c:extLst>
            <c:ext xmlns:c16="http://schemas.microsoft.com/office/drawing/2014/chart" uri="{C3380CC4-5D6E-409C-BE32-E72D297353CC}">
              <c16:uniqueId val="{00000004-11AE-4851-9392-A1B5A4A17F86}"/>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D5B1A2A-A8DB-41CD-AA20-FF493A6A98D9}">
          <cx:tx>
            <cx:txData>
              <cx:f>_xlchart.v1.1</cx:f>
              <cx:v>Count </cx:v>
            </cx:txData>
          </cx:tx>
          <cx:spPr>
            <a:gradFill flip="none" rotWithShape="1">
              <a:gsLst>
                <a:gs pos="0">
                  <a:srgbClr val="FF0000">
                    <a:lumMod val="85000"/>
                    <a:lumOff val="15000"/>
                  </a:srgbClr>
                </a:gs>
                <a:gs pos="100000">
                  <a:schemeClr val="bg1">
                    <a:alpha val="50000"/>
                  </a:schemeClr>
                </a:gs>
              </a:gsLst>
              <a:lin ang="5400000" scaled="0"/>
              <a:tileRect/>
            </a:gradFill>
            <a:ln>
              <a:noFill/>
            </a:ln>
          </cx:spPr>
          <cx:dataLabels pos="outEnd">
            <cx:visibility seriesName="0" categoryName="0" value="1"/>
          </cx:dataLabels>
          <cx:dataId val="0"/>
          <cx:layoutPr>
            <cx:subtotals/>
          </cx:layoutPr>
        </cx:series>
      </cx:plotAreaRegion>
      <cx:axis id="0">
        <cx:catScaling gapWidth="0.5"/>
        <cx:tickLabels/>
      </cx:axis>
      <cx:axis id="1">
        <cx:valScaling/>
        <cx:tickLabels/>
        <cx:spPr>
          <a:ln>
            <a:noFill/>
          </a:ln>
        </cx:sp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C350D9BD-41CE-4117-BA83-29C8BC9C69F2}">
          <cx:spPr>
            <a:ln>
              <a:noFill/>
            </a:ln>
          </cx:spPr>
          <cx:dataLabels pos="inEnd">
            <cx:visibility seriesName="0" categoryName="1" value="1"/>
            <cx:separator> </cx:separator>
          </cx:dataLabels>
          <cx:dataId val="0"/>
          <cx:layoutPr>
            <cx:parentLabelLayout val="none"/>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plotSurface>
          <cx:spPr>
            <a:noFill/>
            <a:ln>
              <a:noFill/>
            </a:ln>
          </cx:spPr>
        </cx:plotSurface>
        <cx:series layoutId="regionMap" uniqueId="{4E27C2DB-FAA0-4C86-9B6E-5745CE88EEE0}">
          <cx:tx>
            <cx:txData>
              <cx:f>_xlchart.v5.7</cx:f>
              <cx:v>Total Sales By Location</cx:v>
            </cx:txData>
          </cx:tx>
          <cx:dataPt idx="4">
            <cx:spPr>
              <a:gradFill>
                <a:gsLst>
                  <a:gs pos="16000">
                    <a:sysClr val="window" lastClr="FFFFFF"/>
                  </a:gs>
                  <a:gs pos="100000">
                    <a:srgbClr val="FF0000"/>
                  </a:gs>
                </a:gsLst>
                <a:lin ang="5400000" scaled="1"/>
              </a:gradFill>
              <a:ln>
                <a:noFill/>
              </a:ln>
            </cx:spPr>
          </cx:dataPt>
          <cx:dataId val="0"/>
          <cx:layoutPr>
            <cx:geography cultureLanguage="en-GB" cultureRegion="GB" attribution="Powered by Bing">
              <cx:geoCache provider="{E9337A44-BEBE-4D9F-B70C-5C5E7DAFC167}">
                <cx:binary>1FvZctw4lv0Vh5+HLoIACKKjayKGzFW5abFsWS8MWZIJcAN3gvz6uUTaSinL7ZqO6piI8gOMe+4B
yCS2u0D/fNT/eEyfH6p3Okvz+h+P+vf3ommKf/z2W/0onrOH+kMmHytVq2/Nh0eV/aa+fZOPz789
VQ+9zKPfHBuR3x7FQ9U86/f//U/oLXpWW/X40EiVX7XP1XD9XLdpU/9C91PVu4enTOYzWTeVfGzQ
7+/3z/27L6pK3r97zhvZDB+H4vn3929Y79/9dt7XH577LoVXa9onaEucDxxzByOPvX+Xqjz6jluM
fnAd2yYeRdz8A/3xofuHDBr+eJX/eneby+b56d1N89A81z9IP3sz814PT0/Vc13DTzP//6KjNz8L
eF/ev3tUbd5MnzOCL/v7+7Mny1oFR0Kgpt92e2M+xm9vB+S//3kGwOc5Q16N2fm3/DPVH4Zs91DX
D4+irZ+b5pdf598eN8QcTKlLz8YNfXBtatsY0+O4eT+G5Dhub97nLw/er3s7G8Hd//wtR/DzQy1g
mTcq//Elfza5/83hYx8IQphhRGzzz3k7isixP8DYYg85+MdTj+N3epu/PHi/6Ops5D7/x0bu7Vp8
tRFh7wO3CWOMOi/7zZv9iH2wket4Hvs+r2Hev96PfuyS79S3d4FK2+yrfPjLX+j/1OnZt5oFf8tZ
vn/uHp4efnzTvz7DMf+AqUsIR/g4w9HZDEfuB5dSzClFhgD61+N5fJ+/PIL/opuzMdt/+luOWfCQ
ym+qyuV/ctzYB4cS1+WI/4tx4x9cOHoYrNbjQn07bqd3+stj94uuzsYv+J+/5fhNNtTFc1U/Dz++
4V9fd8T+gDC3OcXHZWWfnSyMfHCZR8FmPY4eJz+efbLrju/0l8fv9PP+0NXZ+O0v/pbjd6ieo/+o
VYDBGPdcz8Xu98E52zONVeCB4XC2WR5f5A9f+bif/mxO/dwU/xfdnA3W4fpvOViByvPnx0Y+ts2P
Gf+zL/Nv2nHoA2UUUbC2f7pbMucDw54DZtyZufLqbf7ysP2qr7OxCz7+Lcbu137e62n9hvlv+r5g
olAbjBSX4Z+anJyDyelh24Gz0Pxzf0yc41Z55n7+69f6+Wo7a/7ml/w/+bb/2u99iRnMHpqHuQk2
vHJ9f6394TOfNf1u3h0X3Ztf++Ozrp9+f+8QOJBeQhhTF2/MwrOPdvzmL+2eH+rm9/eW637gzMac
ccIdiGzA2uufJw3YLR8IJ4y7k5vhcJe/f5erqhG/v2cI7FXCsIu/r9ZatROOwC/BzhQEQQ5DHAyf
lxDPpUoH2P9fPsZ3+V3eZpdK5k39+3vw796/K4686S2J68FeYHMXYYe5sNk74J4Xjw/X4GACHf1X
iuIqR31Cn0usdjS38a0uU2dWiJEvUec6tz0pnVk2VnxptLZnoaPWqXJ81KZp8l37s7amK0P+WVvE
H2SkxCzqinJjCi9Ny8I/yVwP5YZNxRkWR2Pxg2jVWzdv9CoiY7U9FWnBX4uSZNZGJStecvw5KtJs
CydfFFiTWA65Pe97wZaOW5LPDmuekrzpD5EefSTEXLEqXiRjP9zTogzyBvHPXaQXlMdNE/o2G8ks
DcdwMwxluDE1t+DhJg8jt/JPchIifNF1sZ8MdjQnLBz8psJxNPP6EW10ili5QMRDGyMLtz1YKrS/
FomMV0NM8m08CrVNp0KEmgWpXZDgTGFEU7iyUtukSKzaN9VixaM+2RpdqrU1j4SO51E0dAuNR28f
11W3iIrQ24upNmqt/YpTNSvQUtW4/sTt0rpsUpUsE0soXxed2ndTEVoJFKwcfFrkvd80fdQWPsnc
bFaUEV/iptmjqBn3UWGRG6RkPXe6MFpUuqI3Iir6XVTUt2WWhTNb2LS7TpK4vtAiYC6tr1s7ba7h
d3SrXEp5xIxiWis+l3G0NqI7OtH1rxqZjlLarXCl1LrXWJU+le2w6b3kdWGwwmH6lcJgHSluv4+5
h/dD3K0I6tNDhaW4CUOLLmvioqAirrjR9YD8rq/1LHb6ZlkmDd4g5LQXBeu7lYdKuac6due5N6pr
R3s4oFYiPicpy/1e825T5KU9U45Og7iv40+mlr7U6t6SR+xUY9hxVnEq3DlKKxkgltMlF2ErAiP3
eUeXUcajVYeGdtaNovStuhc3TCf5aqy6chVp27su6q7yOyuLn4Tu500psvsmHNBMEEvuaOOE2wgn
ZBY2Q7hQLaF+VoQR8sHzpj5MerUoUkftxSDU3maV2g9TUbKe+ppXxcIoKm8QCNYNaCzRUN8ri0fW
6l0ZpvdOnPUiKHhpXUxinnedCBQbrQvcqntYnvCDXsQqJ9VVPa4RHrPNSBtc+iQhaBPnaRLNmkQ1
c9yP1RE86uMafXWLTKxYRuVcCcsN2s6KvSW1Hq0m07uEhXifaR54MUvHT13ap75dysjLfS9qUh/R
YvAjmgyXfKT6WORkBi3kayTSnq/KalyGBKg61YEmzrBMWSSvVKgc3xmq7FH20UrHrf5M62rP8nKZ
TPuIKWDXCzd02keMmJnN5CTDAB7CMZc+q1C8bTqU7URF2AyOm/EuCu2tWzvuk5DjDRmp/Jx5vJ/b
NIy3aqyyneT8O7XLx21MMvX51VH4k9MFHIGz0wUcP4dwiLvwyYN37On0eXW6MJTJVrjCe05cma4l
T+LUd7gsLqzCVRdN4oBsqufyOfWV/Ifqedt6GJPAajSZEzzat20ZXZd00IdMyvhW9UGY1VkQqiGc
p9MwmwK5I4E9LEu2edoc8cxRAvtG600ttFWFc8M7NXtpccKpM0bYNy3+/BllXu3KvM9vBq9K/LpT
/ZV0qmobuiKeUbcpHqKku4g0jj5l3JJr4oXZIqq84qHbNDJKHupM1QvI+3grN03qT5aVrbM48fux
udHRmF9abkOvM9HuooG1dwOlYjW6Lpkj1rR3eVdmflbV4pDROlpVEUMBqlDm82oQ911YD0Fm23rb
5d5wkyXlJZvw2tNibmdjuC4lzT+PrR0YvOUxWwxN7CzDLBH3qDn0g2Z34ZBbq66tyNzAUUfWTVzI
24h7zaYhYzIL+0jeYyee/cns8yC08Ma24YxBSNsh2MNg4cBUfDv7xhh7tWu78ilGCU5kAEdXbCfj
PbFHN+gHB2yGIsTX7ejBUa6GezvlbmBFTb0d6wFfi8j6PMCCXaBexbMhDZNthe1kmxXV95rBLC+7
TPIxWp3hhqtbV9e+4Z3UsVteVriCL/6T7gxm1/GyEO0Vo0TNddv2W7vJ6DapvHieqTG6a9z4wKbF
TUN6WbrE/myojiDfqd3ovKIqlrInZeHLuMjQZzcc1BwVSMwq0URE+BaxxiK/9Np+DUty0cckjvyp
ZqckifyoFd9rb7XnPEvLhU4UtHjLU16NLpyqJYGXc3trDePrghdoHWO3Wp/hJ24SFvbWiC5V20Zn
4Uomw9D6J8qprcGoyg9On+qVaWqUBj9vlnH72kqcfqZVsgjHdPgIh2ccIA9Vd+7QSF82Xv81Kprd
mEQi8uOk8aW0WulnsvAbyqtrJLMqsGh+i2IdHxxhO7cv0sgjfCtleet0WXxAkzTpjOTASXVi/p/a
jdMTXno5PS+CJxjpRXd63qQ7SS9vRvOUrZNCtn6MpNh5RUQCTR01yxiJdgYztVORGEWUksBF+jvv
Z2Shw3D165XMILf7eiGD74Qx8cA/cREE8MHpebuQtZCWIypsPcnYvmnGyrvyWBzv6iTsArOiwSR4
bHPsXYHpI3flC+4BXr/g3Sj7QJXOMJkQj5pJ/opvcByxxzR8kBW/5k06tj4sbrQNX2btsTZh9liX
81i6xOeitoE4TWqjNoWZbaZmiHA6Et/FBHo04LFzD4V5UI7CnlkKjOIyTQo/73i+KSejOFPYXgob
y5kR7dxLrxoUHyU1MXAYFb7UmdpIej82aeCFA92kZVMfeqcvgkYm2WNJRRCHrr7PwEyenxgufQrp
Rd157pphnPgNcsHIOskF/hNrgEJ44nwUJ2fXcSiEMDx8PopFOygGe5D3ZEUpopZPUenMjWOo0DJt
HeujEZJk1dPC+lhIV93I4aHL2Cas42jnuhVYhS9iEdrwwnEfHrVcsuqKR8PMhvOGjqWzxSSNVnVh
O1s61fCEmZrBTlpVhNbyxDO1XvbXKB/ltmccfBDi6EVTVvUhGaPvhVGolmtwCn9ghjLCIRsYRUFT
Tf1qaocm0HRj2IbIk4H7v14p7h9XCgPnkHgOJ9RzwKd/u1Ii2knL1gI/0byJglpKtG1fCreWMFON
3DQErMMimuNG1hcnqMxhYFLZ4fkoKdlbMiH7pE79GIt6R4aW7J2pMLiMSTrnAyLBmcJoNU/Bs3Xk
vGm51azVKFm6t1UXz6ST3ZVaojVVtD7Uuq0PeKpNuCLusDpyk5gkB9Imm450zu3oKH7JmNxUfYFv
cTJ4l5OutL1XunqSCOk/KpUOc+VY5brui3hjanE/fK+lL7WT9lSLehZvEqeulr8eG4T/uAA85rnE
pZ7NIRxE7LeDI5gI03iwq6ekyceazFnBF5UYrF3qlZeFpbu1kY4QQ+HoV3k7zCLs8SA9yhPb6ONE
Dhc9q9ZD7lk7nAnaLQeuXnVjFIYrXYfMGtU3flhUcRCr0fpCnfxaFRWKfAiQDA2D/yN8qZ28vO/D
IgrSJrdvbDHqea6scFcWdrx2ZF6uPVfgXQKH5hz1cXWDszwOhlpE91OPImH21CMJo+Taw6JaEqvA
ftOX2SPcPFiWuh/uZJeF89Fi/QVK3fDSMNLK7fdpHMd+Y6brND01ae0tM3O2L4fCpzhKF+2L5kRU
TpvOcNTlQd7j+opr5aelFjek5OLG6VtnJrlXLwz2wmh0mcyQDq/LyX+ko8gXThjKWT2JBpMpyxYl
B9uPGY8zepFz8NSuDNFgFo/j2Yji+sooTn1lxnHNHeKj2mouSCnmZePl+zbS4A9PNeZkal/QnG5Q
Gc3PcMMwyqmloZ4a0allNbV86dYwDG5ojtTHbg101vxttzVXf3Jme3+Y7NRx4bYW9VzqwpaPz87s
xpV2PCR5+JgM+Qwh5iq/HUvw0G1w013kZRsjljREPq3icaZG8Al9oz4jxp5gLDjSDUlPfRjmiW66
NKLp0ivoIXVwtpBxM+wlwYXjN2Ha7ouNQcYeD/vEwKyIw0XU29pP4VB3/JMeoratz1iaLEckh/1R
/b0XBFEkv6oyOlfRvKi8toGISVttUazKbGaqpqitNNxk0dwIdk+q7SvyiTZMGmF7fGOlc1kU0J2B
jtWwlXAAMRwuwjpVuzrPh0UBNrvPIPa2M5gpKEQWtG+qXs+2hT1Ua1c04jt2IgrefO/BYLygHHKi
L3Hwnzn/5Mz5ZzaFnDy4X+D/ww6FvbPtLuJjTHnRWF+TOpk3ELvAvlV55QypVs/MGXE6S7yO6713
bwCZF0A1Z8qQ4XKWjON3vsFMy1GOet89wk4y9TqdUse+3vZ/fKiM2TcGkyDRWX2VTUXHroVNysuj
zTAZDuCCn5DIy5LLIt6S1gk0jMtV0qT0hltdNKuJIsso5PQmH91445ZO6RutRpreTA1ICPuAgSDi
Cg360U/rOl8a28biSTuDNaNWRoyysp05KVIrewqmi/CH1kTeT1oTeTdaeyKftUWJnd+qrM/WY6G/
hYOTXQpb5MfCirqnsUjQ2kBG2Xppt46d6luG6vwytZ1xpuFKJvySTOXtIsbRrJssx7irk2BwBnoo
B7vdsJoWc1qH0X3NrKAKBb4bx3AWRaVahroVMzhcxE1XYnGDEj3nUWMdDKSlVmDIFmLW0xjOuLZ3
5rxp84WwZBdQpPihJNw7sKlW0CjyIZqSrk8KnXCyK60xMLQTbjppm7x7pYBY4ehj2wJjQ4Zk3HRV
CdGNBKy5uFCXtuU+NgPTd0On8gVDdFi6RTHcha06uK3XXydC/MlGyCCH88bshaiYTYhNKILMLLgw
ZzGwtg+9yi5H/VVXEOm3/Vxbue8STXdgp10pmoVFwBryDXeCb8bY7m4gbFuvEpb1gRFN0RUf3Xws
r43gSJg3cHktXBhRoJzuopheGakN8+6mk+G3JC3bjdNZxR5iq+QY5xoGa6763tqYGNYxVpV6XCxE
lybBiYdNFIu34bzkdGalF8YIyzhYykmR2jNjd6m3Ih94NmtYsYC0F93hVN2Y4L4piiS7jLqq2Bsp
hCGYp5i582M2IK7cE1+hAQcdGKgXJNZ4ZmqZq72P5VBt+ylOY3AyJOSCN6H3sfGKcxz3NphDsayC
HtlR+GeWHJ2yYmAyQnbNZM0YQi4jLrZd7hFMIL751pLzSqduhtpVX+uh92Z5GFbrJmv3sR6Swde5
0LtIVXpnairJ67Vb1Xvw52p6YciTmPVhPPgcX6d2ynZcyWxVcC4uGqvPdiwe3TnLM30DJwv3Kymz
B5bpTdIWNRhYqeezLnGe2DDEfm7TvQMxwR0E8XOIcHkD5JXAIilH2/N8Nx3yy5wlPmfjss1Cxxed
k8hnB65Rz/JBZME4HT2nwhWy3npTccK6vPBtpCOfQXJ6zsG8a65V567zsFpljsafcSzUbCgIXdPU
wp8b19uGDi+u23Tor+Mm3MAWmHwq2IGxMdnCqyRbUzOFN1ZD7cdds1F1ilYGq3gHGSInspdHtxkS
Tx/Tog6XJ0fb+OYn0TjWxu9+4RrIMFyrmIe0a9Z1EQ2bUzF2xbDJ0myVZY2zwjgqSv+kPcpMQMLK
Dcc1jXtyGN1+1uZZucOTZKAGTp2N3eidkWCP+Y53ypaLIbb74IQZCuRw7lE71MseYrzV1xjb+bxv
tLvGuQvuVzFEXzKc4wBil8NGDVn+GVXxEVdhqNaDiOM5RObEF6xqiEW5iB9IlrtXiDS37oRTCJAs
Eq7DZW6xHJJIgxh7Pyw1Gjad7t2bHCt526iFCTyRGhnBxI+I8MSkMUI60aLuFS2SizLmYv5rawHb
kAQ/W1KwNzIHLoM5YDm47rTkXqUKNO7zgucj/poJWC+M2N7WFJY3xotySBv/hBHRDJ3vQCD8yMnT
1N7CyqMvrQz3TDR8ag+5n2bwk1jZ3AhrHC7ijkNgdCoGagdwhVTvT5Ara9sfSidflY4iR5rAbrJw
7doLDIb7BM1oycuFzT0dFLrO1kiX/GPpWvbcxQVkdCexGEm1ShpPgNsBYjzkkA9UReMbsYW/fDh0
NtkZKRGj+hjRY0ODZG63CuOYXUZcPsZ2lm8yF4LOLdGhb1Jgw+SAnGH2hCVveSfMopC5Pubaztq1
2Bs2tHcSf7SiL22SJZ/qrrPmyBFwpAxRuHNHu5ulNLG/2GO0tlHrPr2lJgxOHzJRadl1M6l1v/Qq
wSDz0om9NxWlDeFc2xaBkKnYu7TMbN9ojdx7eg/OHllblZPavsF4R8W+spImwGLI56/alZbDlqkH
9wBKIdIDHpv7Ee6MfopdMNNIBsExI1ZFT5YsEfnciLWTyjn2+nB5JKehCJy0qzZGjKzyjlHRHtyo
Qp9EUgceps9t2EIykWJ6M9BS7goX3ZlTzECQm9uAfysPTHG2jRJyTQYFeU7jkKFstP0CQSzp5Kmd
3DKjdUoIKJ35a1Zoq7VG0rvgYwi7T9MO8UUpyVpoO/Njx4OU+1Bv8FREWVFDwhBqo0oU7HZ8doJM
zdAMw4imsBtWb8IQ1UvIuks/jlpv6YQMz5WS8s5VavDlOIy7pI/CT3w4CNbJOzuk4WYM8zwwosMz
MmOuna2NqJp80+UovI6r+EtYuw8JGtgsckN9wYXKbhuRbqq0G+4NLifcIfZPcQYx9Qtp4dE36VDt
8mRuRJMTNdlQozilTU9YOzarYrTXVm3jXWgLtYDDz4akN4ingr+IoU0zn5ZELo02gtjHcGRXpRPv
RrkOixLvYh6X80iTfI5H7O00uOF+1PflFwgcjIEUbrjpIDJ5W7QhLHZZfiGJRZaxkzaLerSLL6VD
dhJO9huPCH5sPk60s+ZZa80MDqYSmVMZb2XpWa+uP2BVxH6cMXxhrj+AJYAO9YhgHODSxJCzJqAj
WIleGyUH1t5KHTLPB68cnANINs60tKp5F0MCy2DURZDBYLe8VW9oOb1LevB8fFFY/IoM1yME91SA
eG7NEgfLBcWtuLF5GU7Kcrr7EHbu4dcnBKJTxOC10eWACw9XpFwbwSU5Cl7l2xOCZVZednlX3Bch
6YIM7K+N3cm88rFEUB7rbkjppmOFHTjCJQE1qiPBqI5FRYtl3MvUh+RnueyyPD0GootJ9GBuzo3L
FSq3WCqrTufGIXM79V0bd5m64rBUzf0Fc5/B1Nq6va1YK9cn/HQVov+hNHxzJ+JE43Z/G4/1tXJy
f8wTeZvEes66bLxzUAprSmYWhLiq4Y73o/Y5xHj3Ce+PNGtk3S7TlhMYgwesC3sRUiSP+TGDnSyh
s4zGiXxmTp2Jp57hnJLHLMapU0d32wbH3oHrZm/ykpnsr5CV9J9JRcs5idNmy62Eb61oEHPLirO7
Gld7WUOAvzUBYviLp+g6hLPUR0VTHggF27d37As4tYc7XNNsVQ8V5Asm0dAcuMq0LVCX+yocSghr
6+zyNJejIbvtCm1fHCczdgu9whn4uIZiimaa+MJVt22v7IsTfuKaPo+LxqLq2F+sBhnUo6gCcFKT
a4hEo5muKZ8XnMbXpnAyeT9mZNgYKeyRdxkmd0YwbQQLnTVueA2XZaDNz/rReWL/iYlFpzu+ZwsI
OxyiMnDJCK51/8FrSXRSZ6FQxX0jnOwC4nJilxIe7XQ9ZEECzseM1jSvZwb8mdoomoJ+qWtSbIyj
2fBD60bdtRGSqqpnTuiJpREt3aKdHerro5ObJPZzqVi07SqPrgZEZRBqTftZzNtohstCzfpqcFdl
3H6W4PrMlRRwgWcc+YGSHjGIH+LPXk7iC4O5U7ggHizIxYXl0kjjQNrprh3cbeq7AnZApWri5yEn
V54Y5+alMgciD3biirnxlkPViitIZAeuivobw6hICgmcPFVrI5bM9S76KdBjRIRT4peJ7JcpGfNt
QfSsAWtp7xbDsB/LBuKMSNj9PGqtJhBem7szo6ot+54XHlkNPBqDKIrESg15N4u0RteC1d1shODO
dZQM3UxPtXjCVOg5O8uY7SxBHM5ICan0VFxS4UDaZCrqKb9kcHD6Lo00SnsOeWy+8dyEXY5W98Vs
HbWKxkVXWNkSVX20aZvYXYs8vGpSXe/MlbXGyZO14FUIyUrY0k1hZeFVkrB6Z6QTw1x5M61e+jAM
GenBx7Di/dO+aDY7B9Vi14RPZ7ARWeeIHYSqjHDaMs3+aHRh+3TaLE2tJLuu9ip3Px1WhRcnWwy5
ugvwG+EyTEz7nY0UXJbxUg3xPiHho9L4UytI52dNqR7KrLnkKQm/uc3XLh9cuAWBirmCG4RPdYPu
c5fnX6LEjYIcEh4XhQMOtWNhthucmO1i1rCdpLVa5yi58pIcjzMxYUaRezeuABuws63JAddRHOSd
Ey1PoTmdpwvFux3MgisvEuTxpZJG8RGJf1QmVYPYwRJdsnHt1NtZom5Hv68gtNhSqwJXBECO4Abn
rGzCYpH3TF7JmNKLwtbSF21jp0FNaDSz7IQvjHEAu091FQ+H1PKWJVxi2572PwZfYwH2XhYct76u
vm6EZ80ZgmuWvUzSj8C/QyFpv7bSzfwOQbKHEl5fMLvA87KCHBLLat8wVIvkrKmqZJe1Ldu7ISmC
pGTO2vIUHLoep5sCPNdNNRVGPBVVaS97nIr1CWrdpF/ioZLjJ1TV7RIC3nMIvom9A9nISw2Z7EvP
il1wqUa27BixQl95cbcQpWsHRk0motQiBs8jgkRmGS89mXIfd5gv47QaL1CW59s0adCiRRVMHkJI
UNOQfS4ZfdQjzZ+LBPuMwzU+f4yGlVVW+mtiwV0Kp63D2QBBcd/rVHWjLOFzx3Gv0torb1Tcyrnd
JsnCKLFs2CG0+MIoDRSh3PIbCEiujWjZab+hEQUHv0+aAuI06W0a43Q3lkU+Kyjcx12UtZ3NZQbp
EJFCcsWGv6QDM22qGtAUyaQ+1myHKr/IIfly4hgRtlt36RFtXSShcJivSSUvhIzvtNL8EJYZP3RT
rXSkFdhJMcyNok+UXoVVZPngvbAgCSVsK54e7hwHMmeafS46J9xEuqiDHEI8ZUbi8dOY2zZMXCe+
NkVk3bZhGV5aEHS+bmiuN2io7k96XBFv3hfamRnMsesHT+kYDAUGF8yW6SAhUxIVDw3N3Bl3HbWV
vc32CA19ADMle/wJo4hstOgLcofBPbuOIP6Jwcm4NVJMo1fSpANLA1LOE1Mha36SJt3guslzBkHc
Tara+LKFO3PH9VamEPTXEAk9muvm4nFed5uQwIW9sMj2Q4OsT9Srg6oau4+hVXfXNsrXaaqsTySn
elviFPn9xIqLni3jUhRzo01jUc9EXcDt4gKuEJiuHZWml6hpXzkHXd+pZRXG398gjnC2bKIk/l/K
vqw5Uh7p+hcRAQiQuIXaF7tc3vuGaHfbIEAgFiHg178Huafd0898M/FdNEFqwXYVkjJPnpMddQUj
p3F2r0rQucQ3w8v1ECDV62jWXc0F+dKbUdb+uk+6W98QV9oOGbKM9wDvFz7MZ2M5+fV2cJFKTdIc
R1hgITZzi+oiyVCBCmvp2zzbm5av5q+hmeOLi+kohTMuQ21qhdtBQhux47XtroGRdxHYpeV7B3KZ
UyfvVDCODEHfP/plCMq+o+bTKB3nSK1oVDGcRGv1SeYp+SEM5uHRTml7GFL2R7s3kvxcz/WbSAW5
4vCJ7ZKEDwZpqVkSh1zLq7HyhL44Q5J84jIuQNB4UE19MJ1D2ocrJOLKrTE5Cfptzqm7Mk8LpnY6
UNeikc+SbjM4dQ5IM0SuOGn9k+0hs9JSJ4h00mdvWHt3g1Okjx7BASZdQTY2r5vztGS4EE1vu9bi
P2lJRIQtWN0nc2ptVTZNO7CQhms5MxWZIXkBtAUskG+ltvCNDBnIa64Y/gcG7v0HZ5LalEKQ5OHA
IM5f0RgBrzN1Qll+47yIgqFRF4dY3bXo3eIgu6KJwFrqr6ZN0s7Bpl+qrTFNx0zo37NGy9lNddhb
934wRNUcszEUReSprxtwK8QdsVN3DTQKlABK+u5oLonwm03t299ny+qOVUpHGbnU7Y72cjFDjOlV
PeaZ26/Jf8wxzxmnFtU//ns2dMl21n+kDFyKcwjqH/CgPTDZ/v68utbuMi2IfnWHSmxE6uQRWfwJ
Z7mYO5mVONa53V9bTvO9aeOLU6EbHx3IA3RbapE8Mo2q4OwsXEJPxUARAtUpgtHAuf3rbnBL97Nt
/H33/z9Ou+2m99N5a/KUPgjBUeYBWDNhsTFTLy+OJjFpzMIb8z9M0/s1+GtuXw8s+mvwl5l2LX5Q
aSWxPTr0xOq6vmVTsRMLu8NcgNeTWISEbAHAZvflHFa30NfFnms3b20xWRE4yv0ddBruThYIIjPm
FYgLCInycQh+FknU4dv+GRTKikQ55gfpYEsOZCcjNpbVSzphy7ey0dkasxrpg1XT6q5ykYwDO++G
hES88LLudpmlIDUwZj7PUaCT6azzYXoi1Xsu5upFl1V1JB5b3mw8GkoDvqqZ3R1M7+RZcZhVLQij
9ohwAr+BeZgteLoxv8Gn6YUPNRtQ6Cesmms3+Dcizfy17+d8r0CsW7Uj9ZHSkMmF5wtHtmj4GxbH
K2c1uSd2TvYBd7JN5+ftN0bfrJ5mb39NTJTz/N/ffzf4+/0HRBW4FFwQaL1djxly1B/4/kywa1ph
IJ6CEb7Ik+cwb9NleTBt0nKlBpUcrYAkx2xo7rI09bbGMu3IrNE2+rKhpgHyDhrYTmtP7KcgR4yX
ebWIqauciCZztyeDP16bJpCXOlBx2pbT1TRV9ThsBqvqV8Y0HZ4b3getAmFwmUQhzjl12fxoLHMZ
E0dC3AVUZQDld5270C3RuaPbWiXzesxBlYSTmcWt3ZcnH2SE55GDlcDE9AgmXbpvcprH2TD4/UKH
mmPXo2xlFvHnkjdLmff11vPaY6psN/JxLG3zcO5uPSS9Pi+y8NzIK/3yj45sGWJm0GWGGVzJ4M0h
SQD9jIQ+bkgVklNh0Rz733et6TE2Er2MxShz8mOUIQjfy0BrtG96O7j8hQMY86uNT9EMFtvJtNQ4
js5fkEHvpg2ybIkXZazKDlCAWE9pnnzzsPffGkv1t6VXs0fhJuLOptkt0k7Wk6uy8YgqUDxufWU9
QaTEtwGg1k6DnXqFAKe6Yq/O7zp8IVlh+/dWjkuT6ToKZd4cTZuQ4bbuxbRNcjkcrcRSR6uehmNY
ukxGX7a5+xrDltHGRNh3kwFkdgdn3H0GcRnAi0OWyEdDozDECXPnZaqJxjoE03ySCPZSQMlf4/wa
CrDOyme4B45363Dfj4MWHhRZTHOx+9S/rTx5tzB6D1Prcxr1Q5Gc2yGJ/hqWN/0Ufarj7DnxjkXX
ZrfmUo1tccOmizGABgJ2BrL8VCt33lezFl5keihfkk+eA9h2mRriZTqyPj9jx8mvY0ejstblxVgy
KATyF3zZjfKruYgSKa4Z+iq4F/9q82QGX16yWBRDdq7a6WeXDOSxCCQzluQ5ecyt+Q8LObdPqxOu
+1gUyR99A0RRK0CvYpXKYD74WW4fzF2vx/nzzrRBh0kiW5cg6KuyOVCfyQOpnQTpNqqqMvq8dzzo
FEVeVhFFznvPmmnaj0KVJ5cl0ONZU3KjtJjXFlKd11pIvvKqrH+s/IZGiUbeYhz4e4548odfOXid
xx4KAJ5H3sARdHRtG9EiFSnkHeokGou9BVn3kQQ9e6nCOow86YjHGiqxVcIgRvrvG+o/lLuMgFGF
4BGbKjZTdP9FryqCJKt009HHrE/syBy9WqomLnVeHgx8PVpQqkrbLg/m6DW9gne/em2n/NX7Ndf0
uv64V24t7/7TfPM4MyFzwTD229adjlUzgtfSZ1X0lyIgUKDcIxge3OgTxGJ5qE+ey7sY8bJ+lG3S
xmkY6EcPQbsC2dWy3FvP4/J5Znw+jLReMrIwgRTaa5aSCZskzCCloNI3fXOee6d+9v06bqam3Cq/
D9dpnwU7aH+arT+4waOa/asJBKd+ziIGwvN9rn1/16V2s037nD5aA7lySKV2qZ95OzI2B7urq1ff
AjUfSmnn7JHKPWah66/DOhieRBc8GZT791DRVb+G0iFxPoeycHyutbRWUEzSs8cgS145JbRTea2O
fZjBp1NTys4uUrBn0mv25or5GmBRvtmkeafZGLwSKVQUimR+hmoNksggGB5HChGGCF11X+bVtGoU
QArb6oc1azLvtqqsYQNicHaTtNLejsrrT4H26M61xvAQMioOxKrHPdXaPrKmqXdTADFgyGu+VaOk
NzL3rXXApvnighaMFKBW1yqvy1XOWf/QtS5iebfST9i4SKTE6LxwapVgTWjrG53nF/wl7Q84AGc6
N/Td12LjqTo7pEja7BqNP2fwqvJ2qqfmrpLN25gT59VJPXvVpU5zKDoIIZ1SR6ZdjD3dtuC2bcaU
2q9Z6u+ykmUPWt2OWNz7OZzynYRUGkqpjsdIahU/vEZFWVOo96lhaaQCJR95UqYb17fIsW+q9MxS
X6xLu0mfCx086XBW71aRb5TyvU1Q5+5uQkwT16RQV1EnZEOUPRwp2KzYEFO5UW0m7zuRY7vMiHjz
m3njyLY/FjUvY1pIdkTin35ejBkgGwcfxM9WpsOhjm4jc2uLHLdm0OdtuEwn/VwdC/7HY8xgxnsd
U7su964VdqtR2+1NYnP3oILK3aRgLT6A8FjhwPGqd5K96jmbf1Q4mOOxrew7t5mrnZV7bOdZqXux
Moal19DmrUvb2MypGPtQrl0/SuEVG4VX7+gTKLMtp6Kg8GYj4OjWxrGYiwN2w3tuvI/lQhYvxbS3
ar4H8/NX01c7spL3xtKJC1FEybvPZ/w/28xDzE8Yh/JFENAEAs78FcRC6YMamu6mF+ziWnn2YJoC
vz90SCbf2ksTC1sBASW3t6Yz95kAnQzJAGOG7gQ8Lth61M67uBuHNeR1N6Sc+9ugt/r7PuPHtCwA
YzlDuWtQb2U9LKgWpNN5NLhhd9sQou5dlf4xTE1gWorwmRR02knAdCLUYPG6DWtPow/umrkYUxQT
vj/fr1aAj8glcer0kvMDpLnAK02Tpf1vxA77X21zgIUOGkCzNr3wMuTxv58nwBn+PUBlEIwwsDyR
WsXidBz7LwJOQyox13nlPiL/iWTMBnutPOiZbQPgbnfNcpDPYbiFbPOXtfR9WUufGdkvx/r4byP/
Oc+M7JZn/v4Jv+fxwmq3uq3mKBkSpFMSpZFeCU92N4AzyYLpxrSYywSy1NbKS5Qi+PeOLigRBRig
mDFhr8K2OmSFDyXDknLDAq9v/DbZGctcvI77W2wUbez4mS7AQGQqHkI2bbPKiWfwlqABVOEtnXhy
4CS/41Ue3pomc2dxpGtUOls4Mf7VAXSr3VQinW7ysFt7YnYv6eK1TqKRq6CwGtBOKv8+c3L7CP+h
iCbhvrXAeR+4w97n3s0eW2fQm6lKnIOTFP6N55EMjOG028tah2ugUVBv9f6VSiHvC1ltCxHUz0Gl
85OvgA0acwRfEbuW32/asZLP0+zy2HIOQS3VjVVWYgVMygX/vg6wzLVf36TtenY6UEY7y9rDlejX
g4AIdjvN83ffrXU0FUO/BjLNHpV0rwTJ1h9iQAplrCEJATUo2JUEmfT/MALoZr3qE8fdQsjjbGbZ
I6nhCnFGDCzXQtriCWfZTwhFknfXfVW96i4llMXeLqFtitBJ+kBvSv+iy9o55EBK1hBd+C+2tDbZ
6IsfjlX+GoHf3j4sorM1DZC+6qTXxZko4IIvlF9A6iouW8TKrgTJBZxTbjF9/KTIJZlKT3waT6Od
NikgAh71Vgc9aJf7qNyh3Y/U8W4AMxdvLXTB0QAq7DOTTRXDKS0epoE7qwR/zKXkYb+pQB0/+5mY
dmMPKsvEh+yYjH69q1nNzoAby03eoiQAvjEUZSBIKE+pCLoNfPD5TJoJ2gi3JvvUtqaXYsQZIMcQ
mHnSnkfoDyLT7iXdvCLZiGHLxjU24x/D7KLxo37ZwaypwtN6/9ewooDEuwg/cLQXzx4+QhRRaF9T
lDtYlwHLTn3etDelUyRxCoHem4PKI6kd/OC2XcdzX4RgRoXuYakXjF/WbZ6LWtyIoAh+iLJ8ryzd
PtCmkf/L9fX/UhZgq0IZR891AKfZvge5278zQfqxcGip6ukRbJ3w2npPjChsvCiXcfCHEIqBsmhe
Bc9lFFi9uh10Q+5G10FpDbQXc7EeJr3KoMOIiRyLvQlEjMk7/0/T9AZ1f2y4vAtnVp4Sh+tN1o7y
WrZFG49AO16JmO+44eWGbC992nx0gfxOppI9W5B4xkI7Yo/kzwcq8tpHy+6QvFFy+pbR6tqhYtB9
u7RnIOOvUo9M34ZTkyf1rbYBvZuIvi5me6PnOo1NvG9wASS4xjN3pb8PSur1W7+2q6jxSb6l5QDP
EsJx5CpZ1f4C06l2VmBLDyeaVykcJHvUJ2Mnaa1P6egrZCXG/O8OMySQAaaYgX3YjmvBxsfeCy6G
SWi4h1C5l6elyYJo4C6TtESJCaZXEF/aZ0b7Zk3tJRiybYkSIHz82XMoV93U/6CsueYJs15QUMCP
i7x1LjPE6tj/HWBxv6fzBJwxMx2f3Of0wE+9j5YP15lM6a3yEr2jfKxuO8gKojoNqpe25f2G0UBs
rbarXjIavKrE0xfezPw+hGzWNE9hxXYonoASP8ukakL057ltcvIyu3/m9c4jiXgJaxkckSVuY2OO
1nQP/c1tvhQEqtrkhuZ+85Dqvjxqhwwr055W6S1Idc0D6adVFc5OZJdy4/U9XHB48ieQx/+8fLXZ
tNdrr25JZIZ8dRgTTFG9hmaJrirdTavRFeVd2FThGu6GjYOSD1uei+aUNlO9L+AWHgSYC0eCBboj
uVKoESKcjZ0ODPTlWawnkY/XsgyTWLKqeyz6OolGx1EvdtYVkcgn8t1NlhywrN9b2W2mIkmyaPa3
zAcXNSJTEqki5Wlk10jCJLT/oVJ+T4a5yj8GkCn2JmM2dsgLJKq4s5dsWs34IcH+dmf6kNH57COL
KP53n8nJ/XNeWLTZatCV+6keCD0egFQaZjvDwIQ2lhxqmUGctWik+5RaG0+XElRXvJHqPrTTPdz4
9ANKxX2W1PwVWIiDjWIsbsqwJAcbpW02InfpPWuRxeYozfKeBzFWP/3ZOo0dzW5lXZkz19sezsBh
TFEuKW3gbzZuOb3WTXrkYdmfO7sgWwokLwLwmX6Acioqj3xYsn+tkVx+pqqQq4ap+ZZQOe1m4so9
SZS3KawyO6JSCt+UWeccSevws9035Rqkr+KZ6PIJdQDUO1guG1V42fepQN0OGUzZBcII7DRNle3S
diB3NCsyhMWu/0b1N7jMkBuUFdFnbmQKwSj1cclP6kWvYDrACPp15znTiPoG9RzZkx9cBt2/tjIc
XwY2TRtaecAaFyJW73grW1nhw1Tq5gRdE4/t3uMvqs5BV8PrsTNmOLdn1aX62iZ9f6fr4t5dRoU1
KXein1CUZjEB3gH5tLIfla/VDfIJ+CgkxEhfJKmZTxSZZg4s/zfZalLDykLJqVvTRCvKd22ZbZEr
IMeyGCG4SGm49WSHncEurVXnKPVQBGMQ2e2gv/WpvMvxdqSRtNZFUdRZVOXyOJEhfetnB8L+lHuP
9nzz6RhYxQ9s1E9J75Fn2TvzTokqWxszDAcVWxZW2mcv/ixdpcHNf/fTg3+cfQEhAIhdMPhREvcf
Cm9Hz5BIB431oMPKAbeJkHhq5uHW1qI4dLpNNpBL1g9JDbfEcwX9KcELTHss4q+xE3SN+6m4gVuA
4VxWD7LJykjWJPgaLmxUpDKPLiFwPXyOXR7tL2qSLund+FOoXc0KlPqyPPZAfN/b3jmMqi6+9d3g
xbzPq4tXtO6uRtyxS2snv6RQjcaBVaffBBTZKZxyM2nQtAAKCp7GDN6Eu+wE0hf8gaZ55C7Z+QwF
rx4KjeTvsoOYvt/WVMx/9y3zwHKh/6OsDChzfwdKUJwQ1DCwA4J/YKD/u/cB+CbxQCekDwSp3VWh
pkI+l34SgWJWbEEU647M1tBmmttWIR3ZL5fPnsqbwtg06rJDJnKeWJwKH0zSYD4bnouhw5i7vzgx
f5la+xOqR/SBt4NYCrWB1DDAAR/YPXVcOJ1sUEfHauipL4Jh3aG0xiNKlaTREgW9C3lCMQb/p5kk
LI5JNFcbmyDmN5O6IsWyzBh5pKWEq1/euq7Mfiqt18ztsEqatI6DCWQYqPu+0z6YX0Kn72JoWfyr
PRWQxRY8OPe5Z+2gP7T3hV1kZx90gY03a+sQZt5TlgBQK0GyOQGiC4/gh+YbS8z6oYImDmelnt4T
0Jt7Dy8I+Hjgewz5oy5Cf83D9tckAOH8cxLC1ub3pMkwBVqU6mpLl39OypeftIRNnz8pcS39YCcB
UiQgAG0HLxTrCsRO/jT36XfHZ85JkyI/zDIP4ewCZewS+LLdOKY7b8EgG2LXkd9M4ScGifJS0RJv
PsrSX2kb/E3LcoIXOXx0C8+9V/24aYGn7Jif06W5IXl9Sb3iRVCRoDwatLpd5z6jjGFyY5rMxZih
KDcA3vPTX+1e57qxErpdV9O1UGQ6ZksBRGRAICZe7r4upq1IB7krqhN2KDYgbrPvq2IhHJeJf3IW
CSoNwKd1WRWc3CFwH03vpGz/1Ib3aTt2e1cU5LmYww2SdMG9PdLsrs30fbmIwGqvC3eOKIKVNbtk
bSnUA6plW+008PeVWbUOm6pdODH1aZpeEch94kxbX/Yf/hKajSDqbwDjBGiCaeXOuQH/85rUP8lE
rVMXTvRsHNzM2XBqN+dPn9dlQT8DnXeHFcBpuDMFqrtpO0f1tC4DuxquGqLMdIVyBdlJ5pm49+f8
z/YZUd9Y+eJ+Ge8rEb567qmcwPAXPTS2hcrWnvmNuJB7uP5spclg74LZxxcgsjkSfc/OfZHVj1af
rk2cOVVK7gXw4VgXrrqfxkxuJSP5xiQKk0KQSBReeCrwkT1X+UXazvQE9tnDJwkGXC+ymollb+Ab
04NIlHVmQ4/wMu+bF78vLumCdQ65PASi8l91MeYgiof8tkl4sg+trtvyNPSuZVW6EQNX5Wfvbryi
+6igdXit6ivA4Boiwn/dWNbfLX92VWAv5NGfY6qmp682xH0m5QDuy5IjooBbl9ep6pAycrmTbkzv
AJlkU09vjEbVhFg9wdcZQ0rQ35ScFifl1xy11zr6qkS77sre+SFqZUehU8x3JZwkEAEDtim5Dh9F
PzyYEa3gCFh5+djLstkqVvG9U6rmqhbwzYygKDwh/WE6S+xpq36pN9IuF21DTGNnwlkxJ5sQ1wc5
GmlA4lLR/FGM/Ia4ZXMxh08NCxPkxbzGS9+X1ZP0D+v3vCTBi/jfT//Qpv88/xe6DTI/DhJ1/6yF
RHyrs1J7nB7m8NBajlZ7LsBJCkNvWA11HhyNMMLcpSpBAORB47TKu8QCl2xINqpC2R+IU6DDBzZx
bLyRIXtuPxS0CNcBtqrt5PX5JkgqoMILtdiQjPOlxk1foz5RA8EaR1GjY4Cd9Yl64VPFCvfWWHY6
RqTKHwoO1MYJquSAfbtdpRX1X6G4/klBlLuTYWfdFPMwRgIKs5sptBpgEONd1g8dxH/qp49Kta8t
kDVwF4bpOSeKx7wtL8WU6ps6hwqdM1bftCFNdrmju32L6FQghlxPqhnuR9eeTyVX35zZHe6npnLj
vB/STRAiqyBx1v0Mgy4i+Ox2hZNbuybp36YWdeCEJyQ+j5SstBO23x2s9sqV9NmbvGQLOXC1DRqp
7rJAnktQeV9LQVYmr2T3qEs06Tq70Ly501aW78eRB8ekghbFXHB8gqFYNyi3tuiEFl3V8KFdnLfI
0PAmfMnqBIU2id0eGZ36W6TEcJQqPq2JPzabtki82xa7U6yThm2YBqMggmobVZtUQa8ssW8JaHDf
HRBmolrWVZRQKRHwTJvaZs+ZXw1vjPE6anTbrfNZ5dugtZ0YO4B+DoOAR62XDT9SyOHbtNFZpMjD
UHnhhz9YdwiKdz2y86uJQrEwFW7c904faZGxbeH14bEeu3EXMOuQzHW1diao2MtuiGywq5/nSo2b
Aby4TZ0oROBVf+tK8Pc6kA7fVKEvDMnWd6ScgNnQME6TjG1QLqg/lKDFGLUfBvxLFlhN8wDZQnka
0yy/M5emsZ2jVYDCtzQVltXGXDB/Lf3aOWs6QX+g5cvI5KUJKvkAVu6D04blLYoo2Y+15TzVqUNv
3Fx258lvLxACgNIv8hwh3Htuq+pk8/QaQte9T6ngHoTYtXeyAECH6zkLxKsOgBpLZbcbY1pTcMsk
wsPAHfSNCvoxSq2qevWsnK9aW2VHN1Rn0DQZ+M+oImYUNFmIuwY1mwqZpVsx6V/tprMAiAm4Zhli
bFQb+2bRuloNyfSIzEh125T5I7yT7mYac6ykWTsHrbvhyWbYqUENF1uAJD9x7uo7wQZyHke680sv
4zEKagHQ80BBXzrtKdF3w0jpQc7FG3KMGKFRIWEfctQl+7Q5KuJGE1STUTJWw1oCWX6CG6PWoN7j
WFvM5T8TiO3QUfsK9Zk3PJRTrPvOQvmXgFTHz1vqKYRJ8LhYrJfWIsUBxVwrzvSN1Fl4qLrp0ky5
f8tEv0X0ufZC8rPWDjy8vH/Tnj9c5l7I2K1Zu2n569yC6Jsj0plU3n1o714zqh+7IgtPTTJDO9yU
kFUUCiKSHFs6SvglO1tzEUks54uwlLxUyx31nIvApn80TaZzqDux1ZqksTFBbhI3ltO+FUgJ1x31
H9rCHva6C9rYmJSnM5C34ntuVcEDagvrq1B1XC6WrKHY5Omg1qM9Wqd5uYBN9uuuLMiwHbLg+1fT
17CvsSEUxUht4Kf/nkmD7ggW70eTSHYYmy7fM5WEkISOYsc9Jz1rzrtt1pLiBqnEaUMkaW5n1tJ1
KFDaQ+v0EuJk3tWiFkfUI+4PGZb/TvGanQgqpW7cyZ5vx6av1wnIH1c1Fyg97Wn7QZZ3beuDdcBm
cYe61vlu8Np2n6dhfztxxYF7le2rm1Rnu8FKL0pwC5yq+5a3isRg6okLQdp1ByKVvRukKuKmdiG3
A4q6dwI8TfvWcmToJmaUON8DBBau3QbvTIp7Bz5E3AEVvGhirVFcRH54EJVl2Atf0wG/oc6K+uJX
XO3aqb9hWErbwmV6O/rgytiUAVsIMvfZ9rs3NxD5RxWcwdJEgQUs5kuA3PMrzYiMm8Hprij3ojZN
2dcnNrbHMEdOMEmt7gKFkYqrDpmAph7jrG7LdztDmBVW8EkC5lUbyAvr4zwT/+yCR7LKQu28eHo6
AwNhSFSGDrbsTWcHzXee+fNaM7s5AKak16rT79BWYKNE1h4RcRfciU7lR8JTVPITw3QjwiV88f23
3JEpZBn9tHOyXm2DFC4SShbdKbB0f4SgyUVOJabrJDwNhnlrb9pqUM+AJ5AgwQi+OM6sqcWdq7sa
PIBuZ9O03NM5DPbOnNcnfJfFdrL74Db0mnDF9VKuaszD3eTy6VRJ0PFHHiYPvud1F9qOhwLKVE10
RBqke9OxL88cBfi2yCD3a0PuSvFZrgLNm72hfikUNgdThPUoagXqV6dYpFDT9MG2h+pqJzUg094/
+u1QxsQb9F4pJ13PzKleIcR4R9ZlvDQhpB01yX7yZc/1izCSgyVj7gKHnUI72A98mLbjUFTX1NUh
8ErV/QjCFsU8lfNuIWXR2Jw+NrY3rx2neGVTK1d1RcKLWC4Q2OvIzfGiJoHlWhGAIGc1t1Sus6QN
L2ZgGAbeluVeGH21obIb9C0+NpblKWZY6Y/BhX0++/NhZeBsU7AaBj0/T1aarVktq7OVAgCEPhD+
80DKU5iH32hBwjMniK+z7n4mhMfu7KJgbQiVe5scaMics4RAJZ5RXxvUExTFD8vO3VdDOd3K5cJ3
1SSqDYJjvpOIFFZeoNxnlDv9Ttpx/EB+bgZTGY4Kou3WKkXU9WG91sC+sV2W6XywSmzUnuXfjdhH
dvZk5auyCZzHIE/pLimsCkUaK6xXp3wBZ6ZczayDw2XL6TQnYI8I4tNNHpAR9YCKesPsiZ7qRqkB
lZTUvV9TsTNtXxenY/8a0jEXuBoF/QveCCoSdt0z63QXVdTjTwOKuq8G4ZNLEWYIUcGFAJ97m5MZ
EgEIEsDvQSFI7TY6mnl/1i1BCAiE6l4gzxRBlD3uTZsjSBANcw9RscUuOeH0Hbko/C8IcZ+k7JoS
eMnctb/bljUdwDydD54FpUmUoHYynxZoorE0HMHixep4+artDIR10IEW4jIDAJ4dwEofUACNBHEx
snYdgEPvZ/z/aDuv5biRJko/ESLgzW1bssmmlUSNbhAaaQbeezz9fsjmEByO2fljY28qUJlZBbDZ
BsjMcw4FySCLbtVyzK+jOefzUKrKrnJmndKe5z9NzvAU2MEZbHQQQg6kkGBJuqOv1cUj+TQgyUqV
g2NrgY3b3DUBqa0/28UUn0fyGqRC2vpzUhbunZeYn3j/2J/mCTQPcPA/EOLOwhazQsEqnuJ2VU8B
WADi4oirxr9ryx8yscNQ3RfOkOwcp54fEqixNobWjiATjPnhYoPt46inLr0XS4g4eFqAI0WBAwZL
OcTJVrVyboAXArXRc6rbrktfj1KjTPbQRlrQfA1NSx2WmMsh30S8r1K1P0CZDy+iBeWkogLtzjTP
P8vA28C77kBaGXCLnK3a5gcgix/bSkn4+PO1yB2s86jNI+QovDLXVm05j2Jr3eKkJ818VcSuDsEU
yK4utanCj7DBqTmcKtV0R9XJeFCnydoafhg8hlz1cXKm9Erh0bLSgxk02rSkEO7pYN31lmryM03n
plfqYHFi85ceUN857H9ORkGhtZvKg+eSuC2jxDk1fsO92HKkJdDnXIwyl6F17qjyToe+i9o9aVNK
FCVIyEFJf/GTMPmGmMDCiKK0X/i+17Zt7AfP9KJEezOu/Xtb5U0RJd95uKIA39U073cWPy3LVIbB
0+mqtTyyA+DacOmjY5/yYacMqf5gNE+R2QBsVG2oV3xeYCgRYE5WvTq99m19AL+hKdG2nMkHmImV
7qJZMR5lqEIggdxtdQctUF9tddt1FGz06npMa/MSN2jaHQU9+zYpLO9QxkufuKOZpzYi0+LBYf1J
C+3maWiGjQoJ7ifT6fdeoiqPy4263zXai0HH6i0JAv8ytcos28bTEB8yvYxruHZRwCih/z9CwZRS
iy1+uH5coBwwDCc+axFPzOb4aMGksZ28dD5anu/eJLXyJYyL5GkAIWl2dfMpmKb6U0E3Umm02l0Z
KPUnzxisbQ9HNd+wTFFh8Y9aT2rGb/07q6CpCuiWf5fH9k9tnuOXIIvr60gNqQh5QfJig5bZm0MT
XYkXRATcnaFZ0r2CF5kJWG4T5Vl1TfWJ3w/aWDCPTg9uMSzsjc2D5o2jzDQM9pZxZRlNuoNFxAYx
lTQQNtE9Bg7c/pyRSkC/wlV35PXxTqp2LAt+3pXEsUixhPB30ia6l7W61wfHUiu7/WVtR9MZv/bk
+ZZg7vCaQzHTGS/epCf3Z05zdZnSpsUP1jSqBwnOh5T65mhCZ7icVw2SfF93JMYua8fR3zkUtI8S
bPStvqtD1794U7vp4LfIqqvL2mig8NZTEpI/IZlDZUuFNTkixnNlOV5/30N9f8iiubx1kxu6T6JP
SrPtNXX4pGhO/ymrxy+gqLxzYebjVdUD3lSMcbjvWijoot4DO6RE9sXWat+rGT61i6mHrODOpNjs
qyU8tzFPzDSahyd3cId72SOvoxTOkzw6uvm4zZx84BYvcna0T6c3QQDwG9Tbj5zk1PeyDPUNXR7W
feZb8VU0uqe2nbOHzko+d2oSvIBH1k/oWsB47Y3BS5207YFc+3QQL80DzZYaoXcSb2HWz1lT9A9B
5Bpfuu9NlQVXeliou3KwahhD7HrXgFs9NjFFTjQtoEHyStRB9rHl/HGYLoemllX69l3Au0Mz08pD
MpE+CKwnHxDmF5s/79kzaeMdveCLwbvt0U+Lk8wUazDv42B6klk851Cg5sMPmdX80cC3o4pyaxV+
mWu4g9yRGp3sGrezcfDpTNnFtmLcT776OpjKtaMMwf1q5oa/PKV+8FmCVntqdto+nKgUf3AUQaxu
Kh+0wBosIeQjeNaBx2x4O53f88Bo1Zr2GTz8IRra6Rd3tv3d3NLUPGm5elZ10l30Tu9cuF7Av9fh
NlpUUGRAV+n1KDUsl493zm+4g/6JeLW3o7TIvP3YAyj54JBg8Q6dErzzAvZBfsUeGrIS5F4vuzaN
u0mbmca9DlAxCZZpzk/Qhb0OMbcKp3QZ5Gh1rHGr40PcfwhZt59piE82sv+6TqZrzHqm/xDyYat1
7T9e5T+ebb2CNeTD9k2wNOZ9cH8407rNejEftllD/rfX4x+3+fczyTK5Sq2fqkMXRk/rnyD2dfqP
p/jHkNXx4YX437da/4wPW60v2P90tg9X8D+t/ffX5R+3+vcrhd6h5u7QKLYQhHBrFy0fQxn+Zf7O
RSmKVXnqvq66zDszKS67XOaXBe+W/e0ZxChbvV/1z1e0nnWNUak7z/vV836n/9fz8zDDo/dgxtyd
r2e87Ho5z3re99b/1/Nezvj+L5Gzt2AgrGroD+tZ16v6YFunHy/0H5eI492lr1uIJ13+5R9s4vgP
tv8Q8r9vRU99t5tQ+NmY8dTcdWPo7Gs64rcyDfuFMsDMGzp38NKjZW3VyvV3itsU+jFtEPVrao87
ysUtgeMU0BNH88otIPX6pBdoNu3EHfR700y9Mz2/IOjE1M9eelN53AWWeqkf9clwdiZFpS24vy1l
BlovF7m2i5ib6LqJpBuYPSg95dAa50TZrkJvuvO6cDWtUnC+b8SwHDfpdz9qlGsTyudtnmXJkZoU
+Sg1K57oyrwyq7y9g2wpf1LIvtxaXvsgPomq+OQePLsed8DC8ycJ0xOkxEKSLScJ0X2VW6ScW1N2
lYC0LOjhMmNts270H8+uu/2DY+k+SdS/ObM3wbyk+78GuUEGLneH80wn1rSx4f44yxyxyXA7pt6r
e3WYbyG2qRBSjIQUw+syWSuDxHlvu1hVEh4KE/CuVoJoMeqYKoAcykCWEJLSdf4uKHHdM92X0/Hd
GjpP/wh/Z4VcMXW3o6EO0PTB4Y/0m33Xa5FzJ0cp2hV9n3fnD3ZuiKId96e8hz4sGNvwtk8C2Br+
2EMiZCh5vIUFyu6Pq02OwtTpr4BB/vbBLpuUjXtTl7N9EqeYnHQ4ZOo0XFf029MzSZ0QISeLl8jZ
5nbtXeziFLscrQPtdfaNTGchwJNDl2KKX8eva2VZY0b+LjLqFs2zbDzQAtBvo3jWvQ38es3DptJI
kiBqpPCupYWatJ09HmKvaB+GQG0faq10Tk7vfhLTaod+65OVtS7PGoTKkNGOfLDNoN9Oy0qxXc4h
O61GOY/rBNPlPOJQy/lrVtTNUWC6cgQP1OMrXvcDdBcSPq/cXHyXY8HsCnoXWli6HdqdBy9nSA33
pLaGkcJrXmXNSakUm2NfUes/HbeaUatbCffbuh9vWk23N0HTZ7smNl6x04nSeS7ZDdDR62CUDWSd
ZPPF9C7kI/Ja/EHsAsd+F2oo/iDLBYgNfcEmgucf4TRy1qYBULpJXfsmXJoiUIhUv2UF7ECLksYa
EdqaBmnwkG316w9NP0lG8/lBjM6iFgr+1SIBsiveeoPgNLrJ7YDK0ZIB5JPyFFFFhbgSWjwZIGTP
0JVr+wtpXil80ktcSzXsEkerxbCH9aSBOq5sHheGgkPU1vEuhOo93NIpmNMOksW7wffqx3KY6kex
aYutA9SN5BA52oPMxf1hn1GN75vOD657uxlue9Xqb72BCvFG5jEs9Deufld0xZjvLg6ST/QDjE73
a4i4DYV7vYd/OSh36w5dHr/u9cEWLvv5+t0Hs61GylHRx8fuTSX03e/Kq4po7c9bcgjau1+Yy88O
JcCbS4zM3628/MgMfqRuA5qetiD84MdVqJhmafQygAs75ovYnAzp29EkonLrXNz9kFxWfLDLlCfo
/kjn/9dm6Nx5Q+IT1JQHiDkzI+W8DrnfvE7NoN10tIncilPsl7U9aJxtMNfzfl1GVt3f9WWlbS9s
tyaAQ2BQA2SAphFFNAFr1V5xml+MqcuCU5s7w20e5zyYRk11Hc9pdZ0Yqas+DRa5A3V0863E1Etg
IlCFyaMzuqPqRh7yTkxuqBdbbkYH6EEaTc22nm7DVzw68xU/c9o9YFb9Xo4ydED1OerOq11Huu02
0y24iwj1VJpqN9pYWkeHywbih3EdSOvxl9D1vYsUSKwv7sj0oKp8O5tEN8spx0KhJMPZ1gsI67y5
7RvzcrZ39jyt6I5BF2+Y9es5jaojeWr12esyiCoV3/6pI+cRdtnwq9vmw7YG1P/gv8VGhjN/iB2c
rzWnSSv4lAONEkDXQI6Weg3ppDy4MuBrGi7uyo7ISNLp8GorAFYVY4XCzrLislj2GcIlqVeF7qZZ
PDU8ZtpOdrTH8EpCPi5Z9gZaG8H6zgrxFla1S3XHGe17etbzvdtANMy/zv5ph+BEtKT6HtoxvB5W
k95XdYL2L2KGBwucyyeJFbqWP8eq/WxRpqH1QdFrZeNo/CQJZqBB9QAwTMJ0aSNWDXjVxCtoA/E6
Lo0O4pW1RUcdUvUM06u3PvtsTerkm3rRkyJfTwa+on9qnYq3WpSoxJsVqMrUJg1NjQbLr9dtTD9t
7iEqAcGzHK2O1RYuXjo4tKMdg1aQOBkG2JgvDrAbP2cqfPMwUERdF8gpPuwkp5hgO4ERmo0leD13
ulwU3VfNuaKtyXDMcm9PtONF9hj/Ag4KORj1l4AXgGJhBNXw0Gm/VJZGk1U5PU/FAD5PSVIq4YH2
i5OrDsVP1T8H6awigMgbdlkuu+ZtXl+P5Hv/267+qMONoSjo+3DzeG0NrnXU/B5kNv1ZG/jD+ttI
j4KXsJyvg4psf+vG86eiKrbjQowGfq640ztko4IlCtAi9842GjPi9RK94k9hS/HKlqDyhlvxRqb6
bst8yikUs4fbFj8pKaRUGLyCDnqne1IhHL/u3NA+IHZlf1Hm6E5+h9eIlMbP6zJyrEPYWJAum7BT
DZt6tqqj3CfPcWTcmE6+/XCvDKiSO/BZVY0bK371vtrEEzX1O8808vOzudyqU/C5MormOVnkG400
hUXHbE6tOijD3duUomhwlmHOnWvA0eXZVtCzY6PiqtHc6EkGjwaPMqEXT2ZwW+jnymxvjN5EACab
svGYdUPPlywLZj7/T06WtttFf+tYQEWHSEyrnsq2c84SMun+cGe783FdoNtzcsU3KKh6WQCU2dq2
0KdfYi7nnZP7sijCyyYG9I734UThU67CoQ0f2Xbf2kisDHRNpzt6m4aDuWw/K265HVFFeFbSnRqj
o1J0zfA8BbW+jQaEb8U20nF7S1fUT2/hexVTVZhQBWXq2VlMA93ph6S2uYtcpiUPfU+G9VV8Em7G
4Ei9DMhOq/rmacr8X+AOGW68IBhuJn+kC10OZeDrXVHQtXgL+BhVvXkkRqZ+0QbVRuZQnUV73Zr7
y55rTFbEk79dV8u+Vj29XsdlC5mXmfNJHerg+CHEblR+UQPvc2jVKKl0nnlyeyWid3BWOZRhnYtf
IsXtQJX1Gilze428uCSUgsS01QJ4RiRI9pCj9ZRoEyjG9m/PJpE8o4awDtKZqOrNeO9AMLiLRy3Z
y7T3Qmy9Md737uxsBjgoDh8c/pD+DKm3XH+0F+MpLDPtps7r1EZOhU1G91mfyuEu0IOW5qTMOXg8
WT5Cal9v/HoermUqQ9K5T6rZx7cyq+JYe+yscZcjIHRfLDPPDIJHgJnrkgoWjnPXWVf+1MzR1uta
WAa87LsG/DvawvEy8xHRIfuT5cuJRzMcDk2U0adU1Vvae4bH2lHDZ4AA9FX6zzIYsd3SQWT5p3Sx
uQ2NqvOsIO6yTKnWd/d5oJ8q03tdoPe0MFgICYoJKFq2d+Ye2tglnt7b/LYvnN/XeKCBtHfZqNst
AVVfTdugD6crmc5t2dGMZkdbmSpuajzl5ZcsSV/PBitSRfrSdq6NtE3ouikMkjbuolsGl2jMXxYH
OyjWi7PYosKiiXidm9cGQDm4+gnwl0USJVMZjMiO6aMpgt0HxzpFu8U8hJZNj+AXQ3PRyZmMAKkU
l2LTCI+9RePjrh2a+UAVHup6Nwof1cjdxFOZ/cUra00keSQ2NdzgWdYD7v+4XiJCyGkvEesZ3s4v
znUPmoLh8qUJ3YPq/2CFcHglNRJ6GxvwztlV2j3IjAAiAWv4UbdxcIqXHuuNRHd25Gyn0BgfZGhh
TT2XfgOtfTs95DYgjyz2s6NcExTTSDJY9e1l5lJGaxRr3CTycrx55eqyv/GmpMTere2WtcPy0uVq
Yl1Rqw5AOKVAb5KyPtEuCLcUDbBPY7hNo6Xgv1gKNfZO9pj/Lq5LUO13+7Ryo/26JhiKdDP1wes+
4oDM+P/jPuu5x//79XT9rG4NC4ayKrWM26LRj32sW9etb3C/lfa9cTtVbMOtV2rcprYRn0YgwMhC
GrdiGsR7iZHwClDOXms9sCTLEomUvWWqjKhH7KoAwqc2qaa9GMV9OaOEj4CQ9oCv6k3kRsnrt3Q5
0eezKU1jukITY4/6XWRuSWqYp6jKLFq3+c5vA37ykJhg7sn3u/jJ5Uzuvqza9ur1vsYfo2uyfMod
H5Dg3u1S9zAWrQHX8R82dXGgfwcyp9Yv9hzmHcSSlxAUzL/2ulVey3oxyQKNt8+Odwq0KMt6cQx9
5t7a+qQc4mwEzzGUt/RKVLezZpW3fzcVh4RMsFrb9Qy09v8eKzulUfDdsWFEq+3nUjGUrRyZNK1c
jvLFVqYK4n9v3n+PQw9WoSuYZKab7j9wY8lUp41XySMaZpf7ODHJUId98E6GO6W1IPUNaNuy4Kw5
AeAz6summdHjPJoGDczxs7GY/axLThPP0luZWhXQeziSFBqY5+JF10jCkwWCcHQJ5o7+ssfMPc1D
7ITPAWClF4aEj63JfQwKF3aG3tuxKJ2nxrdRk1yngEOu+wBCk6PSeBdvAFnZY2yb1i0U4ePDDE2K
NRndDSRo04NvMjSRAgt2Fek7py/58hpjO7md3dcFskoG10gvS2Um60crifcOrTS70q1Scp3ddCy0
yHgsAVrtu5I8mWlZSOotNl8x221Z2M0lRBwTG2xgZstPpT791gWWdiI1bDxCanpS41A9a13rRtvi
ZQIr9tgurqlrlbNmj1et4XgRQtrZdEoU/fdLpAlYi+50s9jKOdeLSQO4vmPaYkp62G/EnrZeu62Q
+DhetlovRtxygbGTXi5k3a540bzEuc5jPYAwgQc7Y3medCOlv6LVH9yWwiP9ZjVq00zfrTwvSjg9
30RCWn+JWbdYHatt3Qa1n3gz8zlF6378QgrtBUCl8qktJutYdGZ51WZ1+gkmv191Gh9//DlgjBC8
qAPSMkIFNKngZAyIvIQMUA1tY2dX2fupuUwlWLwSvE7F+2FtYdOe3tJjvR06yzhnCf1Ao+9+pb9V
80+BBl06IB5YvupSmUjTxOaZ3K5xluhmbHdJbQw3Rft7WljmKYTi6QYkKf+qSkGnEmRoUUMihhUd
8/GGlJB4pyVEjmSoG0BSF8/HuR21xsnufyBpZoOLXuJkO5mTROqAQleneAqgaw+SPgMGzWDMWqhc
jRUJ+5nfkW1vVbn7e5qa2Q3dwCWpzyjLbho6oraJ42tbWdS4qbePui7i3ip3FPOMVjOo9WECAbgo
pC9TWKOmey/0O0TIvVevpfb144w0wBkA3gtPncXXLovnjVZE/kvX0Y6k9cX04leRtfHaJn/xHWQH
iyLwUFFolI1igdntDBBNlA28k4Y67QWnbcaxf5lqQvUAW8276eoVXN1/XZumQbR1Bh7J2wX9aXS0
xxh1pHGv4Dlne2E7oXxGF/tEzfBmCKq92EZaLufdxb0syfpC29fLDiaArr2n6fXerZXyCvoUd58A
2/1FT+IvDRCDR7Wv9Pshq9KN2POsN3eZShu5tzT1An/m1kz76s9Ve+IFaFAqyZJfQLc1mybw/Dt6
AeenUmkfxR7oWXVIfdMiMcZJoqY9dCbtRC08my/RNyOMx5/DHCBXwNfaY1+28xXqJ9WVambBE4+D
9NDbuf0z+qa38J9IJPRm06MdQwvzemcN3yTIJzQdd1BYpGCg3uTnxQjUIN1Pk5Oe6cZz7vNKUbZK
YPFr9nYU5KRKxRa9Ha3ey1E8FucuhxwrCuzHkLvXa96Lxp0MgNjNOyv2UW1EOXDzwSHTKfYfyzJz
ryV2jYDnnUyYRc9pnwZPkPvlz1qdxntfpe2/aACOxUpZbq3eSX+0Y7ydzWn8FqAutp/r5H1Es5RI
/jVCeKLSONpmUYiaaKAA+Mih2jzCbpPxKVLU8N4XneXQc3aWCifYRUQ5lIcTZ9VcDsA3KJF148EZ
2u28xSFeL3X50KT1eVLKGlDI8kzzbtmyNzXg8aapz+0itav3JHyNyiufJhoTrwdX0Q/jXCpfyGBd
IgxAP5tsgnjIjoFE5dSHtYVvHRXw75SetRuYddsneBSnO7jPr4ycy96qxVQcrEkfdhIrg6Gm36Gw
025kVnXRDKayv4LPvXng4XLbzzVlSR8xNxHKbRvycIVBdmRu2umzo+c7gUBDj8rjMHIqO0E5u7qj
bVzbVs8AFLdpqPXKc+RP0x7W/cIGKQMtrgyhraonxVoGes0zvkU4pLfW1IEUdL9mfDdSKVg8Er5g
2v/pMA8QgayBw4J7rabxMVq+ryH7sqjhpBaP9QAX8t9mv80Pq6TnTN8t6n4VWoGTcyX2j6qfEpLH
xniTTqG5mWHh2EmgONat5ChImmP8ttWHsMS9Vzwta6IjlCt6vGsza9e2dv5glSkPmmYSH2u9TXeN
HvGkqaYA5zsVnVGz/nUoM++g9+qMFAH61KJdLbbW6+ftqIzNozj+0aYua0H4AU1dY2RJWjfDtptG
bSeFx5Ug+lK2fFfHDFEvOvjD8Fmqlhf3hTv6r8eX8qZpIEl34Zzuis4+9EX32Y12kF9uLH1Mz8PU
9+E+UYB6OvlfpsmCMs4HMnRp3x5l9hbaLljkehne7LKjzMQuEW/xYjcXgaS3eDmlhHrf7AoCpnJh
rZahKH173/T1vFltcrTwZ571woPGVmIsF15C8Pqv61p3ABQkkUNSIaU1JM6+qJL3MeuOLcRrR6pR
P9FLsE9VZd1dXg+ZwnoFLJoXYP2LqLJdwsTk5g5VgLell6l4PtjI+H73g7raaPqg7puWbzZhFygb
4ycN9f19QGsxPazaRjgImqDKbk0TnlCJkkVO0MO+sFCZ/3VR2yTn11KJFmkofZs5cLcymdCQQp55
k5T2eJZ5gDzOoZ8oJYpNWWLeB4K63vNt5VxWi5ucsEZlkfwbvdcGxEPxbyaVt2sln4wHGea2d3bO
0AT71VYDr6OEqAabLFdNHouRah8W4TAZyFbDt1qT885HHwbHRTgstBMDMepvEvDO3PXaATrbbCu2
dQ9ycvQ9NY5z2UMcdq55Zz3gVnM5Vfd2PrqA0sM8m8NHB/ccPyi99tfr5pXHx6A0O958nn4FgxKU
MItoK6SG9aOhF+CsHfO+yVGhRxyyflwCxCQBMsTOe5OELgtpVrYuC/+817r9n/eaivarF8XaydXD
jWNbzZMMsVageK/53auuTVtAiqTPnnndqWn71PeZ99Bn4ZKjQktmCNBX9VWiL3MSV9Tic+012gGO
81DwKPMxej2frFCX/cU2maP3MLK/zLpSe4my8GVMIudxHLjdqxIjvJapQHe82bkBhdacBcOTxV7w
GGs3MpGgEGZ6sIzmp2jB/YidaP+Y9HRN1RZgsG2HdN5Oa/jkyAqJAYH8eqp1q+VUDklcZLe5GK0t
wke/Bue37KGCvLodOE3mLZUt1c8PgRrSZEGf/kOY9Xf1nE43YpKhhNXpiCi2DpkjYWQe4ZKPiVMt
mgcSxalO1WjGDkrCyG5fyaNEIj9xcigDHI7+rtU0bSOPKWKTxxI5Wm3rig822cCk6rdR3aLbhwBA
aRmCL+wdaRhgUee6VtObC50YcNdXwrBiqveWpUOR2SMueFDATx7qpUA6J2V2AGaQHKqlmrp6p0D/
MWp00FDSi7bglJz9hzZ5mYq3pOR48a5t8tJOT5U2vKz94LhstXiTmXcy2oZkt0ARoWn0ZS5h6vI1
GP3dXrO++J3+DUGm/F6cXatvIMnTP1VZ7T1NengUc5ghxGcM4HBHPbK/jIXaXOdqmezEawWNsg+8
mDracgIf7ePLCS5bjs6HE1BMfHeCyG3cA1SmdL0Cc2lvrTDZMiXtItPMoqFv0vRtmvQnCDzd286f
ol1jRdGvFUCOWYf/FCE48zDohQ2pRZF8HpX6UQJooHQguwiM+3Ul8oDhr5XGQ7Dnm1/TObMOiLvw
trJgrU/HDH6YpWelX5pd1kFsOcIr0Nvmx9XuRfVwqGiUJM+FONiHpTJVpJlyWQtOF72ot42npzji
zWR1QV1uukWfQga76EhUyWEd04LVLsPqFts0B+FuHkgEiePjFpd9yppCMVnonaHX9u06DF3fnPqS
1qU3e0A30q0xQrS3++MQyGE/N+9iijYaj0nr/doHY3EHV7J+rpWDTKCGRubZ5nb8Yq+yo9jFIkft
smZIGv3Mvc1qDhCUhNOOIuufNn2332r/06YBglh93kSus9VBTi3PFPIAYvmufRzH5JuY1uHD8wdA
4a+IftFPu6ykv0w/RPFItniZrrHOslsVRt8uT0DivTzP9NWwo6HJvYmNrCKlk9fPTQqAT1VmwChZ
5cAjXDmfJhtkOoQ1vyNh537W+P4kh6f5t3Nc1ze6QSMk+kXGM6/5sAmVVv2ptPei87WssSr9dY2v
Kf5tE0RIcyfFtNeGaTtlBU/FZLS/tXw/b3pIXO7rpofOQw14+gqz+VvjwP0AX+S0TRu4HJ1hKnZU
VOJ7Wo/Ha9udlKPuNMWjq3kVTz7gsAwPuuWFPGyKhoexb/SvHxZpba3AtmoWj20N74E76c61OXhT
huoEN5Dgg2rnkFi58SWpx7t0ctMfiZGApOTu7Ql+zRqMKRGhohpf6qG/k/zZ30W87fGPEYDY3G0O
CnjndslneCmyB2l06PYq1a0v1tTUAMDCT9JQUYSqfRrh2Lq0OWSlQasnahgHY4S9qoNv91gaeb8t
ChO17aUTIs6jy6ayvt3JphPdkrKp9FAA7HQum3ba1O1jREtoLeY2RXWGh0Ct8lu0DXgCQZzsMhWR
euGN1TCRO4FhZbndEftiqmM1v5Ut3vYRE4KeWydWNF5m6Pttmh4BXkHyEdzOtp7cN4uQXheG+Y8u
pGOq9bxv06z6u5QHrUuE1ar9JqRJx6PT7mA3MQCqt3wqdADNfVGmGg5k5CbJn65GCx5sZC4VHl1k
NUWbaqPD+bD8IAf2rhhn0mtTlt1nJVyiomveVfFIQ9VfHbWt8CyxOAIyapcVSe/xLl4cQVyat7oB
D/F5JFWVFY3aPL/mdwbDyQ4jBWrRu9v5/aR+b5MXlEKzH2T61G3kTfOdRn/TLQB2KMJeA/I+2tep
Qj+fErvHqe0Olto6N/bkW86OdElyyCFSpMsIjXlxR4ru3ET8PdAPoVeZAr27TnVA7PKX0Wa9N+j+
f+lGmD5WO9w4ezNNwpe/ibcXux55BZ2NDVxkBfQeaVLzKV1ykjJX3aDeUDa2ELQjd+GV2rgx7axF
MrYyXhoqL3VLEpLkwF1Yd+VGWDbhWYHSSoHvUKambf77okozac7LpzNJqgL622VQ4KmkvRD9jHb+
w7Y4YmTKUIQZaHtS7f0Eu3GpudVt3EzTY7gM+Wjtm7KA3X2ZyUDDvxk13HQuFi/r1PuOWrHMoHSE
j4POPiSRg5vVFI91djP06i9iksHuvOLaVfX2srKJ6vA6r63fkOjpbuD+RMaoG5MecdCi20KEblFj
Gkry7YtRPBIpR5dwmZtB9lueqir9Msl4yyOTtq/mfthIr6U2gL7hvhyPzCVGjmSAJQ3eguR2NUPf
SwNn2XWvC+oGie1qVu8T3UHKSGk9h+9kReeV62p/P1WBu4sTY/rU9CF5VMt71FV6ucKxhD3U1pQb
cc6DqgKoRGhdvC70T1eIVvtb8br81JztyfkOsnj6ZMEF/YwcQFHXdbctauW+GuAWk8jCAp1dTbl6
LfvoNR+dxhqmvXj1phtOGnhX2DC5Ivo44odYL0+yrUTQCQlhn1I9ySzKIaLkkbO6ld3IWXWQ2FcT
NFo2eqMmeniW1vMYNof6Zx8wKwWPCJoolEivBt7I1wY0umdQ2Xw110H5qYIcY6MOKLMVvGg+CZ8A
uaBmpwbxeNUFOQ0XS06Vx2ltG0VhBSse00wvQmNDN0Ny5kcJvpbSBGyjmM4ubmNtm/rZnwJDBxEA
v8oOal6hAryU4JSlBOcvpbmUHJDXj+2dmMRpNxDYqJ45HCRCHHYHkZOsF9u6iWZ19Ohm3Z3Y1UYZ
kKRBMwu8vnZbd1V+VYb+oz8rJtRfQmkVZDpEVhocqbMf/8j4LYdcZfGEjcchWjDJwUY7eCNGuJsJ
l8NLKNSV+b7rKEshT73zvJewaKf7NQUwKSawAD9SriRxII6oMUeEsJt6xxes8SCOVG+oeRfaCwQZ
6ckpipwvPk8/mlnn3ZUtugaZFSGo4M/zVq2d+KUd3GLjzJn/vXKru2EgIb8Z528lD3y8qkULgqSv
fkvM7Is1JPm3TuFfC355+szzQLYL87R57PqChIBpaWc3HOerKXC6U6V6A6q8+l/OXIzm+zNby5mV
sLwrp4I8S5F+o2j//sx9l3yJy0zdxrnZ389RfoDEDDbu2VSOZjEp342B97nXJTpk2LW7h+LfuwXz
35+oo2tHY4jVhwRCs63TVOVXq+lelqZt1v8OtRGVzjn5rmiK+hL0TrLT+dA/BKmvHMFvx6coiZvz
2Mbz3vLm4pMT+hBGh6b2K0Iar5ehcRmKHwS/dgZJwA+XMc3eXy4jMt3iT5dRc2NzNrhP3nYjn+dq
QL6CIkT2CSrY4tFo+VpZZqanMtDLlztTficm7raandcY3VGmsjyc6VWSaWuMl+Xgup1muywFGADG
HFJkZzajXW+E1rNfaNkjj1o0JrTWM3oC1nMfLEkYRJBuxFYHwdL1u3BdQXL8TIdR9mj7r8uRBKOe
GFlkE8xOve1a83VolqOE9nf7/7B2XUty60ryixhBArSv7f14o3lhSDoSQe8JkF+/ieJoeqSjuzc2
Yl8YRFUBPaa7CVRlZRoD0KV65MbDhNxKxpE41R6Q80C1xzL3JlgqV6TrYFvILqAEMp3ABgtNPfM7
maEuCqkYHUU6NRRVTON4qmrzDvuWcBlXFfgwR2k3p0EzqNCFdcOA/THIoGPQP+6vDkgjINr8iB5V
sy67cAe5zn7JkT/bU/EuS8F9BYYJH2SowFmTF5zXwZ4KfzmbIMfrg17WDcP1DByYpBCLMJT+toyt
hq9I793SRmgq+FsSdiexeLojLwOL26LT3roDdqaXHVTXQRJ2Mwn+yIilVo9G13wkClvy6dHVpyPN
j8jf50FgeI6seMPRSAZYWCidcZ124FCiLeC8GySjiivohOjNIpXK6TJH2x1Hly9K89dLMBrjeqyw
+5XC3SW2wQFSiMc3ALtWVRakL2PcVGj1g524adM4AJNFnc12f9QMY344vmn7Nd5i9g9s3yS+w5B7
UZqxnS5dytAtIvsY6TbYrt5Ix+VeNwHsQKfFIsvFJbLw4Oo6iU6L0VOvQRBGK8VzdqDqjlfeTtPY
vvwRJb1E1xYPGU7wdwb+aT13UbjwY89e+YVAgVMLs0reqrt6xL+UyhoDw5mNymuKG95dZpv8ASw7
awPPG2imOP3JyHBeI6UallnYzjGBJiKtYwPZlwLQdNEeydtlzmEEbcV9FAmb1iDzAGnRk8ixBi3J
kQcDHinNF7koUyhY9eKhGusa9DsAKtU8Fg8liPtB1uIvJwX22WXNB2gahqG3qW333ZviWE1TyfS3
+TqCnB4a7NYONGnQO9B4XaV/lXYmMPdKuz7hV2lnznLTEc2JvJOujJMX1XEEC/CbX730aaKh8Njn
uX8Lps8avtXSkzwWsaeWhRsYj0Y0/utuVOzdJj/u/ogzEmi5q7ZR27ZI+VEoH6Q7+k0LHMT9WKnx
wRk6fqz6MYOqId6cDei+OU4vn+z0Zg5/xcsEXKDTUErXXFeuhwQRSEyOUyvYcWSdu4IkPF+Q7er4
2xC5BFYvaN7VzYvJXXUCCtl/OCy9foYn7qrzOSS+DEvc0CUvs0f0r3pAPP4y0R143YIlOOWzdUl6
mWSskha0Ka4PCrTfo2MBsHvmfrua+RjF11fIvfL9FTwH2C3NGhcsWSSyNc24BrtG/hDJfG8YYNlE
91KyqHOVbDqofEJLzmf7bjLri6krvYbIg6PZA2KgK7140rb3LXJOkFmooduqI8iRt/beQg/ZPAnt
xf2qhbjZaE3hBXKk3cLIgupLV6Ec6bBcHPNwqF6gRzbbmxEqRRAkstd12tRfKuxVLass73kRgq0o
H4E01vZBT0cHVHSdXkNy9SFy+2eIXJQraO+lD9JEuoXuyCa1bdQ2uvv/iTNKpBcKE1zTSglrGfAJ
dPv6G83ZTsPYvdpMjMfRBGaZrGmWW0sl8Y1SCQ79inU/gQQ7gAiPAYK8TdMm1paELiaPXxyrNO/T
XKW3ccv+ITNF+bFvbgvbHl91lBl4W54DD1Ma9gP2msXRcvAlgHq880C2UoiVQpPjHXe485BAqHnl
AXW9pQiaYI9Id2oB2Aey6QmDC/bWOQ/gsygGiC9dg7VbvAAu3ezDoWFroVNfHuxO53y2lzgWven4
v9nllEF9tg4XQon+khbS36RsKNdlIfIn0BjyHXQpg6UIu/xJigZNy17kLYwAw2QKkZSoQI9JwRYH
n8+Qyws50yqZ7lOQkEXYOknobK3yqGSPrJfxnfQ6uRtS1zeRhnO7Q4WHZbaQVhTubb61nLYd/iGH
UYLu6pgz1R3mcMj2QW8GIlRAT9VgYZkqdbHjsn/pVq6y5YtptB0Ep1S2oGFU9Zph0oAMrPZClbSC
uAJaWWiYKyiYRY58QGU6uPN790xm/HXBUBQB5F6lDZb0oYKWQwhmR17PGt9Ce+w2aYbz3fVxi+xI
Ni5iZEigBfDpMUxP2+vDN1Rr3dT7KYB8ghRY4Jwg8zI/q2kiQw46BhnSyQa7O86QltwMusqW96q7
j6dw0/UiuiFTb/rQOxbNP+Qj03XS1fb7pE5N9dHq5T8U/3+dFPdAi4HtAT9a3/rIk3rqJkgiQD2q
VvL629hERyPBbvOhCLvysUjDn5beddVeEy98bCbPoBPk89D9fUjeazAyVu35OpQpOs6sLKpXgbEP
bd1ZrLg/3WIUUZ/x8NcR94piITO3vgckhC2dXLA7n1njBrLSzQlEcMNBthDLCTy/vUF+ma8MACae
phpCGmNZN9/8WuxbC3jbRQk4N/gJIBSa829Q3hGvLvPYMkW5bV5yMDTto1e8LyknAJZ66bwviZby
U4T3bty18tUo2QBqRtyN6MFbQOdAvhYtXpPupLb9Na7kE2hiAxCWLlWXiw1pg4VIq5xdDxQXNYiT
1zRs+gZC4VDkJKUw0gyrcuadP+wkLeYigYGHcZpgL3j2C8gGL3Bjh3j+LCDVMd98dv0vMSYAP4dh
ivkm6nm/EpMX7uMgGF89yFn3sqyeW6tMzhkYohcKuh6vFBbHqbEHRzB0Nm1vUbEh2CUpC7cCzYor
NCbb61hW+F9X2dSveJlB94PGY2f3oBWx7bWCqBB0Qd1pzU1vCyzTP6EzRnvirQfoqruhuw/71UT2
ybHmeKK4J5OjASMKdjxVoz3ZyUTO/2r/Y328xz/9PL+vTz9nQIiOj7UlczYButo2luHaeEP+ugwg
sh1Zf9MXKXjfa+mjdFEk3xruheka2Hbkf5oeJCN6whzDpwRCL4kHVZgE39L/Xupq+Vhunp6A0tdV
ORTCtRqCXTr6XdRWy8Dysw3ZSDuhB/PpRWbmgg8MvNh4lHI7svYojZozbkz6mb1wWr8/e2CZf4pr
/v4ATqr3sBlGpsOCruzPYA1xn9JfYVOn/rXa72E0vQwj/ItdvPv5hIMxFJhuusqBJj2vvbu4je07
oD0l+ofxRi/NU9aB2YIiW5t3O9flPrgSGQ4lOr6ZYlAdigZctxQzGo67aFqg6RhqLHOMfgWwLzuf
XsFczeGZDKcTaCNuKZqWVQG+t/hcHDJbdVAeUCt2aOS7DDqYz2aFkkTohdGZhqD62zZ5Fz8YUKR7
yEe+GnWPa5pxhq6ntlzQcJosvgMZszl7MyUAhFFFsSMvLSkguHGmoV5yzMDJR0sWoNfJ+qg7O1EI
WhQjQLJCLBnlTfSlbXLAxCEHd6JcSh9VEzTx4mhDQysV8shMaBYNtSgeI9SNHuxsTqVQQFOD8vk6
vW1rcxl4/drqOFQKoyS4UzVa1ZhWC63kANoJrwPQuB/A/vDvCOl3x0bhUf9HBJBTSIvrksdf1vBw
fl+pmEMfHnuWnK2BxEFKxeU2rpOm3R8SY0NE+rNt9oNUHyT7dQMWWKcwrK1T26hKMLCaog5Wnzwa
omQyDwlhQ5gaIZ3ZdMXUfEwitA5FfZhoRKEfExnaEU4iQit1wsqbPkuPkB/0HgAN9h48xp7RxtWc
QRLrQbK89tfIb6s1OTvPCM4jUladdpKpKLJL6WUMrLSYncZOskZLfbOh6b7ZWjiJNt/m2XoSpDS2
gPfHt2Qy/QGbKhA/b+knUIPfHwX0gBfkpTUYanCFyYY7MsnKQAeR9NId/QhQ164PDnNNAEB+/UQg
/YHql3FPls7Mofo0fQuTeNhTAq4FQe52qvtqTuDJmHcXPGjvyElvMlRjIfqeiDt6g4m0Q9vH79Pb
vKpWwmWgby5Sfx/jOQDsrr/vgjp/dFhSPObYJ3GVqpuo5niPO8xeOky0O3ICIT3tOIgSljThYzq+
r3KQuI7e2nfL5ML5A4EmGB5CK0B6J7DvgO8+rVFUbqSKv4EG96vbQ98HRCPBPhdQY/SyzHrDRPLT
xLEy/JWTADRTrAwzYXtHQ/Atox53KItbGnrR3qEu7CzCqsk2PlgLJGSQXvs05mA7zVDByLSSlJZy
0XYga9kn++/xqBmeWdCIfo/WZQUIawqkgs78/ZEDrLy4WvIYBY2r41OysKFMoCfBqlnE+A4fhhJc
GjK8g4pXeOdaqLJgexxsB8jY3oEjADl/F61f0g9OFMHCxLpV/ddpdJxkmQXC1fThP0JPusnS0ezA
jV6SYmkNWtKpG2j26VeoB4bkbQ/17nBA05s+2eF7yYWMX9TtadgwcyXACvsU4+SBbcu/w+hRMThQ
0A7y7q9htV6NgMwfYfocM69GdnpRo7fb64vSav0ARuUhlQBOQJhs201peoQuWHbMLcPejkAh3AhZ
AsZeWv5DHyJ1XTOn/MJi8SUWsvpRJ9C7Sz0lFlwBAt2I8kcf1F9GQxRf8rpIII2Teg8jw4e5MkR2
A4GK91epLfX5VVw7TtaogzWgP36rufnOGgOlaXkEZos4Yj6ZoQ0508r8zUaTNAWHH1mQ2Aj8dYbc
2wNEYsqDg5INhHkc+4FsUfvaSXu4lxYeB4ED2eFmAhfWNR7SV4A0tiZ2qY3V3M2Xl6GbIFpa2rfO
qNwD15tVF9iNjZWOCcrYU3uDYrsC2vV34yweT0auI5O1fVCt7/9TpubJBMvJ9cZzrdkS/Lr5LaZM
gvE57uo32iPTbpk2yuMAsfk2NPdkl4F/I7gP7EM2fekjyA5c07uUBtZ2m0Hs3HajDXUejPK5iqBU
AakIaxWjzgjJuWS68LA1lxTgBM9pV9tLUaBZvWmjbNlOZrSZYse+GEDczhcrYOIUtPZ6yEOkt8hB
IRJyS8sCH7IN2Qb0/61MJ44gTNe3N4MEXUjnpGpTFi3+fnVpIAHZjgdsGsdXsOd6kKh0jEOvh4xt
6kB5LxXIa46OD/U+obWjrXzyln0LCv/JMwowYVU/qpEbb/rGT6v3Gwv8uGkLQRDHQnWxsDLrufa7
biX61r6RFrQF0ibODygYgNEhnIJ1xaCKkFhhscwqkO9EWp6u0He9D7Q3gDwYmxaKfokyrfV/jqFA
uiQJ2E6Ejr4uRnci/1oUXYDjFj/RkXMoxXTLjOlEMmRpwsZb7aMTJvkahneLPpx++P63eeBDAcu9
st8ayDIsQHwkHgQP/c3oA2MjQWN4ZkkQr/u6tZ5Lo/+alwpq5jF48LCr+w66Z75QepLBfk0C+Fad
0dCTgFnTMJ8npeZJkFWdJzUlElqAmxjhkB7j2jGW2SSTJXJO6TEKFUjaydOFyfh+S64pNZFAcfLp
wBUKaIVuqywNNILHFoTXoQUWn4IQDBpG3jb3hp1Uy7JqxduYyxvPQa/XYpBfh9bvfqBl6qfwHf/Z
yzh4mH1l36SemUL3qRUH/GWrczpytm5t33tgSfsSh9F20vUjushyDICtEegbp3HGUS5OHXWwqAL1
KebDLXwxHmjUmVCc78Zg2hIkqFTQKR8aZPRmhJCGD4GS5e+21gUDBYlSUzDFqY+5hDqi9SjuP67n
NNij+2l3Av8G2lNMz1hdMyyDbT6CJR2YG52kKWyAAkvHBVWZRkfrC00Koe20vtqmJLhYxluNY/ch
9oMKp2TTUPgbRqt5qGTu3owyT9C5GwdIF4A4KdYXcoDJLlxwpxDbT9HYLa+aMRvO12DH08TeafXw
KQxC7vFaOXkDLvAXEMQE57asHL7okA/YBzx8qRgLL2OLc8sK8PuNy8FANoeg52paJHFo4NtlzFfA
E0HU4Pr9pFhWgcx6TV9MHdntsbcvRdblK6mDyRNmqMAtzBYAwaSdg//48qPVc8YtkC2iLV2zHbqa
HjFiBfoy6dYk4sOri4zSSmyg+oDN0FNIA+9TnBisUqwo0IkttAfxyuN7ZsvZNq/Ax2rXQKbNFou8
yiE3YVn2bZxO9c6Ju2xfcGe8mSAECY24pP6iIPfoGZHxw5f1zi2Z99Z5uVrSpNxN6p3MLDCPBP14
w7HkPCk33TN9I9hFt0OOyJ0nhcC13QbJuGZQ6FvkulPB1Z0KdKlUvUTSKjhzW1rA1eijPbg2BOiv
0HoAQsb3OJyawFzSVjXw5kj5LD4mm2Ust9BHg7wxyjk3wAyrmzyV9Zm5UKhvWe5CfAcUKGbcjIcy
MO9o5GoT3YG3JNv1rm5P0FNpEXIURpRuzArwOy9sivdVgizrVqxHJjW2/DBeFzYOmiplICS8vhRq
S/hpgKDZ0WpqTHZhkrSXFqQKa9+X8Zo+UaX+WJlx8QAlN3aiURMG3bmoe/D+wUeXoDbl2gXiYp2U
wbsNnat3YWn482cRXbXFuZr4DcXTRxHk8e06ErJeXxeSYXvLIVt8pnWQHAb9xuglSDKBUqXS/FdW
Gv9sZeLdOgPEu9sQrPVkb13HW1qNxY5NVKgnlohtN/rWl0xaULIumnFLYSlK6JmFg30zDezwn5ad
mFEtXAkaLlo2D2Vx4AQLbIye79A1GK5zZ+o2xEJGwwS59U9DoYdEWWY2dbi+ekOJpIRZ/IzwWHga
oCl0aFP8ljS0BbLlpeujEUF7E0dzRIoKuEQ9NBNgD1tN009DlAzic1p16TyMRmmeo8r4Ma+Eiscl
iYqvNIpax7kMnfnsTdP01BVtd2NAR4x8wuLitsmCC/kUkIu3zcjBGYBXBKNGfYcN1i4EwcpTbEwG
MEXjhnz5wKx7F4SBNK93+uZh7OIl+aopih/d/GeFd95WJsC692ExPMi8SEHLlQ1HV5M7ATbMdwmz
K2jpgC9qDkE3Tc0d545GSZExYABja0PDwQKGu0iDC41oUoEN+gIJguFIQ1rS8/s7L00eR017kg1N
em/orG1RCXuLDcYAuRtR7RV69y8UgqKMuECDYn+d0OWtuUUjABAUehG69HnczotEeT3sOaDLCzBM
BChlV+4iqQOgmSvbNhbMcAREttpgZfdTeFtlZXiLbslsF0PeaGFSTM3QZldU/YW8dKHg8VAEkXs7
B6UNvlwavAfmddMATEmmk0a766TraxX6ZawEFLZBWjgrNFwBQxJEJjs6+ON87AVyGQOtTeNPT38V
j9m695AErzpzm/TZsHPRLfQQCecfkUz598IMUDnwyqccdGl/C0gb7ykYy2oOwIN32FUjDl16hQyH
pXsPPDKL2IWmfWFF1dnLDP7C2s0U5vFLVav6ouIIOG1t7gsptimA4xsUo/jLddL7ELv1BJmsaSqP
85NRsQCfkViUaO+DPNKnSx8C8CaGESq/cDT62Up3kHn3LjjwxFwFK7IEjGGfk5blNswKqOE5dgBZ
16xdOy1LntocW8G4i7p/SuSqDGbbP1uUsSpvTL44HZIaGfDZOGn3OB5i+32wqgbNdnp6CLGbefrk
m80TSh7DOsmw2280FsLV+Ii2sfG49PoLjTwTbApTl7ZLa7SA79De3pfv3ihCu3ztlEBM6akf8wNf
FRszAINpDApr5ALQCD/oHpWMg1YFH5AH1O19cEXhLDB4zHzr5SP5Q3C7rRgPpiNNzPTEjppbJvVY
Z/F48HRbRd35xcXRdzSM3BCf03A4WRO0tsHCAX7GupQnCqOIyYjKbdeDLHYP8FG/9J28RsVzNObe
gDBLykVsmfLWGvzqAuyLATQrSqeurEq8PystTvprBo/S4A6EgOAwz+zvXuu3R3o49U0cXCCDtu0E
nvTLhkXDBkx6zeq61dMTXJl1RzJJ0PRtTJ8DJI30aJu46i3Mqj2Id4wflmOdIFw6fWnBLLD00O9/
A94sY+f05rBDeylQm3qS56BvMTHr/aREeTOFdrFIx0KcM92VmsaAR0tIAs2jD7vTOkW7ymV+KDi4
FK8kM4CFQtfH6D2wq5rFgRwZ3l7rMrNR42chlFx7czzXYEh76X9W0upfIqYicOSCFS2oA/7Sgv9r
k1hSbSgIrK3vc5hb2y/WdzvKdrIu4ru+5uKB5RzA+MwEfVWTxA9ZWzYnfON8IeckRHUGRfW5UG52
4mOaraCMC4FFPQx6PAEXdEuX0EjwFaY9o0rh8SDcqYV63DUZB+cbIHHZnT169SUDfnTRDYH5Khpl
rMqaFXsapqhYQB1TPqWWPoIBZ7sQYIZ5DZNaAVth+ntP+MkRXafuEtuhRZ+27fOUR+JsGmMAAl3A
ACAk262M0o8OpR7qsFaHmVEtzshXQhMtalAMAwprBSobcaDhR5ilVwNYDNxoBCqYmm/o7ADDVlV+
DVzk1HXGPDEbCaRV719UUJQndMS5q48IlCTQApBIuXR1RNiBUp4ioElUfo3q9zUowoDiHLiIwJGM
LyTzvkMxbT3V6AFRZW3do5Xeus/aYNMgS3lDEXmccCAOArVAdgo8u17iTgt824x7CrY5erLbsQHm
ClNpRqPXRDqyWdulnPJl5RobNThfGDS19inomBadZoZxprA60hAiNfzJ6dv3YaTGeBOjVXml6tbd
VQUEw+is7uK33rWljFd0kCcvDem0fg22OxkekdRJFlTV6uwOVMFJMWzixjcAUs77Q2tz/2gCtTVX
x9IQlFwKFVaaQHYqnTWjircjMEDzStcJf66JTBFUCVepwLaHZQC6iXxIb4MUTzQ1eXd1WMAEDMFR
Mf/tahoSF5IIdi6XUZf1ydITebtKjC7dzOMqmjRnecz389gK8fCty+JCS5S5m96Oqsf5UE8G3m5e
P0OLLUjq1CGLj3kk0xN2O++XyU8A9vlzLMpqOObNkew0owsDDhpVk6hm+MXTYPNpCCEY7KGXkocG
W5DN0Q78+8tlAVDU+koDQndIo6OMCqSdiPOHyRmdR9UCJjPGN31rOI9k4ca0B31Ef9tq08DNepFU
vXekiAIViVXTQgmtMRoXOyq0SrY1OKRoqoCU7AHNWMGChmiJtS7/5ZU8Xve3MSAuDarwQZ856JSe
6vzY6UusOMb9KHJghqb8SHfkLu1egZyYK/A2fsyJKJz8FFlNFfh8/rwlv9EM9RpSWvHWzqJ0Rbrh
+1x3h1V4n6xYY8pzDwD+2cmydJWZjB+VW/5ow7Q/WbJ/v0SJ3Z/I5vrg13Ps7EjOSUf0YGtAHu0j
hDwKHXSgdAavWm7cXctU0+CJoznWX9qPznIbZQYyUZmKLkYHikodRSMKpYmT6OaJc0Xr11rX5X9f
i+wfr3hdi/16RVqZFQU/ohcbX5/4MqpTdN4Sgtf/GOK4w56SDl8rVy+2E5+H5EVBXGSsOduOIc+K
teEej7ZDxxIgdsg23/oAqOwTyzqQjS6FW6GfWV/QZgCS0hfR4QQB3q7WG58MwO/9xHipurr8VnD/
xccb4RuooOcb4Ennm99cZqi8Z0hlHLS70DP/yxL/7zGQAEOXF/i7107vOKdaufaCiB5ykYlNA53a
mR2Ce1B2qSrTuXT4lZ+Z/xhPjL/8bVLos2Zmh/j3JJVU/CXidnySBZov+9xQt3TpYi+DVubyapmQ
iLt1Y70hT4UWfTU1m2VRWVsrxhnVldb4aWrWL42wLsN5ycECV4epdFJCv4LO6d3WobC2aQgiWLLZ
qFAums4rQA1aVOsBPfX70Guz59GYtkXNAGrVdpOnwdUuo/Ld7oGxbV8DX/fslDhDftiv8b/byxr9
a1S9mgtfunoFyktoMo9zsawGbe2pD5rHa/0sG1i9HRxfLa/1M4kSJrKwsb+5FsV6O/qSRbY6kmm2
i2UZoqOMam6TEaYnwavH60v3+MLZ1rUYl9dlmnD4vDQ5Riubl6aFTFA53/YuW04WOgRbd0JiMAMk
5ZJVrrs0mjZHH4AKL7MH31DjHn0tT7m2UVzDQigoAkGypRXmubTAxyoS7D5oaNKLflywPZ1Xupqu
a9ZxusXzxjuSEziw+8TJ+tOANv6Vyj3suPVGZt554MFXjTZKs9rkg2d6V2YjqLr0kLYrThGh1ibD
9Eg21wfBAUDhN+Scw/S6Lkrhm6utYD+vyxqj/3lZmhQYSGYlsk1xjsI2iJYdwGhNTrp0H8uGLY4K
Y4VdleoMZ1912NnRfsaPgIOgIe1naOj6g0QjEkoT1yF50cuGz0t68iOcegZ0EG9DNX0NOhyJIs8c
TiAUxx6Pxp420h1d4rCARGzabGlqCJZ1PDb0FBpfVwhLEPzzobn/wz6v/OlFxiyIF55fyA1SHMNe
edEDswfzzYMQaxA68fe8T4ZloxL/AsHf7gQaD7QTjmXw1arPFOBAlXhZeuCUr1VVnQvoiKzI4W45
NKa+Qdm5Xrm1jM+BiPKLmIA9QGkr/u6yx6Gypq8cTekr6NgWetscblEiRu6hhXAnnrnjW27a7SJO
eXRbFK59IQeOAOit0A4DLXazozLAvxwy9FGo+uBZAtSKjoZAqVbek012DlB24zDe18gMbnhkyJsw
E+zGasy7Vm9qE5SSaCQ7Q2wMMOZDERgij5HnsQOyKntqark2utAQ6s7OAeTns5PiyU6XEaWlgxO7
uz/telmwQxuH0up2n+K1nV4gnQxxREPO7PxjOrp3UT825fzjXfttKAyQyOI4Vdn2uiwDpv6c+HJZ
G606uy4KOgqY/JshxOMajWbxfZsGgP2WUGxQTVAsLduqXry2QRufbLI33wcKQMrie5CCPKlw+5+9
XazSNPegH3qPYlCCU0rWLquAhz9ROgOMO0u/qfgf9OjVT3bfj2uBr8ZTbRbl0UJ1dTP5NjaVIB9Y
RLnffecsWhpTlv8EB/dz74z2S2AoJPeReb+4hmnuSxut+x7OZHdJ4Q9L2ZnW22gPe+la2U/Tmw79
GNRvAG1CoAvsh17fLoQcpgeTFck2tOv0UHttemP7IlpZwSDfgKTfjlWa/TBH8dpnyfg8SDXi9GkV
p8Dq7RM+2eXaG7zyxeuRDtShvJv2seeLY93EzrKKkh4U2E57jH1reuha6wE8Hc4bNJqh5hTa3Qn6
YdU9aNq+kR2/DLIyQy3PBWjr7ppWAEgd+ysjQHMdCDCji5EX8bm2BA77nA/fGmftJnHxHeAayGTp
ANa64xY9lGKdsLS4RfNLcVuGaPBCwqFCvt7Jby1or/mLKsdPPGU3ZEIPl4HKtAy4WCij3EVGl2yk
Bn3gX23cMT+LF0gbywPXz73ZEaJbYArLWxoJNyzPORPn66SsxFN/FDFIPD8WKlAwXuHDlGwMgohg
Q/2+MMV4wmoXud98J7K3SfNxVmk/Hrt8UTia8m0mfpuvFEOXT+NKRdOxBda1t/wDJGwWjgsWjzLj
lxmzMEEaA8mBZEMYh6hg7RkNGs/kJJMrrDPjw3t8C4Q7ymSRczQa31kSHYVdNq9lbFv3DEmz01/s
Q118tiese3Wy9j2+BgBoSewVeN+8BmHC7lWEbqo5k1WEQ/vO74oiyMlzwQ1KmARqVcvBv9A1Hbgn
QvsWf5jyaYAk065DC/emG7n1OuGLN+o98Q2PMNCntKlxGntnuoFKtQ+iDDQk65mo6ZZPSs9sSySG
IreaZ1KAE6IJjGZyICpu+gSi496vmfSapgeIIs10hG++tgAfUQB2eui9iNZ51Nj3QIgnG/wzgpNM
Y/ANQ7x6x1teoS4gONTCexN61Bz0qpyl3yFdtBkrb4rQkyjW4Oiyvic2OguBmE2encmUq4BJdlPK
yNgO09Ad3LobT6izQ3zcK+v7Gl/zaM8bii/YRjyGKcC9C3E/9Q0Ywyqv0qoi9pfWMIvl3362qef/
+tmiyvz0s8WGAZFd3ftFrVtCtfmy5aI7zM1ZegjUfHegtq+WGffoI2n3lUxTuUBmFRRylK7zG69e
8xiMAbPRRdl27SthLFDGLnBq7byNgpjZUqgQf3UytmWMZ3TknCat4qX0pehNb9NGEDv3KrXlyisO
BiAhZ+n26kx3dOmTEgxloeuuro66Dr/FrRku8sZTG55EfO97lbj3R93SNoLqF8iTE1o8qxeKGG3O
UN/kT+j+kUvosUcHha8Sfi3rf8rxz7cUNCGISgBeEjsbqQSO/WCjG5HcdTwfPShhtq41rLjlbbew
OiADB8CCHl0HEGk7nV4pLDRBc+pUFTJwA84acdx1l06HDRF6+fT0v4UpfPK3BaCIkLHy+qcmz7do
5UZdD5+8DXPEtM31UGbVMoFuyEta1OYhZS5kx43J/GI66seYBP4tCs3qBmza6FjX8dwK3GXbe6hc
6WXzvthS/Jh478uWyBvvphyd7aDWBsPuxgdmbInqYrynoy0NKzNJ9vPBV3vRsRF/GiKXGe+T2kQl
ukZ3qU/A1Sh2hoVlDc46KALz5BDaFQ+Jwd2gPeP2/RWhTnOMOuRpsol1JzSZgF4iB1H1CQKdIdtE
FZrKS0/JDfnpYnjx18St2FYVrEcPCy5xEQ3nsq1LtPJnDhhkfFctyBiX7XsMd/t+WbUtqr86mhy9
FynwX0JpIa1QvIXWen/uZQgwIfSlll0JiUaZAs2P0j1usfPqNmB86xY+UpNqQcZGe+jOB1JmX9be
zdVeWQzUH7O35yurAtBQYWfg4DF+bOmDho+QOHepjc8c3Qr/oeJZAoUz5M3pghpVJpHS/TXuwC9U
gNefLJ9m0nhKYwua5Uta6zoHQkJIxesLyz2+tlXmZhfQg3UbE1zgl8oK+dnsnywN96ILmeluEpIv
3WQs1jF2Kh7OIKF/mqJ8SSEp2cagaKDfI+z1dYUmNp9wOhGg6fP7YmFAlewQ6AvdRanTFWBScGHE
eS5Yk7WbGhvwXR3leDaUzttxRzFksp3y12xa8jqmGBqWZe7Yy6vHtbxyZbkQlGwkCkayiN8vCbKR
DfrlMc6U/z+UfdmSnLq27a/s2M+XuAKEECfuOQ/Z91WZWY3LL0TZZdP3iO7r72BSy1lu9lpxHA4C
TTWQVKaQ5pxjjAKEQ963yRZTDTW3SjtbNYn2nTyQH5yUURBA5ccHeXqNbPYD9o4fvZm/ODeps7S8
Ry3QnpAFbR4NDfyAren3UIrvw2PRxym4l5R2BgjNmBe1b8DHE3szMEamb50XLZGkmCL3I4BwjeX6
31RYfMk8UX8qe8TtNeGzCxY8EtyTFcPfMYu2eGk1YMEpgea3o6XAyxW/ByvFswjb/jCdaqbSdnqJ
NVUaFUASjTV0EC0ys3rQ4nXYDdaBAdAe6DBekHh5hlhneZVD7hwAFiznZNcUyBez0i/uItcc7h2r
w/pl7OCDKwARo8zac+CLH2QGOd2WpY9eNpSzDox8Bzr0rZYc2Hi42aioWlXNrdhYZQMSwtu0OlbC
yx4dZMFeKunOmVH6yGtZlCKNH62uzh7heUV6Y64u1NDL4hOypOQdlcqwfOvSop8GgV4daFVjH7/D
ccxs3NBiImq3VIwHa1ggF4ivqVjLHOFBOLhXVOwDt8JurJQLc7wouEKDLaIb5pxqEYnXdkUGeguq
laIJjnWNFSrVss4o7+AyOFMllq7BLLd6tkk0zRzAthyVAGSUuxqLA7iSksg94rvlHulMa/NP4Mtu
N4aeWcPMKNwGDvgeTPB6go1hAmXm8YwOHlQBdm6Aw634p3a3btSDmlC3W/F/P9Ttkr8M9csd3K7x
SzuqsKtWbRv96voQWdagEpLN6PR2APGHtcjMvJtBKCHe3yrsAJT0RZb81YXKt2o5jngr0tmvF4hr
RCR1GyyHfz+MX/y4MboK3clkvF2VjKIseDYTXD8PKsDebbyJWxcqTk3olLrkefgM5c1iq5lBdl9D
GtJCKOiQjoyddMh7C1kgmpvPe8N8t7V0FkYrDaJGx378BSA3WlWrUkXASvzoSz2yENlynW0cb/aB
Abs9xJiJ6Kq3ih70Oq1oo1MqfazMld+IZZQHzny64o+B4aUCcBsc3i1dO1YpdsmFHi6moaizr15i
u/XvpqFipedLP9CKqYmjOScTJERrMEyonVBM7aYzO27ez/5goyad5HaMHzb60SH9cXaziXGY26hU
cbMVYAmdhxy/eNC7OZe8scFN5YNJnYquFTkXZUBCu42MO39sUUBebePXVjOnyoJL55LB35IULTtO
nVoFpUCAeOD5Qopoqqr0TprmCTQpxVs+WCdNsPyNK/vk2zhJYZFuWB3sIAY3k8PcrV12j5SQTmno
3piLDk/AZL+ZqAXZk2K4A8p8xnpsCGIrvAeBHj+HQWifMCEtqUQHbQCbc2zWb03vRYj01cjIy52i
mkvhgsXATrx9GfNxP1+Il/rHWRTq7zY6a2IuXny/j2csS+yXqdZbM925RkpFZ8uyojN4r8Whqoc9
mSAOEZ1rJOLfuZjLoJrXeXNq1jRnH2RM99SKDnVZbSIza49U6oIwOpdp9pzZKZg0xpHJ1FXgrBCa
4W1vtiYzy7kMWbSmJlQRqwSgiwwgHrLRmH4BOVGv5tHidlXPVuY66sBAfRvPM2Nja+sd8rV0iRsO
s0HuuajP1I0+EvIiCiiV5h9G1wvQ8IbTLdw+QoQdZQv2r9PNlLrlfefY/uF2Z8p2g5kOmkRgUvHA
qG0lSnemacL+8KkKw0UaqQG6KmpCB2cAB0ilV/r0qWhQu3Egupckan67LKtTudEK5K3fPmlTNtqO
yfbT7cHBQQrefxVvb3fXpZZzl3kvNNb0N3S6fPS69ndTccj5Dgwb7Qimabe2AZEELUu617CqH4w4
iR5CSDbubMaQoTvaoWdnall9GrAOR/KnrFY1qIy2Msn5owLRHTViwtDntWDlMTAtbaFZWTJTEOC7
Np3+1NZ9emzHksidYYVcETAnF45+LUVX3kuQXtUy0q9kanRQe3mJF+zJ1jVevkmCjM2nDpbhXTt9
5Sqlg4kTKXpYVzfhlgYHJ260g1dEn1GROjj4smhC785kaga4EuOuKdc0ONAmySE0029USberBfoe
IVzvbrp6bbbINgvEkgaTdtSeGM9P1J4OThi+ZpGtH6jUYXm4dm2jAZ0IPtCgdd4ZmSoLqiRTBonM
GS/dbkfFaMjNjR3AWUdN6BZaIOPYcCWDZkPjxSkGtqEbAK0H23mqw1YSe6o2eGaB2ZwHbqv7fGjf
3NZxPkHavV9CEbDfeB2KvtIWIN1CjmboOIe8TKDABwT1J/AUclDiJvU+bwKkrhnnydxAgU8VBfhC
4KOZv++4QaG2mfL0brn5EUIf+ybNZx8S9cywgpi4bl403Hbuuc8Uv/ZY+kVVKnvIEWTbqAoSP/DS
Og9jAwptYw34hVefNTg5v4QWEiCjln+PzPiujnvjRYV1Dz1QIz0LM2jWsjC6nVuICH6KiIE1kHcP
UQ9l3BQCnV/H7tAo5d8DdLcTOIPxFXVXrhnjqxEzQBJGHHkgNTBb6BHAZ7HfPUGjAlzOsN+atSP6
PHZshBHhUJuaCWDvqRnQEe+j9WOz22hB+NUlogNIHveg+Qa8Q5sl/Vti+8gudYxnyA4XSErUk03V
1dFT0fCDnev+F+B54nmO9OiTsg12zPQeoTWzD7786NnGEKOgnpnwkLZtmmyhhSECRF4aP9FZ6olo
Omv/YPtTO4/pDPNmHn+Is2nC7PdgBtt8iOpNMTarv2rWILYUXptqbUTJlpZWAGbyI0ZHjWmUuKg2
ZO/CeJYOCOye8ibP1wL0A89Gkk98ViKW+jIyZblFFhLEeeNs4rPCWhr2sAaBtuFoT2N7CT8ZUGpI
U7D6DDzKRt4ayzF3fu4LBzzYhR/9h3I7D9XMDZS7dyLIjiBVJspOyWAh4KK3C6pAnDA7BdAQNBfh
0C2QQ+Xub83c3vJXvRfb844DzdkiUWOvkqZ58FsjXYKlrFtNxQFEbFyUuCXDbh5Uqw8gcI0PVEmH
1gZhGEBdZyrRaF2kv4/G9fZ9NM/UvFWj0hoeL2lEM+LMgvzQoZV6eaJSxeJqEzpJOaciHeDkBTGn
V5144SBhc2xRgUBszkcpEbL9YYypxdjh5zH+dBWzgPZr3oB70u95ftUifU/cDC7USTcRsFbLbvxR
QKMvGH3R7V0B0e4rb4c9g/jrEpOjvfcrz5/XcuCHKsrMJwa69Im2TqXZDiyU+cJD1twnaubGBT/o
zFtLI2sAqhdf6BdTVRCuKOCzONeM1fvaa+SCeVHwRSXHrDCdz00E2tWhHoIdS+L0Onak+jLKoKFj
IF3IDCKxjWKMIypDvHlw+Ph+3X5BtLSdN9zx7yOp6xBzHcAyamYDRJSj97YWFFkU5BjThY7gaQOG
XnB/cLbo6MzEVrVNlYS7AGdT7Xhm+q9W3UHFXQImNB5Aiqm8dYWE3rVVcwRlFWaiGssI8Pvbw9rB
PHMubITWR7606Y/h1/2iEnC60t8y9pvwDGW5UYPr3nKY9TkG1y7EFNvPxtCxuYrCFlp6XrupRaNt
GCKddy0g4XPE5YaXousOxKHtpGDvDLL2MytiyEECf6G1YfKQAnoP6DbOvDKHbCim5ActVO+2Wy2d
pYxVyzYtwQzEMVECopHs6JZdEccHUZSv0x2PH0XkIPuiFomvNlAsCB+dJD9kmeY8hCB82mFGGX+F
bf95tMcMbwvD9/lO2KBK+dk+IJAxy/Sq2GD6645Y8HfHwRIt9KF5to6MPJgVrAv7GdXYfjDM6sLy
11nbQ9dMgw6CdEan1li82ewo7jfIbSvPzXioQKyP6AVsVKSKmy2r7GpVuEYzpyw3ynfDHvhsc+Fu
Kb/tZtfscFgz5A7PYqJpvSlbOWZ5RmytWqYKs4en6cZdGlnaMhjPPNG/n5HtT7VILAV9DnIl1yG+
PTuJ0MGqGuz8sSzTNxNexregqFZwxLWf9cSNFsif6k9KSnj29KxapbEt5kY6aDNXJvpBEiMCOYqp
bMEjh3WOtyMTHezRi0xnCFNAyzUfIESL5NVVaCuglUfAHSVxkQ0EANC/McURjpzs5IzTb6qMF2Oo
2SbkFqbkXOuiLWca3hJFBA30pvI4xHT08M3Fr0IawnrNHT9c6JaVnJyIyb0/ZNWyU6kC1ht4cah5
vvEq+d5nTf0g/aBeu26WbL3EglLaOBi1GEworgeV9QrXfrhw7SFd2Ez2G1AIUo46HZw0LZaubRlL
KrYA713EewNuWmuRJEgX7+vrkLqA9kdBskVMAwBDKDycoQzybivso+aG29QXyz9pVrgmXrVj5TCG
4u3UZwukLLbaFd41PIU28PIFYf8jhK42iPUaeIVB5QlEiuXZhzNmslGRKpDdXm/MuWaDAKHhjfEI
GHiz40Y+clNLuA9LSEPcigIEiniu5jE0PWRIS+HMo5FhHFKtT6Iqvatt1fGh6SN3Toze4i+7ysz4
kJmjPBM88Etw+cYQJcxn+NnqX8C3oZDzb8T3thI9uF7wh4itoLkyWYJwaJxqe/+9beOD0dg0lH/x
dZBXKxeBLOwNh8+cQZmnU/0z5GLe7ZSIAY7MyU7thzR0l542AGNQ19GGt4G/QpADcT05YF5ErBzs
NgCFRHG80aOk/kQt/Drg6xDifDMstpL5RD1fa6xb/7FMxPOIlwElY0lnYwhQw/migvoZPVJVfixS
LTz+7ZaefxG0v9X+0vfWuBmHKqSm1oM37NoeQVdIoRf7Dh6AVVrq5jVFShhkjtPhLXPv8q51v5lD
8d20pHxUsY6dpde5B2SBl1MfleTaMu2BVKLfG+t5uQ41P4PvaVwDqXHB046H2BnMOWOvN8z0DVed
g0ximxQQ9+FAXrciqSBQ3Kt3JPatHTQZsDZvkkfOKobvaVuCmyYxV7GF5OIgKvIjQPDpEmlPxVNp
618J2qiJr5i2ordbHxYM/kJzrRcl8Mck1BoyjIvVrehUXbGCPLK/im3PO1g9oFdW90zZ71nWQJrO
d/uT5LI9GAobmaBw9dcqmhqY3ZV1+gzRggIZIvhJZFhhwi3M8wPJ0CRj0RqLVGs2wHZSLfaKxiPV
/qlvJHxELpIUBKpaesIyAetKCNAaRSf3hWJYao72thQgDOjrl0LJzPyuIlteoEe7AMOtl5x9bwQw
qOAApm6Lf02BIV6AVoPfaTlU/3rNjh69OCuXUJIajoB8xTuRR2I95Jl5b4a5NW8s4b80RnpJ4ox/
B7Af+Y2OevOLv7rbvkL6RhMZIPLHuwL8CA5cMU5ysOrGRfZA90Q/f7IbPBVrOy8n9SGnN5J7YLv3
aQphpJsgUZL79dpSPshwBwgS3Sr0nEPwQ7sHgw2YqHJk7cO5MiusoN1Tse6z9yJBD/F2+Fjb/1yk
2pABHvYf+2YDcnSKNFmA2vZgVXa6dcYFFrIRocgmi8Q/UpkOYxM3G9JtGNnBQcfik/gMQtV+c63M
vxdtxy9siE5EhmCmrblG2mi4olZ9MnwDSs+7x9p2akVmozfRqovRaly5/hgL/BVTq7TKxUrJylzC
Q4kE4a5kz4EJbjj8rt1z6lfg48bkfwRGBjEot/HhdGnN44BUcYgjVualzqp6nulp9yl0zNfGsaNv
RlGj+xiHsuICWyUWvQkHQqudZzEIsnn4TXsVuFHaHmGSRg+Orq69xprLpwVlE+nJIQv9V1qm0QZB
AuU6k2YT7Wix5nB8BwGGz5fE5kW8Xqpz46NW4lUxMn+Rve4UoB2jnbdyfmtKdsh0xngxOMUMhL3D
GqCZ5NmGvHiqS/9L4gIGbYOL7RTGfnuSAFAj1aD2v4SQBrAYuDcMO3DXP/eM9GC4TxPzOcXK5ggK
pvSIVW96xA4k3Fid9iTNINibYbDyjKS4xnHY3IvIRkJLC2XQDj6XeekytqFarbHqg+fJz1Mt68Vb
BfDHHosj7FoE1yB5CQ8ZtaUDiOtWVptqd1QKCkcs/v2v//s//+9r91/et+weaaRelv4rVcl9FqR1
9d//Fuzf/8on8/btv//NHWlKy+LgsLAcsI8IIVH/9fWCIDha6//Hr8E3BjUi48qrrLrWxgICBMlb
mLoesGleAdetwzemM7IqAEl/qaMeMFyl7DeEzhE+T7822mLax3qtH+2BWFlHtMJqLavZINXMik9i
8JO1JF45yKXymd8XwXpSGYyC+qcycMQnH4kwt2VGGFnhAtGYBAIhYCaigxe5H23UuEjiBcN3fAd5
YmTPjgcrTbqjOR66sC5XGSY9MDL9VRuX6hPI9JON1TCs2K1ElMhHks3UhPpSYxoAagps9vePnhu/
P3ohuMA3y7IQgxb850cPerxMaytbXOs26DcIAnvImtKHZcK14qWMEDQZlxPtABx0IXl5Ty0EME+A
ajOkif25VZm62i7x5YdxWjbSbJidglixtrOsyn+Jg9JYhGbUHm1IYu6LHDwZPWJTTwNIn/F4xdvY
FPzTyPEemzIXSiNe3B/oZ6aX/Z3yQ3PHuYE5F5AG+x++l47568PhDF5fPB2O1BBhCevnh9PKqJBI
nU+v0yJd5BZw+Rl/QoQiO0NRtjkDqv9I02FQpdqKpjwqjq2QrpWe+xxaxYbvvMIHrJbCSlKwpmFi
8tMKYg2WVX8yVHm0xzUiXoqXNGTZs6XlkAzKWzTtM76v7Htfy8p7JNqvELC3rtnIpl+A2xZ0B5G7
Jxsow6J1nYP/kWqpQxl0K2vk5YfXDKq1ZcCB2zOTOZxT4XawU7D2uykgj50Lzgyzjcp55QJF6NdX
aNdb11/acv2+EsZWQrnjl6U9KcwZynJ2YyXJzw2NB3RSC6cHlr/soPPgW9k6yUM9HuApzEsrBAEY
CkkgmlkD6OEucfL0wVB6udL0IVtSLfVu23jqnYG8927yN/LcYEuD19EHcvmmtsdZWa9XVFEYzP+H
bwR3fvpGWIxJHf8tKGbbgCHb5vhz+jBTYWYxelDJeFcLryjIx7Hu1OqgVyacYVA86U5lvNIijGtN
d/AstztpvoMlmlZCCjKMjqQqO6nEknjsJA9Lp6WT5/msHtXeAiQBQnunCCEuExV76kQVVPyPtmkw
j0Xuuqoksmx6U8Ybux30PeNS39MZ7yKzmKVBj2wrBIrYhstwe6v+rc1k4KVa/8Pc8/O0Pz5MEEAJ
zoR0DBDROeLnhxn5JdPjhLkXu6t6hGITZ6YDv3BvBJqDpO9EXzaxk75kzFrSWpdalKUPlF7LWzDc
gngWYcRcAnvc5JsKcYZxni3H2fXDASCjY6Mg3oYGZIbGB5xOug93mjek8zLSQe9qsOSsO1EwI2cL
VbBEe69AdCaAlwC07hpX6TzMc3DZuE58Fshz+fun4ti/fcVMbjPL1g1Q7jJu/vJUsKLiXlrH4sIg
l3s0R8EMUJtESGEbVW6JE9UTYbjo8nMghnjxgXo5g6AB0SWTDfx5AMZKUMkTtbJr98iD60S9qMpQ
Axd3Us0pFTCzQM8BKWRvb40Zg6G3tlVuP99aVQLZaTaDdGM7uoZyNwQpRqB5Gyqq0dZKIJT83vzN
Ru3y0dU0NR7bka2vJJbaXHspR3rvme0N/IppGLoihheCqUsUW6oJCmhsuSVkuKj2Q2uHVxUEcrlz
8JUxfgX6z/g65avQqIZNaiFRZbSzrBOYI+BUBGsKdvwg7JdIxrfkrKmc7mqMAJIcQGSEbrFTGktj
XdtDQSmu4ZaDRJjvpaB3bnV3C3Hv/KTqADTzQ+3uZWJ/ilNVX8iU4dW1iBHDWFGRKvQYECqmv/79
d8SwfvvpONDbcHSICzgWxy58rP8wD/UOw+uuN4uL7+uj1zl9Dqsy+JK2SDp0O8HuEfkJkJ6HBGDw
6/lfcjBiIL7vvuQIK62gmwqWDFsEDz/3dMqGYQPTH5xEC4BxBReLaMMSPinQ1VJRBsPSz9VwbXwb
rCJeugpGRbw807IjaGKRajoWscOoN9IeWW7GYlKCfLSQVrehIoBG70NSEVLIywCpZktp4ltOiKDA
NaplMIj6A/QaaHGsjMpyAg7BUTVsYw6o2wS9thIQSUAJTJ+g11Cby+5c0/oAvc69rlqqNlHTJeg6
PYA5yPs2IvvFMGx1Fobj3UUN8K8dQDwvpjKgFM5YckCGgv2ge8XW9XP9Bawi9QpzqrumZmEI/vMc
sa62lsh3arCDILvg9ettWNMb4AEeu9Owuco8uOLzQ6X4gLxRSDf2ReM/gHOdIz8H3rrSrrZ9hYgA
YAX2HOwXwRuWT+ksGQr3MWoGY+FqXXyXIjd0o7LG2NJIVo0I4G2kliXexck7gJOhk9W43dyAaByc
08Amy/FAdqus+2VlmWqui+HdRhXUrkMvkzFzGkMGa4hYVXfSgwcl5Sr5DAL4HSlD1mG9t7rBeUES
o5iHdu8DPwH5VLsu9U0XwGGvG6aJO5DJZxlUu8pNHwFmiO4YpsNzj40RNC8gcG1lzQPiXB7k7Lzs
IUuGCjIBebOmoihita0aJI5TESLM5n1VsVWozOwMD7u+yFhsX4wii+9YYa/1vrMvZOoCt164hjus
zNFm8KKCcsfU3G3j9GTk6ZactRANArthLLbkMPIpQjba6s5GbnTDAAjHYkmCuu1FS/VzUFpw6mXV
1nTL4ntjRK9mOEhgXit3jm06vy90s1rzuNKQDzSArgEozlUeqOzyp3HiaNslebGGw6JZFg0k8dIg
v+QjGgVpkFBJHoEoqZZBtLGKU/ykYKODBeEAaisGzFIyKBCT7/pPMssWQ5/1j2EEgIYshI5YC3bs
WN1yADQyvEhHckMrzhcAFnW7tqxLRODapo2OVZgV80pnzhn8pP7alHkAxZmsP0QGvPNISbSvwkCg
QGS+/AJM1TJOPP7dU86+qRGRoe5IB3DO3PODNRKahtXfz4Tmr29LrBo4MxleDELXdcwpP0+EcEMV
tdFpDQTjdbhYWxfhJYIMgG7q3vGVvgFVGDwiZGugHeXXzcNQiwKCN2DJF3aun8MmxXqgLZKvGb6V
SC7jz7cWyOH3EKh2g409UqwQz4oCySr2P42zJFIVNQrY0hkkHCGMO/eqKpnWESayj+eK99FJ+bVx
TxUMEZD7v38M+q/r0vExWAzrhvGfELTD/vA+sLsOed6SqdN7TrvtjEhS/OQZlI9B4gU3gGkM4Mu8
/ehjz1zwzix+nQyoRx4jyZ9+/X4OPjtEysL5398y139Z59i61KXEX05i8uC/7TyBNNUhNBiEp2lB
P7h2CSZ0L/gMn3A8OuXBthOtC8dl67/M9I4vdaRS/W72wNs4mZmpgs+Q2ri1rsLaXlhBkYKjaUlu
zsR2gkfDApdLFi97vwJxMEIeizTS/YvmFe9nEELgi1YB5pF6Ol/049mtXQqJvH/YjtP+4eYJsfBO
xzaYY2NhCoczlH/+Orf90AXlYEWb3gXUy5qbEGVpBkht21howoFkX9qhhaDuCDhpVXSPpLfy6dbC
1fiA+JDRzVrPhWqjAShD0HWQcvJBMB3jnQMUaOZfLZYUu3aspSIdPASCe9F5B58zaFX96J+2VgSc
sK5/Ye3+778Dxuhd+Pnj4scrbbCEcMO2gcn6+eMCapH0iGR5mwnDZebzySMD375zNLwUgUtwqJTj
IRq8CjzgsDd9CkwbCKpnkQCLo6caEPMxG25rzzDXPbicfewXAN39UL7VEyZMlv/wbcYfyRy9AR8+
jMUMfBLHMQ14eLiUv3qxGFR9Mzvwq3WsIr5TkAufI1MIGWyt5X0KEgcUeEg8l3YJpCTvghnZkQFk
r8DFiAB0kPqfHJbFEDuyxElHzOExQVyUmqWZle49H24XKmYWaKmrsGUgdQywWu7qfIeI2RckW4Xf
k/yERSPeSKlnIiLlypeRangOz6C6cDeuVwkrikMdN/YOQeR2XZd8uAc221tgKjeex3Ga2g2+D8P7
OIYGpkeBYGKen3TPxwsEDJLNCYn2R+lF2c7Ar1sf3UMKDFSeOg7aYwnejRO1IjMVe1UMG6CfX8lO
JqqkQ98U7kLHsn8+XYGM1ThkpXfNTKWptybbh4tJu16rPqz2H2xJkyaHmhULqy2gN0ld6FIWwF9r
Iy6TjzZqo1llNmqgNXBY/H7XkKLGnlAyZ42VVrH1GFgQYyDHoOKoA58p43QBtJ9hHcLcgLs+0l3Q
5Cmt2VM5k5k3rz09wOq2X8ZuJaCqNkT9HATKeKOIOrnayrePA3fvBPdRGk0qdvVZVTMLWiFWgviN
x/caT77fWrQW+w4SbBtTO4+wXkRPBOLsbW1DZpnGcMaBQJwO0gJlHakFj4toA984HNBjJdnMiC/h
uvLvpyslTr9K+n5YTGMEWPGGQ3hnl+ugisAUN/YzKpkudUe3l9MImVucTehb3ga19SFYAOiZr2lU
PuTuKYi9nbSYlc0BB4QiRe72m5hN16k9lx8g3fJMzWmcDmH9WQ0izR0VXV/yEbWDvM7xFuhQeODT
iIVxoF6e9LRNmeNvQndFNtMAHAGx7hO1D3gAcg5X9xf0bPrO/WxmVXCQ4IbDHNOsDJ/zC4ge+cUc
QIUFPQlnWQvLT+edFs2g2JKcqQlyDExA2KBGGhhGtjRCXq+dBmzCVfwat3G86gYebLlm5E/x4GIB
YsevyICsFqLOjD1UR7uL1jRf9MKNXpEXhaVEWusn6TnRHVanYkYVqei+N4WtnQM3iw5DVccLugA8
43s5pjNmTX8CVR9o7Dv8KegisfuQ5Y4J9tUuXsd566wrruWfIL0971nproy4ArTUQRhHq/dtWCD2
oOAMnGN2Cbd6ZDNgrPHI4Hlks7wLWDF3MYm5upeeqVYXQbMQ2PmvqehrDvKZILw6DVXiO1zAR3OS
jmJXCGIEK9eAI4+KRVqyO0AaN1PbugM+G1IB2cqtzK80mp3b2hoiu9Ycu3D9amgdvyTmnuomSwok
RIKMt+lWpVanO+xZILUy3rkZY38FEhHAhiq8NOGPfb/n0ScaIli3pvtQGeMHk6fv99wKeYd04nS6
5/HrsAK3Qbakq8YWMtgH20YkfbzAeKD7hr+5ne7r7+6ZOnWV9ts9e1EJwn7E3e7qtFu1WmStVels
c8TmgEFTORI7tAZLCzrtY1UibRUxkTywrY1DNVLLgFZMY8i6TS1rgDpCS3pQbRvzQsYxWmRUr9xA
PkemDyFpsjHQi/oHOp2seWOwGVLt3FSLFn6AF4AZXcOqAJ6jBMsbliDxFbjL+FokUKRsnTM1QNKA
uWSAUi2pmLPIuKAzNaQuUACTi9Zv0xXZKolgsQrmkELtt1kTz9+7YdzKr5GXowrwbhtNfGWeVd/1
uljfWiRFr/AxVbahsdRQO0c8kbSZF3m+p3bUtfQ6yLGxrtqSLe1Ye+h5+DIUg9pKs4gX8OyGa153
1o5FaXL0uhIr9W7hpvlWRhnkrViazGI/77/5wypO7ep7Hw9fsYM2nmSG4EJYuilywkF8N1QcG0uj
9s6dCx6ZtDGSz4YuEStGJyTMYqdTG6+hZYKIvx6SC1256zNrF4ad2IIacJ1LAXohY7D3deh/M1uj
QJhUA7mlkNYxwFtjxXNPB5oOktl9VDhz5iLnQauWBQcxR4wsi1fpsRMotMfwJ7w2ssNDDpEo4AdG
9qYp72sBZddPomPRnLe9e63AT7mADAMD7GN4vzZQ/Pnul+sGypNn4CEAm/P99glZwgA468go+Ol6
kOgGni+r8pXT52AwB/v5qgQHyMKNIaGTNjoW3H2jvwKYN3Mbo3pxKkDtfbDGbRh8GU8OF7siGUct
HX0uBwgdmV2j36VBhFgO9YQv0vWL/uo6er6zISa9pA5Juh6MUH4GtCSGQE5bbZGmLx8GR9xT/SBC
+HT1oj35OdzzQDdC73y8UuJ4IPri9gN+dvW2Y360KozS/eyWq6mjKZuloYZspzN4uCDy92m6EWTN
zrQUDy7ChuBoIH4zz8YBkbi0ywKVPg3S7zcGoOCrpFbqJcr7GTXQTODzoN2X7EG+VFwcCfEpulRl
AbxdYdVw7yEH4iDAgLmgCs2qVg5mzWclTb6WoCpd+1GnPWccf/nxmqC4KxaDL2OEcJHxA43kYnpc
GYTVZ8h38S5Cg0KNO4oIU48yRMYPHEkv9SC8dTfk5QYqJP3TkEFnZXzQUQJeBRBgJkcxaA5S8EJj
NuCV9Ihg1WPRQ8EjQD7BJvMiyIZNgW9Evy1wJ8CfJRC6HIlgqEL37KvWQZxzfJuWWmhd8vEgY6zt
CjPUlvT6DJwGFfKrL7pqeqHmSTCsM/D+zKkTtWqQvdtjOXmkkuiUA9WNFq/hLDPWWObqOyCoZjay
Yh5jrmnnyMv3utt4z52d4eEA7Dn5IstSR5oTS7ol1YrEixcaQndbcj4ik/R7nEt2otI4ooEsisd0
HBH0dCBWh//SKnDdv8DisQ+9SYBCDsg9lQdlNVidNkVnbFpb3RljBbBuAJF9qNa6fINJX2yHPISG
HfKy5MG1jL9Oe19AZWfo3jz9c8s9kH2rJoETzDGjuW/79VziHbkuTMajOeQY10YjzVMFvMllKJl/
NBN299441RDw61SymMoG/IVAaBY1lG7GwaoUOqQsPMeBE1/+P2XnsSM3sqXhJyJAb7ZM77OcVKUN
0eqWGPTePv18jNTtEnoaFzMbguHIrMokI+Kc35AaJ+AvvB+dndKmd2620duGn5m8UWMWf3Zlq21A
oqsb8M4GSlx2/DUNFXuTKV6BsQ3FakCSPRBJeZbF0dD3YNBYRRWB9ZLP5aaY8uRrKGoyGYupFwvp
5CtuCe6uVoNfrXE6JmsUm6aDbO1V5w+zEPVNDlXCzWyoMBbSqrwTfHmT98lyszrKD5Ut14cy/u8f
SrZmRB/lh1JQ+GSxkFS7YJrVs0R5PvCeSzEnAe4H7GQeYgGyy0NG4DdkaKgEBNiXTo4UE/i80KOT
vGa0dLKybF5XbbhhS78ClhS/gAOZ3wzQ7kkLO1iW1KFgiYYauyy5mnEwZjV5lNJyOhthMdxlW9B6
N/S63Jss6aH6UiEt+SiBqvzajY52lW15mH3XhBU9VMNVHObJjZjD5XELtU59no3gLLXBEVit/dyb
AIQsHy7oCjQLtNQ9ydaced7XMpM8jWzF/51nKgVp24Xqm+146SpTL61dJwdSY8XrbDvxLlFUbS2L
Yaq2F7cO3h3VjvgV41MaTqiNyUa15VaF0XjHvFGK1zHpi20eE6KXrUNgZOdm4o32GNuik+Kmr7Jr
liNVTqCehftyU9EN/QbHh5TsOxfyUGA4gv5P66G5pgbWAmmSaWvy683VqvD5BZTDaSzAWEw4Nmwf
lZXwaKoa7R5nvXkg9DBhCbdcQwUIkhnZez2IwziDUUccMX/RvCG7VpG4qoqmFIBFZzZsmoGd0NJq
RU17CiYQZ0FWFS+yDqOrb1amA8RaqiJvwDR+2QhN8gKTBmtBLxrevowfNaBTgcDcURblCL3ciqRX
n2WNJljrTVaabGWbmJLhThjk0V32GEYMr7uSSJIsuoQ9Ee7vn2dn/IZUTnuW1a0CrJEfaH+UxbCp
TJhG0AVkUR6GWn812jS9yDt5M/SKiNkLyhIfVB5Ua433xpofSnofzFHdGGrXb3jTVNu8LZy1HNgX
mvI8/Hj8tU3lzesJsjmwPK4yx4Z+S9J4p4spf5HdrZzErK7O+q+P74YmeyDrq5fgN7WCLwofP1zh
7ISyt2MY98RZkNmKe/yskmfJ6GxB8o0XWXpUYbhB2nAcdxBqfw1H598AOj71K5QODqIcnU1qwnOY
QMHe+9jNHoegcRfDheDodQUyM1mD3N045r/6GV43bDsHYz9PlNF6SELtQj67vYAEzNbJmIo/g4MM
M3+2q2b/X9vleKbmjM1fWmzJcjnrihTRqWvh5kt39M+iFNH5LEIdQn5m6QxNkc4sv98+W+XYBljm
uvbU8eCSwbo1hvZTpoRtVyDRVtf2TqaEWbVdJowInltWobJXEDtv04BecZgN3vbhoaRrb30XtU+e
6VVPqZF+kUiYMg7drVOW3rZj6iQl6082tEpIxsXuU2crVersLNi2JEkkSlBA/+kiNbaSUVRrpHDG
zTQUyeQ7Xn5H9zA+SIDUo07CpOyxbdYPczc8vwGIlCMK6Lbq8k9DSFnMJpDdHOIMun/Gm2zFYgyD
Y3wd0mQIt2NInK5UBtQ0Nb1QLyLxNhrZsbuxHCbUL+5hVn6f9Do5ypKsdzv911BZJw+qrYzriU3b
zTLQOo4Qpz5NTtO/WknXbNpKNNthKZqK5hzsOIxWsrUwY+9W1eZRNsqqsu/XnqFqT7KEXw7yvFNW
nPBg//1qqraNwtp+wim7fVaSS6fnw5O22J8PGSl0L2hVX7bJOjtUsLGKBgJCS39Z5yWXtu70cx9n
18+B9jSqviz+Y6CRW6TFGQQfbCBMMf+6kxwQZ3mwL3TXTa856wREFzRCWKGzV5RcP+XBYP+vM1b4
W80JQH+1RI+IpBGlWFgIwAOGqrfOstSNinXCGOMPWZIHIP/TKsbpfGdkA0LdvRs+98RTl8HyMkHU
KsvTHa37JkF1e7liKyzrPAyKeLYFIKk0xwNy/qLLPylG1nptCttFApV/nzzEdX1KDUO5yNI0wKMd
B+2LLNXO0J/rwp13KZmzcxQKHCWXQ/L3mRV53a5Nqg/ZI9WqXz1kcUrTlWWWMbaEZosELSSgGcta
30Mt+zpUqXdTl4ZsaShMwKwIwkLTLwbvBtn41wjYrj/nUoeuY6WHfoEoGNpsPpmoX85685wtMAWH
V/u+KQmjyA6ybljEgBSwsI9BTaGYT463zZ2LbY0rO9EjwNK5eZWHwRuxYcNDd9tjqMSGngbhLkDn
aWkx4S+OBiE12U+2Ai587XFl20tlrdyzsUSx3ZMU1vI0NPZ92SDLS6sShH+C+YR/L/ASyr1Bf/k8
C5VJrMulTglpNRPv99bPfmNhnTG7+S6GofogOEs6hK//St5Vf67IRsr6Gg96wmZNuVfHqPoQbJOy
sbS/9B0LHiQ42XIv9Z/Dc1xqTjXQ7Huro1gz4+P0lY0EAujLWb3UyTNZJ1tlv6GvxT9bXW/4Nbao
g3rlDULfKbMBSa4ViCShxH8EgLKRVZ/18qyw2/DSuWaz86xkfjXT4KJg0vHXcgJkcpAnmMI/apwa
J9+HFXnAN9HFnTgqtXZPA/YQkfzm5GnjzZj1uNNAgITv1F4OssGYdXH0/jPC5S+9PqhADsYtYDyM
ea0XY7sb3Ep75atUdkMa5mtZTBuQxhZhG18WmzFhm8ZKIawjvVsZir4dhjgGO8RQD4SjX/HknZTW
0F7lheu4IrC6FIXNhb2cWHtAhBed4Mm9IzC2KYU+Xr2FHJSMWISqVrjuYT2Ryg5a0/iKYhiShklW
rjQvNb8qdk60VskreG6V8bUum4/JMtJ7SPzz9V8GKdqkrvNCty85ttqKEiesldZhCOqSJ2YdyZNh
XjNj2XvbsK1tpuj5bgLjTXycyVcWjcZkZ7VMvrLY4qe6mjNRPU1Tah711FNWyEBN7yqiSau+s7Iz
IZf+K5i03MQzQfYSpalAN/PGd89FtBfBp+xs9IrsJQf/Wy9DgQuSa7YgGpL0X03lIq9Qtt2v28ri
P25LryYdim2lDNqa/GF2/TzEBnpwpXr5rMk05nEfTNaqrq3yLBtwF8mvkN+7s4qw73ue8Swzz7zh
Embvs6mytgmZz/e+btbpglmKHUwMwrJ1zzFKsLexx/L8AWZiZFDHyVtatb9GakH2GCk7pH+PrPTM
eIyUaCcsJp+mot1HeFX80eS7EcGqnzVOlH5V9vabhUrHpuiH6FJXSnKqlVHfepZdvBBpIbfl9Oaf
3dz5clRSTB+dmKOvLcH4NagycRUmqVXNIn4HCTZ5jptArMIsrb5Hg4vKA5mzJGBGVcrmfY68Cs2W
RtyQi+wPbl18sOjP1tVoEovCeAm9p8n9xoITTG0X/VyMThJYbx95pjmroLCiu9YG+t51E3tfGBpJ
IvD32PQO44dpF9jYMLdqSvDRMSF0muVdg0orXnsoBKsSj5C95hXFq0qqCrqnN69KU5SvwzSotxa3
RJ674lX2sEZ3H85TepdVdu01q9h1xUH2n8Pe2lWZlq5lK0H89oo82pO8laxyxbjGaqd7kqVWGB58
I3xM5LWjqFa2Np7KSMPyYezQKADBlt9k37HI6msWWTC+I8XATCfKXgldXfs0L74ZERhpE0mfY+26
YGtnSB2NVnybggk1z87kR4GXx3upfpfdFQ1s0uiysJdFdBmcoh0+CqOr9jjrNVtZjY/pujXjDC5F
ph8KXVQbedFesY4FD+OrnbdQ8gzzAIYseU4KE98eE3B34/T4UxV9wFRYMVcTTX4uW1BGYuoheeVD
srLDutuj4qWQIF3K/8fBj0std/vXC2ghLqBxW6C+sig2tDD70bN4izXEyDqttHxZn2vjvC7DwXh0
q/Pxt26tm/7ezWaxdFBZJ1+mSFqCk0T8K0paz28cDb+Edja/qjjv5uhBf1FVT9xsuxL+vLxEWR/0
Ow9uxkYW7coiD0+g4CyLgfHWh3b7RRi1eR2zMCGNycV624JM3CFxGPe+Tc7/T9jsa1XPCU4AbDrF
mud9Mw3c5LBOVJ8Ra+m3Y9Iqp8CruhPkbndrRKXyFE8Ivgk43t+svrvqcvycIAM1RPVfZY5Fxei0
AwqteA+XgZdfnXLqDshYT/s4aNpbNimoCmNF8oUE0Y8s7sXPUN1busHnqDT9zU3dETcanj1lIZnF
caXtYAZ0x1bMuLX2ubWJ0P58VZcXBbv38btiN2hZExPDL7LfJ4Ya7CelDtdtoxtvedS6+7IiCCGL
E5CyfaIk8aOIyamx170meRSHkKc0w/psrRax+ZaqI9lyI8+ZXym2VjxStItHZ4d09b7CSPHRatdh
u3eICD3GisJhnZcKrAaXsaVN9qSZNOwfl08FvSfDNk7pH62ZBZG0c1VUKJdWzyujfagp06M19QJl
F/aa+mid0zjYkWKHjLFcuXZIhGAJbjxaLQ2nZ0tHcFxeSkSqsVNbdFRlkblN281dg2zBMjYfh3mn
WwGmKct9tV4fd9i3QdWamkPjlu0+mPI3vIfG0Ydl2Vzkga/311ls3JxmHs//7CG7CSivPom8dCeL
TYnJcC4sTJMW+8jM1N2LN7fgjMrgxuRrOIij2NG2ChE/lZWynzyERfzdiUCWypJstBX0J7ts2MbL
+M+ucUosKo3JhX3WybNWV1/1HEvTz2s3OLOeXGEdmyhgxpPdghjObYVWzlpeWMt4+fgR7PEMlvXp
82ZBgf1IpRT3hA35b/eHwtEgcpTHG9n382aOnhwstynPn/VdqGRHtKu/yDt/XjvKdXdFYEx7XMN5
CRwNquhityIPSoTTivBwyZ4WVtl/qtNUWK0vyzpWGX+fWqTS0G9BcsBQsrUKwOL8OJVd2zJVfNHi
xydb/svl2jTa6UFIamG55bRcxw47dkWybE6Ki8SIp2+02GVthg6uN2jeoQr5lcuibSUO+yZRXFTL
C7/UeLjJem10jUNVqyxjAV+9aw1UMLsB7gzK2XzLiAbI+iTzxsMsRsiB8uLY8pAjAVdIDIQFrUYq
QB7KNvbO9XKQxba1qq0aQBSXdUNVkaQmx1/6qq6aRKZi5xI7rXNJ0mbdecZ8YhI2iY0tDXbg9BsC
X8wrSc46W3aULVqEbePSWyxjP+vlmRdov4bJ4mNsHVpHs0Bz9XuVNrtp0pUzkIbUNbOLPExmhGDV
cpBnsi4iYbQGB12v/tGA1DgExGWs7Bwr/W5Sy+L4j3rZQw4lTR5sa5bLjzv+283kWK32vhNAXCJz
hH7TIZi26mKPOC0HcF2/DqU0UEyhlRzsUN3UsvjZZzBCdaV6yrDTGyf2Lc2KMJSuw4NTZuluEGH6
JQqSJ0kpmZsg5mfR/t7DA4z+33sEStWup7lFHtZDQdTrWoJXbZifddXZmAZeu59VThojjvBZ/hxR
60m3N4rqAj0mO8v6R2dnUp11n+FoZ3Vde0drHmaLiWPHSOzEI91XO3tsqQq/mqz2/qgs82YHoG8R
cqWuWA5NnUYb9tjqWl7m0aA5+MckqGnP6mLjtHg7jcqkrtI06FafdbErHOdRLqR302eTpiGn6suR
svK3dlluGrQw/nG5f+04Lp9AtsiDvKKtub/qPos8dUzsso+bVzjCbBMIaGuPjMvol+FUXkbcGMns
FJV6quCmqIagKFu6oNG7ddjWcCv5lrey0q7txRRkMuJ1UqN9agzNcxWpvEv0yDm4XkK4ZKiTJ919
l22yBsRpvHeIPK4+62wLH48oh02nJVb9LMAKPBfPsrs8pIbHsl11ncc9ZJ0p1BjRENHs9cId9lqm
goHJsvRCMC69NMQ+9gIViCootIHfrstRtsg+YDlb8Ng9Os5Lb9kAd1LbFr2BZFiW6sfCSvrmNcgw
/LUqrPA8N3zJrGj80DIw67WVteShK0zp0hCARN5Mx6mCVM/CMbwjpIlBowIDM2Hr7A+ZOf0F0X4F
CWUI/bQbwBoZHpglE0GBNOpelYAkXm/USHc4SG+raRIflGXdBXep2BjjNL6WDWDyyEZZX3OTw+NK
GJ0SXAkQfOx4/NIsvwZzhohqW54MSyeP60xpSXboP2V5Jg9N1BR7szEQewrDi/33gdAa3PeR11oW
ufpOdZsP2fhZ/4++81iJBdv2r9f4HCoStz/iybeR1/6sl2efdXPpRucI2ezlE/zjTp918sMkM9LL
Li6Ef3d1czPaVXaO0FZoNReEYTGqd0JjO7pZs6njGfx+9uQ5EDmVonVfy1y/l9gv3VQSqa9Np83+
7LTpqR8y73UOumZN3MXhf0Cr2Qz21mD5v9GXord46c4KEBx5pbivNXxjxB+y0UIq6DngcWHNfa4T
q8SGLeRRx3udY7DI2ZKBAssgy/IUmfThCKJ14X2M3lsW4POdjsNVlqByvmS5OtweJWES2HLH+6Nk
O/tsLtQnWfISIiQ2ugG54XwFfw5teGjnmzzoAGE3eWCoQBSoyyvzV0MNohLLFdfdtKrV2TD8lxZE
VfyQN9T+8woVOgG3OBS7PI0wo//7ypDjvU1ugL70MOGE7pSZG7TH7HsL6OZuFk68n0wHZllfAi1Z
DgZRkUuG9bwesBthVUpdZ4Q7o55HlqeUZN84MnW/tiPo6tj73DtMk2JlPKvRNKwzIlvfUeGpNPt7
jdLeWk0y/WwopXOdetJqsqGCbY5vp/rRDxYczrn9ASHL3U1NWxwzzBoQAfw8jYFnH0nrNvMqDvXi
2Go23l2jEhywdCDmDKHSturyVfTAwJnh6wPBvfI1Y4Gzq7HCXsvWDHLhpR6yLwSj03bVDbPvdlHz
XC5JVVRmZt9ycHHsQw9TABhS2Ip0uXpstGB+HJJ8+L34XZntDKFfJTwRFYKXspwFcyF+K8qGf9Sl
S7/SzbGglUO0ud3wbrH2NXCgUQgyHlMmNo5Qa1ixUfykWTVMmKqpvje9/eqNqvGadKO5Txwz2KZl
H3xVoBGMQGm+VzOSo3k/tddYzYzLSLZzVdVjfhsjoTa7MISJloPyQg9jCA5ak+AV2ejBXV8O7Jqq
67AQ2WLC/RswsCzSmwHXGBplN6boH4Sv46O8hjwIOwIEHm6hpYJLE+aMtzlShqYxfTPKEqVNEum4
QnXxLupBhAe9Ja4xOg7XohJovjaBTSSC4meDWIqZ2QJ9MjBh+mxQbKu6KAA3nSpHOTdvnHcjDNBa
FrVzsiEWfx267/ZSHeABdeiW4CBZgsoHwRzuNbiuKGANCu6otnKGPGxuhjAj8bM0yDrZamlscxFr
pw9w2GqFBqGvZLNz81oQ4q5jRt/VKX1uqkp5LYF27ZvZ1LdplSvvuaWsZIcJh+11VyXmWY4McqA6
0noFm5HnTFPJ7/6ygmitlNkuMW6xbek3IpLDNswUHET+rpNndSyq1RLO2E7e1MMhZGfUT6PLD5Ox
8mDVqX71ildZMApeEH4G6O8wFs5fTj11yYZ1d7oxYfCtP0dVy/jQKHu/mQJnJxvkRwnAPmDhEyIy
v7hiO1Dxla4RXyY83299qYU+CX0CzvU87ZyqcTaymxuQIrBNj3l3af1/j7L6qHrrMF9SDL2/I07U
32EjIPVh4JNMJun8Wd9FOYnieXbZDtJNNiSpqp4JsR7kIFnP34voQzssIS7HuJHtJsI+uPZX1VLf
pahO7O3QHXB+KGGDfL/mll+cRrHXvQe+zghFe2hwjNqDzDJuVtn8Gs1/9B308E8j7H5wufDy0PmT
CoDOIk0jLFycogBDz09pQNnQ9uMtTxN1racaYODGvUwaqmpSkSru9V2oRu5FlmT9UiV7ebMIdo/E
r54XAP5MW7yUkx48KdkzIGEoL8thxpJpHVdjtJVF4KKLjXI17ap4RtjS7c6N1k43a84QsiTrvoJS
NR9kY+SM0xYX5nwjW/G7HU9Zjg+PbK0zFL0mcFyyUVbBtABqa043WbICYgxBcw7Y3uT6evGbThc7
jR5A6ToFkL6SxU+/6ofRjSyPS5+mUtqV9LRWHXeEG61NL66LbKeuYGTKknd+UWD1sJkY36alJKtU
Xf+CTGx6kf0bfrI7bOKZdZYeLjCip16YBPC5mAeZApENkGI6Njp6dMUeiyXgyNunTJ8m1Wb1aEYX
8lLqmg80PCFrp7Ow9XlvPo11XwKu1JPVlE347Sk9LgHde9ha3j052rxsnhy43ek0kW1NM2dnEl3f
uo5nb80ifS/jUgGkbysrQXpyTzr2gBBw9OQFvNw1OIrfXALdZotCs6abBhoX5niVZ4oF3KgqEXDU
bb7WWBky7NvLRfTYWxF/YpYmFEvkjCl5UAPcjpvAXLuFThQ3WZDke2d8mrxlReQh7RtyfyQwpuJo
6PW8etMjWN7IZxx5/kcfGNufBRJ7z6VqhIfQzT68PvxDxKG3CyLN2yeBQmyL7TCzZMSvaH6zoind
2QuawW3GQ1yX/K3o57gRNsWm5U/ISd1LmIhbgexBEoA+r7TXztC+eZru+iqIsLXZBUQ7FcevDRJE
6gTwZwi7VT/w9BAlyPGcarHtQjNEvXueivw5eUJfnwUEIBIRG0DPDsTTcmzWZDo2w9AxL6tpfBqB
LfqiaC8d4fiQiP1fiZUjMVsZ7SYstGpbtkrmDyYAUz3tV+hKAnSKPjS7m/9oq26Hf+Ghma2bUdbq
yWvAtjI59RsvqnNfi6afQfdHnaO+zN73B1LY/C+aD1QGd7GXf+0zwCR62UHFLZ510Gr+UGMurytf
wzxZWXXFtFK12I8J8480f0f3a2vwn8k9TPNGp/mhskxYW+YX2ADVEcgxuxPMXnwz7gkZKMqw0uc8
BWBlfdMjfQbwzZrSiwqxosMHZNJNmTPBThlmU1WZXCMbZPUckrezEjwKxqLbgRb9Qxny/LULflZI
6O4gob0pREdZJ8zXciSAlEWL4NSYMnnMzlrV9Ct4TP6SuUKVifACEMnhRxqH9VWbDMzQ0teu77U3
wzn2IChXSiBeNXgh6wJlg/XIO4CIp3nAXvxqzuOxECpOXEl2HVo8nzQoMps54csg0dvvIvCkxyg8
eFW7cXTME4OixiLHHJ46LapZfLbVLrIRHez77g70Y23W0wAK2Txqhav4ahRlIO26F2cuSFhOxbzu
grw+ing41B3YXKSWSM0CX1c6dT8McMwKMwf4Cq4L2Xqy/ZGDhUpJmqjtcIvrcWWIAvvqOsCccc0R
XWXv2i5COzNSVzYISIH0wn6e4TGYWAD5WpBrR7bl7mroFJbuQX0ghu2bVTuB4lCPsSfgh1dVpG+q
qWqOXYJw+k2eVvDeUv+3tllXqcgLu981ancoSgJdoCMZJa+iyebHBUI8guJA97NxHnaQPXLYzmbt
Y/U+oqMxN0fhRfrW6tSbqpfVESD5zBMWudilsD9eNxMgk06ffjBX2dBkZu+pEYuaPCsDn9kvPNo6
4gp5uApKBw+q1P3rGT+nj9hlAzc5VeTn+nfddl5E0Pk6Ob1DCFd148T9n2XD1yO8+V6aNgK+JdrN
ZOCLfBHJ7r1bnSYR+sEYr9riNY/mapN2AJHr7kfmoFkCUNdBNrUsN7MSube+Dg7Z7CovAQK/wRSd
NKN7y6222KJc8tHmqbJxgoYvD2FH1H/6i2qLnhQ+iWqtKV6aqP8W1maLkmFk7xKbhEo5dNugr/MV
nzc5Zdm48yL+IVmJZoueWf2lKvhnaal4zQby+nrF1iUQuyTOtjMB5b0tmnOWFUj7JMXbUKorsXjD
4FOJTRSeaWQ0k21bBOe6RFUi4WFUtf5eBtp7pDuEapr6pLLfWHVz329gLlpHRVcEMfvEPKQCkYu6
rX4KrSh8PKkNtf6JSk/sj2aMNXmTYpgaPrW5oe1R6K3DzlqjgFw4zYuaii+VqUa+Z4xsfd3sGjl2
uK2NAX3hEGxq7WUHXWORkLjJe1t7s98l7rRymnPZpr5rT7YvvBzD96x0twXpnmsHZLEOm/aaWx3R
XORIEFODh9UKFU3Kpnsjph/7orfejSKEkUXI6SZUbz+kaJ64zbFQph+eg/6V5X1YQ4b9pzEccjJP
fiRIFzM5j6vJAs5X6J67Igw97tl5pWTXULNJs+oUDy3vYHc0t5hn6H63OH0aqfYFQvcIdrU+m5Pr
reOyxzsjgZwqhvgkD72w4hPZ0VOa1TbUYTsDxtu/uAkECyJLfmYrftfWP2PD+mIN05+13pIDi8wz
YOxTCQvRmYgjmrZbrdFB+NpgNrpx8vQVWXHrOjLd+22d1vsybLJ7NoHDU6LuSXSzb3ZZuslY1K11
iFmIYsU4fGkDWNrMXnUazsqVLgwEgdxkX2dueMaWJkDtx4hOs5dZh4CV2lFEiXaMBwOGZpTPpyJO
hn2OCPIZaLix04SYLn2UhSxmobUCj6m2/YAxIrkmbVPGiXPP2jDahPWl6qD1mMImmYoBJNoZLInz
Cp/DCPHf1YKCXLWJSt7cBBJvCWG92oaHXeAsqrem2feKjd9AHrtvLUn7Ve1YHWr7ERrDHTAgY8KS
CYl89etcsXPSqr54Vypyol7SjofSMq01lNfGb3ldvo8WTJ8IXss7tOIWcDLYB3CquP51wnhnAsNZ
EarW+2h3HR6+QsVb08I/g7jIe4ggis9rfXgnns6GLan6d80Lej8DJfXuWUghWbNbv4cFrwh0DKt3
KGQjotpIvIWKccRwUL+iP+kRkHCCtSzGYtavuQKLaIze5zYpV/CSTDDdYbutzJFJ1jSPkc2eOAjN
/toi4npt+FtPo1tvAZyxV2YCWpdeBtUydawLa20iSt5dmWvltU34lw3mqrf5lEgMJUh5jwMayYjC
dKGxREFR8wEaBew3xEHPHk1tZQMZ36qq0mCc0vzh9ikpZrRB4PgXL+R0pm2PnsgapJC9wg3L8HvN
SG+VNTj+JBJjkxAC9g2r3+lF4uFJHg/bubz2STXtuyYOrjN/ixLbZzCLb2kUiDuB1M5Hk4opq1bU
G1LoKPrl8902Jybsop5WBBJA16HcTWKKnazax90KMkO7NRYT1C6PVzDik5s9dMXBm3FaRdoRD5Zy
/lZ0BT4jxbyrcOXbTKX3BXDwuquHGOILz38wg/idKlfwp9hgQzAcbmfQ2o69CZIo9IOUQGtTo4Mj
ON3GMZQhEaDxpQ3p3VaSq768usOUwJWddfW6QztUQYeNiVtAfCAggBZrYK06L3N8NStIRDI9tHFg
Pw+lR1DdyrZNZ5T+UBDUKLzQXScYwPkNmeVNE5X2enLr/ohQh32JhRbzo5vBLTSEyzSTF2rOEvrm
FPE5NypAusZ5Qppu01tTfILbUe1Y+Ft8shu6adVeQzFDKE1wanlUEYcq/zSducOITVj7HimaKIoJ
IU+OtmnboNgVoUhXZvzW2Fp1D6dR94mofePtTYZ5ENMxt/x+6ks/akLlZpdNdx3tUfFz0vWXRgxi
hWYzf7jqHSOsN/KCME/S1nei3YAbOoA/RY0CZW5hoO1oGsr0aF76iNK6qpZcoTdu+UmM17Yh24iN
oncMAxfH1My9IOS+60Ml9XtXvZkEdDaGPU2+1irH1ivehLCdc94qP+qRL2q0NONillW+aabkr8YA
v1MjKo5zzr3o6vic9sPoK/Hk+CMuAy3zPqoQTCuqnR0x8g42U4B7kOhhSndBgOka0h3CUX6Yozmc
zAD41lhGq6gbrVUj+J10pZ4dFdFDATUIjE5jcXCnHmcQt6jOaI5d1ZotlQFUxMASUcdyA7AsKzKR
2ad69HB0GVk8aXXf7CDZbqJRgbJWiXmfWWkDtLJ8bZviSVEBvCGw3eycpvnQRKqvjFozecJSHj7P
vM3dCEtuDg9uiGvREhPt+ijZIAfNCj7UprXK7qP0InGEo6SSvZq/NY0BVo5lwZqHAg4FPuureRxx
H+q8jzTITb91emIdyDSNKdrQjX0jVTpeR0CGaBY129QNvziI1WxGT8fNVKSbeQxtNsM9/6C+F1s7
DNSNcNIvGAKN64qQ2QbJVXWTRqAJCyVEaEUvz/mIHlYTMEVltmn4DpJwWyXunVWbxe1KBNGOGFx6
TJDetVXdPrHGP2N22SJjHt8NTVN2JQ+SH0z3FADHkMXiqWE/G1okmg2XvImAV9JWDTtWtdZZ6bOz
K41w3GWlra1jADa+cJGTjW+hGC2WN02/ykBIri0neYo8cbItt960SOSSt87UbQ8dbz87qgfjF5ET
3uFQafok23YIv8+dXSDnFePFgJ76NpjUTeO4tQ9dOd0GnsWbJBDhBpWnDw3dnU3VNcOLlhEWymDf
VLqO1Zfn4VlqIPxVBfH4P3Sdx3LjyJaGnwgR8GZLbyRKJCVVV28QVaVqeJ9w+fTzIdn3qqNnZpOB
TBhRMGnO+c0G88c7j8onxuL/IPyZ72INp4vZ2ng5GJmIoBxofa/F0aRF0M4MC2A+U/yREJ+B57rW
wAYCahftemBKsWscFMwblCBAh1fi1uRQuCwSgQE5/3YCQZ9P9rzSmUnbPdZg9D8/kVkYz3GaX7Ww
ketBN8LnuLO+uzZ5eDnUp7TP4mM5013bGnCuimxG7Z09VplQT894724MXOjWTWOgiFSFUOdCcEpZ
dxJmCchrytF0jJpViMDqXtdYswyN0z4KR4KCsKsCayTXuYZBJndwNDHDyCCk9lJjpT4VKUCAoDli
edmfpjEeTmrrq4hcuz8VKdApODWM1B7hdvDt+7nM/T0Ptz5ZuV6fXOJdOyGry4zY7wlJJHlKCxZt
AbyktbqaL0gG9Pm0b0gwIkNzJnrhrwj1X2IjaE9ZU360fkEApbTH9iCTgiVyAKvZz2dkifv5NFo9
WuZehxeuaxTFynFQZzFL+zhoiyFevZ9mWZ4YRUoWQVO4dfrqw01ABYghqrg+oZYOn93CrtZaUiWs
pfzwpAqmr8xDk+ziEHbfhZrenmTfopc1OvuW7vDU6hnYxYRp6appq7c0E786UfaPe6W21G1KpIP2
+RxKH+WXPt6HixulWmeoLX+pLtZ8PO9NW5cTP5rCncLx5EbvkJpqOrqtgdQ/qwuysoGXflhlVBrr
Tm+yoxCShLvcGGN2NbQgxc2ef4zkm4MMJUoQzOC7LgzXdFLLD2hehqq7ZBrdBRK66ySbw2KV6GG4
l3lzGLsGYYUSV8Q0OY4CXqLGZA0Y7GSd1C9AzIO8sCffSdvV+FVYvlyrzc5Iapa/obVKBCBKpEKg
f79VZcDSarSJ12BIdQLoYJ5iOObr2oPH1vz0Zf6TuIvPnQ3RkBtMx2d1TB0PLGxQk/ionlVtTtWp
XQpVVYWNmAev+fIo/6/dIUb0/zh69IJuN48xwcVyb9TjGrPl7yxO+nVnowq3dTUbgZEyOwxNEZDU
4YCoxv+78lPE0udVG7TgM2OvAXJHMYD4282fMZ4SZAAnQxNPYd4nx1wrkHN/6bEJ3PXJcC3D+imj
Hzihko1DWl38QE4uIlDeQdPq8ZiV5kuHNjzhcM3felmrrQBGk06IUnkLm6Kk75bFzhijq0dWLCzu
+K6/t7pv7YclTKA7TnGaImQi29Y8zwbWNnuICN69b/mGg8EHL1lUb4GiQWI/UEYQKYfxqFVuxqfj
z5d4RpDN8bSOWRNxxgDxhmbIT6Eeo8stNKZVkLHO3JojWjCas5JknVfaBEjLt8xVFkT2HcWjsq6z
U1DJTx42/jSAVo/2WOKtaaZik5AiM0cRXMZYWnuCyjWssXXKEmLjtF31oheQGgeWUes4r9NVn0fV
i5OScUbICtH+cg/RXm7IwgQcheCzNaFsi8eN6cvsD1D/7TksU3uNJXK56TTZPGUIZ1hGpX3UdLM7
b2r9Y44v0RXvTHLSjhS/pizee1LgPS/su+fF1Z5PoDyExNE/qjJEMSHVfvShXa+Rpx1AjMb5RdNZ
93TBsK3zJP4R1ck7kaQ1Dtz29yGKrwiier+LmHga44JZau5LHjJ9KaO0WbU6tm125/4kMu8TC6CP
8nTRHwiW3EgNwnHpG4hWREs2VdRlRxPF+Y1X2PKAiqncS1IHG1Ca1kZqotsyfdxU9Zju9WaJdwRE
pEoirSLu3QtAf+wK4+FWwiex0ir5Hmq1CxOcZIJ5z2q9WsgryVa3XHnrRv276Iw/ylE0qJNDmCTb
Tx4Gr5bUTwN0gMZyg+Zydo3TrIDcms10UlsxF/m5Kerx7CzRuxmo72i1zSEYWu0d6+ttHFiEVGHs
bcI+305RGr2DFPwZYzT1bLem9mbpjoZ9hj5u/b4A2ehUyS5vJ/97S/y6DXyw9V04nwl8RpvcRk5p
IIN8QJF/46Pk/qMLRmvtZZ7xwgrAOrZ10u07uGf3xBaw3smE/26RD3aC9LPFkJj5tGFdgyqvF+8R
+xBYQ3y1mpDQhhaXv/L6N7ICCTnSpF7J1g3uoI3DXZR4EIYbiceWzOQLIYbP2RRHOcfiPnbCv/YI
WyQleGaMpts9SuB0Ryr/nfNjTyrnnZFLy1df9cdudaRqVHVVqMO/zv5q+z8voXa7MlT9PGJl2jEi
8gn7YzE1fmxWI3bHqq621HgzJDoHqfo/Nr/2fx2u2lTxrzZ1HdU2G6LcWHo9rVjb5Wi/lWXNoLps
6h5TGMKp/2m1BpsJwbI/14DsbvFj+7v+OPVRxjNpQM3RdlEWNydV1MswO9oV4mOqbnfzf+qoVzOL
HNKnajajm2PofA5+Ya0BEUU31VYXLr17ao971aYKHW66nozh06OpcLPXiG7s6ySBc+PRRs3/0aZ2
lJ1sye8sWsfLxR9tqdatDGPQj19trDjXiNlbL5WdG9vEr6O9UyM1XmmNc9FrW7+ERZAw9E3iR+sb
HwVA5Lupa9NJhnGxdTEgulazZPkUzSsk3qrvCYiLfYoB5IHECKxl2ImY7G0MMxg2Q5sTSwnLZ7ca
uic7zfc+Y+wZJ0+mSDLLjzDH9hlL/nOJZOsecZf3ss29C/RDfaux7KJbidznUUwpM3z9OZvECTGU
4ox7b4ylDkBuUFRyawWGi+lJgX5cJX/EHrKT3OjgTkD/uRSt/h29tXITj2651aXxSrq5Z4nZI9NY
ZdO6Q91wb7cVmR4dQSbDhCjH1HuTDYP+3ngjgFGRLWwKIkk5/lBYUEXWH2n9aXV9x0oZQGMfOR9y
tOtNAXfulieIFNRT9ZNY/nxWTW1k9pcgL46qpgqIwtGug/q9UcerNtGb74EztE+qNiSVJMM0PQsx
B+DURLypimy8lXFYQoNNxq0WjeNNtSUVk13AURdVC3DlPCdN8RsZmr8PkBNS1UQlwaAs11BFYf6V
jE58VZcJapkcdawLV18HDD12D7bW5kfV1vDdPgktvAQdOfy52qCXGL0astAx8czmnedHS3iCblu1
RU5yLUoyqKrJqQZQt3n1S/XrqikZ5bzWa8Pcq2o6d9VtJir+uEKJBbYJUElhXhXIFTjoa1qn3iHt
6F+RbPkP6PZxSCeZnxvht6/2fx9HiL8EDmmZO3W9rwMHI7lPZONY2RTjGgWn6hnJQPtoTYt+TpNM
K9WmiqHSq2exFFGqAec0Z7loPkHN+e+Or4ONTHqH2tRfv5rU1pyH1fNXm58Wv/WgZfbTJsHKb7v0
uTJJGceY9T62vtpcTQAiaIOTOkIjw/Q4rIya/KCZgGGEiep4WtuYoeiFeI8IBG1D5gw7VTXiqsAN
oYd37TndexyGC8hniRUuBydjXBzSOAZUvVTHuK9xDAZnglQTa6/YfbeCHHxbZRNhXqo2SfWD2YHc
F2Pvvk9lOx5ijRmb2ptPXXYQbT1vIhuu/CBc7xS2TErcjOicrhkxImm5++YNJUuwIP5QNacwsvuS
J1C1xA/dN8t2UEkSxVU1VX3EbKKo5ZOqgpiy13g4fm/QediYUxO8OcmgIQmWaFsnCPw3g6nRQS+Z
1KlqhdQL+mtMctTBFt3FKwyGs9oZguh4+2byWg/rcbb4rur6VV8umgmmuyIIyid1ILbEzOnmHmck
jAtXqm1k5NnGHSpUAev7IKkHSDQMeZMa2NTY5JteSLhzSeOIAbrI2nJNefDybhd7Qw72M0r2JWoh
b9F4reu22AUaxtD5uOheju6dIIFD8tfotxWorHctG4hO5fq3PsoY3eeyeHeMaWaeTy+HaUzOXNzy
zjKB7oyOaP4+aBPJliD8QA4aC44J8eegt/eq1tRj++ZZR3rHZOviZemBCjp5phlA38qQoi7D+L2b
iGTlDSkpaDTmwSgjbx2TE1iifN56AOmyTXK73xHGWmJjPtP54j73Vrm2zSI6BOYG8VH/1V38YFRh
5gfL1l6ssv3WmxpWPH4zv/CjkeGoJuLVOWsXzYIWmZI8XkduDdXQREMQ1azqhyiH1zBs9DecDBXi
ZtXaQXgviGtlDXN1XWu4P7MBumgp1Fa8zDHcyn6Oyih/NBlTmJw0a7ilXf6rdn3r0GFjcYkd9OFm
prjnoin+YO7d/fLt+DJMhfEbm41dFnQOi6WXbpYrJuQlOWwhgEs42SpAXPlbtOCv47JdRXhjvNtp
d0wA8v4yCoThtNccG5Ob6VZnlHnLXWUQpy21tNz6Y1qT9E6+Melr9oMPkSEWQYw+fSZe7aFqCQS4
ya82/qFH0t0HnbGg80t/M+vECMs0rjDO9gna6iBjXWleZTqWb2OfLuzCPD6pat6gNwpo4gnmvfsa
9jN5qH5s4GpY02vS2gu/LO12oILTQ9egEeJo5QG7J0wccrc9EPRrt/ZCK2dlbt2Y+vPnJTlIEhQb
QFDbVCPRT1IrX6WmSAjeuCvbvOI6eIskPZBFV7uLQrPC7bsE9aUZ9bvpCTRri/LqsFp7H6RvXEVn
7tQ+pE+Dc4+H9mpyP3s653c79oJ7USPPj0XG++BYMy7amDAv+yaE4Ig142q61HT0Fm/NQOR+qQ0k
i28lTryqhh5wfeuCbBeHtfMuqgaz3bLYq3194OhXL2wPj1ptN1cxyqOtZzqyFuYha3J5KZZC6ONZ
psIkXEOt7rthN/iai5aR6V4m0/BY887FiogOmgGq0Vr2pA5jzDwX58Js3Ys+GuwNZyG3dpIMCNYu
dbVLFSQwsXkaLqryuFTRdA5J1YowajHGh3EoCEt2MYZpvtPGEIZQDlPVavkDJAFczl5gz2QtgBNR
nYTJ0dLX5bGP57dHVe0x2no4JU52KfLhD7tKq2NBxOsyDM3fBQqY3hZfuWb9rx2jHkzPJj/l61hh
eYa16iajWQEgR1pkuUoiCAZNZopggB1GL1bmT7t4gExp5Hr0wpcEScAd5Py0eBipNnWcjzXQi6r6
jf0K444ow3L+V7tsOuSLWldDlzFqmcqFxiaewxjGKUWZihKAMRTLMa9JIi9tiU3viRBQBJzDFW+F
U77XYRNfVC0I5nCBVuJIvuwcRarttdFNWUiX/Zvuluazi+8HiBEB6IUjGmCpLI7vqhK35JjQq5dP
qmoIoByQ8fK9qtZzmR7DMQA5vJyJjGfxIsfk8YdVk+vM66TNo5uqOcVIiHVEE0VVE7zft669BKKX
02PXqU9wMdyVquam57y2UHBVTf0+EZmH3C3aV/XbiwXnNTmphp/m8rsXYNFsGvVWVWvM5Xk1S9xu
1G9zC2SQUoSglpq6WhIOr3lNiJfEMqk1xyj1tdZ07cklWUAgeW7oq+2qO+gumaEI8893b6rmVRpF
3g8AxOeWLTzp+J46R/5F3OJjJhL6ve6hi5CUj+/4fDPUMzVc4dFZX0Bw5Ie6csOTsGR8DkMtOZCH
LA8VIp4vZpF+5MizfYrZu9kzfu2eX3+WReViuZxNJ6PG1NhPQd8Q+0k+jyTiOyL4LAyMyE8v+VSm
IHGi6EyKdJ9O8s2VpbVCjhP4Rp27z0L2lVwVjcHrzZc65MWLKjTXzV+IhiKRHf7wUHhcDxkMdH9s
yKdFzQDgCug5HDodjc0eFksgpjNgeXlsu+Yntpna0TGK+c3pG1676dXAD/4D37VfpfTXJOhR7q7D
XezGv5u+yF6SNEG3Nve0HTR9/aN2UoNJq9gZvum+x+6elFj+zZJy3Flakm59LT9HWvCL6bp+stvk
t51UP/sptknvNN7BADFKls3HOAuhsalNcxSYID8EsZX9OZIkymfHB4rUkKz0+LCzZgo2Zkx6qQEI
cKuqPRH5lJQfpueiTDF/QZ2YLIHxrZFRcHACMp8A3/NtEyOPaXuAlUaw8F03hE/Onz6s78tYGjdL
704Q0ZsVWahop1dExBzkLgm8TMR7debmrWe9TNOfJo4n1rUSrn+Yix75wwmAcrsmzqgdDI28Gpym
Zgd33kQeJLROv4B66JecCNgGfSV3U7rl4iMrjwyPSGy60fem8Nu7NBm0aTJfPBL3gLu9mIgphWZP
8dMUpL/mEtPFaUQ7F6vFvyQ0mFqYAW6AUbd2hlhcSd4ae6dx4lPklETlk9rfRKVufYD8/Dk6af2X
jQomuaDfSd83kL9jgvVVjTjEKPqVjkjdEee+8aZXRvLagFJRNVU0jjB2EOcJji1HqCKsTZAuU3AO
IavckFExgP2lB7AR2xQvhpfBsPX7TGp1G5jkulXVQUjxUqRowS87B9CF99GCjD25w5NqsmAf7L3E
bTadnxn3YLAEKE8AREtNNRmWg+CbyLOTOmEZfY4WIzNzl+RQGeGi9ln39zkE0mon9VXV8KSKtrkf
YqGz7JxY2ZCvFidVC0yjvydaDkLAQ5JetZl4hByHoHRh0XCCKpiU7Pg0sBddToh8bd5mTaaDRuAI
ZtXpa2+SfVh2aksxjQT+NEgDR3UEoe7xFFaoQH1dMvLzE+Kr2eM3F8lYrZNgvs8p4Y7ZMcx7F2KN
VrbxKS9iRrpKpH+5wkVXmrnTzYvdWz5+1njivhHTXM+WM2FNUlpv9VT/ijOEJtQ+QrT6GnHK4ABi
1H5zDfwMtSEYt+rY0jKjU4NNzVrtHXUyPdivO/vQfmW8rwHDtHNxCmJmEFDRkpsqEEeptk0WVtvs
v23mnBSrqAkQ73bN5DZHEyivMED7297ncWLd/aq37pnU6PTBtBxVNdWC/mhI4CHqEGN0rTsD2OwV
yeP4siONPKHSenCX05uo3QF3DxFEh9vWaL13U0WWdvR23TgdvSj1bgJt9MuUatDMTQBolR3BjsaR
Zq8OJiIYX9GSY00TinIN6rfbcoOmLcDmv6/X9n9VhRZuYfYDjMI25QaXzsTirusfVdUm7HbTGoxn
qoaJabWXDQC7R9UMOUsW+xDgxotqmixJOq9PdWw9muiu2mYZnoySD0PVWqENB+G0FUfwR1UxuPNL
DTjk+dEECxJHqzFYWV6ZvHo+n7lAO8udTXtFbpdMsTVGN1UEerzXK0teVG0K/e6StP6+MvMkW8tu
iQK3jbdSe6uEUT53TEJnXZbuvtqsIPsd6DqD3lB3VyOBVfbbw1t06vSbKniPUPAYyFZ/tYX2+N4m
+vSEoo9+G6IwfWoN94+vAzLWKShvdN3+q83HrkxMj4t2w4hgBTJCa2dy5yczSV/FFBQXxsDiQgr9
NECCOKkaRpmuvlKbQR7fDGGL4z/a1GlOV/1sRRhtjLopAPmU3lUVfkuU0IMQAEOdtlrXAOmSi2nH
TQZH9d6mYX0Ps5rwWpAme9VWJCWxyhSIeVxW9XpuQn3Fux8e1cG2hUdrhUqxZQP/qXXssHK62W3U
J+29lfVNECh8Ru+1vVcZIrd2rIVrHTooXg/j2evtgRvAzhj41IZEKkgpw23v+tymL13qH9VO1YTP
mEHwvguOxjzWl9mezm4bDzzP0Xrv7LE+BVPbgwqao+K5jeptWW81faw3Xee1G8OJJMCjsNvZmuU9
DxkUjXQIs8V+bIuP27fOCiv48MNTWA/PzhCh2B6Tk4KX8DPs050TI3iQOax0KmYAQW00hylxP6Vf
gmBrj/oQwZzQYjDd+mBuBHOQdcfsowzwFzKLlQQlvJ4SDSJpyGiusn3gY2DX22DQdW08gZh4N1ov
2UcMCAS4dSDpgJSHwTzrEq05YWgWyQXYSb62zyfzg3UXnQ3ohU1t6Zeiz4+YUWtPTV9Djx1G/1gM
EOAs6z3txpTln886GbRnMcT+XRaOcZrJaBPvEAQTrWpVlLOAM7XSJ5x0UScmfTvjBhDUQ7YSkjGS
xfCzPlyNuAteFxG+GRKDOzc2vMfIerK7VN9pGKOsquRDSvlGRmiTCKPeVa7wz0OBGwyBADa/inlE
Ad61mjOiZd9AWEy40IlhV3sxPq6mGV6G8pPLxCfkVqwVus/j2rMtMreVZjwVzFULZ9KvVs6Vx6aQ
ZwfB2SgGJFJoWC5mJpy8OTt0xtie2j5st9hHjpvO86Kn3G/lRhfmt2jCPwDEVL+NJBQNXdZXB/jH
tTHtdy1NmkOBWuMTMongShhTtnnniae6qoiSmCP8LRmuo2YengASHPoWQUbRZuuyrfdBMQXH0pqb
Tc68gaWVHa8s3LTW7dAfnGZBBEa9sbVHN9sBEP6JVNOPxUz0YJMlX3O3hjVwuH6NOhsRPN4bt9OA
62VCnA1KdBKAa6ElwYq9txjtLRe2jf6zycwZXp3dnkeABkdtCXhY3VXNqI1lWs0UhdeoJw+Sxwiz
lBmSEcko9Hez+DG42iXP4fkijrLO0yvo5b+kbzUn8m86I2HWormmn+aqMW42DA+b1550r9uOGfgb
r1lbZZw89WUTnaKJGUZh8P3OMb48eV8jtzcub29dELLyBjQpvOQdo14mmBkxVLdp233szj99W/ef
Jj8Ta0KBIiYU+gA74K1Gbsn1jtEQ4wgRQaYxSkzLqnaJlHyDCFCuxzT57Ioal+zEPjCWDxmIFeSt
2h039K82xyJmIgxP9gFTDtE4rwRGzFUKumwTpt098Ds4Zn6H+5tuVce4pR9MNXstx6Fb1z0xgbZ8
RdNUfxqSxHgSS+HZGFZ6kDDzchWbUbi1e5B6sWGyQtG8nr7X6bZRlvlrQFm7pIo+NTIPKDEkKAoR
yvg1OGP9IZA1Z9A+9CU2dp4Pp8mMyIHoE/TUgOnxc9QB5JFXViRiTd6zqe0LtubFCjeA9zzVY/68
5ywQ6s0MufhlCgiwt2Y/kxWObgirMHyKBoRSqPfg8O30aQJ5ucI2i1kFi8I+0+Hw2ILgtcyjnRss
6rPN8Bn5YYFAmQW80TdzQAx2CfAw3McSq0YTwvyqN6Ayid8jpMEE2O+2C4Dzta5H1Nlb2aXQ1whN
V1u96kEo9xoGLIauIR+JXkwUhSQWav8+N/Ntit3uiVBjsZb9jChaIV5gL9+INHcrBz35YzCboEDN
0Dl6rn/SwiE4aVnon5wFp9Ok/Y/OD57qhG7W7jS6sbxpDhKFJSxU/xwBou6bvv8T7wMLTrAbbbU6
m59HvIqePILH1UIgjnLznnv+GfzDzCx7CrmD458Tq3aiGxHwpTTdmlYfrroKEkWRNgQqRGSTdaud
Q+M31crJXLEHul4BigscQDcMBjvIzCevJCllVmhuIR17r53eJ8pTGZssTff1LOz90DbBH3nwBpep
10X4S7rtBs47Y2mwQGS0X4k1rEuniE7mFOGP2OjdhpV6cBgAnu0dcKDgTkhJaSGLtx7CvedUBD10
e8Oc8TmYnPE1H9Eo8qghJpNthR29lYXmnr+KZqy8R9Vl5n90Wyhi2HxdnJC5YzA64Bj9AqBnEwS7
MAqDdRygvmbQ9a1ZMq9MPeJTDG3rLNuUtCmzj8+8NLdllM0nXSLfhFDU1Uij387iEAVV5wndYvUy
sjpjIF6KRTzHLifjSbdbcR0HMV9EuvTc1II6Etc2YarbtPm+jjw9XucejxFM2FETrD/6IWfm4SQf
WW6ic2hXr441ubupTFh/L0XoP8ugh4cmjHTb9dfc67JTzPLglIdesrEqCACwsZOz49pXM7JgbwQT
bxR2jyOIK+J76XbU2qvEoJLAHouzfhE4M4qDwoC5S0YaqjCwRNtZvK5AYP630HryRQPaplWAXYYV
I6kV1iA1piIQhFnwa/CQPV8SAZo0t2aIrSuGW3AkMAMN4FhHA2isORpnVpwh5xIaeUJQ+siLWp07
e37VYzlB7QjdzYQqzXpeqsgUzOvB5mHZuQ/QzItzeCU90pPSAF0U2NUZRMZhnGGkAFe69HZ/1QT+
T6WdZhsTE025Vpi5eCHwO+DPtt44l3AKpH+ZcsNgKtgXLwGpuVPaNR8SuNE7XhugDasf8Zjk73qJ
S0wgPv0q5OVWUQJvCRW00mSlk/NCeYFvPKtiZggDYBVom1AdjQY49mq1KjXAniFIgbkt7ZO6DK6V
b0kblcciremyp97bYNgNPISUAiC4Sq4rFNMSr3L5Lty1TZf3PBpQeluAAvivjbus4+8hORI+pwRY
D5mMP2Kk4BAf3c1Yy208b4LgvuCNAGhvMoOni/5vrq3zof2LdY04i7HYt1PLMAkqMPOwtNYzSEIC
HmfbHr34e1XW1jck5FHknG5mFjmHfNRukiDAQm/V9429GA+kf+q9dUiDKSZbvwlSGRzjxLmkpNLW
uYmsktBLhP8sEOPu2bfN+cnI07dJZ5UaNxEyijGU4cWkqQnRtck6/h5QoI+HAkRUtP3OJeENlqt2
H8IR+fxXP3rGHdiujzS2NrMQsOmnjQVXX+ZDt6lyN3iFBeC96PObBMH3agFGcMuo2zVp9q1mYoB8
ZQK0siaZqqoyNwvmfHUBQFPT9lnvx8yfrBz4i7Mpo95aN3U1HGBHVG+93XaHCbbIWlXNzOvAG7cO
fqFa98x0mf9H9O7GrKPP2dXmfZXm8ozwx+sgAXvbvpu9REi5vESd0ZIZRgrTG7x867Rus6+hgVsR
7AwtQ2Ku4OctTA1/RCrYi0kyVtHKk1OxZRX9YhHnoBffFMVLHwMW+1G6b5iWiWOxYGbqBVcXg7A4
2t5LsuBGW2vWjwAj4gVJqorZTD40zQq36X+bVLs6vFg+u/ZUR9zXQECnWxVVTqmAnp0Jctpom2gT
7mYcIQ9O/JZ2IAXC+9RF+S6CzusKC27RON0RKkfdEM+7h66Gwggp3FBhs2DwUw8l70VwQ+3owxyS
5PRz9rvoBC7LkVsmq/wStam+aKeBS3ZQm5kkggQLi39vbCvQvr4wURCqtf28QAqZyxanagBuHXV4
PYSrTDOWOAKtEVisLVmV755WbjI9wiH30x5GUMzLjeuWK6qtL3yia2S63CqoomqcZDEXB3Vk4gnu
DLKI0d/ni+Ui6igj1ueV6xX5Rv3KDK1pErAIny2ufvuo0/dKYcQL1pDcxyMYzl/98vwmO/EOJWrU
Kgesikzdf7WZskQmpYXxnaoWRbOPa83Ef2b5TSW4zwjvjIP6k+pn4LwcJ82IOMnQbIO6/lTn5VME
x3x5jI8nrBoVXqoMybo4C2n0q22qzX6P1AqeTIA+Hthf9TZAuyVDPc35tNXN9ofCA6tiBEbdt/Dr
iKciOVI0o4sZUePl9PF+t1VJ7wfOK9ajPweYi9ugi3miLhKiO5F1d/Xs3cx/GYn77GRr0a07Y4Le
HlN30lvVKfdY/okYzbavhwZ22ARC3UUb9bjU01BbNR6f2UptqrfAic2QvHK/CqqhPOHrGIA+U5tL
ARGBd0PbN3i907eMmQSIAMwZq2GMQP+xqc72cKQAiexb5emxKfMBNJSbHNTfm7qOGHW3SUX2TU7m
Sd25x12CWrqqnHzeqHut7komKtb/wkB8ZcEAqGeizlBbqu3xOqi6Kqwcx5Cuj4FoIvo49jf14B+v
pro1X2+D2tMS+Vw1YNg36laoH2kOLfdHRJW5JoLOLNdpforFNgS5y8f9tUtvkACvrF3BbIC37m40
pYBpG+9KCdFZmPPNXLoONWwXqevtZSRBAmPHt9Khc6KE26En5GRl9b/+8D9+g9rE9gqyuxmbjyMf
Tw81GRxKB8vcqC5Aje89cuMHF0DWdMvh8j5u7gNO8Y+v5h+gin/fQYs0XpXAmpTdzopLQ25TP/5T
6wt9+3WH6QRPpudD6f7qXPThtcDEcqd+yxA2L7kr9R0ajYNcd0X8JEZTA+ax9EPLZ63OVFv/b1vQ
1xLhgDjbqDdhSPMdUxiWLsuLYE5IO9lwrL9en+UAt5EcYJvrEQm2g3qDp94ZD3PpsCxptqU3Ynzk
L+DK//fvulV+DGOwwkFpAVdYAClf755Mn31zATBaldsu8jZ0b0u3rN4kVf1qq4j+LD2SY0pvG3rN
CGYlf/UijT5SHa+Kr6/1H6/oY1Ptl00wHoLOXqs34XEKtgJ77UN0JAhUX8iCvduj0H38+sK/3mXV
pqrR8hbqw7DrAOntYy/ZqX22etnVEV/n//sVVHX11NTW4xxVf2z+a7+q/qvt8drWjev+3fVgK0eC
P7ePEVy5VQ48psoBuQ0uCOdl4DADiKaRyUJ1Nnf4UJCnZ16gnvjomhiDei+lFFePuQHrwyeTiIXU
Kzy2s2sJKGVs+7OzYFXlVF/L0e93ti2ZSnSmvtGjitjNgMDMigTvTvEO5nKxi7Tl2G6ipH7xMC/+
evDqr6rq43P6qqvGr9fkX6dUYy4OA/aD6mVURbt012rLzKAv2SmcJ3X31UUq8IwzmBVeuyGEVr9W
XwmsdlrV5j9aR9/6o3QQUVLrlhnX4C2kuu+u4lLE3LA+1fIjcXCoIemCb5gy8z0ZgLsjY7JV91gV
6rGny/QEoVzWyHP+s5zNU5BaxU6X0zmzawTKgv6gOhmDXlvA2a1Rz93EVfQYASzxCSm/OKoLqiev
tujpxcKGcZPxU47BK2Zx/gOzHGbuPcTzbPc/jJ3HcuS61qyfiBH0Zlreq9QyLfWE0Zbeez79/Qj2
PtRR7HPjnyDgCFbRgMBaKzNT8UQsk4GsyNaR45bfp9a9smkHgPfLVcwTi5k0mj4ziZ0YG9cALiRA
JeAC3ohL1liJO9CPii741oCcaPCi9IqxnXnMxGKLeN1iP9jWcSAwB3/uHngkHMWBuU5QDJtXV/Mu
KlC8DJ+bqsyTMFjqW6lF2k6ML36Xawb9sVYfRi2td7KuPYq7utxakUub5meoDcGqzzKY/oGQ/92g
LROHJL79ojwv7Nie5ijSsH0gxn+rJGYKOr9OuyuE7PqB0LTiJFA7XdAUJ56FP7mfJPP9FXdimWOW
G8MH+ncMPFMfnHJjAJCGFsPSUDjJeAlsZvANDIHbnEsm7ox4rD0Z26NBeLCboRvyn8lcdFhm9OVO
zg/0NN8vF2FpFTnR5f8/FGu1HvTSdZnqxY8RxXktvpRFbq4cA2Q/WNBCzCAWulJjHmQ0FkUXcdp5
ySWyKGzyqs1Z/Np/w+rnD6X4nR9WGfOxeWqvCQu44BBEHoMPvVi/4hzBdC1ekzGDDmbtDfo3uFaw
J/ttdMgq35e3ovucdacvaEAwSOPF8zpOPKliRbckS90wJrgcFJgiFcLEpkWY+DtLMkdJivKHtez8
6/OxB4lz7TN43VryFeHpOxMv1biGrzfDCfXDFj9EL0+qrcpHsSwTizqRE8k89LQsFEUcQXBeewBA
ls6iy1IUuSVZbuNSt5zj07FB+tJA1MEcxpwpJs6GQID0IMrizeOKR2zjp/b5x4+5kq0CqZM/LCPF
LZyfvPG7B9D+KB7XACZdgqane+A3DZQb4kn596w4ep6qCMqpDnYebz5DQTyQIssW7hMmRAA8ROvS
sOwBRYNIln6i2Lk/O6VMj/Ovn57kGeyxvDPzemZ+mEWto6YN/pP/vHciN/cS2c9lcdA86oden0/w
+ShJwbFRm8/KCNWsmFeW1YM49t/qli6idV5ni+ySiPuxFEVOHPc/R/2wnRG9RcdPp/q3uk+jfjqT
N034CM2VjQ+ib3rF0XDGV1GM815VvPAiwZQCOBMYEZv3ycy2JEvdmKAJCvyOPkWtkZ07ielWDL50
/dAisq7uESGEC35+osXLIt6T5WVZXqr/WbccJt470e/f6v6vQ7ljOoH7s5Bov35jo9DGsnZaC4sP
15LMO9ml/MFW8W/dP9XN+4lp2PkMYpxPfeYzdJFzUaTuj9w4/lpMDWIPKnLLN1rMIUtR5JYF2dL5
U92noujnthAGtD+VEkqEKDMB8vFy4ntneSse4TkrakV5xJTNtjopkp3qZE/L9E4wFbDxpSyNE4xc
lMXMz1rIw6JkJIY9m45cz6jHtZgesP5DyVrBDPwXrjZPGqaMDUHMLlk+AsKE/G3zb9Pt8ihYYtO/
9Fkeg6Xu0+MiiqK196oYk4UN0quTR33TWGo8rsX+NyLAAHNR1D97dRfs5jdeXJQlmafVpSwu1/8s
iobl1RVFD0PK3+lblD+NIOrGJCJ2Qol4jZbJfl5Yz+3i/ixHVmiVsHlLjgaGEW2ykHzYOS7dxLEi
EQuDpShyn/qJSXSp+/DHRcunQzqnkLajdiUq8F4CpUA1QPTAUq4pRHJMH64cRbz6SUxdbhIlyUFc
mTxq0+QwytaqSizjIF725Y7O7/4HY+aHpcLSVeTE7Q2yFove3Gk2cqUWpCdaGECTosKV3Y1OjjsG
NhdluIlXdLZTiiegH9WwehMv8l+rVil7W6SzcZ1UOAfTNDlGUASDEge0JpKywlu5Wsqu4Unwn/nG
Kp94h63RQICMCXmxfBiq4u111T0LzLaBAyCQ4a4RV1XclzIByqQW2XMegjMReHJ1usFjDelOPdsz
P11+cVE/3KJ56zpfdbFnEdn5NQ9wTo6OPmzFVRanXRLxA5aiuLCf6uZdnWj5DOZceorm5S+pvq+u
TaT1VsgYIhXnpe5rk4X9XoMIcKuCmKUI9AwC0uyIziSthorvTLOg6ZlaHYcwTzWK0G4qvadASfbK
NIYclck198p6JXqNTdIfpDHXN3KbEKTXddmqCnjVReIktr42HQI8FWKKLnFk7+TAN9ItlEEILrOz
32KVJGp4sI6V6lUPYLLwNUMaC/A8sVAvCuVL7PbPU0T7Fw8a2C/gb8oNrHE9rBwURV0C4VES4Z4o
e1ggQrOIv4SOBbOg3lyHEC4Ei7CFnYpvf+8Y7niPi+oneMdDqyv5a5/qqGrF7rc0Z0leogN/cj2Z
SPGkem6d0fjuYK3Hs+t6OByUGnacrlt5VVl+LUdietmS5y+qHJtrGHUIrwqg7ZKzSRZAx5Q8pkYB
f5MsbwoogmGGyonjRoixuPVTC6YkxAQ6FAX8SNlXmZnfxiEqbiInkiTLLHjP0hRiYYzwRhZ6m7yA
fsgduncd59m+licqv0QuNORIYOLYTAbgle2ycwuzENZrGcCn5iIkKsNguKmTjJggp+7YD1eZfSJS
A/eag7G9hvVraIfg3k0JQJfg7srRN2g1paOoyhNEuuFdhJUrg/hMM/DWWN69gg37LuMJvceSoqyH
vvfYQdAQmg6hVbHJtUyRFEVDdjV0XXNTosZ5GKekTAjbM3m2QFfTY2nw1SReK7mFKlqHd0YfEJvr
exVeGPf3EAXjbS4RzQHzr8UztxxfBIbzAMtMsC78egXvqba1FEPfDEOVwvFGMH2mKfrJtAh1JqxV
2aimGtUrpOChwUABPHf8/FIAtbtUU7IUeT73UYYNtYPayASblqundNRjba3omnISSTZ4/1RmbSGt
BweUu+PHGJshNXhuXQJGbbNv36MufdNwpRMXDtyfd0sHz0xkItEKWQFLTDv+xt351U8j9X2oIqIV
IMR59vqEsGt4sB5GBV+yMUTGubDT9qS2YX2I4zC7cQsUIP+1/KXqJR6uJNavstY+l7AGXe0geujM
ogL6KpVfwhbHkQXZ41YURQOu0Bfo19Nt2a9ahDtWw9Q9VGJE+UJiuabj8GBTZUnAbpkzNh8ONtJv
VjzqZzFUWenKzXL8A+AwlDoTaNF2fHCKzfILai/64/tjNI9bamP9UDX1NpWhtVm7SCy3XvKEUOGI
0T6r2Cub+hmgRfUF7Hl7w3R8FCWEdusviNYBhkp6yJqmHqLO0vLPB0X2s2zDx4VqIIHawH6wWExZ
CQTdBf609lJ2mJXzGLYT0WDBZHGEBjMimo1LoepSvYdsU1mLorg8SSxPnyqLmLDp+ph9T6BLMS30
wr3Z/5n/Thyl7t7MSjBn0/WDdZqIvGRw0Kfnmek7HeYUkRVJ4Y0g3JeyeNr6GgrJD5WiWbQ0gDs2
3QOBM0Tged2KuC4kFfKCSUkt38rS8w+t2XlwvPvFtzzfifaw88tdrMLaVIyShcFaslELxx54rLzA
uzRT0kXwntiau//Q0LYxcjKvnmuGWyAM4TnvEzQMp0TkRJ3OLhvJBhNGtVAJKvQG/0dHccjcezm6
6REH/L8cEtsd8RWysv88TN1kkNw+9rdcxhq4/vTrRG9xkiHL1eoS1xOOArejbtQgYGGkvAZTkkIw
cRXFwXVhLAzcDvC6HGJcn5pzGeby1dJJ5FDQO/Pha/Ajc3BoY1Xx88JBE2OQpJP1ahCKD7OUaP10
qCiKE9ewjh4siMDnQ8XZPhyRqPq2yQnQ+Nww/aohDwE7Po6Z+RYjT0rk0mjH53oo4rPdBwScKDBv
Ngl+RhlvxTbKfOVJzv3uYqvlj9RX5KfOzOQn1S9vDRPsDd80SBdIB/n6tRr8X1ZZq2eT0JJXO2Eo
nDn5NYbN4DUopK/gkb0H0ajn3tXNQvMu2ogU3sYA6r6kU8++fI06RX9W3CB7UaKj6MI3J3mSqwr4
5c0v4+HSekp87acEcj+1W+lRSdasxhVzNtF4U1H0AWiKI8e1f8tRh3qpje0S5FL8mjglPNqKVq9F
UWur7qChmrrJdQNG/JVpNO0XZKygLjJ6dRsAqHytWmQRZPB6+wlf+UooWL4xE1c/9Ehm3nOzfyaE
pnk38u+jXdlfDcmuT0keQJ1kqs17NRJIIVtGeodEBy5dv/3jWWb9TsiWuhlDVMTNyn1WCD6Dw7bu
iPckF/r1dkQaFrzwP1XAIv82fqpTDYuo2GS85J1TbtFry2GYs7LnRDLMUxU3A5zbbfasgpj+gvT7
SjRKhLE9E4HxFSSvfBVVplvhX7C7fC+KPWwSR8UZorUolqGt30e8dKIkRmw6+SrD9aaCiD57w0hc
Qmb42rmEKwZYdOnCwmamV4zuYbMhFg9aT6hlt4XbWSfR0taus9WVzuC5Q+1kdJl5IIwJXlu5aNdg
fIKTKFqBbBKmELRnUTQRIkIHUnUvojhKw3ebb/5NlIY2uTNfp3ctJL7H7b2DH3TSY5zU8jVwgRH7
LnJVXVrcCfTZQjvRPuZO/RKFtXwmWKF7VNWaVyWEVb6I7IvoIOrhRdzlUpncRJVIdFiOAhMAQ9mo
CK5mqMcmpvcouofA0e6p/lhV2c5u7ALBwnILjXl+NgcrOwcNYLmJLDg/SzJJ1RQ2NLPysAmdFtJx
M6gefMVCCnwwnmEIi99lo3C28GbmB1EEo0NIvZq95noPJaXWEkswdVPawV3B6UdUTdqjrizXBIoX
8TtR1MkeOL61U/F9vJuGdk5tyXjS/cS65pFBgMXUrR7k3wPRkkc+bcqVZZ2CGhE5e0pGJXbXWPAq
4nf/qVu6iJwh1b+LVlX2/3a8WhMA05jhQ9mP1a2XCsKlMxvqO6K6dL5Ev1PZfdH7znytrB5+oFTN
LomvmTAbFzERcd34tS3sR9G11+JLGWjOW1ml8sYuQ+Ma5w4CLGUJWwq8sC/AkX5KkF9tw2xtEzZ0
kXNeKrsPvzcKAWKGZlcPjt54J8m0on0Q+/ITrCrlSgxvjW9y7lQ/G/xGhBHpITyMg3bAZpvDupsb
j44J5zivuwWxpZKuoqTMYMaFo+qSM6dezNzftK4ankrIyf82zH1Ec77UgiMh+Bka/408enK4Ee0+
cY8XMVpo2VSaBXDCwtKPc1E0q44S9Tte7WDu6Snqo6FHxl42O7DbyxCGpZ9NwstPlm9I21jJVGSp
OutgEO97ROumuiiabu3MKBnuAzoum7aWqxfeRpnQH9v6xtr5EW4e6U/lPNtdxJK0z4zd45NZZ/pP
MImQRerM8zx9vLRJZAFS8cZtWRTlLVTr8qBrRXcK7NpA3dfNkSVoLPixCFZl4gOZqebQYrmt+x56
/UsU6NJviUjL+URJqkAVlxm/hrj77kuS9aaYVQLbsTI++Sbc4CxRvAcg1PY+mUjFZcmNz20cGnvM
AfGDDRSIGOfKwH7GRGa6o//OBPwN8KH0S/XQQSY6iRU2i/DIs/XfCczIatM+e0hzVPWXtiFmGZ7i
6tmp2RM2baE8ELfREJ6DwhK4K2uDcc11D6qqoUHVWxOlgRyjFqc0yVnkLKvEBQgFwrWJoHVBv+aL
YnXOcxo7b8oQSle9dRyuAfS9pR+XJ1FsNJjnUitsjmrYQkylsC47NjmhblllOy8egPRV0fnytS1y
9yUox3fV8NSbKI1TBLilGg+iq6NY50Ax3Lso+a23r+M8/qJnqvvijvgSM6N6yjXLenH3vZtY7yGf
yn3dy/XeqjvvW6buy640v+VEZCGZU5SHzuuyN2Tu1q0R2F/YR14QechupStBnu8B3mhaX1nNdVND
kOFxRll3QrL0e8iOBl4iiNe0QPst5A4NyNR8y2telg6VVmqbwmyMXYek4K2ZEh6MYVOhjbwRRdGA
wza7VSNqW0hWnwl24sxeUxDdgODoCttddtOmxISK92xL2jW1ivELVoC3Jg+Gb0MwBXrU4DnggYJy
L1bfwrEbvvVlYKz7qT6Y6v+7vw3l0tLftV3GITxtXXk2hG//jL/U/6/x/7u/OK9adCC3HX2rp0a4
7tiwP+bdUD6qlq7uzakOuozyUTSkbH7nOtEFosjqMZ/qPh3LlxM6K8nZhyrfRJEYE9rSKSp5x5OR
/K2TkY92Un23dBONfeg4q7IEb+DlD1JSGwAmwXz1Stl5W4t3fdPCY7NJeiV7EEmvc7+y9lVdKVWx
Vf1IvngFQDwmKVGAoV2+1FMiiqYmAbqfy0mxadmuwfX4T6uoX4riCFEHt905DQhoW6rmkZZyzKQ3
9vZDzuX63iL/ASOZ8x6BZ+KhytOj44IlVXvry2C2zncNAjqshU73YNg2gqMRfCtZLAd4X0ETAzw+
Vrm001Rn/AojQ7dvGFUQnr4CyzqKc/gJ4XxtURtXlLCdm9soOLqmsRGveFC5ai/EjRioDmjaTq3q
/qSWPpzdk+COUNSZxXUMPwOcy+ZLNIikhat7axNkBRK9tY56rOeQ69TuY2JF0iME0c1GPTjIiEXj
CKeLBncMJOSWvmIJAi4m7Mu9VCTtns0ftPjan0Kvv0Ex0n0NQpTgo6ZuH4KqVQ5yWCdHt4/1m++p
aGJI+fga+/Efgg6TPxzsIwd/knQddiykfx/Rk9lrfePdiqyqHrMp0WSWh34GXeLUQVMnKFJFyIZR
5zclBhcPZbK87ZysuYn+ohsCT1tEIwcE0CCniSZNdkLm0ZJto0cPsg501ar4DukQAhEGwmhaI/c7
dNDKm+E10b4AWnONEkAVWq+PF8smshh0vHm2ki44ZlAZnx09MI6YPbKTM4zdKSn6/ijJQX5OtAxh
H7cNLlHlQvHUWfYlyge0XkuMJEETubuwrmUUGORyZztZD9AV0mUIoNo7/ol8G4dW8+jC9gRvMLGD
zDhEAxVt+zQ2SP0g7tw/Bwb0yI2+ahsfo5SXyS8VPui138vaa2/bcHnDe/oV7Zl2VQRDf3XRoYKC
Oo03xeAHMGHBH8e3CcCHG48/osreuuiRveG9ruC1CSas/Rg8EUv6JzDl8YcUaT8w/AIvNzwM5Z6t
7pKaj7Pb6ft2GsEO0e8gDixH4qFnQ2UOkHQSYvIjIy5RbfTvDrEGbAGT7gw3an8vEVKf2PhHSNfK
q2MMDVTIvAHsjPJDUikQyUDe199C2FpYlPeHVJeCZ1dyrJulgKYVQvC+3gK5M9zu0Mbd8Kab7J0U
xXu2M94UZUgzaAPk/i0gAHDr5V17EEepYXQstU45pZbSbbAlZicQQSFb1Sky2HAQ5HDr1VylDxAi
ii4i96HSnFpE5eeWpXufCH5CTrCMI+qKwgaHhgNvnaAYeDPyGinHWmpeGwQsT70rJ9BXcEkS+Lax
W3YgPaYijHbOdqgzdC6noqoPgJZ0IzuKohuXygp0YrhC5AGQnGmxKZgSNfXRe8r1IT/3TlSgYEFO
JEsfkRN1KI3Tu1IJUepSorH+D8eNEEblANT/a2xR/HBqCx2BIyuh1Ye65RBx/j7Ix1MSv1WD7z8z
57qrLLSMo+qCrWhT7Ul2LHevdb60HlNus+Vk4d0ssoMoiYN0zXmqm8S5GoZ0gLpovDlNBaSwTuuv
bW8VK62zvO+1Jz0DKHJ+6YqyS22mA3jA156SqgEdIOVtkvAPxowH2EHCH0VQhnx2qvptkrtfR0aT
X7Fzn2VI3K8ABYprqhT+DjrTcRXpcnFdGkQrC6y//XQkebLaWsvNKyEyKDdPI4hDRMel2Jq9tbK6
Ep/lf07yaWipj8ALqe5rTIwqhJnTSZYBRDHu5APOr/C0sTvJujS9hwAR0qEovkitD4REte46TI73
2JxmXyUjwkD37bkOpC+SSrF9sDAVXC0Z4ZJQhup/Lk51KHV312BKRB0hmMoWXTS8IFPr0iD6ibqi
lJOd3qEKIIq1qaXbAFqYTRMOmPeL8kcAcMHJ5PJd8Qbgb20+vFo5m/ZyqNyndEzbDaFi7aPahLBh
Wn3yYGuQqoSQuF0Ho+0OGVG1MDgGxOwjW3U0YgdOkGkW7yw5uKWxXOwS9rp3Ga5dLAZYr2OjlDCs
Z8kLv85fY/O2v0YmDCjGqOvf0BR9c6vY/Jkb7knGkOnBhAOuKSojltIvWV6b0PdhZMCh0fzpB+fi
pmn2U6vC75KOlZrZkgB6ooYMo0UNS4dqwYDSMxmT7sUtuwpOczYQorW3/PzsJ0ABRWuKhOfFbcdq
JVrD2E/QvIRTTrQOtRnfSkn/Fk0j4fFIH+KyeBJtoW5jc4JoiTV58JDXsnQLURIi7xlj8CByIpET
731U5eK4VIkcaqj+JkTHZz5qaZWtxNqHOKJWos6qfOgm7QrcKeSg66Xfch65S66Vnpknd1TpO4ao
UoFEeuojJ8dF5OI8UWLl7NiNcpbBUYFZD5R9PEIVIxpE0tuwBq2lqU8pSUOxW45RXOlnPuYw2/1n
mA9dDCsEQyYGX0ZrkelYt9aQb+ZxRbMbh5ziQ8/RlKQ1clj6RjMdgGDT8FJXAhEEwfrhQNEwn1L8
QD+R3Z2j669znSZ+wXLywYl4BF2rkY+VX2/+9T8tvf+Oq/xKPHgb5t8wXQWR+/Bjpx83/ybRMp+0
yZOHEGJXoOJ7o7blczZ1Ex1cvcTMI7KiRSSDuPwiq9sN1A3dDweP0FVquh2rDeTU+upaRUGxLhGw
8AKgZl6VfjeyaoBDj5jGVj6avjvuLaf5TVjusIkhVpSDn60aIR2pm+hROPCDOV1z9OP6V5m4zo41
09mGwjQo1GCjmMNEZev8NCUkssNmJZVM5BDN6tDh2w42xgp1K7uMXtlnHgDhvehV66xaXjt4PYbn
0i0ILm5eFK9nMGB+MGJHt1auLlYI/rIg6gmDzjbGupXp6nc/6y4SXs8hQxJxgIIhnxx+mYTTIQLv
ewBHzDbVic6BpDyWdSTd5ZAtb46e0b1wzzprEeTlpqqub4FJxdF1rlMQcVmNWZccl6M8LHmbpIRy
Cd1U6S4awKB9r0cQV0XdAuUcn6riqYr17t6xEKqtEi70lC15NxIyAnlZyA/xXqQckRUUcpA9KBoL
Zoe6X/VATXWHeEMjvrVKjwLYlAyx+1h24PiT7Gx5nUHUP0mGtXgNxqzfqRlcY6IuhYFhP6KyhsH0
n7pmZCEBpam6L1DRy2zDfUimBDoKJ7eKe21C1xTX8OL0rGHu45QEsZYf7MEaVqLIDKLdQ9goAAxV
c9VSX5n618CotZOosqVChZesH5ELrbKtqBOJproqbiI4G0WXDw0w5mlDNZ9YVBtqhn93yNKjOLGo
c/1uZTq1tqmHEo/19CNFYxDJ6dkwISCcqgzM6jfLkjad54ePWb7NAATfa0UJHvGZ/+mDwj12inaF
iDy+9IhV3UVij3D9Q2tl7Ja6eGhTRNxg5o9kKZSANLoamtfNKTIi446x35iPbQJzO2Yu6kd+XaGi
ZbNpc2M0hkYjt/dzGYWkYldmsb4mzpd2PzfU87R4Div7YXRYHbRjga+oaPS740TSgxGcvamgBeHf
pDfK9war5WnQ42lbCN4H9T8CM5Z+fQTLUTwy9YqBLDkz0a4I7gjeNbc8GzbzEzXmgUescb2CFbl6
yMrEe9Qxkj2qYfaUu15/Ft1EwpJMXSELlB9EUfRVYFnfGAWR4+IoUQeiIgaSEF3Zw/VrR/ace5xq
zh1e7vGkac03zy1hCZnqVStpUZIKV25og/wX3WDAPOK596+iByu/uxwo2jkYef6yIagPkueYd8Ci
1h0FsWKr+DZaBv1o3UWDUkPuKec4Z0RRNECYot+KmAUjyhsSzLF+jStZ09ZtwPwbtcZl6etjO0XM
rLL2sVqEO3sgYgI6S/8xBw2xQZ4l2moWzGhrqy7cneZoMIfD3/II1XPwqNcV2FAtwn7QYw+1tRhR
oUnLRCSsXUbUslDzVMee1UbuIYcnIRbiTkx9LsTDf3NTEX69r2mNlh/aGg7xd5O0ios49EnkkGtO
8F+f6gkl1EwhjCInkk4ESk4Jm1oCJ0Ul1LXN3lHxePchhC/Z8OzPgVdTnLfMsrt8k9URM0vNLnYC
PiwJa2SgDqKcCNRDqydf9Ql41ExImnL6CWgTgTwyBf7IKCB2gw0SowC8uyeRqEXdjwgclRP/xn+y
auz8DCIVDowqhfZRNLftCEJUZENoZ6D8j0LcHBDn47SDZW++YvaABEkEz0hom7gQxVWcmyF7OU9W
mT3cJ8gdgDADvqBvpUGTgNg1v4dG/+XCFhFnxb5H/mtjKE8euo6nrGnfLC7rOUAObFcr+jd/0J1t
P0XVRgyTOWdmnGQr/u9ytUVO3AF8WP5W97hWEippZ7lRN2Xk6YcaobaTqWX50WSTEBVhuZLkZt/p
5kvMvzaMHoQ+oA6ZO8wjoJSsyW0I6UfJ2IQlIOYJlJZOEdfWdLNELoG0YVtAC8J3t1VOFcwWXmHi
6NJymPiiuL98uDBAlLluplNBoWgpa0lKXOz9GNwK3/ipJ7601YxL1pX9qfLNbk40PehPrjpduWT4
lihqcQLyW5yctIB0XGRT22mVrcgK6VWRE0lkuQXRTg5sGFPsfDbJseRaAUCHRce/Pli5Y6XHIIEI
YMKITn9TJOIPL8Um0WCWUdDNdCcM0zjFKIrLkQnMqcjWIwavNLGGzXJnxHO6FEXOUTrkrQDwMnln
8ASSaFPY35IYje7vG904R1PsvXgORBJMxQ4Xx24Mqouoyl0DcQfPZjUiZA1aoWhgSi33t82yL7FS
laiPaikYsAk1NmetRu2OESRfgOS5phM/RKEjYyASUQwDWIiVQPpTsqTszghD1quxslpUUaSwP1t2
ttGQ6aqzflh5CdK6PvrUG9ku2MWosrvH9vPLiftnJZ+IdVmPoBubITgHlH7Adb5VkxbcaHRNssJf
wVGGo3TM/YtJLMzVc5s1/vZq1Q3JLVH4RKROYWwcWFbPclGvmTJyXOhYFvOiOUI3MG1tR/kR9L16
GDsUhEwbTVrra13W6U7HCUMUe9OixVJ5u6BGiFJPV1Kb4B8hTHDDB5dJI3zQVcVcD8ogbV2pRham
VXdw/0NPN75oenxM8xz7HZJEQaW/F12BZuEQ76BfCrYGQL+sbi6+V8orPo4gk/0s21QAMvzmAvEr
8SQhLl1JxvXqhRhVwFKtIWULdl0xaUTXGlG4mChwTq/HXO3QN7arTQ5FRWVja2z7P5XFhbFbB6kU
jh9b5+INUbgOENhy01CG1xSJ0kDBXN3KEN9qIez4iGYW7Z/QBZEtE0m17kfD3rtw3Uh5fahVn4sA
D12gm1xp3QcrXnU6cTHdq2NPpkuEIFmPVb8sPt3T3KIocMdY5jGN9po0AASWiPdvOmnPimJc43/8
xuLZ39oD+P1cMiO4iQjTsUfWnjrYHBt6NMI3+eNe6gyHyH7soUA64PGULwTTop5ho8Agp9zoHJQu
mPnGgzDY9mwZra1Gh3MK1JMv/aldtGXK/jo9QWpo1tfYH38bNK7Tig9lwSZbstxbpjY/iwR2JJVX
dK10LWJNQ4e/0bdQzJFDfYNB9JJFFQq4JjgxENybGHOCpgMKHyM5Xpv1RCkC1/KqV+uvLt+LDSyv
K3SZ0QdNcOHYnMssnABOiLFdE5UzwOhlXJtC2iVe5T4OMK6Phf0jj1HV82Tv+9BKu9pmI9gp7WZa
ALam5p+JldsZjv9Lgod1lfVoEyv9+OYUGCwwQCrSbwuJRHiNtOCoKVjynFB+hHHBXmtDvHH99nlQ
7B1CuISP+IRiSbqMt5UdkhT9jAql2Y1F32wGP853kv3qS2m6MsLE3ZZxin2mTXeGKWWX0WfArsYy
GCjKg9eHNdSUw7GRv7Pz99fOYLXbpnyqIqRaS/S6sOdvTSd/V+oWehYIkmwN0eO6fSUiV4PsKPTX
qHgmK1aDynqEf3XlIJi6qoc+WYWWfzB0SV61UHaZof4KkVihEyQJzVfM+qiQN2mI+ooNY6isNAdF
8wzahq+e0353vaKE1Cn7FY5voxpBvhb7PwnOTTaV+oKE4ktLvCReF9hSu7MDZerk26j7xt5ga+uH
xsJkRhCw6ap/MN9AYWK+h51xy3qc9rFz0VW6JUp31WRW/8zp4bZFdbjOq4s7NgjIpsMeeV4TddnU
Pww/UM7GXv0cpc03pUFQXq6Hux6y8m/Gia43wxCINDqOPp0ZOoVksiFmGGJDj2diXWYNhGDh95aL
tCpzRIElTTrmPYssX1eKdb3n2sub2MLgj6TAWct3ZWK4j2gb1ltcO+G6L6wXs082WtowEUjQ0Mbx
Gxr38UZxcHhXZR2sqir5SrwoIMeaPXQfBeglEb1plggJTzqxREb320qKXyHzf4Q6zV5VX1sTBroi
iMDdd0c7UH9lUvQrCdSfVaEhFljCzC+zh8LCvU+7ZtjZCc6CQCGW3Y6JI/IH703BCtonkP11Q/Yk
h8WtmAxV6TA5Yn9rlYX0QscP9gmVrVp9Be9due0lc4I75w+tH66CzMRaMgXqFl5/zBQ+CgkxQibk
fXC9MGua3jpUjmUSPFgEYqzyOLslUfYn0axjUZjfq4CNV6/ffTtONrocHwhUwR7k1ui1dC64ers7
1aiZeVBVbwoi0LeNFsLI07XRxpRQo1elelhJRtpvXE36acNs5LstgeiBttURlVJry9wPffmMzBtu
6ETfYwXYGyOWTD99SXt5p6PqvbN9k/hhYlYCg8dMyt4cOQtP7drz7YlD7Eur+bCNx6/DWMcb+Gee
/XL8mfXmVzUbHltzrSZmsTO9/jpCzRmZMM9V6E8qpnnNoLG2swqewUzFo6ZXx8h1CdM2910gbewA
rfv3Ici/OV78bObNpTeJaZS7V7+ODxUxOFHPMxHW1Q5KNqhp2osPcSABbRCjlbGxiXJ24FK50Ure
T1jljfhQVFmHEXeAMw5+aEgD0K7wjG9D3X9DmzpZWbH0UtkQ2dSB+l4l0c8OOj2t6N/Bl/0mbJe4
WG0/tsGx0ZPnARj5OpazL3kDeXkAD1MbEVHN9XjSERHbZ7gBiPnTsB1V4x4HJGRq1dFrmkc0jdAQ
tLGPd7X1u9IrqCn4wqKxjdR7qkP5C4HyStI7JC/lFNqm+KLW6WMENc/q/9F1XssNKlu3fiKqCE26
FYpWcpbtG8qRHJrUwNOfT1p7/6tqV50bl4UwkiVo5hxzBGNW9kr4/mZ0/N170WLQh9vQrhrtDr/9
DLL8BD0iJkeTNPY9oRjVCd0wFD4X23STK7IOQXZAhTv7Wy+6Q6art543Ret3SSBh4PSZv/qNtmfl
e4JcVi/63uWjj04GyfSVbW66VG3HKly321aV65aPhUWCzp/Z4bhgtpdQ/yusgN36lIBSbTvy1PSW
YLHRP2QVXp+9lTFPKdcq4epVXvib50QoZ/DTyrG5OH13MP3uvvfygDyHh7qLPuyCvhEJGdENKn93
0dTjT1oNAaMZUh4E0Z8z5wYTAWzjS8qGxlBUNOPKs3QIxv1G0GfsfLrlqjgRPdpQByQ6WBWXS39x
OkDlOffGBT485zwd24V0cQTUBYQjq4ieKyf/rbuxWRRdrpbS70mMRHTYxPpu0P1H16KInGKcs8to
2FstVXbdhx99x3U39+bawczbbYejBXqHc0q2xOLO0XKmoTLEShTuFJa7FzwIITpFQGgW2GEzWHzI
Lh8jkSczC7pRLHvT9RH8e95iSFWxLJ7aAo+oIdP0tWnh2dA2ySMB8F2Itz03OCrJB/9HH/v+YGBE
Rjdmb72we9bEhO2m33+IDqfxSUvgvfQfTeuvowFL0TYho9jP/GUORNAw4Mghxi9LXePioQiTIg1k
BCLQ63oBYp1ti3nwdoRMXtwE8x7u4P1Q/xgdtfGkuDwr/HXS5CC0ioQ5hYdiyukik0eD5WeJOglW
E/k9cyIPUVL9ETIaL4TRM1ayXsLWI6ik/DJwrvPmBpWEQSJYmHjkc5bHPpJ7h2Ix6srT4DM0JF8E
q6sjAqJXau1Xj6FFYEfXrAhz/J5sOoDMG8aT53OrcaZl5vXXhEHu5g4BUmmLj6q8ZKbk6lCB08z6
2R6KkWI8zxbCowZzcngbUfI3gGd3e7u6OmTZI35vo3qxK7UyTHuksCI0I3HxdnD6e02N9S7Rsnsr
oiAnk7Y07XJjgUxJOSsK2njYINK2WqdYAgi9OHH0hb8V3qkZnL3YkFwBnDTaH6DfZ1Jlu9CxRpKB
O6aVp6LGxgyLe7HIYdtuZztqli2OmL5Kg3S2j03vw03tf23tjqjlQ0IwawkIjeEj3LusXiFlvE8H
IdZ6Kd8xWbjryxnH5+pq0fwhBcHVo28g1q/il1q4VEJwoDxAgoXUI+rOKsFmEgp66W0gLdlEQ7oq
SB3EPc6EKsT+THssIAc1kdnumGthTc+m7hxkyhUY8wlnglAJppK/thsOy7zDcbhYxYazSZzxYx7v
YM685DBSF+SCyFVh8DkRJX5CiQFtZKZfd9AqddMVgrcvGs58V25bgHvIm9nuNWPtEHi08G3tSVRi
PWBwe12kqgU+qEihJgjUm6u7HOkfGQubZu2xDnwfYuvLdLRpHZoDZslISHE0pD3Nc+ztqAhtn7O/
0tAOUJgQmxijX6HG75IYj6TM+rOcrlw4I3C/jWsS6yYQoo29oKk/JJ5u4irnLjNSTheaz1ni2uYn
gMsvGcr1fsiYWpsM7ieiijLTeMSwr1hClUFAaRlLPavs6x+sEjDipWky2PeyjbDxpTXGcesag0cd
kNYBVnMt7indW2pI7Ki7vZZwtlWNWLR5/ZLmJXIk5w5jzOVcUT+rzifVF5Bi4eTxRpE4jmvnfHKg
sNfiZzL877qY0yVEtprTtH9wS/XutuobJ9HtPE2BYxof1ZjYuCUrLHoRX4RjY+NPosqAOYhei6ch
cx/61kOWkRbHwesZoEidQbb/ntodifaF9Rx2j73QserGQ5QEMRJ3dDdcjnF5zG1xEIbDpRt15Dkx
x2h091zTdQxVqZZxot8TOPJiDqRi+n25juLpMQ7tAS6g+8BAhQCXNMSzeX7z/EfP0SCJmFcvvqIb
g65LKbApMLGvi5apWS0nXGyJOV8MTc+8Id5odXks8xds83yGneGWczJo6thajalBJzYY7Gom5Uoz
HSvw7toIw05AP7gLZIP7PZyT0l0pqb9pec6opTc34Yjn3hgShpdjgybdPoiG7juWUO9ta0d90ZY5
BYZyFzZVJd2XOuvZjkraxnU4J6Uq8QOjGhxehjyE3NeCEG5uKS0j8Lz0Z3Ljt5g55TT1RaANeAOm
vjnt3OlSiSRfheYmFwykS3SoaFCjlUMOTCX6t6yMrgg1nX+Y8q35ThNwQ2BW0hggreTVaZsUEenk
ZC/jyN3bJtV7XStKjsHpGBO2jIdjQqJ918dD+acOycjI4vrURfHaIkhk7U/jvs7Mr1xDsBunOL9f
/YZk9w0j6YWBeLXW4KgsJFf8ytdcekOfS0mp9lROax8X4GkCbofPJZdhFuHOViELlCgRcqZaaYv2
Lw/BQpLkpwrzg+5qmJqnNclCoc3oKWm3MQYbC0hL7qKpzB9lYTuVvxiOW26iyvhwDW3rziP4iQ+b
x6p/qgqrU/y6f/Cb+aSiVmtpxqcZy2GcfbMsIA0WF4L53MREuN6P3E25FBEclp9QYqB+D3/kW55C
n4jlhDXKIOi8GNxX3xj3U4MZCT5zZMlbzXloxGfJl4UlykOS+eZGu0Yux/V0yG0d1/ek7NdJQp+m
U/vXtXrlGoUGAqn+uhw6qyaaNvwdU/A+wvg23hEr9JIZprYkAWvzipA0XCgZwh768ceL9KwL2Paz
W/RUmxBT7RnGGdHVSCf2eebTprJEhRYFL9cmJFuwXtlAr3nXHfNDGnCpCjgTALaPFR/eolTWg5Zn
QIbCehuYWxqRGpak/1z9VPzoENviOZqdrZFToIuIUD5WJyoAnPboYT0T71bZWxCNcRIGsLr34+ih
/mXhDZn8KJSVYzw85IJOzWnQ06SKWBShv8UNQQ2TWZEHpZ4xIM3XcLjuU3c4MFZA6KflJ5FH3ZIm
8KCuzq2T9WR8RqX36fbta6tzYmb2K9kXT6ZTLkVETiERwLiAEyQ73bUNVwuyLhji29bS3/rO/tLc
AVwZpltrkV2X6oAxKfd/d04sFBPDTvanTOIDzgIADe5q3my8h9fm1dOiw4xTIZbah8x0ZoC79ruW
41q62mtOJPHCjS0VqIrCW7dhM4ScLVQxfVn5SMWFvrBFfleF3VcpkFDE/YwpJfSnpn9yc7G3CqcN
TK2npiqh3+sYVI+ppi3FNZ+3940VUnCi6NPqOy7iLcYVd00Sr/XM/om9BpyqYQpIkipRisnGnOpT
5hAo2sh8Vw9EpvZ6vYIV/pkZLXRRk4RuO1mlGYPntIP/FpYYB9sr3sK+j89uUkISVodSM/B3cox4
gegxVNZj2CGhCMO/udSeTaKERqeKn7XsA8/E0p7NQIt02FjKPE14jy2tzvh2+25n+slTpZisowD8
6cLrhx3nH5MxXLISXTVpC7hfVfzPiTpNmTpWKfS8MPqkhPgkWDVeuNWwtuvpo6+vujydG7lW+DAC
5wrvcRO2HbX5FakcN0zx4qU1Ac3qiUkAvAmaEH/4NokUWVseipw4pcp+LDwlmKBr73OkDrrEQtov
jyZLuHC9TVdVXlAoTO7KbpWo5C3JGxH8Sbv+tq38K6xruJZm9VDg1ti5BYuL05C2ZHfY4+3nUq1C
8uNhOaHVNuo9OqMnUxsgp6P8RWWxnRS2hDHZoGmqA+r15cDZCOd8FtZSZ6aKB1eEFqRUgR5085iS
lJhk6zly9ygoPx0hP/J5Pg/4fDFWc45cIRcnw61N65d+WcHB9KKN2aSBq3oIxxppUel8Qrx0h2vt
vJG2tbKxN+D+Y5BHmQeeydU1zPqwJdMBF31o4KPXY7LOP1Vb/uPoAt644CkLi4qOs7g8WvlrL7Il
Aar3Tdy9xQMj8OspOE9ETEEs0deRw4mCfuI05+EGRPwtdLsTyO05xCifLgEdWi6NFSlE+1wUT11s
vhejI2j0Yspa9FSej8uT6LgxlsnTjSoQ6YAygMf1lm7siVDtt7pLv+l+n1GBdjts88lUnsMlupc3
uz40dfhOeQAfI6ZECQHqDxqDnMYgbKWf7GzlFeYWlhGwXjpZlAwyIh9SO1RurZ3oNS9jAbY79+6a
vOxyWdmOoqcf/XUxY0Uzizzbls2xrDQGBBxg5WXaN33vYkILIZLQ246zhm6ywLKSkKxo9KK7IVE0
jTgnMNvXgjq1iS2e7M3UFsadljPBkigRmES4NGperCPPMDbT5Msd8rhk0UxkMI2GVTxqU4tpvJu1
m9vDf7ZhQ59yXbZ5uHSRcGDEX5vcqzrCxt2iIsvgmv40vnkiwYybAAvHHadA+tOucpGkI3L6cMCR
DQH/1LV6bcv/s54NCtVehCB9mNjT2rzOedNuBir0RnEPGxoAyKR7Il/4s+/yq7KLu8+sqZ0wBn/j
hn8umZ3BlBuf8Mi417TQ3VJdROQc5+9aj6FqZVHaO8r4DUuPi4YKuwjDLysVfQBE5C2xDRC+hYmz
XvI/OSxLnrxL1LVki7V97MLhC93v2De/hxb69sQiHPbhDidmDNJBrDrfvPgZpt/2up60o7y+XHKd
wFgO9CmF873vveKfh+1hSbLEXAbDlB5m3Xks6nOdimGR5uqpjJg+5563a2oBpOmeMxM1uev9NKON
iX8k7yc7f0ivowNfK4ANx2Yv9EgFbWNxRfikwKMquyMfo1zKSI7M8LslxbXisrZ25SAI1LHp3rZW
FAvMJmB26A6OBIZb44maWS4OjVGzSu363KTD21hcgxbHdNiEVvGnkrk9djhtRMDbuk2nbEU+N9jJ
Yj5gWSs/1t+SyT360Z/ZWsxkG/LQPBrOOvFKlsf0qVCvoZXgLuTRo8WRFS2QWC/GDi+HsRoDz0/p
nV1bLZipbtJENy6Zz2qNdyzdLRDLWJAPZSR70YO+OIM40WM/O3pxaQsvX2mNSCBaRG94jCBh98wN
aiY9gOjBMnglHbrEDoEcAlL1wRX2XA0mYnWT79i8TltnjWBIO8s2BJnyV+beYha21j3nc0bJXyig
ynBguIKFChJ3Ju6qG+nhNHKXvDL3gsxxDBRNw7ORYwioW1i+DFUNrQrAyq5/slTi/VKqbT6BMxu5
7e9MseuKrl9MEYOpdgZ8ct3sswfk425TaYsS0kObV/EuSodrAW2+20hcFqCVEXYnY3OvFwWDFdP+
qq6jp/BDgrAERqZRu3aHFswSmmxzFyEN7ClGHkKHs7KsADt7Hd3JcBrQ1wVwVOqVX9q4pE+MPZxr
Yk0vQfySuVfMyzhhcEbINk2MSwXl3WJssv5Bkpm+bIk3uhry78Hlj5Etg7wHtxlx1DAUsCa1VL1L
B4njB3eEWIowkH2iHzulrwtqysXkopxOZhLLhX72a2FthN7LNQ6Ru1mm7sLJylVsEtgyR9wcoki0
ewXennkQ3NNsfHVKSKZ698LUjO+/nKH+gMiGSZve5RWwOn0rPrWpQ/TKsMaLARcJWSaHzmV+KhtA
+9oaNUSx+EHmfrGaO4ubsWrfsOhZlfa1/qyQxs3Dzs5YSfOkei2d2dq6ZgWbWVTTnWivM6EGOg3x
G3D43Kyhrs3JE0e7sRIxp4WmBALsFiCQC402y7Ffi7wpAtcowwDLlRIuJ6rXOg2IbCsxgLpekud8
5CWyiUvYyhs7EEJc8xTkwRbppXP4bEOjc7ZpkkFg4rJH5vPaOPzH0uYl0ROBxEQOyxojGccbLrZv
QyzOigNWn+M+qh50IBTOqHIR8q2s4qzF7rttaPd4baOe1gSNDEydqbJcZj0rx6urII2GraBxJ164
IGK1F+WGYbGFR8zaH45VTHgLWtlP3RHdY2GGqyGdLpZCdTm4w0sbovWEBtRsSoJoWKK785jM7KT9
CVKCgHWir9py+qXr9XcRM1SAQ9/EGCWagM2d+gf/Zj6iKb0f9F4jfNpDATN4xG6UCBNkDZ/WBKEz
CRvpSdgsOZPtELs1LiRU//VRTB3LzViaO4xKqpmywuacE7XxM0b2p27+DeP8g/UM4RYYhdvyfm4d
HWecEBw6/MR8i78WprPWcxQUjAxxr2kRmYB7aGo4KWbMDik+aTys2lh79xvhrXqjIXAtyaojkz93
lc8e6XiCmQ5jr0A3qHTocxD3UrHS124w9hEBnhjZktv2LrXC6c4JdWYbtD6ihJLjRtW41vCCh4f8
1Gm5vm68ezwuKAz16XUYje3c6qDCY/PSDUxEHNUFZlS2wah8g0Ixn3n30TFuu/fcYURm/ZlDcu/R
7dMEc1cchhGqEe1APzKAjn2Nmn3boBs/R+SRaBVh1oQ7LVWr/TTV8G5F5Hrl4THr4VaK/kd5APp1
CgQPu/K5AxQg783H97d0AD+slyGkPUxxb1gh0PnUruq12J32o0t0QZGmD5qocc+3J065ua4WFVSU
pTHQ87lXT/y2Ln91S311g07F4qitwdqzuZpuqyr/grtBeiXup8x76YxNt3nkP0o5q+IU+MXONzEW
uJANl5mWbgudQOcmtO5l66d3Vcu5bcllxIe8mGofeiBDcEP69irulDrV3sqCPbv0RkHaRv85TdWZ
O2xKFWwtRI18rqlKeCD1ekqvgt2OvoPQNgjyc/2TIrKiVUifTN0Pg1gCvcaVnfAbwEkeVf25dFDm
at9g7epDi7ZMX3WsncRpaBmzzWP57bpXbxZBa9S0EOsGvhVDnzeRP7fn5PrDBn0rYNLe3TY5uSTK
COShzhz+2/YaQROO2wL6I5xck7WUYHVP83Hxb4ZpWUvW4bA2ntM+STkP9EuLvcTSME03iKyt5zj2
Usz+JUpigcoNTLtqC7VqQhqZQqGDSBfNWMmdHNvnwa3njZlayWpo8tMIZYzZMdM5q8nlhouHYGOv
z/ARHpnVMomjhGONRaWPTQXo8Mpq2v401N5jXvKBlnO+KGqjOXV+V5Phvfa46Xs1niwd4w1cx85N
OAHyAzN28filegMXcZexfNobr5YDs7BuP2qJkwuKLkqhYuU37rlgIrasZ9EGFK2rEOngwIgVz5xr
0Ib6TZtpGTpDR3zhXdb04xrjb5iL4cmfo2Pk0KvQlq0zs44DpWXgMYa6M8gfoMgZf1lyMY9yvXvD
ah5knwHDONFrPjH/FNyXIhykG236G8kPTkPLOCW2NSy7sojWWk4ygjS8P9eGo1l0r2M3hAuBDXLg
TnrgthPrszX/iNHbNhYx2emf63CCzkX+LUe0tbrbUftphBiVU7RXVv3SZJApOk4us31Gx7H3Gxg+
URivwqTBxaM3F64vvq+KEwpx3Ela37SC0HQPJszrnPnLaoicnQ/l5w6h4otxjRmPao1pe8UH4Iqf
NkdsiY6oAnxdj6GHqU2aP/sOc2rTJaMIL5A7p5rOg8X0wBbhe3wPA4VVJQjVvOpNqPtDc5z6LN9A
y9hNQ3gmLgTpC1hEZoxQdVyOGU3TpSjt32Yej0L0Z6pUbIvjfRayB2enBiGoXWei5+y+VmfMUc5O
GgvK2bYAObG20u52xkgOejE+adNsHHu4QCY84HWVbIuGErfzrV8zs/pF6bQXrepmcK6MmwGfm4ky
U0J6arx43zFLA3P7NEXXHQzCYtPYm9Za1/nLdq4CX8ScLclDjjNDELHWV80GW6UdnElu5Zluou+v
P3KHOLFwtEic1n4ju//MRPbVNfHM2W9ulOR7EQnhheStr525/YgsQMg0vcrpUyZoFhlPZuVFgcCi
DISBia3Nxzw0wxriEyvsXdqlL3z/j+5XUzf+MgIvAKYF9G99faEp2io7+h3b8bE13d867y7e1D4x
hQgDM9XwyXcJzvJxlJIh7YAwruwd5qgaqcGOgJJN5IG36ItZ0vLrTJ3d0NpjlPZlhMoLZAlP7DrN
Kjvk+XRq+ZLYnd0wOpg/3E3WtHG5gsqo2hQs3KGjvVl98oe5WQnyLMdNpUNrQ/4eN7+l217ImQKN
LquzFGsj5M7Jmo67sr8txID7cfllZh7c9HHVewmUOl3U5DKgO62v8TPaBMEuNH5c85eBpreKZ/84
QklblgbWCFCvE6nD6fXju9GejUWaxMe60kittIqDg1otK2Wx6SZbX0Gbs6kuVNCXzsZQY4TbWC2J
YJGPJgfGYY3LPxN3DU1phKKTdMcY4bUvO1b4zVSnv3Elr6ZT3c4qNf5vUjmFA4pDeUsTds1Am9Sr
Mcf+HmQjGFuyxz07MVajWz7HdXNv9QRBYFPN20iWqoDr6oGWo/e2j05GKyQZlwfJpBNcZWUHPPUe
oH9j+jfWTKxGhhgj4U4wpzay0+qVqs/drBv7shjWqtSipcwoyup2W5UGdSuYcFImfHtjufLi+ZgU
LEBhLMuVXnd3kUdwe6QTuwDjyPC1duXnGnLl4S0fm1UztJQAXXSvGRT9qqx+IgZ6MiWM0o+0ZKlN
5qfTybPQu23h59OqM6h38y5zwIMsxEI5jiyhuu8i66sW+8hi1SQn0GUc9ufDcaiEjcx98H/JSPkE
/BLSe2WCshmJgUPTsrdoSuOIMmKMzDOClXOs9HOietgexq6O8mJtAA84hXM/mv6VykM5WkuCFCe4
rnVjXtoxeYZhSTmKD5XdDQg1SudUztZTaKWPgjVl7bn9JmvmjV8bdyF3csSiQV8xICOacpWmoJEk
dqZJszDlaC2hUfLIiyh2angxbQFqjpY7qeLNNBhrt+uoSgAbfTILFrWWH8TY/ITp8JO1zCrSeWHI
x1z2PRcNkr+wejNj5ycZ7d9+qPDrN5eWntcbzO+Zl00YK0i6dif+ApJlYF+XDeCZdraq+Tm23dfU
Hbe6ae1kTKmqdeYB+x3kHgKOTs8N0W69fnH4M4S2knrNDQNriMEXa1tyh9XVV1NiG5h9CUuQw5bt
AHUfHBckLu+qyxz6y2aaxSbujBefHFYp/fe4vzLik/igKYgUEO1IgSjGg12Qe1qZANyF96Lj4taH
1RnDowHm1fAkB7CYLkIMW7nOEeEYgXZh/VggZFj483Qoe3+ZzDYpSuzCxORg4ZPCmNVb217zaNnF
Z9OSVabpLl77ENL04dkXwMuWj6zA9p5UZ1Cw2UuWXCbQeCRAwxUvGQGdyE2wF7Ot5rPU+6UGS1WS
Gjom5tkxXDJD8Q1Mwdz7Otxeb3nMBS5zmdkLEZdo05H6hNJ+kFZ7spvRC5g10nYTWrfQpHWf9067
KuH0KA/m49jtzZ5pcMQ4pdG+cXIg6hFsdaEaHCThpZouX61iXp7nBn2puwOCZ21MjJr72rzpjf61
0IHAcEW6KtI3GsLu1ncoSigUFWqV6xgQP6kE2wk9mgAHqH7D9kN6xrpvxKF3XfxQapIhM9ZsDC3c
CkCz746qFt3RqJL+CAAxM9ZT2hb6iFq0Wj3uilbUj6nQskfa6uvvtw1Vi/4RnyJum06IF2QYR0bQ
2Hq7+c/T7KiNw4pYQ3m+bYIOwBzCFu//HiRVUco67o0re27rR3AY+Qhd7KnWMe+4bbKIdz1JX9/+
s8N1r5wA0zXvNl7+eyCAdFT6ytR2t/0gW48PoyS+/nrU2w+0JdsYQSVja97ZbVvrtF0Aw87GxuW/
2/LECwxMfc63PfDummC7pADadqbOYhz+84Pe7sETpbr7n+2C2gArHcVA67/7G9LBxUIcmJOap383
50SrnSIYRreD3rbn1UT0VGzf04usa1OG9ymZns8yhDhV1aq7uz10/Cq7ZsDNq2RM+2e/ifK9KcES
y0j13Dk674EMhCBHftMFpTselc7ie/vTqfHbIIKst7s9THM/3SBsEMt/DhyF6kBWIaDZ9WWbHNe5
zPhn19tLeX59YeoijrdXUgmRjXPoRQAS7K56WWxpp7Xg9jBBeXpUvvlSSI33oetnSxrt0+04Bn8J
lNHIw+1AdgmpT5Z+uL4926V2MMHpRVWTVw+3H3Yum3XWcGlhlRXHQe9UeF2oog1uT8Norh54wWTb
kMHMKn7dp0jmGNYVQ61/j5O100g/UG4AKcx111nJGYg9XldqzO8ZwV+ZA3X9gEWdu6yiZHjMsNRc
trgqPE2NdIIQ9c0ztVcTRMrJXzvQN647W13iGT87N7fdt3K0y0Wu9dWHaOpfQmWRSzblxRvS4nus
S2SDqfVTzhDZc6/660YqioKZChOOKhj0moVj1u/DkYpm0RxAq6DkFrjQCCeFfkA0MeXOwN5ztYmZ
hfwyiNhb3Sx/8sZ9cGH4fyUqfffKuPnU6Qmo3lr/3WR2u8jSfFondUQ0im/IB8Lk8dXMXZaga+Dy
bVuU1UgqZ43iZ5Dy4faEERkui0RYr24Pb080CeBQGuUa5Q6H+me/OhpXDhSz5e1hdz1A5Zreahg9
HPX+7zXIeq6gTzNHs5Ws4mBuXH2tWQYuxNd9bsf3mQluRmkP/7zV2xNlG/absmWmddvldvxR0+H5
DzHz/krCZ0ORvp2HjLhIRqBn0oKKbS/tlEjQOj5ymWmrThvTJ0wMkqAx7O6jyLWTadcqYkb8MHth
/CcL+xOCt39RjukRgdwhm1VuDqriy71WVtbeNZW3pnkduP4Lk7m4NbypcHizK6xcYnuFeoAvaM7m
h9KtnffRMasgitT86BtJtfadArudoh3uYPd7G1KbwzOxpu3Skpn+CqMwxTApvpd69ljOpnmy6gKj
BctRjCaYBfZZLE+cOAyKoio7ZbROGwuvhWOWiXzTS1xS8pIBV5Gp6ZjZVrexSlgFpWD43wujOBr9
ZG5wtomOhm86Gy4U95BlCAEqFlyusrsS0smmRtq/tew0fqAaoaQzXOc7yu/wlXB+OvrwRdtF0+Nt
18SeNVCZ/+46Du3/7Gohc37UyfjeDJ3N6ttnT7Cn0gPZZxsV4m2K2zJwxm0bgOdmkLWKV4q40GXd
6Ez9QvVQmC3Jymk4r8xkVg+3H8TLuoGFncT69tC47mcMKHEjq7Y3NUsbwd0pWDauPtHOTOT4z9/F
KaCyZ4bNHUPwn5k0P4yqQPrh+t93tY/tDTolukFvW5GiAsdSIQZGl/Bg4Sq8hLQzrm7bVOWFD1T3
cPRx3GQmxH63ba6ylmrCnun2SMVhccKibHt7dDsQ+jR/m5KeB52ZY9x+2MIOCW7mGvp3G3zOhlGu
Y+76/9uP+cfSxNrufNtU+16JpVuzrRoi1Mc875a6qWBXAKB0ay0VfHfEQcYr1IjoMbU5A8sy27PL
bQEiwHUj2GQW/PO4lQ0GfOC4/+x5e4hxPlDT9ce/h7g9UdlRd3YYqeM57WEDo9qzEU769gbcl1rO
m+DE/P9sjGxH32oGEP/tD2873n7cnkCHyjj4+sfzXEMfz3xnF10bUBk31mkA/zlHhYTWgmvgB6hh
y5DHru7NGqMKe0aPU/UMHC23/C3Nyn9IIoQ3vgRPv20vXP8Juw/9yb+Wu1Iii9Hinv3Lal/VuELZ
E2nT4VTK1W17H9MRqb6+MMVxMScaiVdNGV0WNpGzRqy0fetyNi1uv3YTyaXlOGBlbmv726YmzXj2
9vifX29b/31+8BGu5YX29z/bbw//Z5ttesaukNlKeWCo5F5N+9ic/vND19uHpOd/nQV88SJ27Tcj
RXyg11n9wdDuxxa186m55WtnGN1OOJbYeEYar/zCwvUDD/hXURmMz1B4lKbHehoZ+DI1eXIh8ZJQ
YxZMWBnaqrWmvYfLVjil1hJWOOtfOZ4mKYvfqcbUs2/Nt8hudRiklUfHrrQ7ddmaxoCtqM7ofqEr
K9qGRUlr3SHt8szis/aNd/LJtUcMs6t9aWIzmLgzhISxX8uizi+DzhBt0nJjrSHh+nDCgAMUq/4y
NFF9Z8gmX+sIxHZVHxWv3jTtACPLT0NZFaqnMNwX8ZA+hiL6u73cbHp8g3Kszm5VDKcwYsowXv/g
+j5gUDLTSuEGlk4kNthJfqVYkh5vP6xy7I9S9NBrbQ+LA40uXUKQPFpmIsbFbR+0nNdfoWmjgRP7
/zz8v0Pcdi/q+lIUebX999C5BS1YaEO36iXSgHGcd/i2+KfbozJDgOYO2N7fHqYNLBboqTvltSeX
gWC3a0FAYIfpSVBJrblMA3PVtBTy3Z2ZWydj3n5WeXGB5qG+iWg+9tSjv+3gIMkqIxLsq3lRecgE
FhqN/BWO9iP0LcUIQ8aLxFVuX6AT79ApX83lKlfiMGca9SIhWnpze/jvE1muFeQgw7McgLvPyas2
ECNuYUh98Jz4/3F2XstxI9u2/ZUOPV/sA29unN4P5cky9EVJL4iSRMJ7JNzX35GguimpO3qfcyOk
CsIXUEAic601x6y8TVNS4tsPdnMVGuJ6npo/5lUsud48WUl1kdkHxMta5y4aVOUqd9F1ZajUGaV3
QBR0xFerSC6e16kVX12mKTHR2rJYh9fqV4b0yvXbJrqWLms9sG7eVuZ3Omk4S1i15dwhGGInfx7j
bfvez2ruLI7RUFKwH8q23yxb6rDvgyTL73055IjUmlqdP+e5jWhXCSEwSndAwqFc0W9r1XUPlR7X
B7Qsz4yJrUcVWRW8Mfu2bByQsjH15A434mFeaEG1X1EHUu7UkjrBtjPKbe5Q75q2RvAU+YWzLjvg
CHo8oKNC3ol5TofUbcjsxymlysYrAuVlQ37Nf8k7uqRG3VqPGftaUyCbHAbLCFdlnCIgolLggWjm
emBft4ZlWA9T7RM4dXRGmIjsGJsDdTfMNl7MSx2DTOfYOv6B9DyA0ShKT2Vj1yeHijVS6HX0pXKy
6zqPrXNtlA6aigAcyJRFz6VCAEGu4Py8JbnUhqC6G36hXuRtS5sWa1mOjX5LbomIu1Olj32KQgmA
Z3QX+z7cKK0tSJGkzrYfbX0f846gHCYTZLTj4kD71m7HTHVOJtdn7SSJcVek2N9FquI8DhJZBI93
UVWmu22EP42LTHowCGfUjqQ6UwKXULfkrJwK/mMpP97Wa2uzwNtC+b7FvKQdRxySe9PHghBxOznu
NRWJ4t42RPhQ2jArIkBv63ly/mAF07HFPT17qQICPPS+wjyPFTSTcCARkP7K94SJM20X7O08rY99
2GfrJEvbsx7FX+efWjNeI6sPv8XcqwTTR4wu5DYuqKK9KbdJHWIKdWw258mQ6YPefzHzt21yL9UW
upt936ayqUtJ0nyPpMrba+3o7Ul5kt/qdRISVZwHm4R3Q40bNovyedGvf9IJNlaKiDbpUGUCkwIT
HR+uuouGs4fyjI/6GABhWFiqy2cuZ7x/tGmEATBVr48TQtq1GHBcb6LBOBS5nqwjK1aeEcnf9NyF
36youzWb3nhGt5CTFm/+sqqfiZu562qGw23pRd9X/WWv5qTisV5UCWHEi17nxpPq1+Vj0P0wEXUX
rbP1tyWa98OSX7cpvbLfNrVPEcpUdTiLN+rAOxbFPwlR1VzPfyYaQIBIfpReDGHSvVHhdu3rRI7X
5j9zGLQKnqo/z52nIcPX15NByNoblevcCvZIRsxtSqr4mqy8cj3PR/hO8HSeqWWDCxdZrk3Sz8sX
81rC1oS1m1do5rnzn/NH5VrkyhwRL0rIGd/Xn5eMWvBZeHW4H2nnbwMejV06EJjTsiq/9XMtv53/
ohd6bkmmXr/PH/xA27kGift505/Xpdr0+7ot7N4FjAMBdtgNjvOHBeiT+ygz106VwS5pBdrv+c/3
dZqRdMev68yLbdUC1tJhLBNRZhg8KsDf93neqsSn5Z+6QsXX/Nf80QS8uyhPChfv8zrdHavj+3Ri
T8kmzuCYzRsjcYTU9Mt+CFeSpGkam+bKJUf2wz7oODnLfBxU6mtKtFrg+jovugVkkN8GapjfVuno
oBH3jZU36tmPC3ZtB8DvfW5pGM6KTKuxmjecP0Ar57fNrpZrzjOanvowmy7HFp1GhtPM80S68YgZ
QrWYJ5EyFdvGgLQ0T+omklEFreZhnozsaMULUn8sPV2/TTLzcZ7dR7BbWxMPuXjMx+dGI9XLEMK5
mpcqlnqDk+Z0h1G2+dDk09uuvdQU+z4WJTwlNiLjMa7hCjEelV9LS6EJFpZinHp8lZ51H2eSv35b
U35bumHhhkzS8Pz+beddJnzbrAHQXKHS384k9IzXxaYtAuqiJSz9jY4ueervk1UTokTzKKGZl84L
piGlZZ+nUzX/lGppvpunxqza01Qi8Um1tRfT10UWGEW3sN2GVUM8ez00zkgpU5gtfUAFp4KuENZJ
vkX6oQafNa/9tqFjhNROV6709YhuLaWJbqk3Cxha9HcJ/hcHAPJ7oQzus6pz+NEbUB153m3VJU+N
nJ176GzqhHR6KxL3eWiNeEkgPjrMS1s7xhNjTM6BRvV0a2KxM/SK+1wjGtvkdTxs5q10vSccKeL4
5Cmpd57iw3xIV+nUA6RXMoDyUH4ck8itc2U7T47J+GnCdxaGVVM+NoG/ng/pteTGtAnna9Gl+tlE
NZZE7rFNDTIeqoq4GCOrI07ZzrGvLHIvsWb71IWaD+OYmuCG/lw8KNQwvG8yTdNIIwpi3+LValio
TsLuIQhF94DREqHDlOJQP2AS5A0GMv14eV9DE/5THxvpcV4f15Nma3QILefJWu5QZnHlvuZt+jqz
ljBFvK1nWNtWjPXNkKO3pwNAqX2t8LSqQDKFYQffwjsRdsU3PJwy6gQD6TVgoradWhehfx8/WXbz
xTOU/Fvi65S/2NVHQ7eqdQuZ8EA00j6Wk1bhgeQ5n2OlWs2rVi55Pr1X3fspxRtuVCPeJFbd30+l
1y3m49mIFNPOri5+SamiUg10xpTE2jeIKtdFZLvPFA4c51XbWP/UuSoaRN3W+FJEdOZzKPy+WjqM
o/44h4Qx1Ns5FBl9qvkcalRDT1FefaF8t9v4VWJuUjWZdhQHZCsdsMfTPNnVSb7SQ1V/Mtvm+9LJ
C4wfJtVEr3YkjbINamfyJIYSn1V80lfqqNYniuH7q0pLmh3YZDiiSpSuHLh5H8exe6YE2nx1m32T
KtNLW9FMACGPEZSz9eT59akhnlkIgAu9kV/6rAq38LIy8HdpXx6IzGEZJf/6ZVIAecZm2GyXjANY
u6r6EXUENtB+m9mnVDPW/qBEB9JG7jIl7rqe51euTi0QQuf8YFjFumh7LCMCwRaGF2H84g3u2w76
K8MxcdXSpL2e46gH06QWVE5VcUAVT1GPbwu7OtTWdd1BJJAL5lXmpV6nF3sSCFD0YxJUkMA2aR1Y
R5P45tGWH/NkmPb2fsJccp6a589raBn5I5I+DmTqPEb6LrftCzyOQivbhLjeLGcAO0rXpxLQ/0MU
UDDZaNRZzCB0Z2qebM9NHkinh2/zy9RZCk1vPkPbQG3efYM2zjuM8pe7oDT9XQA6aOuGaf6Q9CQ5
WkXtvhm9ugQALS4q1KYVGEftBDoVBzSRRpuhUppzrWpPQZ30IHUwyhpz79mK8VCJNSc5iLLq8QAx
Rqj9Y3DLGAMxdh7cISvvD4be2neW/DB16hat4m6MI1sSxcSREsw9+j9qLWszqa/0iW7F+/qiaaKN
2jJkm+fNm3UhVfhjJLLtPDkvUKP6BWy9df2+mkMlldMU2Q3iTfsurfzmxu2U5fsKkGXomsXj1/fd
NIZTbdsJUd+80bxAiGhYJWnoI7lgR/M8rc0HzK6j7Gqe7Arf3uRRSTWEijeOF1jPLkO6fe9RBDBP
NuMYriHVqLt50kmKp5Z01y1iKv8BhfqmaYX1XI4BAjbvXhti80jqAgR/oL5ShqVu47pkSDPPmz+i
KG8OaK6QLbOuOhXGxp/q8qrt8k/UAiM993x9palufN+PuXVr6l8EsQWEM9hVXIExQ/IqFxZ1kdyr
ZqSuVLJD63ne2wK//GSMurafp0ApWrde/mVefZ4TWZp6Raf1x/3EaaFSFdEq69rpOoSkbfMpQEP1
tg8GF5RrV9MnxC/usvbITMek/jXZAEXwXh/ep3z/bWpuqwYoF+/Lup+m/txubuT+XHPejpxT/6D3
5KplA/jnmm/Hk8skcOdvtvOGgOrHoL8K+jE5omxMjlbi34ts7HbgWJLj+/z5r7d51UDCrKeygdXf
Z+c1Lf1inm6m7msaUJiPP8PRz6ziOP81fzTVCFNFTwUGYn8s8DU1Gn6YNp1oV6hBdh33+FC+7eZ9
D12jjGstluw+uf/5Y94XnYJu8eG3//r3f38d/m/wUtwW6RgU+W+oFW8LeFrN7x9s7cNv5dvsq2+/
f3CobvRsz3R1Q1URkVqazfKvl/soD1hb+z+52oZ+PJTeVzXWLfvz4A/oFeTQq1vVVas+WdR1P40I
0Ph7HqwRF/OGG91OUIpTevHJl13mUHajM9mhRmb26BH6u07mvnaudx0vGMpr51XmDzer3GVeU+9b
LZSo9+ioYBKQboI4MU/1ZBlvH9mknUya1mtyw1xraEnmiar8cqtogVi8rzcvIOeGgWYRgUwuI4Ki
Vr6rcrc/Wnk2HOe/jD//kmtATsnpxlF3GjI0Ofq6dtVGorgrI0ppfXP8YcrL1Ssr9MbNP195y/v1
yjumYdum61mG6+iG6/585SNrpI4viJxvNTauR1vPilMv1PSEu4X8G/V2Q35DzqnW1ogzGWUbA+gQ
+fF9dlx7YAOrxj8qJDdXmalaAG+G5s6LnBqEAvMG37YoJ1W7EFXfH9OlqL9WaS1wnwnPFeX6NxHZ
8LOqn9OkFU8Goqn7hFruea4r2vio+UgM58lUI6kyGArwfLmNhfZgHaRNjXhfWGdqLdLl5OTpfl6a
F8kP+x/KH/avGOpVL2qElr6G66nvt8A6mu5I9PmfL7Rn/OVC25rKfe6YrobkyzR/vtDCzV06rEH+
QkSkhxfD9ZuvcJB5XFQLlAXCPmh58zV+X9wXYFGbPL9+Wy9sBEphOKLXoTnVB8I66GETbrjMHgWm
mXJm58r64flP3zfln47+fa3Ssl+6in5XFZTeFcwqY9257XRp28XYEA+fMIjZqJkurkRmuo+Wr93O
yzNGOUTM9RIlp2+favDGy6Zzp4vfJI8DMeZH2oBfdphSfnCvegaFhsshhVs6WcNt5zjhQfTlcZ4C
Ejjefp/f3eLzDIGvK3N/0RmQHylzMVa++b4Km7Zm/raprpj1aqJ/sitiqjxC0CEg7KPhXvWrx3HQ
NAzeOmJJbivPJVA+Os56FJb6SYX+v6NYyH6btMfolKNhfTBcTIKiwsowTGXrv9ur3Lw2YCHMt8Z/
/dT8NXNz+LUoxzoKwvaXyX8/Fhn//ltu8+c6P2/x72P0tS4aigT+ca3tS3G6ZC/Nryv9tGeO/v3b
rS7t5aeJdd5G7XgnXurx/qURaftHMy7X/J8u/O1l3svjWL78/uECP4swK+as0df2w/dFstnXkaHx
lPz5opBH+L5YnsLvH46Xprl8DUXzQm3j32z5cmna3z8otvcvktc8VUjrbMvWrQ+/9S/zEsf4l6Xa
NnIyxwBCzRoffsuhoIW/fzD1f7nAWRzXdhECGqbBogbBjlyk/YuGEHNXxzVsTwMO9OGPi/D9Xfb2
6/39u8356bm3UKdpDn4LhqXxt6Z6+s/PvWeMSFdLhch+3Z8KU135MDdA2BuoGADHIXDt/8Pb9O+O
qKuqaaiObejkM34+IgC23JwGrdz168Y3UMe45ZNO+oXU8KL3Q7H84Tf5u5f335wgB/Jo0xydQS6X
/8d3d9Aqsp+YlIj5NyZNwVJxxnM5JRe7ms7/60O5hqvzAuGAKkf7+VCdk2qUHU7lDt76a5Imr4wX
X6GWuUnw5Z+PJL/0e4dk/tU4Ehxb3JZtmH+/XMPWDicMzIdyhw7IW3tuVS1AuQKrHqL/dP20n98M
b8eyNbo/jmc5rvZr5ydA2GsWIWdlJLVO/EE9u/jYlK69H1QBA7hSO1J1VxosdLSeMKM652QE1XrS
8+M/n/XPnYHv30TXEQHAjqFT8Mv1dbrMVVqvL3eepwADIFooxvsxGM6aMp6HknJy03nxAW7882Hn
M/z1att0Q2zH1W3Ps37p/imaVRiOht5PkxkjLBN1h5xE0d9X7XBfC1BUeXCI8+kc42C3KJSICqka
DS5d8cisjcXg2o+xnTz+/3wtkyyXRwfVtn+9Cey6EDrj/3LXmg2AvRT3KIejtXSKFqrbfhPkj+qK
GbFPzTzAk7ZI78YkA8hBSAmVEypOsent4PLPX+xvfyaLairDdlSV5uXnx2ASsRgjmAg7iDn1riRY
sKoFCNux5wE3eSKcduno7aeSOqn/0LZoP/fUv98iPxxbLv+hp+66nkkiUrpgWsZNDyltIYLEWATw
rvR6OA8qPS81Hna9TW1a9JSDGvoPd4u8Gf5ys/zwDX55NPskC2Ea8w2mUJcqFBSieEpO+BEsY5qE
f77Uuqr99Wp7Lq049yVaGV13frk5CwY9LlYeGWMlUryVs7eL5LVXpwQMCtXdJgoCfE26NHoSrU+q
NET8ggvyvVUbuxYXrYVQKaBgmzEd957PvWOADUKutykb9VwG0dJLulOginvTEPdFvBms4nmggfOi
+GJrjQHzeUAsvwHIcCiDrbAz3KwL9iPXFzZJug7H+L7YFuBMxtFfloU+LRv3EOQTIWtu0CRhJasl
MWcICt3JADgWJDzAeoXfATjjgaLU9d407atOt5chpg6pFiGUR5/JL5ofnRB2iWJqxaoaL30z3EaV
SU/euPaL4arw+I65ai+nJL9tnQG9eZgrS1KzxsIOEypYAqyAjU0TT+e2kvrsb4mIL6mj7hMD8Ufn
AW+BmFX2sIy9+BVo5Guhx6/yftI9bmENjtEiyu8Mq/nqyqZYXhmqNnUgmw24IcSEg/4VFItPGi18
hdS01R3n2DQN9ZqclzbYO6wnHtNWrC2rWdVcz7nxaO1hH9YtA0CCIUBUswvZubNZc4F0Wjz8fNkB
SGAtcvmxxaVXODl3IqwWt+DskDr6DvcBsKyWfPaQLDKHnwUB6nrMimvh04DJy+9b8WufJGu9UB4t
qt6XSpG91lmzIaf22jrBUTcogTJHdN5xqO79rvwKUH9hDpwqYh5AypN67qLuFHsvg1uC9HP7M6qH
s6tPPVIZ2sXSu65C7aYsqIDzTb4J0Ka7wXC5YSe4x9295027LLP2YdKxvdd467ukQcJul8HFs7gE
uQ/NL/pWdQO0gRQAWX/Op/4+7OWNFomNPF40Vp+bGES6kl6MSd1b8krR+TkNpX1yqGhUMIVSTOU1
KZKLFmeXzsE2wBjOVUXQQlaWFMGdUQDsGGvtPnZr8KUt91QAMIoY/l2Sgf3zDBxGR4/702xAzKbF
ocOwHXeacG+ie1z5dC8mvhH+bu2GUbSybKr4EidSpTZWN3bQvbgRh9MNfiwiMuO2Sk7FS6attVvL
QQLV5ug4NEQA8ts7Cec3aN29fO8yiMUx7aKjV5mqiogyz8hoHrwWCPNAJmhp6sYCo9qzvJV7+XI2
VPukoAEmzwMzQ+O3ieiobs2KIlW/Oxt1XG4auvVXMPeftCiv0X7w3USKJIG0jOzD2OSdN5XqD9wf
hr4IjPhmvh0rK3iN5YNL0WK1qJWUDEJw57S5viRLizhHNiVulL729nCGSX7WCygi6Pea/mxQOod5
FW1x5ROlVibK2guksrYXXtqOfoSZFDycXgIT5KGZ6BPOzRbDzrMWCvTxOCssysBcDgMq4rgdz5r8
oZZFoH5FBd1ROaOSKUNcI+6XVKm+OgU57FSl6WtrQDFl8uTUyUWpzF0VtZ+t6BoSxmvfccG1ILm4
kLrBGg1bW/DK8nq6wIOL3r2neHw7r+CJbSDFDSANzoiFZHU4X2uw+erof9gLR/F5D61q8oZgPBCL
U60ztgf4V4UzwdMAYDjVA4AKkLGA849AEmAwTQo+AagLvG491I6+yo1o2PQp7bZC/ROFQcMRaz+I
b4N+tlP5dNkoIWWLaZMPWlKn0zIOJsVXay3etK3mYczlr4rKJxJ5hLVoHRKFC0OGl4o60BiF2V+X
Uvumhv21YVRXTksr2pTyNUntLRIWDmuryiPPVrSNbWVDeB51f9scq1EBhRPmQMDA5YUdmWeFGNk6
LeOnIQBATAEAelfEI4tUU9exIkE4IdfK7sezmvbuar4h586LLeJX+TrAnuzVCuydonJpaOLaFh3a
2KrfKl99iOGodqp2B4F5P4p4k/adFPC5kNzmn2hsn4WXbYcsuJ5vfpH1xcq9JkXkEkLjhsrhnGla
QtwwLdIFetbNWAH8s7itwwEtUzGKF+GTQ7UK+wEJAPVsfnyleUa+ibIJHvpY2otB+M3GCOqnCgrW
NiBc71bZoYX+RixQ+2KLxoKfmqjEeZN21bSoN1Hl6yu15543AmVb2UXEDyi6paVjUeFkPJQlPKkS
0dQC5+Brp+fxQTtIC+ODKwpSYyHiqQBMX650DAwocRm4PZtxhVoX1HnuXUU5uZ+wrYZV5oRLHmQd
gExxzEvkOG5Ht90dXyq3PaFBo3HjnbnwuxeoJfmaiuNi1SUCjLOBlMEdoGtZHKyjMa9iAxUgNGC4
nu3bb1ekPEPd1L7m5rmpxc1A9d2qzWpnZXj6JQlHlxrMSFl0yNx1FErLMOVndxztwoYn3aTeIXf6
nYltBtZK9IlMIKeQ1RgkebG3GtFtegkKjTKdYpJZIFMs1FOLkCpmM4OzJGRf1hco6sXLoGbDEsUn
msF+EZvFPfYp53zgEQh98QCc6k6XbbllnyYQZUjLeESD3vjo5MST5ibIEmjhYiqRQgBowtGXEe+2
srHOg+O+UCtE9sRVnxxM51YTBWSUX5fkjCKvW5K3g60UT5gMusOhYniwMUuKxUp+c8MM9GUS9KSx
xSFwdWvVBvlja2NV5/itWNlxVq9N3ourabRxPUTL6ehwkz06BoJneZVXg3UQOXrS/EFv3e4hR+1h
6kVz1OE3jBml5Y7bf4kDdxkmNr7Ko/05gKfikFVR+se4MA9dBzyKwXe0ioF6uU2n7uEB9HChsLeI
AFUZRbynfnaLliI6gulRMXqIymWrByZktRDAdFh8jTyYu1BQkm2urHHlOXuSmjUCc8Q++yniVbpS
o40zTNUVrn+8BNV0q0J2WnND46c3QCIDi1MsqloqMaIK3pU+rovEvqpDbJga/SHvbQrEPs9jcpPb
HqtKagacrdv4GlqUoV6mxiGPKPKvLf3WGpCJaEVxk9httAUVtStRuXp4Na1DjPXW0ehirgm5pU1K
JKWkHonm3qpax8ownCjcp/xMFkqQh9xQa5TSbI7dOveQvMRV+03p7RNWLvCY9HYD+B9adYm7jGdW
PBTJvZdyF1HPi033opRdhnrgjZqoknDlA54NC3ud+Z0LMiJ8tZyv7cDrQxU97jJ9QmK8uCE8d/Ad
M18C+C5QdoFsoL/VDeZHU0HqBviILlWQ0NGCl76sjJZH3+b5Hz1z11HajrV6uHUMDuhVlreYSgt+
NSUZm04XQKyBHC1jMqHxuLaQTnJ/ee7WoXBuQa4eE9pEXQkYD4z5rGxRx6oFX7Le9M5YHUJYecUY
CN5Iw0aMTQeWrL5JgLIv0RaPeC0AP28TZ00VCfSVrvvURDxp09R3i5Tq5oWB0Dp3owTToXznuKVK
bWSIIXgXrxs1Afbdl0svqKNtT4VXoaCcrXnDrMisjCu7VM2FosAZCej5aYr/pWtw7/C4qEtTHt1u
221rVdHassNXo3aueQbT7fymA8LJINOMlq3daEu0SubVVE/JNiBOQHNG9UWe36NI07cT/kmRC1BC
eOj3eStsB5THwSCtp8DWGH7wlPpVthm75ktaKf5mRDm8yvTkc5FSkWqkHzE6ol5c7zaJ1tApaqNg
a6JXd1v70XWgQzB6szc+FQ722Dx5LrSZMeswaYnI6APAQA5B32AS7s4dAjqIOd10DdgpbkwMmWSX
0tV0jA2Et0evB0nC086UGEIVIdG8UOgmW5FB+12mF/nCfIsuQQrAyRI0WbHCYYH2uumg+pvP8Deu
R6lwtWWnIHEAYcFP2BfQhFeNTj/LRkHdUYOnEqCX0nNvO3dbEzixQQmuTGue03bkDctoJu5a6YHQ
gwwF3Kg6HvmlgW9q8AP1yiKhj7ecr8lkuI9FXtzSJj2DCDjNXd1WoqNcHYc7ivrOukvnjbLfe7wX
Cv2lHTnvWq0uXrmVPeXC1884RCygwAQYVYPXpaAZEJTyCVQpfVAGTZTtYQptWDv539M56aSOX6ca
/RsGBjmZFv9GgQKHoplZZV+4q6xCgE3Xjjrg1yCzkhXlTdFOWRluXR9CF2OB0d+UEcauJj7UnSnY
P70LVzC+y3y8aUJcPJ0GTa9Wrak6rBaxHGwJGWsR8irApXRXInKgf8dfpkI9WzGGpIGRXHST699P
DSNOxmmEi+Pril+sjUEypIxItnrOxS3SWwfK9+RYD5lrU/IUvZZmSbPUkgKpToUvHzFrOlu8pwF9
VBgrYkMwiurBksOQfkgeS4jYO6VKscdxQfPb0rmiyw+KQ3FLUKFq9aP802ieLJ3xpQP0NPEZ6zFc
CVyGpiij6O7hdL1461IB7ndi2rmcwddYUXRWNj5JEl6oclhqt95nHWs2E5+LyNTe7tBAgHAiz72P
MWB2S39Y1Bm/tfzawrURU2vBstMYLXS4QpBsxQkOQYTtMnyxQQcsdNt5iFJvl1AivdSy7t7AvRLt
iLYLjP7e6Md9VNM5Fg4Xnp49A7RNFkWvYHyGdSy6e3TEMPXSgGRUcbQLwci06fYI187zbyAi7Ffg
Ju5CvNsWnWxX80KOLeT4WA3HZ9MeLyITxaKso3Ht+p7EkoxYushRspFOkO2Vk2rR1bJVgtUTz6GG
te5q/hJ6Q9WOHNrmdnaUnSmuEx1xOVgt42kvrCeH4hGAl+N1rusHm2K5RWONd5WSH0AHgrFtb3TC
EKM2XYOkQbCQs4bctYx/WEH3pS+eTAjHpcB/BrevU26Etx4hPUO3d4iJPpcdINZSGw4a1RHUfEcX
CICA/wDsqv7zHH6bv7wm3zmlyf2qZwQqYl5SmNS9tjBl+4ItlQQlYeeJKyLPcrwrSVnc8Elkn/yM
WAowYDfT7gYtIrFlDEcj5o2pWDd4O6248k+ywRB5+TFVUbPT2jiDBlveqLlJuTxKxUDHTZsDHQ06
wYz1BOoXo3qYo8kQAw1e9Z8V1yZ4Jiu8E3Pcy/eyDjurnfKXuuOZloP6rqDLLjSyFU7hUcQEQ8UG
zN36xQjs2F3TxfDWLSNh7mC2CEACZcFWUwcq5HhqoYBqjGvTb2XbIsKXwwjXwFT77UHbuMN1LprP
ycAARDa05TP+Q9/qqruXTYn8VcNJ7Gwos0MaXmLtawy0MWjQe6UkKqlHvBkN/ah6GC9OEactQxBd
w9MTDBiAOY+JCL9W2maizJyuuh7wVr/yBU3GJK9J598N0/BRnqatyJgyjWLZ2icL9Az19Pz2MnCJ
tInRpC5fJE86T0dlE6joTTNZk5sOV3NuwGgpkfBbUAy+b2DSpk1nSptehzK9r7xiM/XDygt5/Ac6
6gsYgFdDVShLmcCAnB0s6ka/Rn3zmnX5x9HGHsBMGXfIgI8VhK+w+kCf9nzrEFwYqR7IiNrZkbf2
/BGRxQM2HmUFVDg1ahbqGO7sFMbhwC3YVCSYSFis7X64dWxQHHNgIXxMLQBceNGBn+i58YKIAXjr
oa8uucG1cQPTCxs9egJCYPxtIH2D2q2eQdq9RTwML7vkNRinVN90xE5sS46tuSv1Ids2Cqz+huDc
MIfP4m3kQQYPXf/YtyUnTqvucXFiiGTyFIe6/0LwcF3V/ToVGF8IjY4fjNCPbadR1sLz0PpYClGu
vMCvmtCa4lLXbH+zqLVcJdXIkZN2EwyrAEdqw9Z3JLS5xefHr3EeDXiOq3mo7UcwQ4z0WiPG2BWM
2UYklEudG1oO73nfd1Xwagc03FZKyWvPsMh2k6u6F/dpP8B40Y21QvAfuwmoo2E3LErZo7aIws4j
rUCGylKIV2OO+1zbZi7MSJ4lEi6LOUaaUaloYtewyK1DrzBajbGDw+OR3lvumcuuDAhOhfwgCOD9
RTXpNKRE7rJwpIdTQrogSOlrPWYFQ7itRMcY1EN1Vo3RA7XP3ja+6o0w39TIsVYaA2TVKO5C6qwg
9XS4pjYnWU1oVTSvXfzUBkWzwNXDXqRW+i2vO42KZcaeABbXUexittZwiUASP9XteOhBbC9GXwBI
bDMQNJZzQWBCj+EUGObJHLLXOUqDEyJ+VGm0qkocxWzVdbdWpKJC5dWWE5qcX3Z0FZN1JUVqFkNj
z9I9kCp0T0fnmxPC//JkSC4j8U9BnPviJgx56wyGCYD95RzJLktJ0ja4dhh5EnaijwwX9baIM2cj
m5JRjntLjxxSqOXP5mC/igE/ZRcEJPCfVWSEr5DbspFXSDwRUZqKj4A5b0qF0/cLqOVjinQ54vVm
BCP1ZEa0n8fM+MEScpbvtsSmG9069kvVKDjKEKyeZGgKvjs/rpE49BhviDIsSFZDyGzEqg68jdLQ
IdHxKFuaAoBJFxE02ISw7I7zswxtlDFqOd3Mvbn5ROl6AW+zTNpmBnlEZjMqQznzlp2aCr4penQX
AI9p3PKLR4Jxm1ZHbVQ/+Rbd7ZIkAAKzz05UurgmGz4hByz25LWxTXrXfQVCOwDkx10/JPdVAqhI
cVOeyirfNvn4SfHpq5ROdJq8u94JNH4AfCNAVRa8eXVcUo9InwgG+rW+i3LKyDi1a5zbVbdkUFCP
33zDeVZMhHEMz7dWIGjcvFEACga3XIEZKjPKWjktl1vLytNNBr06rL6WqWJvQuvG74orRS3BagOk
Gx3Gun7bHBozKPHqc5QFzWW3ssZ03+uRfhzUTjyMavaUQSpUMmvYYbVulYq3oe7kHn2dsnYI31FQ
qWDBMeIBIMAnn5tpMw0WIPXGXRWTUR2gjMY3foGOk9gDoiGxUbvqhO8kmFRMBcDCdQABhGusy0BY
y6qCTJZqdBtiMdw0EcZCOorFsAsBMWIktSp9v9sFcf9YC8O+yqJm2dPdZnh0AZKPWZ/7ZJnQYrJm
4TSl8rktPBkjDeLdVLreulSTZxTA5rYXFqI/9IeYe+S3OTIZnB0s9d4G6LL5f+ydx3Lcypaunwgn
gITJxLS8Y5FFI1GaIEgZeO/x9P2hpHOpTe0rRc87FAEBZViwmcv8JhNDc4D/0BzieWFPdrmPOrQF
xIBg4LzwDBbtpzxDGZp7wfm5sHN5QMSR8F/HeeTgZ6ZEmLUA3Jo4h+vCQdTmYPPk9L6fw1dAHspO
stsE0bv1CDs4xtoWR5qe+kFAvdgJGGmM0m+oEDLaeTgXrJxcr5G4Tb7UuiYObap/ygoaCkkE3S0N
smCBRRlSM/MijD1kNfFREWZpHwbwyr8srq9FBZFHUMavIbqmIxIqe86mdWjS3jpc195tmkFrbn0b
+9+8zI6W1SJb4eLuo83ukm8LRCGw0JplQbvSo4RTDmG9j7KKwKBAZgxKl6nFOU8/DpnYgTEKmPg0
+eZD2gdq07vtZjCHYa0H4SltRnG4LjAKNw9gpXiuKPiv396IPH4oialoGGhhHK4Lyv3ix1oLdzFF
NpF3ZD/XJnVh8bSG5Z2r6TT3Cv2+jg39Hrc4qHkZpcHAc/ZBlqHtIMIn00FpxWoadHC1MN0hIepj
t2ve5w0GgINePOhOdeLt4QwXLFiacRLt3aSDe4Uk2NJRbrZUWWVebAyHceRD6h+pPdw3XPQaGwQ5
NxYRAYPO6EIeBl/FDTVvUmgv73p+47o19GjRUuHHMNDFCaht2R1AqwVGQmlxP1qWpDROneL6miQN
a/B4ubO02yHW88tUnimKjRtsFD5Zep7chisE0xbAfXmwqO6j7GoxEXGe61bDhe66amfBV+zcwYPL
2iQFMMzDdQ2RiJ9rP17TnRr4nfWs+ilYxr2H2Y2QnzRdNpvBjUvok9I/pjYuRzN9b15c1yBGP1A4
QwyjYAaXM8HPd5LvEY12zNwg9V1fui50uAA/NosKGq1MimTNoJfsBX0GQU3yYAdw7o1L3HGXixzl
SzuxzuPFbbyObhMLKO1fmI4Q05ST94CIB27CDzYYa6/Kx51CKFjMT7Gcn05omTpyH9GpTGt05xtv
rTTIDFTcTzbUvVMqfIQtSkTumuEsWyTUbJNyuFkBzAsZalZBOcen1exq5B/g1zdI4kIGc5oC1SgU
uvdWeEnDqD10saP0JeajzSGZB5rcyzEZad2taZURTJrYg2WMeNlCJ6fcJgMCSAqhXdWLnddskNeH
IWHWRz7rENB1LkY4/ClHt22Ideq2jRo0HxNjWoaznXeHNA1BRPalLPntcWu1OrtgVe0hn3fGFzEx
xnVVV+gh1QpxKUoRwzLzQusgJ906XNeuC8+qfm6GdiE2qauYORGklMWIMmXZHQLH4kd6LKOva9fX
bP+p971pT/UYxyBIIcs2wB+TWyDMESxTzVpoNg5KRo0BBac1lEzRY3dXBOEzNmn10kSSMiiqcWf4
zZOIJVcemD/k4XXMzUzhofdP+JYdRGsOS+QZi1PhopDiO/7eIuXJkgjvmkJ/9RTQdnmsIxQ38uGz
WxYfJrv5GA9EjMZo7nriUjJfER2w8UKgcDSfbBzxFi32VIwkwa2eUcOoNY26h/UZ8wPqBF39tSQo
b6qk3Sa+KNbfsZpehIbNM9srex+MwlkjGr/rjXilHFms8lnawpX1c2Snr7WjXklMFrYhkT1s/deh
9F5GC6ynrO8zH6vPfLLphwwbXwv28wGgVbIlLlM8EkOAXWJMrBeNBLetKgiMhHxsEKWlyLJE8wjG
dUIFdWBsK7E2MuU5CRjtKudzmJifqok/Uk3BdzUwzfVtuAyRfVkZdvrRL/ycnoZ6FK7/asrm1cwM
6l6Y6DjDIvGJ4DC5FssprZ4Rdz1N5mEqBc04Qb/XgfxvT+BP9RHhvDQPnxmFbmI9qPaaQXtKlsVW
tO2dKAuMYYd23E0AklOcH9Zm52E3HDLBTXm4pBfXLarLkGEqTjRbnSZnFn2S6fdIdDMUljzV0tpV
luvH+TCCORFIIsR1q3QBIJGIOrn26zy3ERi77lKvuhh6t28l6dO1ohchwT+XglD5JKHSqbAoJDYa
4R0wyU6Xkd1/qFwdT1zkvSPgFnrjkUBijEmigzEMZYEI8nMtq7u47NemE7+Erv5gEixSOyRnVmmD
ziryqx11AftaQgJK0FIWQpDtRZRKW+wszE7+jLe5wqD/ge5xdbICYE0A0gU6UO/wRfU0+VZbU74y
sSXMRnKVwtCDtYE2zkCPRBbpK5EesuZlwnSGIsi13OXSUGtFunCDyF7XRN0UKEID8yMyg+up9Ckz
WgoDaUgYM4ODkGcuC9fnIXLoMtskly16UISFIEbG747JTdDiKrBCYRBQcIHqe/iCyDy8mvITDnMv
A6x0ZN/n0kGymRiuCfnh2bbayQHG8ueTYsyArt9OChhSQ1rA9MX1pP0CupK+8EdFSWRXpcaHFjgR
nAHqTuxSOCiMOY5Tv/ORUR8G7ID//NviX37bwMSJHzUAQLn6O4JAbXU21JUi2RVzxzv1qBjxQ0bw
wabMoAlkJcV474AWATb9AYrB3oUBPmdhtEXvUZcbScV1vAl1WsrNTZW4+8Gi5PPnvXR+A4W5Ouh6
BCAViHKTpuE/YWlZNWSx5cTcNoq9DBoSRFXX/YJhmGRynMtrmYF/gtOi0uKCqwIyVvbx9xnMEYZc
xRR7IhAZCr1gh3BNvJhzLqcS0J8Sp5yoSl8SSoXcExtLEJT5UfA5r0OC27srBBEVfXLruRzYlNa5
fI5GKZEWICm84jRIE77TCHbwUwkWoiORFzGanhETrj8NR0w6+DHUl0DV04pDmwYZW2uHthMmF3Z3
P6bBtxAy0CfXSe7nhI06z4sDMxQLlW5pwYeei4yhg70LqhOAPPKJ1mNljg/JEPyFyWCYv4FjOdm2
IUzbgb3o/AZYRbUux/6mjXch/Bscs601GFWy3xlvUs0jmVXPqKi0QJ0RDEScjekqShxxNjpr4wx6
znRARVnhDEVOVdRH0OT9ru4QvZ9n7rGnnoPoNdoggU/9pHK7e8ujAVzglTXVbrrp9Ol7Omkdgxsk
b6ccN9disx9QscD1ZJkGL36tAYQzqFeHXLq5oZiFFMkwSCWBJkfRwahg4krUJebacyR2xWzOSZkB
uxJqbkyh66i56wMaU7HRY8CVJ88QIxl5SN5TgXg91hnLAp+OVeXJzxhVEhXO7wcJi2u/tdW+JVGP
PblcaUZTrKGYfknxCqFcn6aCSMFcJ324xY7mpRWUG1MT5+oAaWZNT9d4xuJrYsq5NRL6iPjqTwR6
1Kuo+CAi8j0WmBBR5ALDwFHbboNAG7X2QsvPloz3QaF9w6sO8/jMN1a5Z38yOsI9z5pojMQkWDq4
strHt5B27yKr+62WCge5j7LY0C5BFigq9sWLMKPx0AObWsYJNBvepENw8PP+1eqDiuBs41mIIRVy
X8wgASek1VC5zs6stM9+ynM+72q59/PgG6an922cd7ejg7uP0WI71LXDB7yuAGugPhv3TYWjR/30
56HBmEHL7wZPY6Y4IzblYIHxnuHk44mNmmkd78z5kOfZQPIaMZz7VWuOmYxIWnGnBZGDSmU+N+/m
hlk+I+msGUZVNslf8Lu/I75dE1UBYfMcCSqS4t2Y2oxO7xShEe4S2/9UpNEd4fN+Ln0nMJG1atx7
M+Is77sPM/QK35sXTy8/msr+y7n5l8HddMFbCygSFpDI99DzNmw7z8mQSEdcvwB5w1PVYn9cF0uQ
LRhLYIVUkap1k/3Fqei/+EDO67m+4cz4MfAUmHlO2Qr7sEe9DR9xcRnXVMK8ZVgMf0HiviNQgTx2
LZ0xB4S8axim9R6HS4CNjn3SB7shjryVRhcdZMVK7+oIoxBMAF02sWt25Nrmsh0zHbE0rz9I3arW
gi9SoD6Ncdiv21Cla/ATcinmalSYJgy92ApRZ8W0rwaYl7fuh0VNS3Kt9ynJI85ciwKtmX0fD08p
ckMrfQIVK1IM/Lx41ru33Q8uuZDQ70X1oMVJtb7WxJGeZPapph3K8ysqfe666ymsJR8Lu4l3SZm1
66LFeI/HApWpyH9y0tkX2j07wTjduN20wGzJ3Gtmj3NF4RyiisfGLItsKQxj2oSu9rEq6mQVAt/l
DtafR4xcpWYisgzpboaKZtTUlKs9BjRwdeaIQAR3ncOAPGXZgxuAjUKAe1ylqB9hG3WXtf53O9fb
rWPuvChBarBWFLTzIdqUToVx0FSeSrdAlXfMSE5RIN+muKTvqjD81vRh/iP6+D9q1F+oUebMPPll
nPuNGvXxpQ5gxzZ59isv6ufXfvKimJj/4zJ7M+wpBCtsC6LQT2KUIaz/SBN2EHgHZvf/cqLc/+jU
kpQ0FOMly184UfZ/0KQ0Zl6IADo5x+X/C07UO8IHHCGGPx5jMpk5tjSsdwPgRHjSanXrXGKAY6sM
G4s9GqP7xtf7JZIKoOZQ+oAvPNeFjBg5VkQCdT1HuZciYV2oEug0oppJq99gM/qXkUb8k5Bz3TvX
JdolCbEcTtA7hoFvD6iMBY11cQygVVOOyqo72zMqzd6HiXHJLe/eNmAdZnnUrq7dBkmYtGt99E9k
qkJE1wwMyWc9T2VHJ9zeXVLKWebS6IPb1gvxkEBgaXK6pZl7r7/cCHc/ZrZfydTX2eNtwvu5+zOT
GtICPKn3bJqKoLOvcsO6TO5QkCrn0bmc8JWI5WxhMlli5RuBC1t6Rld8Gn29uWsMwhHsjk9mYIWY
gySHskFrFKPbpdIAjFHle3KLCkl7mm9Z6qWbUJTVnhrCvZD4aiPzRKV0NiAodHlKteTyl2OaT/k/
jwm2l0AHgC4N9+D7YxImEhVulJgXbvRsW9UoXncV6h967+9bgaePDAygt9wfmyJWasdErh1sIxhP
g+X121CVT2oYyyNg0I0blXC6KRCEgMgFdO97Z+5p+DgjDC520n/e9Wt88duu8+xAJTN4qsx3d1MG
n7WFbSsuRqGWuqNF96OxRaykwp899JbS74IjBtmIo47xTdcmw2dwJ43qUfPTOsS2gRhDaQy3A4nC
BmsQYNIxUSOVqiWSKOFRi8SN1kEjGWWN/ECVBbdKM6Gh98yAllsDE6tHVLpjF7aGTDbcGzSmrGAC
USYIfQ0kbpuUJlwZThEF0SBgqM/DrdYX+U6at7afI7Fo5dgWITJ1oZ+xKj1Klq3mGvty9M9h4Lg3
10UcrWTnIMDkEIkChrshsAv3dqg1G4MGh+WBQuv9fPzs5mTdqg8/dlre3kSalawZKoZtrXsmPrZG
BACg6W6va33c3cVRE691U6vvTYG9r156+9xwtwrYL+km5GbIX85E8akaYmON1Cx85qgq90OtV6te
K76OzuDOzZdngQb5YhqUdQlgSNJ2qf6SHol/u1VnyqlNmcHQTetdKor8mNkOMhAXTbSnTrZ4X4CB
2no1cP82sfbkyGc6P4gFjfVTEILMjVNFb9vP/eUkPOMmyItti4O3gQPFKWnBY2srP8atxXRHIK2V
e4MFrfvxz7fpu1BwHjVggbsMzFIxJPP/PzNohwJ4NNiVcZlsDVCNE6B46dyaMkbvx0nVBuhPxIXH
5EJJld1YQX0Itfihdl90VxdHRyfj90EK9hSn9zVpDsKt6doss2k1Bm24/fPuGv9ylk149Eo6usuw
8H6M7mhHxGU8GJi5q/JOH2uaqfHnsE9OAeEbpucZ1j2ZOqjMAq6T0TvzETSKVbP/846Y/0wvrufN
NOAKW0pnb35LL7wRRoauc5Xw3n0oY8M6VR+TIHJOORbQga5h4tChMYseWjgh5CEGd9n0QtxeT+VY
A4Md++RczfDPiXDUX2poYOyxtCrAhhj2KowoKWkANGjwILifSsStYavEVn7OSnIzz3A3vmeQyMlS
P2laNh60KHm+8mH+fKj/douYJtoxdHCkbf42kgkLL3aIKvoFB5UvVttHx17p+CVXyNElkX0/g1qc
XF00rYzWoNOSz5Fj0pDuHIS8zWlTRE27HdVU7VEkOIomBWExacOWWFpbAdPyF3/eYef3iZychsTh
+k/a7/nCRhEBlTc7calqsCIiDbstg/R2ku0XAJjyVkFQx1seHHgrY3uNk2h+TKvI2temWLWxfWcE
k7G28uGLrTp1MgKs5G2F1j+IZ8SNuSimMsm1RXTbTyYMSKcz98r66DS+2umBWR3iPCgW2axv2dKU
CpDbXqWouG8qHeR/Z8j0hApMeqJGa7p+fpRiuI91oU5NDEtCRUgVaINMcb1CDlThjKGwqdQ6dRsN
E+LfmbjLat/+roEPm9WCLlorD2bU+vhhGg9XXZp00BCrFrl1sOE2XeVHPMdEHzcAIj8flKiwzfzz
ebfmseLdlCcFj4RuUK90GVD+OZYgue61CgrXxQXpMy2Bxt6P+GsfJ1lVO0dzhnvN7ZBEIr44jXBk
oR+Me2zESI+0tNqlOjbBbW0dJmVsrUw7ty2MBRs+3DLS/W4flcHKV/l4LPynFhFaDzb/pijbYoW2
Bkl8Q2yYjdaDnznupoui21jLABArwCuZOE5mK24UXVSAM15/I5A2m/p4V6g8eejKyVy6jbVJg1kQ
knlw0UeyWANodfciR6vkz2fKINj+7UyZkOYtvK4p7urvzpQGvqBzcL26YBbxEdYYxvBt8Bwn3Ih1
aVj0XRBp8vqqXHphClIe2HAA7QbQ3lAcR0TTF2Yx3tC2H/9S93XmEPzXa0jXjTGNxIFan45wwbs9
SxtfRHo81pe+MPNjhA7MnYtcDeicJ6/U1KmS2mkA3QFkJaxWhpNkW6SYbOzaKG5eb9/CjPEBH6vZ
V0szbyplUTNrERccPfdmggy5RPg5wTMQfz68hsJNTNlw1bTUEDJz57eWfo/Oa+8wL2r9BHSlcKxd
LJsXLUv6veEtMm0Kt2mCrF5uZT4iI8V2LCd3EZTgryx8re16vvlNB/ZVV5h4hBQo0cC8a0I32Bgy
r5aZRQUz8F1IOak+rHobN6dZqS2OYRSO7QnwHPZp1orYA//IXHyIUxBxnTLBrRTgV1y/r5aBO7tQ
+wJ3pdzC4y3M/RVwleQvxGfhWv/kIltqrmLxQMF2sQQVEDVPRr80AiYVu7IMR/+ixX1+xlK121ga
0mz0vvFs1E54mn4NvaGhcz6qfROFB7hVwWMzadW+twHEBPJVDVV8tsfWshZCTtPKKkrCRrS3pKwU
5kINNgG2j1VU5LwmNQAhGSE1PUIBO1Pw3rRNHN/pxqemKY17DPqems6BB5/fRW6MoC1dOE6Yvg2i
6kvYIvG5mH0ZlW0H9z3c4gc4RgdYv+1C0AlbZ0jjdjDwFI80AGkcibKRQ+osbLfyCEs6FyNHZpzo
iEylvxqSexkmyWoKiJI6x93RVVuCUi4ORaDgvakx2+oVzIh0sCilQ4Q60dgaTj/WRHsZUhrDGPOt
fbS8TghCrvV4iG9tOmBpHoP30iq5lUm2AttDedTWs3WhBuDRsbh3Z8sHaDtOe8qcfvaGjz4avax2
aIEeBvyF8d71LLqSI3daMtU4toBMKGV4i8URKL2o6LYyquWWP0vVpY7qVYMjBhKCmFDFNgYYOvzV
xUDQiwPoMwxZY98ip7Wcat1fO4M4dKU2ntxiFnau1zV4jF3l9cPFUwD5DXp851FhKDx4rrNGPOnL
1MbjDklhjhMI2WC1J81mb+gotH51a4ZBudRjnDY6s0dCQTrorFNOXw+GmnsO3yLRJ0e9r89pl+hb
R3nDqoIC6UChvFiAYHmWeXqLVH41Is3DORpL9AlpSRuZp3PUueZd10Sfa3N6QcMdPdw4cS7Iv+Kp
bBv7ToH2qLznKgqmuxDGjJWn4aoyuCEo1mKAW+c7XPOSjZ3XX61EiP0gIaxVCFo+Vk2+x45qOnLZ
wiUqKgcCYwMDE9PHBik+h9owraNiShc6PZZjMjp3BY/KDu5kc1OsyH+8rZsFJwAo35SRK2oJdXST
GOPEBG7Wm8Cr67M3hjXqlAhNpm21h9ObHoULsVF3MAvwmG9d/O7BbffpjVfUNxATwFtaarjIGn/j
QmjLLuOwHMR2blUiIDmogOJ5CD4zh++DBWKKwvaIFUnnkYX5gAx0Iz73UN8THrAhke7O0Muzyz57
hFy5Xw83IxSaVWtbDqpX1HQWJRE4AzJAc810jo3TQW6tXKTc4qq6DSa/vrWSCQIj4jhrmOXJsUoK
f53bVrEKLJiWSoftzrdOmj533Sc0YgeN4++mXVG7zSKeLP0O9x79bpzG/i6iu5RGi7DhJNVRkWER
CbMzdSlHxvQozkXnHRrs+05p4Ly0XgybSE67sBmcWyPpyi3Ffbyobc3GOXMqlo40Cyqz7pcR19mk
M5F9U4Aao9rrV0MDO5p2ir4G0j4dzMlnrA2ab7KJhrM7LyRAgUWpKAqR28mjF3jxthuSr2Pq+3dT
0zd7TXh3OKkstXKy4MzUN1Xl+TehY9LoczGiM4LqA9g68eD44hjgGnoO9a2k9oCeAsoSGrftazhN
X0dPk9t8SuOF0bjdaSoM3OQYKQ1QP8fCfgoKcqF4wosmhahhuZO8u8YyfhTe1giJnj1ZnZFlDFBP
Tb2tH9NVp5RBfNehosBA4KyDussPvZTL0vHkXQvEowRek+D6+gDUaQ2es1535vRsB+i/pCUepUZb
xquyk/ljb90WkVwwfBm3jFPBqi2iXS1sn5pI7W1k3K3MWTKiQeEEUb2h2oHR+4Yap7mHEn1n5nmw
qBGPfzIM8aQF07AelIdxXGjDiGlJ6Q6/rJK9s70dRJodyGbLQwdM9kBaVPzYRJsZ5u/1HRW5t4zK
GDq4YXGwMzXp6wnlvMOPbR2YECbuaukWTn4oxfBzEQzajZC13AwapxWt0+qXReUe9LCw9zK7ihoz
yq6RlPmKXnl1sEziIgcC6Cq25XgI54X0pxEzXwkrSKAAaITLkunuEPRdtxUi3Uc+Iocgdl5+vAx6
L3BEvC2arD1U8wJHgAb99FRQMbGjVQLE6pBaHgbmRLLhMIzJYtTa+nBdBIZZHzSdRZMEX5y0rzZO
ApLeQ6V+jfP3SBcvefIt/6lCi3CrOpCBbpZirgWI8pCMYJnNIHBXZmeER5nxsExVpy+KaXwQAQN1
KtKEUAjexGDvO8ykOUjci66Ld5tTH2WrSSttDIBrYFFWMQD2zj4Irc8IDrwcfBSLCbm1H2vXTfzU
oEHSUHGjoCSNZMFcXByum9c16L3Yzl+3oyHfVIYGyElmt9VgPESJ5e+12UlWJlLbohKKVTvwnioQ
7qrFxHSbO/mjYVEH7WAyQYoecRiJKhojzbGCFbGWxje9cG76HlkZU8cSvZKdsYyVA+YF1uvS8ktv
NVgOSLay11dJ3y9VH+XnxH0E0BhufOnFa00kL71bb6c+BMlvgfqB8OGsPBqx0vG0BVRkYFyI89Rj
DnYroQkNppMTRb3i0Fc6dCftxRUAryB2oQ5Nhhs3yb6KMMRu/B3KLNbK7/q1JMQ5gU7P9nYe7BEm
shaJZZRAoV8yLdz0YP9XzYQ/cQ30GcmP7gSn95qrJ0usqB8cO4xBNzWUM/3CXqWG7JYj6DhKQ7ss
UdwQae/GVAUnHrV5wfS1h+BZb68voRqdHa6fu65dX3v77I/v/n/ffvsLQPPHJfQA7DHe/Saaf1iy
v/1MAcFk647D8Ze/HV8/I0q4okYmDwUkv597fP1eMUdF2Mp+q2rQ6LCHOYqc4Wlaxl3DFZnI9a5/
4W3v337vx8H4hSDmB9oFEn9lV1GLbfUwWzKFx1zZtKY0EiSVN1+jyNtqg6kviNOwhHM9wKKOF7aH
6wKOWgVtVwf/FDUM+KOxEWMH28FQmPG6BgR+OPigphCl0Z0YYonbkXFYgmJYIb4EqAvj+xLYh2yG
bMa9HWWwOFy87JrgoVeKJ/n69nXRkgcdlHTjJUAxa+kiMmGBO+fbzIL2YYyiY4WqOgZufO760nVx
3UwRddhptr2q/9+bdqJ+fqxI9JnbB4//7QtE8gkzMZ2HtBjVzoZBEyn8gVLY2QcbcwnAOBDBl8k0
Y7omexc9+733YKNqtKb8lB881FeQP55X4UrVKAcVqIqAmeGF66J39AJ5CZ8wNy8IwnAkcleewQxw
XbioMf1Yu24GkZcyIVjcum+fQdzj18+8fe/66bfN69rg18narRWjDzJL1qqVgiKCmG/PGB2/aY7Z
H326jRtBD4AAKB3Sw9sCLr/z64sjeL9f3n63ef1eU4fZLx/xRzy/l29/8d++QjjQLaQRlyD5qXX8
+HSa5u7P1ckc2Iu3b9Zh3GxtphzbgglNZ3rnqfC/O//2sbcf1ULO49vmde3d567dsLfXfjnw6zvv
voKloQbp9sY1i7uK8mkDJWY+c0ML8Axi1nyaCm+qmwfwuOnBS2M06K9npoi7LN1NOh4GqYTSPl/h
tyt63QSmSAIGRoblj/Xry28fva5dL2+Yd/5EkWX+QtehLLfMZDptzSjcdbog7u8nt1jXiLCUJOLt
PMxVY29jBjjfAcMkovp5mEcS9zp0YCbkr42yJ/GpZ//tLN1fSRBXTsR1UdVKJIu3bc/2ge7Vweyb
5xRrOdlkGPOfnv8ozqz5wRYGxHPhHfE7CVEKqTahrnoAGXQfr9elIvDdiDJ/LMjq9t4cwYj5Ak/N
UxI2uIX/95Z7uzrX1365RNiH/PcG+WXViwteDdv2s2r9L1IL6WLZYX4c82mYie3Fwi1ldmkH7zhA
P1wlM7klx9LRp/1v3ulqo7RabcIIIyZ80BBamHuYFhjUtZRtsIaLiTm822bLnFByEYmpuqEFcTOU
ovxo32mOZ55UdvEM29/jHbP3dV8iNubjox0Yr5NRg23L9Ue778K9aM5trFdHpPQvpYIERKHlNdyE
kG5nCFKythiCmfPoEtVltc5F6eAWFzxOlSYJEaxHOGXR1inVa85gBfguAifYd8iah8z1Q+h+LqsM
VlqLN/hgmd5eH7Vj4hWUxhz9sxsoB1WGaNo1yvhkx/60HoFpgQJFB8pvitt4KjdVm/VLD22lTdaT
0GvW+AK0/HOmdfkxjKhA6TrJEx0mQWyAtABkDTL8WAqIgiibucbwZaIBvOlTDUqTX/t3er0O5KrO
rOoS+eMH28nlfszkV/DV4wbwiLvzbGAWSILel5kf3st6KrcFfLsOw4E1zeFkZYyFj1N7rtZR2tsv
VzSgaUz+FjeQfc/DgPki1aowSLpNGSK9Hekf7dGymWI9+EvpMPONq3M2KrQpquyLlunZTVcMsN2z
aEcd9I4BCR7D5AR7sLrnKHK6feLEF8vV08e2Q8batqzXQYz6hyrZ6bgZoFog5QZ6CYx8MW5bB42N
ZuqwgVf+GgFypsIIrG9tUjPgenyZJM6MbmEfQ4950BtiKEhwWJFHgJGcOku9zoylXQLhPqT0gU54
3mYfVEwuZj4OdaVeEh8NG1+0YmfkfrKV5bJohvYUQ7hc2EZd3ol6bGGXwyKoDfdU4qSicHMlzsYV
tARE1sHM30ljGO/DoIKyrgO5s9sLGggzyXOkR4kJwtFv4FvJJCLRY6LTlDxj/uPvMUXw6A5BoQqw
UW0ueAvFq7az1AmG1we/k1Ae8nAPLSJBqoMaIoamkBA9cNWqG+3j0Guf210SW5dxiN0TyiigprAc
PIbGq6Zp/RIIts3sCvjVmhoX8nNp703H3rp3kB5wI9QYLoqzSxF77eWq/poiPoW6m/GB/g0RLBn6
xjDgw052fh6AN+pjny7NtMqORiUfgsIEnf4y0XL+0LivohjvxzDzLkZofTZLa7jzBw9K2zje0MJL
z7bETJhYpdtX+aAvx7z+UM0ucKKMbxJRRSe4LF+yihqV3wbOzail/art6SO5erNCZLR9VFqyRutx
WGdpXO2yOv/QmzhCkp/uAUXo29AcTsjo078Iu9kknPw3q46dMYEzFBF7xwleVJ6l7ZJxeoqKpHqM
cSvEDvYuNjewHeqLSjHpzR2GVzuhVExX1EgkIVIC/H0ah20VWvqWps2wJNj0F6D99ZMKHEQPE/oH
JebHRzd0lpmNU6NgXq3ixsbiAT/GZnI/Dp1ITqBSp2Un2gn0FjXCUYfgZ3qWeSTwgjSSimhnlOay
x1cRMfB2aafR89iz52T78Byq5lnLewl6FwNefDW/jU32HBRyw0eyjSkQXNH0Fo/RoW3vgR48iEpQ
T2ATuarCpNuCWrmUr26CpHxWqDP0sBoCivZJJys+N0UTIh6JTJXphIc4mdITbdcvQs8f3aF+xIFX
bfxC7nJ7uonS4hny4hmM2bDVPXqt7vBJb2KAnkBp1sggIElG+9Ewv+mQgg23ejGehZdNN9heratq
X8jWQHHscyhNc5931udetM6ujbr7xo6+23FU7QZokJhzUs2F6d6Ry2L2gzofnYZqn473KizxjR4c
dJOcbHroOyqMZsYFMJ16Nq5cJE6kPRlC30l5EkkkHgNTrQbaASe7FJDNlCuXqYa4y6jQThp9fZ8H
1aazx4+TVdaQK+vmjIJ3tM7zEgVe+aD3VoWkJQyzIRhWQ9SpreaRAY6a9LcR9aiFM/igfPtTpifa
jd2urKYtHkStKGmZxW3Q9ulKhUZ7SqfXvB+rC0b0l1b0D4RyzrqnezCAv3w26/jGNJNTbUbBg+s7
wdYIovKAe11RL7I+eNKglF8kjpnh5AL/mZz20o1fQmFVrxo87FVRztpMMTct1ciMNBqlGSkH7As6
H5w+UsmXsWFOQ6OhQDzvf9g7k+W4kSyLfhHKMDimbQAIxMjgFBq4gYkihXkeHMDX9wGzqy272qx6
0dtOs5SllCKDEQDc/b1377kM+nggusO4Pk0DHqSvP4kAoJ2NufrMM7c4WGL0yqW2QnWuLo4wlcPa
c4bS1zTx+4gHpqmx2Te8jsim5hpnxKhKU/JcjGVOazjP7stg7TpkuB4BWdmNjBRS+FZivKTb8ctc
3Wawm6cuRbnIPeHhoTgDWuOJtpreb4blA/TBw1JrGuai9JeidvYxrrZlu6QXjRaQ55tDJUcvIqaK
YaZ1vyB6GAccMmTG2dYQnoi1MI+zo9gBjtotI14oL0Vu7Rwh/lTLKL81hHfnKpg7ERXpc09+FuyT
OFTrbH1M3PyXkSz1tYcGueuZU5+GJ8VmCGi1Yp+x0IeMXSjlhR22SxXT78aKPtAV1YGa1pa801rh
9lXA+XSm4dVGLE6OZW1nJfmL5rwaFhklvNNK9yoyF/HQqu/cOZ8fOknGzU9ecj3CdRo2gMiPxILi
vahQ8XNl2jhQxuJFcGh2EZ+M11T2faihTKmK2ZE1HdmwYPLvcQEq0LHwZScScGlnLbTmVGa7TZTg
wO2JR+ek+kOI4j5hZ610Wqxu1A7+kkqL88D8mpuVjrgMw7CU8Y1Uy3qfWfwQGfFZJOsWB2ksTkhb
mOZKXJ9U6xfDO+1BtceQD9IoS/nTqHoNcWr8GXdM5oi/EE/zrHCsHJKL7T4CFrRIDSpe6phbeUqd
ye81ln+OMNwVy3rTCCE84ZNkUGQT2YwhNLDARqZUzXSQ1/Q1ssZrHEdYo81lDSFkIc8VByNzPwjl
Bl828bgOCIiCzO4flHzATbJp7UFLf1fFH051BcghafuVWXG7jM0nw5xnc9TVD0NJaSS71nd2rybI
icvTBLoqsonuyVquv5LY2lw7m0HPaDkzTrlzFrnVYYVvldC1NeL9TOniYj6xharf1LZ6t5smcMFV
nKIUL/siVlLu9Wi8rMSLXhqrvGmWzbke9UiQFmN66HMqjY6z9IVSfHRz+0npt5NXVBzGaMzDXHOw
r1bdYdjaJeqaMmXTmnpfFGjnScD1cUmPtIVBESalRACR5RTKeWb9dPHqO0kJ1rGw2ovUJmx4c3xW
hyUB4CvVw5DjhJOx8ehUpfNoVjKM0OUzC03PjAQPtLLpq4j1J1bT+tyyGPSMY3xtpA1XG9jX0LZF
p3Y0njM0Mx6Ig+HQKpDOanwz2IdLvnpmYFdw2E8K/IhQ0S+IEugXi1ndZffGVqLdoA5FMNgqQiTX
eWxmdznluvpzLovGLzQ2FJuhKpHYF44KBHGx8WGsmD9aU7vNy74Bhh2CaYjObQ6wYW1vukazRWur
Y76SnTuUvZ+Wpv3YZvXPBktlOjZKiIq+J5rQjnYZ07ewl/w4HKsyNBHDdEy08jlblOnoOoQREh/3
hwOPcVY6bBidK9bjrMmjxd5GXIx77FrJqQIsFy3c+RcyacvHiJfeTTW/laI/zXPEsckCC5B2JG/n
w2ZUNkweevLCBixPVYI528nfzGaxP6s++iXqn7j+52crU2/FaPyskZbebBeejZtrp0GH0ak3MF2y
Ct9Zm5kmUejjmWyzJoDq0XtJpZVXWPkhGXgRcsupfECLdUq271maw0YoAe6hvU4grw0lKpm0rc5p
SExGX6rznLP+Ejtjnosaj3W2oJ1DXFiGajNBixGzE6C2/UNv/DkBPpNoRAnz4EIZbCzsizFJFzK6
cjzqT45hhd0WREamdJR2hHXkFzsuf7ZCao964hL42bYNWYn1epu5ErvG6DavMX18Y4Q9NRhhtAyP
y+CMx9yMTrV4sdpCXLWN/zPHWn3Vk+mpyKxdXlvp1Y2KBdZSNYFPaE6xqyWe7ThJ+CXPjNNCD4SS
FHvWV1CJJNI3mdkxDcKLVydT43fbYTxX5of3yWB+M4Il/pKXQAf3HJUcYLn0vzWn9gQD6gtO2wPR
s+txtOoawHW9MAJeK75z6n/d48hkfXyPzVGm8g8yxDDRWr42J0lrYlizm3XG1enMmVIV53YsPmEc
rD4yHJXDUZ3jEdBoN5bac7KLvyWOcmFKUz/E85vSINR0aEI+IojO/Lhlv//6JUfsem3L5bvM7fHA
ya+8rKV5KB38SMzzoYRARSElFtomaOgD5c1rDwVkyH/0nUAq6WqYD6wm2gt0I4GU1CBfY6dan0h0
ioxrFrXf/rM1UCjGEerhueYP5/zC35v2C3LTFSLGhfR3MpQonP2czeaQu84HE/8Di8F4bvv8CTKI
do4zS+yjbDkvhs0FV03lKlwJYaTVLV+blWchl0/q6/6gLOa7PlcgtBQir2VSQzVRKNxN8wcDPufo
5JDwiL34qNdGog2qiBoQZn8eR5jXPDcA7euciZjSb6OVCKYfRpQMYJxRCfpCYAwOAhuhJyT+1cIt
2yMtYP3YDvw2aQC9GPUC2sF2SRUFcxz0FeaKjMFHSEXc7YDwsEFTg5wx32aAutdHi4BifxPajB2z
mypt653mzoiRggr1VdBDf2AQYXw36w915Xy01PIyUI0dOYd/554hodB4HuhqPOW5+6A0dGkGVS33
Y6LOj4sOqGxILIIdUPfEsRBPpquc6S/sepFVVxK+91VcYtlQATRTEib7tXE5IkRj6el0Xk96poze
VGxgMGRd+7gqwd6K9DtJdvnV7KrIM2OAqzS40qBIQAcmC0QhdJh4ukCrQoywizPfbCFnyQNFueAO
IY5p7HR8aluDpBj6jyYlHHZu4kc9nm5JGrnf5kFDolyp2pl9d9hlDXZt7OQXFWHgqRIaR9JClAcX
oWBgkMwRCHMMmPq2D4TOEnqXk0lKMHUZKAY2bphhljLozwQ4ftaSGWvcV3OYR+Z4ccvcPZgMyoh3
0/4ovWpc7b4MVrIVblLKHrBpelq5S725c8ZDBZGZyTTD7SQqtAelPAAyTwA/ywwhpIp/2oLNUNuu
fEzWDAbEcVESeZO9dW8a5WoZS7oXtjb4o6seEXcs1yFzxW4oY0A8cXGDn6Z61laQxK2ZPeCI+r6O
Cakbuf4hJ3tXlq4OY33U75Il0R2s9HXqBga/xHK0vd6+ueW070TxW8eBTj2uv7Smkh7yCBWF7ho4
CY2xfBotTiQDPvdIaaKgdsEXLnBzaFZUj8gvYZV1PA1FkwQcxvDJk+ka2PQePNQ6mY+WcisZML7j
wbOhlCXSnq46Fnw8CToUXMJVuwZslsGahuK7WrkjF6r17VCSaVoGfIcagfElk/amO7QJ4ss1RezY
GPLVIBSM2exgMDCI9GDO8GIM+Smak34P9cAX+hiF2aiNTDCwMPSDSJnfqb9cTlAmKNqrlTc/pjwn
edrUs2dAHA4aOkd0CxBOLAmOQ/GiCsjiSRMTnRDH78LMJ8aMzzHLxUOiVH/KBVOjQUnu5DNSnsQt
wc0guOxHeNjOCvquo9TzmKMoe7IXTnHW555dyQx0xg28X0XdCBrMSrQ1dPq7klX4OJ1UOTKCN1Az
rTZYMX04AejWaGsL+5QPC8e0fNRJDU41Bk4C4+ZThVCSB7VjlhcpN70Cwzl1IogzFZIrvFgzQd1U
PMbDnBwBFxlHgPECbFbShPXUvuSF7SACv+JytA7ovLGoVwIy7tZfU/vnzOVE3TXucltWygUg7xnE
OliCTdcEsQ4zQOCPvRnykd0ovSi9/eOrBVPYUkDV0rVD/tOoC0AxK4IgmJc8bquYGSJOqt/H+Rgq
3WfaYQOdUykeq2n6MEvr7BaRDIBJoNQvCIGwZxPIJZENbW0im2gXTge1+zS52nLMm46a1ZgjuqTN
H972k9Gm97KKdb+nZQrtpaOSbODiDRNdFLlJOJJIfRu0LPOdGCCuXg4l/rKZeyeprJs+qqd0Eft5
BVXbIOL2rZWgaAXOw0G3QaswgmMOboCI07Xi7kzp81d+YhyncyAmDiCwIcs94D+xr0vzYe7t8dww
RFAfRB0tJ7MxPkckFhetNPGpZ4PvglQNYJxyu7mW9LJSmXdxzg6XclIBHmjP1MmYw/HqcMCY0Dj2
jXklKKE8Z3l0w3m7d2w4hLIBD504FwOsgFdmuE/MbP3IFWAapTpyP3Vgmsc0jThz159fYvhodt5x
Uvbf4bgTypyYThSqvMkg4YGHzglsS7+b8yz/rAYsWyomxHFiOkzaOweu9DasOn2/bi6uhlPj20tp
NtaFsc9q5Kk5T7NHt9kr5dhda+lczFirnunbAvdMLdvnNHUfMiDqjJtRD6Smc0Fw9FM0TXduYzwS
oy3SoCsifZf1xRAsbY/iwZkZfXTWxYosD54WmqSsJpNiVJlsu8z23Th5JX7mjFQXfUhVa14GFxFO
vDEeelW7rEUjrhGy6BmnilheliLBCJ500DuyzvS+Wo9Z3K47ZXjU85kuvQIoXgzZj5Zi+AIC/9sU
MX9x0Hye47wBqrWJF13F14HYnCqJZ166z40NEOXrlwJMdpj05XNhRwbKTfGZUKMiHEY9t5NK9WvJ
Hjgl15cKBMj3HN9nHCVBpSXYG6rcfW2E+wIDT55joG6A3banOqcZNxe0uHA43lDC9Te9cUI32nIQ
EQ06tF0VTDa2i63fnVS4FCsbWd9cjbxUzwxZhuOyQktM6gRgFpp/LVcubTEC9Z6z/Kl71/s2xJGe
39mdtUu1JOmua3F+69mLirI+KLWFkY0mlqurdZ6y5n049/imp75bw6/egtY9U6IoB1U2abimKAwT
5h+q06UH9WNOlOTcTqz2uaG8EKCanPURo/WgudelzI9KndpI7rv2hAHuLW1HJ9DKjifKaeGpOHR5
01kHFg6gVVTzYUudQE6kA+ADt0/DJj0sWVmzBGnRAYUIciEQBd5SOo43WYCiKEYsX4naF7U35lBq
yX5IDPu5spfQGNDq1Y72UFb527BuCpqpARkDNa+SskZ2SkZwU5sO/C0ahVpaD+dWScJ61tVbUtXf
+AiaQKwcwRdDezQS3n7FhNJD3F7uWyezvLGyhW9wIg7R6HYnhw5LAlDIbS39shTKuyInK6ycZt3b
dVeBJf5GKst8SCLs16SDTDRW02tU5YkXE6V4KZwYXOY8lg9d/u7WhN05evkrYzUFHND5OH7iK1x6
GVTY5femlrEaWXhhCVFvdorUjB/mRHM4B9hTFxHoJOXVaAayFGPWLVtoUdh2mp/M7vrUzVP1GM1/
AOjAJU6oLmj5LI8W8ag3fM9gC6ofndqAEscyhjRPRUaTrhMa2Wq4woTVg8mkftAx2MvJvGI6IjDa
zX+XcVsca2dRbgz7X9yC0Qftuu4BdoyjRruVZtALe44LibiEM6QHUZ8UoGRH5TC5z/S98xdF+VMs
Qx0yMwQ5sZU6sskvM52Ra0HahOeQZR/mcK4vVm7ciAuob65mlw9Ff//rN/rEfYEk21NSBHsWnK2z
AiUfoZ0UQSrg+rHt1K8ppNXQ0OLpYgzmsJtGWKWyW+3Dl+FCl5yg9J6KklFRHToq8sbMci7txJaq
x0p9kUv2fZR08lRNfawZWPXJaAVfYQN2o3V0ovTDV6XIW0D1mxGQ3A9c34z13jEHBLaWHeob3MFW
l4ganebdnM2PZkzFGUdPXaKRPNtvIQjwGwupF0FODFKA5jesuVgeZxrNRx1qX3FL/1rLbNrDZTGB
UmvWXnT5Twg0/c22o8prB+WJuNEMffoyH9AxKj7HSPswLW1AUf1UgJy8Mjcg1ELOCWMOxo5Nz7Yv
XTR7ArIPBMcbSsXxgCQm2zUjmwPNLjDY+C/gfoL5mcBUqxAV5cw+3Go9miy7CrIIDpeJIb1vkM1N
E34z3hOaxAEw/UhDLgbnMtWUZa38TQMzPyxiSfaRLB1PazobkClyfkMfjEsjtXOjrtmNOrmhFEhN
D3Afs4iqqTGLxjRcB1N7paE/0emmx3owbbm8ikxkTzFLVgw8Z1Lt5UX2Jn9DTR10ZRo41O14BiMw
WvULzQWMRhlJcEsNDzTqIJE2WGgWLdFfbWzuuOevpdCx1xi0eaXTkLOai6PCufihgoxPI87PldR6
M/Ao2tDU7dEYWJhG56xti2dpq+NB5bopLYCQZrE4/MG96rK0O+i1Tf+uPAMZIQHQToi3xRi0Q0Ht
Xhhineq4zR4n+hmeNdPq7YdsODXILZhpWg/wrlJ/peC6dJb+PbLe5tgavnGx7ql04JamHQkaRMLS
hpupO9VE7BNB8LFRvwu9lQ+RE+ql21M/UwA1kcv5wyqf1wRD8tyFBJ43P3UgIbJMX0pdVoEyWsPj
WpdHmBIeAR8APrfJXF7wqDeadA6DtnD19BT2cKtrRIZkZ3t5HQUC9KUuXBbIYrnVyYxAy5I/Tcfg
TbqRTzjRQaFSuhTiXUGOG8Zj7DOUaNk2R9tnghl7S2El56GG2qbAPv9WJkPgJLhHKuLNd1W7yiDt
UrohMQrmYhWEwi9GE1YlLdhBnsdlko+vMWKlsymSXZl94+jU+oiZMzbkTg1Gaz04kcGoRLGMo16V
d6TS8xkouDwvTIrm3jROo8zba4dgJXSd9d024uqs6kZ5/vovSE7VWebat7gldCky6vUUC375+q8Z
bPA6Kwu9pKKHokBj28JoO5joBDotWjxdRzbmQGeDlFE/S+xDTJK5zNWUIEvMXBVYdIVfIV+116WL
O6+1sbF3sSNgVyXztWN8/2UvA4VbvazZb4RYt1ZE1s+eeiVxtZ/NDF/LKNLmbMsW8zvRZo2l2Gcj
30wFKc3Avl6v+jTIJyN7Q5ZovgwiD8VCYkqqwoYoz3UD+kGrdRJShj8Ak38knPxDxg90dVGvsymv
9p6z7YmRGeevMj2l8fxDqCXLXOIAq3YMiki45V/6iDleaE/LtL2uQhJ1EOuoyyVwrNZxGmA102vi
ZvpFSVgpaUP9GvlBgBpR7LvWH20wYSKZPMadam16leE8CfGt1OZn5HmuH2f174wY9VCLFIJLTG0j
l15F5MBgGXDvumL0s3ShMHSmc8e46OxG5aUhcNCXDTZeUXPqNoYRu4Zbn5gZ32N87yeOSZY/MOWm
e8ruMMBs/Esi2+kPabMY+3QTLleK0zAOLAjrGzfyNT66AH23s+9LuiepNIB0wybV7eYVLFQbxA6r
RKVGGM+ZTnlZtcDEIVl41880zDtXo60oIZ9MXZ4FfUn6ELAb8ylNrQJ9qnnMrmggo7vRAz42We09
10KRAi+H3mi1/EIa3h5U8xQrinWllcWxn/CitFf1u1PYn2WLLop9MyyZvJRj36J6d1Jcl/R0V9Nk
H1jqA8IqCa3vnb4bjed2OhhSVQ9K+Y7RpQ6nOr0lNGThkWj9oe+toLdkmI+Z/Rv4Ug09fpXkD+rd
zUlk53emUhD8Tf8TsAQ0ZHLj/CR3NU7aunZrp+GaCWzLZf2j3LjW2Ils1pem2ekNJE0ZUeXZiCYW
t2qDgwseKewte97PsTuj6CsBXFXj7znT6EtG+dFY7HurMSJp7VzZzSLDLQ7TNRgaQILMLbAI1pBk
HVe7UqA8dZHWnRqz+xkb6gORFeXjYOp7I5XxtXe0x2VMVhq1ReSzEC5QpDDUq5XKPIz5E/XfpnmU
D4qw1WO39s9ffoJBaK9INIm2GTgXCZG9ZF09HdbK+jYIaDxDYy+4VJQPk+yrQ5nkbaAsrovdRmLT
Y+rkWYVGlM4w/CJkZjin07IJSM2/jM//T0T5X4goGiGcWBD/XVh0Wn3+HYbyn1/xz5BoWCgobATM
E9NyDCKF/guGYmv/UJmUaAQ1WzoWeAPyyj+JKPY/BGxDHbEurltDV3EY/zMl2vgHDknbVPHlgDjT
Xfv/QEQxga7YWC35RqyvrqVZ/+LsG+xMVYYZl9K47BAmcrLTdjoWX4xyv7VT9za+KsfYR31rHlmH
//ZBPf5l6vw7MeR/hroCVbJMEySLy7sxvxBaf7MV1pVZt5ZKQiQMY5KMvHU4F/KhBK02hCqFMCWf
9QkU6//4sps59m8vO4rInLqUl+1+jK2XlLdRCYOx8LbuY382mz1o33//kv/d1Lp9yv/9jf4L5CC3
UMY4E69IbxO9hWbvsADG4CBTf8i+/fvXEvaWIf43Dy0vR5ozoeS2vpmhsc/8y0XtybHJ4qntDqiV
I7iyeAuFcZsHF7Nj5bTXtM+TgFq4Z7uMGfMbeXZ1S0nbwIYbX+v51S4rvGxK5Oy5c10Pkh4Cpbap
vbWjvQUgATFxr4771Va/R5gldkwI1P0CbGPMxMeEs3Pmwu8MaVeHiqBevzPKIcyp5mnUU9xk8hZx
4vXLTF5h4Wyalj6jcO0rH2HmfuIfv1ePCYc6JHH6M34g4a04OrG+xEGH+nTHcfQhGtIEx2bnU6B8
z11Satir7mjEJkYA9stsF9ELHjkOD3qTHqTEChTZKtlQKIo0rC0Hq/vVLzN3nvEL8hVY32phJGt5
shoHIjHMU29NNhhYzmW0CHSTPlAyHqU+/DZq90EnD5DGqvFpluM1bdo3Q5/u0Kb9vu+vjPy/LwgK
PJuQMGoIzUbdEvkwm71RKkCs2MC9lcqjsN7HFEmOtaAhWydcmc4o7zPKIo+O2ZsabwMmvcZpT0gj
MwWvrMk8s2YOTcbmVvwNbfDTUPg6iYNnp+fQIQkh3RGL1ACkKD2tWp9qrQ4bSRRHB5cu4GMjUGj5
USknUoXLYBhWC/8W2TwFJrOUGMKmTgMh6jebRCMYLoE9Lp/5Ot8TyyA+Y0YAOt/RvSaYEptwqnC7
kET1aRjlPW4+qrL/xVmh8Bdic3HtUHtTNy15Vga2bN6iGfe2be31yoHpbU13syk/VVkTaTkU/vZ9
aNve1cW8LfUjM2gGhP3WLYfP3JiEWww1bm84ISbLVYOMiFEef6WuA6H3lxVpKDCkAi3hluZUWjPT
OsOY/LLnU3Ma3cdX8IezxLxDFETft6zFp4KbK9SG1BMcwna58hjpkhZUlv7pc95B2VM9JspwydEz
gEvE26gX3Y/MEKgJMYq6tUPpkdhzAEP9VG52XGVFA8eBGvQv95y+Wpy7sp1G2LjXOvwgrbAijwZ0
SQkeBxnsDWBP9qG1WhrCLT+z3VdPtOCexcptUmjapYa8602wLgMETQUJU8lxKFR6P9pGaef+IRcP
WgemDOaQfhqp9J3ztuOW4QtwQX5daNdh0QGYDLnike8Vewzv38aID0PqXdgoQuXVB19L5BUHzBNZ
Q3/dvpW+aYza+reGqBfCW/EUYyfBT9Uz4RGbGoAqdC54d5GiMSmnb7iDNwmy3sqRWMz3eale81KC
vTRBtRfDm9ZamNeViXkJmQjCdhXUhB0Vua7yAjYkQHP8LBQQS0uiHqaRcZJcAVXY2XFUwesiVwym
vHtMqxnO8thfnWa4KxXaIgIRcEBsd54KN4N1F2xg3LzpOo9hkSJRwLJDQRjFgbk9cbWNB9UO1TbZ
01FNduTk4ocUjIAms0bXjeInjklUHTYlfB6bROKqn6U2vOiS/q6ueavgSdW2X7ACk35D8Nsoum5P
0/8+0bb2erMjDaPqfNsdn7rFIvyLdGCniukjUMF407eIKM9gNFF5MrRoPGIbiTQwTU+Li9VnIHvc
bienVghb11nMUJ35dpPeC+MbtbQg8AGoKAOWJ0pGhFk8kElOIni9fBuahmBmlUc8iUicqFjyv5aj
HD1uz+xhKWnfmVCZv5KBy4g3RQ6EavEiWSw+h56Falq4IoXD4j9Lv9KjZxqY/G8uqlj1TwiHGyHI
JbPNek6MJYQweR9m/rBy66cUhHs3yXDsqrui592+S5cUImL39fXARPamXX9Hd3Vvp+XekQVEoXhT
LW5nlW6dh6TwTrGDwy59GcmfZFEl6USKT33LqxjltsZ05VuXmve2CiaEqju3Mz5rUo917M6smdpR
nY0nKQo41uVT6bZ/mMH5k0kokr49x4Irus58XL3CNGCCUaU6JYm7bRmTdwz9XcGTsuK0Vvko8K0g
nUS5nPCxztviPpPq0djoI+yB/g8K1mYXS4sCi/3H6xaK7wKCw4p/bocu9zO1FdbOLCUT/DaNYbsO
35b8ME+sn4rLW4sdKhB6Acfe7d62jwSwBIRbsYVq8DSVOdqVfFq/3iDyOHjTY3L6uuHNZnhr++xU
uXYTuozleE1v0dhH4UiHtBp/siMzMdKToMu44G5E6az25ZMt+itb+1tixD+6PCGr0RYh+P/8srCN
j3YfaG6Kc50gKX8gimjsCgwZFuK/bVXDdQ+rhCnDTmMMtcP23WGmSIMIhWxNMNGTI8HQ0xygFGqi
zJN2/5QtwCFrt9MCp7NQudKiaioeoYRBrSbLJ1BiND1m+Sjq5IFU3mtbmQq9WBa9bedLBsZS2fAE
Fohc9Tp5YY8+cwmR1uNm7nI9xp15p6VR7oWpr7s8qwGUz+6fLQ6m7NgBklJtfG3Tczq8hSGhZ56g
7FNWB3ETTyztP6a9RIjeXVJ3MytVA1ZZZevq69TuSeynpAou/bmTr7SkAtXObwNwex8F3eo7s/Oj
owXD2uGCYiJ6obUnBisTzvKlI89y85mpwOB9NtWPHodRU4rHLNM1NsD5kvNvPeB2XaLh0OiT/l0m
iu+YZVhMHGtgAJwlQKNzBhHAbM09LSf9sipkEogRW36aCjSS5k/L5lZua8lLzfqb1OSJ2HWvSlB+
1d06HicLfImM3dvazU8JfT3WWPFrjjZwchETyCzJTiLyDBK7wZtKKoePs7DKPbyN12mFa65bawSe
t3hX6hxhtbWyV0xoZ0ngVFm0O91vRUMvENbnvKJ67XV+ogmDfEYUlOeS/ebFNoKE6F0sRU7bSHlD
qcFZR1n4NJbpwMSMFmfvzaV0dix8zxCIjp0LUinTAb4wLQXFMu/hh6Xca3GD4pVBijquDvmF3UVH
5mdIqzqDd/kWKyw+00xvw1iBRJEwbk7qgbq+3Fta4zeob7zZxsZp9cQbthr+K201sYY5m+ukqU4Z
6BVnIl1kMh2SBadXZxhp9usw0uKJCXiiOmC3nNNisKd3QuJ56z9Y7eTZmuZLbKBxwGkC8lWOrxmD
Wi81o191ywb01w+RtsRTLuZBLDddWS/unL5ppUuiFahBD0eT5PnA6p/UNc7n1NWJK473maJ+V7ZE
2XRoDpYxq6T30KxzVRS8tP6AnQxdWFOE7vJEvC5G+mwkdunbCEBOnS4qHwGJFhhutKXvcvxpJqML
59l5EFuGYkqKDHtv1kb1Mc0SAmns41zbWyqE6SOv1sMGAs86f0w2D1WUaM01zYojCzCHAqS2e1rQ
6S6JGzSkOinORb6NdvrfPY9mUDcfX/FxyZT8JpiLUJ3VXuATgKSyo5XsOjKMsoVQkblhFjV/rMT6
Bci7CFlKatbtNedpYcltFQRXhcEP/3VHsVCkNh0qx4yuaW1lvguv1+5oU7J6xMtFk42108eKsBmx
5dkOEyhCq9RoUi7Fls6bQheKHgvzIy642L1VEyRSVVczXzGWjdxpPZSPuTbTYHGiFuhO+p4PU0Ey
X0oFkiEDci0lcE1iWSluN5ooOa9Myejxtla3t2OGXKPWg+XV1XsKvGskUCTA25x7hIrZIR7fX2U5
+Ry2jqvTTY9lurAMmCVqqyiM2ML3WW9xupIDGXZsxHLO36mKJk/Tt9SCVnAWLrtQMUaX+iFmR1+w
n+BX9wejqSh9zH2l6t9MnYnqoJFySaM49bT6wU6RghgJiLE0YtTWJPlzo9JAR5T3mtcjCkmtHXfd
yLGFKXKNPpH1iJgIN8lZFcsp82vTuIg0f08qWbG3HXHQlh5WmgkfnXggU/FjpGD17LZwQ2Kf6dJT
bgF6/ihjneDxNT91JkdbXAXprtW5rpbo3XC22qNlIrPp1YyJVT5+L6zp2W7I/0BVyucSJceY8fOu
AGbOmGzxMVJJ7HLZgxKPf/CqRIHZYIivl+xOdy7ZK7qUR86oD1v6l16QfJs6Rr3X9Kk99xwtBm2v
qCSjwwDJAs6UCA8bMoizfqTYYA6YWGPhUynsiczuQ9z/e7QSZIf3zg/MMKbf4TBIG/tZbyZEp0rZ
h4WxQotEuiHgsk0xlNa2IyagWZo+jLKDS8Ln1TCjl+haVKZJzhKMKGzwiV8hqswEYMSaLEusv1Oc
rdQctklW41Ad+d27vQ6Jr22TNndCIeQOeIOXjNVmCg3x3XXkQJSl+4IAbThysqrJCkSvzqdm+Zlr
s4RL88JBuAyJqzbhWrpA5YgDT2kZ4F2BvNN3gFYMx9kPqv4K7e6mOPM7WsjFtzGwj0X8kElXHsHp
+lFBb7ds5nfISwAHYQd6Wq/WgYwqanenT5jngNQsGFrX+AN9W8TucZAlFZ3oevLdZqq4frjMw/a4
ZWiALJTSazk5O31Z3a3a5PZ08wxh7xZwbQJukdudVgjVBygWonsLeO29TKgYO80lHIXV0lupMTYm
33/wdF7LkWLbFv0iIvDmFUhI75RSSnohZEp47/n6M+gbcR9OR3Wd7mpJCXsvM+eY+34adotArR/V
bFH5qCKgWUwgtoUpsts1mD20zBtWNxw5pNDoDQfO4rK1zPRQosTp2FLZlj77MqwSIu5AKahL44qR
V01kreuF8lFI1aaRhnQ/5Nm3IUSfyCrS+KcRl71KVWNXWv1VqgJ9wSTtU0ndwzY8IoPdLObkC0NN
rGea38Sl/pfO807lCnasho1+lIgz5z/PL/NCtJTFhzgTOlAW0m4uq1sZC19VyDqFOrsFqVRznajs
iFDg65Q5dqtb9y7CNHIBITzzxDa/JESTT1BlzAoKqfCNuPaW1Kjdskc5Upb3XqOTDTrcO3KZfidK
SNBnoWJ9UisiC+T0pVCZHKbLvA2CzWCaqqv3yhqEbh6aQvQH7Q0da+EvusYGV8rPsskILJ55PgPU
/HkRaxthNXbGwFqq/l/eVvchj16MIngrkhBAfkauhYl6yw4zDlVDOEDnwCgRqSCBtfJZMX13M4SZ
XmBuZOZRdj0yt7dQ9DepuRwqqHpZyFfAT/c4kS1GpPFJ0RuyAjD3+EkleSyupx3OF9bourlVNfVo
LdqyLVEXCJCE3ISPjapWuVZCxlcJDcJWERitxBJfpUNxjTT38qx+FQvmJ1OUINhIFpByA7SOKr/q
BJkwgOlROVW0d91QwCShsLf1kUMwqAQyLIZrR2AT0yEO8V7U33SKJE9CF5c3fYNQo9cPJI/s4qsg
mgOKbfK286T/09mquIlvFCUDuooflwwL7i5AfmXJiYSPQEGf5ghiZC2h/gDPRtaMm+VpQbxtCYXe
NF6rOba8tb9LEVAixHrKTDAcgtewB3C8JYnpByJWGjXiO6irMzk8WEmQVh2zhPJnVoV9Kcr3bGzf
jaITXXWG5TvkgOyMxuJAIe9ZiXV/NuDxRJrq9pJUOGOLLQG4j6tFQUwcstqSEwlGLZ2G09RNeCJh
hBFLvLTbOZ9HPBDltBWUxrEU/q7MKuXJ9uiIQmD0IMwVvqoCeSxTIvYSMHyKWAm7QUvuRijkO8Io
kA4qgPkpgoL1qE9xOYhB6QlT0vLOJVSsRiBhMmLyq4Rh7tRCqG2xQbSY7JTvqG0eY1tdZAMDthI0
lmPNpDpLUHZkw1B5na3TmAMX7cdsN8jyJUPOeIAX4IKNGf0KLjcmOnSjQ8TAqT5w4NDYr3c1oTCk
rNOmJRFdk2VxYWttRKkbAFpKDTFyx6V+QoDyc9ZcvAic7NNCCy81rPlk3aSSM4IrQc5uPrYsakVe
pArHaQP8p5yW+TKN4zNIysXWZRHrzRztKwLIndJQmh0Qs/VcXB3ifPGWxKRYb5m6NmXojwGMkgHs
z6ZRGbXW2jMgpHIjT4FDIO5vlQsfKFZNt02nbL+k3AqZZm3G9Qcoa81OYhVKQWl6lZWQzjar2P1i
yyfzonEGzl4pCjSvLaw3E1kOpnB+pkXathtSkL3cbLA3qGCJmoOu5bdIYGqI6YCDfCqpWFL0/XwQ
41J4o44AgafGRrMGWMBCqa6iOHEiIvzmAdKPuj5fHZGJPog0CHB5jZ+YJycThJb27QcCJuM6TX6z
0GDHWbHBCR+5aRPSGn3ojTQesbxnGConvKtlLuH9Gxk+FkvCuyJlf4WODDmNkt7TNMryoO+6TSvx
zPNwTwcmvr9aXzMUXDX0hHWdMkW4DAl0pmk6FthvnGWS06taCd8F2B8AXS7C+y+rwZ41hljkuYqk
ffipC38y2nwAgRzAYTvD4izxMmhJmNsKzDS8QrRAsp/Nc3SSmnwNT4gdvhWqrH68xQpZ8SoNhIVr
zqmt9LeYON9nCwpC8QrgYZMbsIkGTYTsZuA+qScqtjQwkRtok6NIg+W0EGM1C6gS3U9r473B3Y3e
K5EL4WEUSKBiBUFvJ0bRZgkQ6BgNoPlGZxIEpoUDKByZ0qr2f3+y2Jk4SuZuM9X8eOX0B78Z3Js5
v8Xz19JaCWqu6qQLBcwkyeI0yb5jwcrh2RCF2i7Ea/Ua5EhjHQIuzMbLEb2+jPmBZo8wm7F8HTsV
lz9QBVAw3BJSv9bWMpgFSb9A5f4MOnGXIVvOh/zBYjUIDgvrenwFi+HMkXYj2djrKmVcPzRPGyKv
rqoduMQv7PRzkxLCXNOSt1rwjb8Gd4p5prjyLAI/FkuDCR9LeNp1UqEn5aCjoh8MGH+YDI6Czhi7
br285X1HW4rHq/lKG6waCSQ0QnoBVLZg14dfS2akHEvZmawLB8oEhXsCzau8TzpCHJhEjOiETadh
ki4M7ryuCbxKb49hFeBD6qWHUImc8G2ITo8mI0KIK2rRLSyinYZYgckAfiUxVZ54AG21rr/gL7C0
6YUbFepXJSf23M/PJDSP7AlurcRhNwr7Ct2AvcjN15TOFY71cquDS7KbqfxiMPiMJ+WxCOpjTDMv
7saTwM7RThUrs0OcLy5P/FerLy+qUHyoDb+RClA82h5PPHBhBmDVRheI+KgQD7VclumiCRvivTrm
WO9dTfRehRAZJAalvFL+KIIo8X1znjUKfyGwRpI+69nkx6LKJGZz3wHZZeBZcpL32AwJw4JYik/2
v3uniemBYZhm9FdioHKL1KAxzXzMiXKPTuiqNhJtLbHok0soVAgI+F7qaHZBsxFdThMocLoUQS1C
gDFTvyFbFb1Z6etJg+umk+FK7mZeScciitdfiR/ow/LVBJSMN0T6ONSnT5lMGRrtS8t8aYOyQXUq
HTqBlaAwIYguyJk1yfoJq8lymlvjuWj6u6gPMfJ2Sify+8aNWpyjbkQbGTVrwjaduxj2FJ3AaPWU
ayZC2IoHmyMhC5kiqAMlnZiQAB1/49qfzq3GsR+viTE5btNEpfdbkGS7nWEgT7TKF2lQzJuWrp73
ELVWoc/VTpar2tODzrqNeP7yf+NgfRemchVkXnPNqj+mgdOia+h2zAehOfz3EvRUmYXIX4M9yJxF
XZhMZyZRnzz1SjIzU14b204BJkUcocRrlSmSYhv5zcQq5ALLMNwpQnGT6nT7PWWJIRmPQQrvTd0z
QB3GyJ2r/X8FS10zIkKLmh004dYWK+2tNq5TUiDUZONw08XdgBU3H6XYa5EJIZaOn0lfh3tBIlkZ
3ZMnlGJ0KNnV2Wj4X7V6VLeZemUsEPsNRpcD5IgUqp+NOVHeNnl6HwwSm3VciGWXNT5WecTgkp+Y
i3AitugRzdNvK9Tshhj6Hyj2GgJRI0eYcsslBW4iuANm3LRwm7Qll27IByGTsPvfzwwngMUAsHk0
2msuxOFOUbVwKzzrxp0lwKRLYwIcZH5Vr3Xqf3dhCKaXIe0dBQC3waSfQ40rG7PqWVlzGHOGqhtk
urViEmsEJ9EVKuMBmbzlfY4iPkTLi4OW3ejEGlHkw/vvoEexgFEBJG2nkdZVR/H3f4+ukDi0+GKm
iXaKqtuFTaIggv/LJHI/VLR8It5hUSo6F+rBOV5CD6QhYBpycLGEDp/qZJwBMjBQWN9z+pU/peFz
l5PvJpaYK9fVXx9GGzPgjwXAlDhJVSpuMEf+f0/DAIrPWr/Gci23cCS7ncnoAvMKFRFzRHy9JcJQ
slOimUEobBS9Yt2LcGNLqhx/ZMVtFiUwBxKA8b1k6kTUajIeOOsL3ZmwJ8EMEak5b5OUCiAx8sgW
pX49iAAeBirzjmwIbr36ojBY3BslQbclAl162dW/DeG1oVUTzY21cCsvbc/quxlp2YW/hGimvTTH
pHKSWaAbBu8gVg/qE75ImX5DXkZh2wl48mvaJ3ovKkdR2JiT+BdLlbSxIsvYD8Ze6vTfBcfSXmlD
Efa6inDKIHr3v1/17YDItJLhz+lT7FlBTMq4WZRORikQg5m2u3AYt6qiIr+nOkblilcZH90riVHp
Tkq3xnSTBd7ZpMs1O4xa+PLTDKrN5LQOpaccBwf2ldleGvC5JBFjCpkcskslKuGOSLHQYdbgRklI
18P9uG0EpM2maDCwyDGciNm/TOWWmfSmZ6RgunoAkqBOFL8RLV/J1I8yjabboq1i4PgaMZnxwiX5
LUSDNSm6c4Q2iqv2wac2CMBS+PKdKv+cRxiIw5hRNRqnInKXNRJH0LsEwC1y0XoZ0FbH9bNIA6ZR
NFMCoM+2JVkcBgtfOe8krgCtoberQsuNU5pWLu1jqTFZIMGv2/Q1PgCj1H9GFvCanPHOktLraGYI
+ynJPoyyvo7rhbZoF6VqRC48LMORkgz4/wlAl+L5r++GQ9IpWPOT8TrQR9ha3H4URe0z+v8lX+wk
dGi7MwWHkhwRtIsVEHFhuNAdhsEz7ATh0xg8Q+lcOqBHWZOqPRntP4u9vAsp01SZ91ad0eBvYtQC
rIMCmdWqq8IX9DpD+5RjedmLabnwRdHuI/K/SHF9rIqIJVI+tLu6Ss95Vct+IdcgatLWKxUWWFIw
fIH2LB5TzyjWSjMsBe1rMVclhmYZeB4SuElJFUz97D/xq++DVYjIYOxspHOyhZ08+1Q36xQc875a
qdGmx9BQqcGrTHtWDapmC0EEvhO2DBcf3FYQ+7uA/2GhOLMd3we6iPLagJ0RFuYJSkZ3qHLpK+t6
JnhZRugNT6Ob8fB6wYrrKo2h8XOB5adKPoeSzn8yCxE4TPMCHslC1poW7+hmR9eSYV7xSkyEWnsk
1o0HuV4xDoCcAXJQHcmyPyWo3sUFH2WiE1skhQPrXQHX0jjGCQ/Nqp2QNmgZGZTOxfhSiXPp6hpX
KIWN5TTs+kxjqe+Guon6Wvf70rqOMoNOHVsbWxd9WwhK6nVwBFJ1lPbwpU2HieumIBYHK1mKtVsz
PahFl8oIJdoOK2r3//0FrHe7V6QikjcoDf7/l7LIAwZRrSPUvVJ1Elba8//9q+wP+b/++2drXGXK
+39/Qiw+UJtjyV3WzgJiYacOuIb4HJnH88cmeRd7ShK8iiGI3KU4PYrYbC7ZqIDPLEIFBAiy0mCQ
LRQoi0U4A6RXpZJm4pgraNMWXvsVo5+EFytqhK+7vsCYblsrOM9Q5zEYfxed8S+9zaEg7RAj5141
B5eqHckvtZYr30O8F6ue51oDyxv3diUO1kWUiZ2y4IjNoRzfCthumwz0EQKYf5rGOUbag4GwLWW/
z3/vReJCh7f0Eow20fTWURjVXaER85lU1UcapR2ThPEjySXC7IPhJOrR4ON1zlEHkOORWcopbFQg
LRmfoRIvr1M19h57ffxBfZwe8nzyrZifSF6RUSMDOj/VZVKgaJm2VUmvJ1My5QCdYks5NHGQUlmn
d8COjSek5eskI8xY+YcLui/O5olPMO+fXRngeqle5hTVuCR3Vx3+lD3qI5qTtjkwkyrQmw3DpssG
bS/IAkcMeYY7Bd2fo4nT2mERwwliIjVKCOARRbqWPa0S52QMYUoLKj5estnxcJH8W0rJQYTijnoF
eZ6lTPG9UMrzMBqGHTE53EhY2fZs8Xf1amEZ5dIjE4PWZwzdJAdmHCKtMvV5dUQiBQN5YHqGobTn
fqGCwqhxVkQ595fFatYxmuW3rNWYPmj9KyqdFYg1e1EsVzsGgIiKRWs7IpClI92XwvxvLsz0iaDC
NgtpP0ThtCuA9hABzLYZUNcEapJZXjFgB9EtuffSgocdtRZJLHkNdShi9VWlIO8DXbZ7gfc/rarf
Bf+YB+b/XlWok8EucmvAJFeTVYY0RFpyUCfNy/JGJwNdz12YLn9yMjoEZgEsZndnLOVfomhv2jj/
9FGNrChWj5qhHdi9YWQQGUZKSr1Olp7I8qJN2BcPHmLtrM5kTXQNYYhdtKgv+tUU4v7WxzBRSErb
5CJYB0UkBrMtA93VyQTYFTDwBIN46ozt1r5Bj8qrgg04sNTR18AjH3sa8m3T5eYhYVy0A3dg7Ych
sHa10kb7UePb4PHPd6GlK4dSLFt6EHgseh8s/pTKK92hMr1UGQhgDtiwJ9GpxUpwRg8lbxo5Ea+G
FBSbolaK7cK2B4ULpENU8eFdYg7papI23JnA9u4oaMJdGU13ECjnTYxweApYrTdCFz9qVVAdbILi
o7fq2QlVI39FsrNaG0oK4EhnycminDQOGiqVN8zRi6B5G2ljsMimzZvVNDzhWgxWL6A2ncS+eOug
SjjVpGdvkmlCTR/ZC4tNlTmML5O3dv1D5bmJ3piFIpqT0vCNlCUA5hSpr1OBiCBLLPOVg4mBfFsB
/0kZlkiD2lwDkm3juZSZcCOPMhsUif/9LSkD8lkLSnDy8Xuf6bBLRnbrgSWwWqyFK7HhRPvpLXab
UB3OHXnE57GolGMfscdcfx/gdLepVmu/nBnaqZVAVifGVup1861LzdcOQzYH9jc2m5jooHW9gAdm
k5vhR7LgVsswwMKvbg1Xn1SJn1IykWYYN4BOc2brAx+EMJWSi9bth33lDH6mIThl0NUVd8jYSgRU
IFOXMBhJiQzr8i+I9UdRlEje0JPRX6rzOCqln9WpcSWX4CyQQVWEsJqSOrvnGscxG2CihAKL82wo
0EXx9QdpYxzSERKE1LIRVIGI2mqhrYIdoYMR2jAAhxhHuhu6ABADmjqwPcHlvUe0o5Dc2N+7MDl0
Tbn4dQtlVNDSK2Gg274Zk/20ar6ChUN+GNgnT0p2BHc4OpCJg9rQNwz2qewop7gEus9CLBdsbGoL
kb35NYOEgVt6ltdTO8wqwdZJYnCx/9Mf4SOOg7WvZUvijMhBOdw5RIqhPdZkpJPoW7P10/0lRIiF
EKxCICAz5Ymg7qOi1GGEQMGyMiKWO8Ncjoqm66eEYpOmyfJMZe4PkoqHsGAEfDHKBDLLcGgbUuJX
d4oHIFnecSBMWx4/jS/sIgxTjYh18QCjMjw3Zkh0M4lvqoGPUMsibdvrOj39VLgEQUqbaBnoHAjp
ovR7bXWpvoYzhluFoRjHNiygkmwvWiE5jN+WZVjuIWOEo1GjbSkUMTi10Rg5CoGsQCysPZI4pygV
ld0/JKcW51Ha1waxyswE+CaXXRZ1y9VYJJlJ3clcgyZa6KnADdVjFsMyLwzDBPUOeo00WlJLxNkf
QmHty+QLW0GEqoryJBH635w1rxFCZp6s+aJXLMsnTVJOwsKJS4jBAHkrzbZZqDG0LJnV9iswJGgZ
ChCITrzieEFoMRkcx5ao53vufqJl9IiAnnl4lhP7kVkEoRz3RcN+Rx0PakDrIRsXyHi4giIWNn0l
Q+GNQAwOUX+ckJftTJxjUK/L+khldg6XYPB6njdW66mjiFH5oK3DYAv5oJmsad9NKrFAzdD61YqV
gU7p0Zlke80QcMHMKPHK8EMQcXaZjIz9ua+v85RzNTSSuuUOfZdl2qCVZ8jwBzRMc7ZkQXTUFnpD
UZuZH6RKvbECxFWdHu57M+fyrJpbq9ABDxQEbt7DiMWmo7jLNLGLDcQjlQ0gdmM4Gqt9Zsqaw9Tq
l/8aR36SdpMDDInqZWtkeci4AAXBoPloUvWboBMAXvdatun5frxMNk6agRw3K8AapiJ9dC3KKMOF
8LzkcnVsAUIBZZnzTa6rjHUCiykhYjxnzNGNk5f1poRBRqJFsdNFGVqE3h3nROu2AImuGildbpGF
uqPUar8z4pFeqAszrPplLx2Wgf1gtV7+//3ef38Z1v83WCxkaVozM6zOW3D3pH9sG73dhvAeDsjY
SOfSm8RTgzrfKdMsHghwEEEg8isQpJlbWNo6EV8Jeiez8VRgifC0nSV0USro+xj0CMvr2/A+Ind/
hG69i13pWrybn8OPdZRYF0ZPSfAEBr8byir1jXYBbjEPgroZb+Z8Cr6UBMfdDWM+XBfOm3WsMjst
fkxyMz5CTOR+shW3mV9s9B9+41K+gI28IaOX6DdKO3+Tb3F7Xj4MLPSpg8iOPGXLxt/ZvBrH2IO+
CS9++0bWaJkw5LaXS07UwoMVofhNrN8Zwp7ykn7rBj4jd6ls0Z9cUj6K3+qRMmirT0Z1GSJXv4Vv
gHfa+hvWIwdCy4qRe4RVJnhYYIyZvabXhV4Gqv2EMhqPGmNrHjPLBBJJx5B5ZNJmPlIY+V5/l5i3
tvixTOMhCD9864jzPOU17RykPcyYxt96h7CkYxX51WX2dCY9pmocMpf8On3kL1TdarGbpY2IXJGz
A5yg3e+Kt+RN+ERKwCgJ28Om9Htto7yp35l8kEUbvNwS/etOyqu1hw4EPA/elbENWSbaw6EGfeqR
hpF8Dl85Jvtb5JpXvrnZUX+gCTyraT+8R4/+TfIaxUFqexKYSYPve+FWQ0IEd9KWNshFBkDUduU0
IOvQwb6CN0ZNIjwSLGbwwofNmkLQnZdLO7rJ0SrY57DwYVxp48obE6fdQzbdYn8hZIZ/L9mw3ToQ
X8FnM++LY/4mXbQHACVVhyO6JWI8OKl7WONDD0zcs17Em/GQCcHgwRF2Is917b73e7wBC7Nh6EhH
HOcnBsc0ko9kl03rExDScczb8MnCjtC/f82p/hBu0z5Doe/nu2WjHl4RTm6iU8438wRvjKCGafJP
S8n71bjM/s7S78S439aI63TTCzSj7hM7xJMDOIf2Wm0k0mNVHyVGx6V6tnYgbNiawUkiMUnZJa+m
6PR0stPeYMjMq+r2j9orzvThaAlmKLf76C1bddUunwiZs2HjtkcYIvvwZXoV/OSs+fHOeG0gGcU7
PXQJLXpKN/ka7KhNSdkqnvgy03/NIXc4BluGJcxWvZD8DJSgH61bvjeHgDHgs/dUV7jHuBvRsdnd
lmha1CTRefoCVXoyrpX/NUVOe1T8aoMqt3YhzD7TTwwhL8YNjUv5rgKLc3GqQMyMw01kOt1f8pd1
NuKJFh74RjmLyrXbwriK7PGTo0z5Zs+3CupRgPtMv+FaKWeIfyJKzS2J6d9a6tSf5SuW4INV+eqj
O5gjcoet9N1+iumGRau1EU71TiTzA3WvMznme70zX8DbjT+6XbpQUS/5y+roQYq72OI2fcnGrfBg
VgSshhFY74oP1ZN/2vfkK2BNtTF87bYYdvOsMtd8oU9c/qTM7rItwZEvys26RcmOMViwWxggn/kJ
0axDUjXt9ltQ3c6n3CDHzBn1fbQvL/r76BmfwbE5hH6xrf7WwCsn+Yb7MfckAhzgA1J4ov5S7V60
g3LLnu7QG/fsljHr8gbBzl6Z27+TpZGCeXA1iiacNtucAwjzDGqgv1AkH9ZJeq5E2/hFxznPGGDO
I9IaxYGs0jzwLNTcNTw0MnIwG/AE0kfiPNQcmOCOn7xdvUVfcOIX0Wl/6FjJKJ5t1IksYzM72rRb
6RqhPvYBd+sHcvoaPmweJrDj69W0ah9s81LdwEPgJg64sghKHn1DcxBAI6/D/LoPXtXKUWdHbO4I
IqflKrzI7B3vySt6boFRsJ3lfqtupBOgRJZzW7axncOp+xOezVOVuGA3Nt1ReJmu1nG5kHyHN9c8
WccQ8Ma/0XSSo+DRJeLDUB7ciBK127v2MK7GR/jClfBh7JRf4dhuef8SmnoGBjl+NCfaNm/NHjFQ
jFLUES/WBjODE33of+EBmXjI8tWWPyQG/SMpx/bAjnQrARO3Y59FrrVvQ3QKDgJgUYF9tDFfmtxt
/khJEPbJp8hHepd2OHj7r+SYP4kLYWq3praMdgeZw0EmU7r8TdldMo6yOdjWnIci9LxdW7sh7Gcv
+bO6N2GxTVcDhtqpp4mvZbWNuKHm8mapqGvd/iPftRUxjrTONhZscSecWMGisp5dBbEMC5DtcosI
7JPtYhO63ehEGwNp9k2ZbRhcb9ZJgvhNTKyrGXbtT0fdt3hNpIvwnm66LaW7fI3/hacEZv2vOOx0
ztQrnlu0C71r5D46YYog9afYdgd2nMR3xfXrQDD06MiFMx2Q+UYbQnQ/rHdqdOlYC7ZhOKwBhS/m
/Mhxg1/tnI62fE1J9QvgPYh2922J6PQQGGPm51hwhZv+Eg43fdovh8xt/dYJMQD59Sm0h+/iKT/m
dxLTzG9GP9HePBTnXN20H9FbNW/aH145GI7dQfkGn7hrPUIPCTZlbz1e+EGQgRBDQ32k0daybslo
99JOZo0Gio+AZv68wlaeYrzXzc200wg4tok08xdEGu/dFjalZdpVZOu/AXlck9s6ungIRNc4DX+d
uIUZLsvMgvzirUUw6AyvwgeJsrjgRpqxi3mIFfZNm2K+Z4esOARbi97fro/RVv1WrVt/QZhYgrSe
vfYn2OGVt0iGvCewTUevfYXqjX8RMzwS1Zwf3gGD4kwGMOvn7XgB+QdUGzeGfDT+Sp5tDPHEL53Y
yWu3nuteeJmpN2JHe2tuIzL57wLN5UbA6XEVvBBJDcpaA2UyAIANL2bhQyLY5t22WS48Ye0ViqdU
uJHosLBC/tAfss41sSIVe/nOP28INqBypk/zfRoOBixltJWAUvBM5gDjPKXwoLXQs8f6jUohKV91
9dTBXDQfNJJCf6Jgq/4198566ZJtQBn6meQ76cYBhfxJjl8ZChb39hJfiMnW9yPsgJf+mdZ+yuJF
44zCOOQaO5PCpfoBRhlx6b9pl0nBp+LRFaMM0Ldhea7TPcM5yjlUSPE5/DI/5ROHRPYvuQ2fWPKj
7bBRPstjvYv2/aH7UO9V5s9shNGUviikuvXYphQnWrZR7lab2than13uAxSFdFMq4A0uBZhldNwQ
mi/h8lL+Vp9VhHPDpvWLTUrzf0ARsHsUf3i7cvUf3rL5He8iNizgfajkEA6ugm94l55xaWRb3DMm
fRR+3B/aF7adwVMQ7OW0/JVH/aV8T0wn2JqPkPJrX7zhQXXI9Z3w5p0IwKr4sLCO6A6IN94Zg4ft
VoMpQoHiZK/UcV3xFUZ2yWj0NDHXe/J1Yg7FPMD1BTYNU5ht3tm4BdVTG27CNX/BKTOpNuU42+sE
qeg3Ys/lHxdbjTHiEFJK2GZwEJ/oVl5auo69AHqVXfvZ3LYIppkrLo52007o6JO32QuoUb958IX9
kO2pWzH8uAzMC/hZbvOvP7aAUDcYRlA+zwjy32AqghrYUre4+S09KI2reeU+88xdfDKPFV4wkyrY
MU7Rhcoh/OSdyQ5DuQdJjaqxE+3qRV/2VeKtftsUBfumsR6AtVHTSdpeOxuEqx6YqzOnULcBDr7K
g3fKxrN6Yf0bfkocWFRUiYuxpDikpp+9BRJIhN8P4bOaPsXyNmRu/c7UORR2gUcFFftIFBBSU55N
zWNSa9+899UmCCnrO7hX1D5wpH/5MLhVU8p4GpqdbAun/DG9mrE9fFqGSxRfZDNl/53JX3tgaGE7
SZTxcm1Y+Xn1U9zyMQZ3YCh07XF7iCj8ZI9BsClvo1de0BLluKfu81voI7I1OT/32S47ll+DaYeH
7EHSJC2URa3UI9j5xyDgrn6zn6ERpWA1N9hkrCOK5dBOEYvv42tx58uWruIn9MIHwwz+s7ij6BE+
8PoMKJKRsx9Klw8XTu0nszsahexfGxwQkKxb9kf4y2kMNwJFVXc2nxh2v5O/Zpuw0tvBIvsJjiZm
zYCejxrZJrLljpeRuV51HPfARUjz2kS/ecIOi35o29moZN6bfbLhjuJ56d8ZFXBf9++MPrraaTC2
uATDXtS78AHq8IfkwArQCK/qNeU8RPjJj7z7Spgv/TR/3FpwvsnwKlt33EUw5TfBT3Bon0QIJIh5
d/BZXGMPDY3c7Hqwe3MnevWHpXMS8Ybyw/5DQi9otrXHGGSglXAJzCGs5NbculfEnE8Tgjj+R4Sf
vKsoQr35GH1RVSd/nH5S5uqQSL5nBnyh/W+oUFl6lE3os7nlu2d/i5Rj9qu983Te46/AhxkLLid2
rYNxJnhK/GW3gOjCWt4iBpjEDyCFt9VP4SjCJbWVDTmrscvprx9YnbjRicdqajfJriWsiRZfelkP
m1UkRg9n7KRrtTaxoEkKn3leeJ5fpff3WmIt7zL2YWmL55yLsf6Epic7k6eeeXD4kKIbKaD/sL+a
94yg6r/kMfxwCQgvkld8FI8590vuiVvgTzvjhTOKl8L4Zet2VI7zPsEo/JGCbsic5YU/bProSGpd
dioZV4TUJU60oyIO/qEcp11He5v8U2kxqIxUlJN2dMJeJd455UN7wm5xSvDAPMpz+YUc3SLW2UEY
UFKS3MOXiPfJDp4ZXE97eKeEnvfoMcVbfOE4kjlysJzZrLvaZ/vUPtonx2N0Fw8YCa61Nz7pXdUT
dEzPOOzSG+TC94a3rUZQWnocnhyW2ge19evwOW7ZxjyrVwRq4HnQke4HSmlvfqdhD2K7PVboJGu3
9URWfiz73qw9T9N3c6sFxjIOoUEcGePDfCcz0HKHc/AzTs+k9QSwo6JfqvSWNqr+rXEmmJrWb3X4
0MSN2Bht8WN9gaZzPR6qv8DTQLYRyk4F0HtivQ19/sHS1w7zubpwCqI5tPZwm56N39y1/eTzExCP
yqZlIfiKxziyyUplJDEReMBciIuS5dZ5LZ/xEn4XlGXRZtqIv7Xpp9DU6TwFDvJVuGBXW+NUfbXv
2ClkGk/pJrzCNwu1buBV6lXfQAQ9wlPdC6xm4FLyK8DZAw7UynLbRYQ21vBKI97H0PQJ64YPT0nH
hUHD/0g7s+W2lTRbv0qF71GNKQFkR++64ExKokSJkmzfIGRLxjzPePrzQbv6tE0xxDNEVGnbli1i
SCQy/3+tbwVkGOKV9VUw9+9/HiHCgppfMFRkdFVpLQlRJe9xPE/ugkgvytZj/FWJid+1a8F5W5Wi
71RBZBSG1WiH45COX4i7JGDthUoZhWjX3EVqSPZuyvH4eYvVeeBh6KYvIbKbeUNnA4/3aCCDq65N
rWe51Gf//tI75U1j5tY6svx413cpLUrCOWZxCUFJvsm3rCIRVyqN08yQc1GERZ+wTHKFncr7F2t8
JAuUaCvbpIiJwDhfEtTJ8sF3nhFZki2QszBH94gFkcKzifcUJQcl2mF8VUV4VKI7wrCW4J4cRAMw
lvpy35n6qx6phLGEbOYs5+ByvjvCJQRapmaRFey5yDwkohl3d+ENb0bu3rjQflnCeg3msa+hpYPB
81T8x9yIxtQ36JUTUI0jr8f+YFcEORBQH1GZoXHm5k9m9TyYqFenXwdOX6AWqV6VMDzKOH8o++q+
htDJHGnOs570USunhDpA8VWMdW2qGyrrK6hrdxExDbmi7w02nrJ171PNfLBdNke2LmaRNbBjKY2N
HrsHl+bOsqudp7wZxSryUAO5/fjYjfott4MFTGa61InyV/IC/JndNotS7X86ulB20vVx9Pkb1ygJ
Pu+rbYPLinkmJsPUZulq95tOHfx9qWA6wYwxrN2iWbeqF8wDc+piVvaNE8v+qk1ZZEpYuwZZWrSB
RnMtpf5zoGi8dHTSGALEGQtPgxPrPY+N+GV2CB8VyJGzqCG5O2a50KjNDgP7Pix8dsMki3/5H8TP
OXINCKATwgriJVtY0sSdyYeeAF2sPtbTVnFAYZtwBjIJpqDlfaG7wbZK6lmSFOvSDHcEZvEyLofH
zz/+I99l+nSpGapj0SEyT/gudi966HB2uVGj7pfbmwu18igdhFQxlEmg5JYW1S4Vr/Tnn6uBHfpw
2ppu2NIRNLdMfTqw38g5amXlvd4Ds4y9ZEq5uO1Kax3Y3d1g4YUfVdT0SXmDDQ/4J3pO2snsbDNj
C7J/d+FQpnP8Gym0ff3ri4Bxo6PrsnXDNCWsd3lyB7RIqAPy0HLjqmARwkIBC0G8dOagirz1b72c
/uQEhGH49nTP2kfhFsQ/shJuveHCcLDPHIuuoUU1HFPocJ3/vCwicDUdsi298iLFUBXygp+wAvGQ
v/h40QiAMy/cCePcANSxeNhYTFTLtE7uBHTdfMxzpdxYKeU+u0seYf6hk2Sl1Yw14k0uP7D57zkZ
P/MkXVc4UYuepT1yAFwm8c4gTR6JMWhXrLQzslS4SoJ/5EYrbLc4rsryiaTQVT6gTAWJhuqkoQVe
QI5gQ4Q4bBk49eHzm3runuqGYWORdSbq1cm4Hjwz563kVRsHVvbSAg8zs4ruwsPzPkhPR46h8+wI
Ff6Wbet/3q0ep/NQS73ctKU4wqY5tKBnO5vid80Tk1OCtbv0MOYtOAbJLzpnC4r+Bv8HWdZdfLDI
Kp+RoXXXXbtE93Hv17ljvsl6Ypbk3+OivBkHABq5VazVyr1TG/9XVibl6vOLpYMH+/AEGLoldFU6
mtTMaYj89jBKYQLB1cFSQhNBkWln0AoAzja0WkiXADlUBskmsY1tD+1JncrKziot4ydPI9vAjyCM
WP2bJ/U3Jyofq4m5YHjQCsbOu3MTp7zwjJydOwyTxt3EHNOt9+//drhGJa3MDjhcRta80aDaYLia
jxN2Skvax4iW+uTp/96Lq9CgdukhgKMmM4th7V46lnNPj8HErZoo6hGGngwBQHmqBqm23ETwt9ny
R8Nioo0MPjUhEknXnuB5qlta7B5tjM5PXj+/d2cfX0MK3VThvFkMxJN7h9/k7zHYIyhalJpOkbkN
EIkOjzD9wpk+xXRMTx6+rAggyHRzWv0hdKgrTTiZHpscNvb+zZ2AKERQ5PM61N5qO6Lg6t3kMVlv
dswuW9bY+4cjpNAfcCKusFFSMA3b3URZqicM1ecnpp2/so5l8zbWTefDvIQGlQGklpAdr0QzpW8Y
uAJRra16UDM1qVPbUZPkg7Jrgvzy+aefey8ywibimQpwzziZh82eeAwz4Z0wTJwehdJEh8GNhzZc
a579GIqUAklXXzjnc7OWSWiOY8L3gWR3gpOLerKEhrgrN2PPvURw891ysu+fn9mlzzg5s0DUOj5R
BiwivxviZNamk1yYfM+OSR4GzZA8FzS5T8ekDGG16DUPRaGtjI4WAOEQM9kzwESWHvp3TBDgflE0
N/hlDpiaaMajH47j69gtroKyvWlV/KGOri26gVxD06Zi4A/+9yD3VnWFArglSw8W2PDo57ybhwkY
5dn3eeD+mIBjQHb7CzdHmx7lP2d7Q1WhBTvMPRLJ/sk7xRR5YyjAgjYe4vRZzWucbAuisRBBEcnA
Y2ZX8SPubloO4G48paBrkrP0zWW6+PweynNHYjuSxSpBzvbppFNYtuoMuVFsivSX4tFs93Xq13at
0ccdDn1Zu1cGwArfuPr8cz+uTlBNOgjrbMvRDef9Cv028UpPq8cyiovNOPoLW+eZrLjY8yxv8aMx
6ZYghj//xGnEn1xzzs8RNsZ5YZinq2NZBcE4DA7uMNOBH4Eym6Xs17wMn/4fPsfUVY0bzGxuTmf+
25lZ7OEMWdrZBnbwfHT1tdJhZijcC2tNxzh3Pr99zsliSzFiIrYA6mxAUtSKNBdovtnlWzOln0IG
MiKlw/s4yLZZFfbM2/k3M9zaRXjk9Kk1tE27UuSkuTKSpYEeSzN8dRWyEpqNfsIRE6nM9yAfdCjY
ChPATeNRMzJlj/0+V9M1/FBl2QsVRS90n0Y6iCpc78FL8IHpLtv80NiKovJWY7vKEj+57sg7mmmt
TfiAZyKAz+qln40/8Zkr244NJZ7JDnkkvfy8+dk6KvKCyCf1pcAvBlDkhRxEtqe02ry+Rq/mfNNs
lBJgH3PMTV29yLbIkLQjPsad4/nfusRSEa5C1xG9SWql/4ucFIdcLzrYtnCoYY6avSqF+KquiM6+
Y9NcrF0qrJmkAd5a2G3CCPGA0/tPwTgeveD285GinXkxsaC0BZOBijJMnK6W4nhUDLZp2YYYwJSa
SvfQxunB6PQHp5Q/qEa0M3WIwFunzzIJ7yrpm0CaOqz+11kgdkNqPmBe/yq0Yqn5+eOoxN81awoa
N+pylsU6iZM+hZ3CWgSq91SSRsHNJQgdU+K6d9VXYgHJhIoO2NroUpn+U9bSOlUAghryR9x1D6KW
+7FuHnSI2VVLvFqY0hBJ5L4s/CUM/Hlt8g9CGNAG0b4+4aBpeEh08xovyUGv2wcsc175Gg7p1jC0
18HT1q5CNJRJocMo9Zcm1dZ5T+sx4LK7Ll2sIIgpNS2LckRcMYV9Tcepm11ExE7z4Fva6/u/I8au
yirYx8gtWggVOnK+Opa73nA3grZgU6ovVdhu3J45TTO/Gjqpit64i4P0ZvT1O0+Yt14EG8IvH5Ux
u8HtAnPH9x/9LvpW+vl4XfsweVxPua/T6sZs7FcpLKr5TvmcYUe8I6oW71Z6hzUuu2cPyphyMVxd
GCFnXhS6hJZK8UmgyrRPJhM3gVqql+CsSzBkmVcOuxpy6dyS1CGTUqyChCRRBOxIMkrkLCq3PaqI
Oexdo9tcOJbpdX4ygRq6bYKbkLA85OkWhSpL23Z5km3AgSBP30UKSV4Y1ZKlg16usbR2h/BenSt5
99Lb9U8tUx9IJxEYQh1zmbU53URH8bZd3V94iWkfdx0GOzTVsnTNgYp5OreX3tAqBFukGw/LAPWu
3EEqS+MFcbl35fblNzcZoRPaerypbDhbvtJtm0Z1L7zUJjjy6SWCb8v7zHEE/z/dK9ZD5HTu0ICX
dR4hAiRr/H+JsnznhmDqmBGdMVylMeJEI9uWE02jnjznJjGIpA2HOBqtnyK5irETUJbv7+D9jTeZ
qyB/wliim9FclyhniUNbjJZyZ7Qx5xLUOsQ52FrA+1duA5A/oWJ+4eZ/XEIb7I8MkAyC2oaun6zD
qqjO4whPFYTWZl/rktZ7+QKDataSX1506TFuBqQ/xggsJnv5/MM/rqDN6W2q2SChbSnEyTozauHR
4/LAjuLQbsKvREjucKRatwqmcFidBIgpyfjzDz0zpli1g7u2bRZGhmqdnHFeZVnjtU28ySIkn2gJ
86h6Ga0G6Ed4K1x00ikeuf6F8KsDKurXzz/+fQn459NmqganrWumZlnidGFG5meemnERb0ZRE+Oo
koviWDrSO3VOaZV4EevQYg6gvS3oSSugLTqqE0VLvILqPJeNcSS/Hu1JEN0OFV7+vHeomGQvw3Bv
NDdg/HYhgRgzu7x0tz5OExw4mw4W7UJw+NOU9tv6pxDUra0m4cAx3fsGbuCRDE1M+CAoL+wOzg0M
g6KfxWViJSROPspHKuw6tYw2UQTXgCCX1LPXiWhubHTeWMbYUdby+fMb83HBzOlBTDeAnE+Tzemy
y8wBaypOhBKIHy/zl2zQjiAZFmquPb5f8shNlqZuXxiPH5evpsqW3FCnxToffPIQiIoiRu0SPaM0
zW6I241pRreBpV5/fnrauWsqVMpdhgNZUD8t47Ls6gPyh6KNl4qD1bKHz3jQKLjxqsy+FYpxHZn6
KlTFyoEtYFbMsqWB06oZtgGiQCBVAg7caD8r7qWRdWa5xDUgl0PjXaha7Aj/HFq9QpQq0T4RWmnj
irz3B0P0zAHudR3UV037TXNDRD4hjCjt0lAT05v29Hmcpj5bAAnjTXPy2bxAagnlKNpIkrxnJkY/
KiCwFkiwY17Pum0N022GQRNcAySS1PB4SzuoihOPbE7s0V3rjnPggzfvwFtHwwjo8FAbGt7jPokg
1vAmIBWVx56CmaaXC5xxiEJIBV65VXofm5jI+4kg8w4dq3MTAz1uEnxi8eRoO76zDJTCWYoOeNH7
XweIJ2EnAX3CRE6pFRxc132vK7ErW5AMY6ZOpnhv5TtGMYd9DJIj+EFdD+VbD9xPIfMBEJec61rx
AuB5lU/bgAsDbnpIP1xYR06lGc2R5umAG0MYrr7JRDd0ync3RC9HppA17JISNVoBEIVYVBK+IJFg
mnrFnbM08uru84M4+3AROUD7Qupg8U8mksQsWDx4WbzB04mkitNWI+3o2PWFTduZeiMjWFrse5nU
LWp9f45g3G5GmhdpTDY9TSe0iU4DsoN5uiraHUuoI8wD9ODcm9oQB7/Rr0u3ve6c8dKBfFypTBV6
jTaRQ/GTq//ngYyhio0YNOtGq+BeNHxZ9OW68l6iZPgqJitnVcU/ykLsJyN84vz4v7/gXAWTF7pJ
APVpRY7HwGojn9lsiNzX6XqX6MuS0r0wWesfN8kUwZgZ6TNQvtdPn9q+ilJtzJgxrIgWg4TzP4vz
GHUW8cSDBuWBOSs06k3QWnLW1YxyyPMEcA0rvYQiHmF4YOewGSVL3ql9F5jyOYGZo08p3z3ywEpD
4HR5Gj4325DOYGq0Hc6UZRyrdED4tRHKzmandPVOyfMXLuU81UntUy/O+mevk27AugN74Xzo3MRc
JNui+rUZ+lsS2UEiR/lLQ9kUJKSDsiYOfjTxDxPwS6eAq+pYkVrFLkgRwHw+MOzpCTidDrhRNHlN
zSCc5OQ9JxsdwJNXRBtMxrh0AP07gB8gUBZQKwO0X5iksrq681lNsCQ4SKdaq8432zGPCdqa7K33
sK4ESbupWC6FvCBBTftEOfClJVedSoK4EdK9GWr96PQUM3IGg2rkL8T6Pkmjfkjy7EX26nUOqH5W
oZw0y2+lI5aFp6CuZb1EqZoSpDyOWnFvQGvKZTCBh9+CjGa77yTGMtOtazzG960BAia3yyu/McBb
qCs6/AvXtgGeWs9pwDaXYa+iOO1Jc+Rh9xkOs0gEsHa+v//atpLl+1XOCyoqfvYjVC+9Vc2z996m
wsr8h7fvdGlfutVUUkh4sxXlLgW25BA/3NHkXEwPRNl16IP8YSO0pmQD88PiSodSO4Zl+hJ65c/G
r7ajah6VgFVm3TFhF2XxAIvjbjTLjmWpnEel/zP8oUmQI42PKMEa7nB4bTJYZNHEmbJjC2W0Yr22
DC4nFxX54Ogep7nYsPmWCgEfvFSOW6fFSZB593VFP8tWLrwGzi0wNNVkG4nBW07buD9nxdhu+jAA
IEK4mzbT+vTe690dweiaVzxm5fCi5mh13Pggs+HCHkc/8wrSmAynRTPNWuN0va9rPNUm9u3N6Gqv
4Nq+Avt/sjV/Wcj0Icy/N5qxMTbDmzUZywTCHf+rmtnXmWu8OG39kBYA9Zycrl8+VarWVY+AQnfT
FfUeLFWyfvDLePv5s3pudqWmpVms91mPfdh2t9BW+9LLSOMKUbTZ6bZoqO8k3UMZkcSVRzu1s1dE
ED7Bq98OKQeHjmTWqc1DXKOOsH2sM/5tbI8/w978mjjq6wgLLnQetWR4iSr1wp7q7O3VNNqS9GLY
052+fU1FkmDoVNkGO92+sDrywqsnr86vVDU4eCy20rhfDqG3HhxxMVfozMKaz54qz7omJHP1n2OL
Ka+rK5PoMoXwlLnOaNZ685qnZi1IR1XCB5z1O0JOX/NYfaVOvYLYtk47dy/05gFr/iyqHWTMwKcN
Nb35/E6e2+xycGxnDNZg7NxOZt3ELU2A89zJsc6+ghtbDaP4GgqmS8+3Z+xPr9WU2pInxN7y5M7s
vacLR3BmX8WdUaXhWGywnNNlYE76cp2kVJeKoX2Y7k9nyY1XATGvv5qyfVDV6ClLrOs+cvYBfjJ0
HllofA2r8bW2vYOSml9TIPuKiWvW1i48nWdex5qBqkYaJu+kD935Fr5lOlKHRgndsK/O3oQojnHF
AAq84uCQrXyh3nJusBjEbJHzpyMpOZ2IGBlupldjuqE6sCo91PDwTGaQVxe55T+E/sAf9hce5+ke
n7x56derwjDoQJu6nGao3zbu+dj1pepSvMKx/DyiY+zxhtv1jZellwrf9rm7/ftnnYw3qYRRaJpT
oUzCx6oCF4OpBqmLHY4WvBTkE3eBg6zRNNa+WuzHPLMx4ThXBLny0FoLLOvHiehLVv3Ko59X5sNW
zcxnQPUJnXzSScAtkUGba00AhkfdVkp+xBLrg9A3aoq1UCSu7Ku8KY/v5GMkmgntR9h8+ZuZapvB
YF0oWrAr4bitfG1bpPYyzdrbIXj1dHspqxQlnb1z8GBTctH7bFNnw1ot5FVetnuZAH1RhjWBenul
K44RAJ9GwWqKATRub5J22BoNLrWi+RWG9bGtOEov3fcpBJPEHR9ETKdEl0QaZZi054ENwibux1n+
w9mSO0ifzJQwX1z1K1E236LK2pQgy5TBGOaAtAkVbFVCcgyINKsCP9o74VJyKisTlSRuPHNnoQmy
SR5fJT1KaTV5yZFmTUG45GDVV6M3xLBQU94jVkGST8YIBC+wNo1RB4rkBTueYJygtFrWoUfQKiGc
sOkARRE4TEBEE903CYtEQ5qAQUhE5kdM1H1kibASxN7vbX8NWQjJOBXsGSEMX90CnXUojXVKLJCj
5Acwenh0GPWjkx5AnS+MnPWYrfbbKuVVKKDGkVfutGQHyehNYg+yg+rouM6VcMq3NsgOXpkelKpG
S+GieTKxtGc/SUR81mN8i2mUPYX9FpbhzLbA3dI4eLaBI7k5Jm8gxdLf+IKfFbk3KqFWDeAAwxer
WtlOQ6K3igOhxleONWAi5SCneQBI+hp969qIpkxo/7oLmq+Z7fWLtBnWn0+XZ58fzbY1JgcD2crJ
htUqqqIeLCYkvXIXpcWM7Hd3Q07iBSohc7CWzSivOMUL8+C5RQr1D3aviCnQKp18rPAHGCregIuM
9o+myn0aJdTz0wsz0dnXkWCFadCxpY0oTz7HRBwEvF6mm26Qm6Zr8ERBgicaV6OakiGnA7rpH2Sp
3wTE4hTa5ZXCuRmfl6ptcY2pwp5uHCUJpEneCToKeDjiAsVpg/69U6xr/niPUIBNnzNzvfGeyZ9c
bBSvIBGv1RJAskPxsSGQp67Lu0gnUsuxrtxEp4MlgCUTILvsIGfOEi3lEazcjRenr5lX3ze+t4Mr
fiWHFpgCaVOtKHEopFTzPYJCPAzESdcQTGwdjQYMXMR02QxTjzAmsLqEVuoPk9NJHV6MdNykI4E7
vj3XpL1PfBUh/6teRQhzWgz45HrNbCO4L/JD6WRo2E1MA2o9vkx3M4MMhv+rjxZOaD2xlYoSC2jD
AD4rPJTwliD3shL57iodwoWpY+czbxhw9BaaF1CoacMbh0UqWQUhOAWqUFVi1ws9bD2qDGAcNRDC
sUuccIurxUCgXsf5G0YqwKQqbO6+BcuPMKLzTCINavOY9x0hr2j+7bz2wDtIHNoaHAp6j3Zr7SoV
E2VcerOmx2Pbhk9jlEPfSCaROJ7PwOUDJqzg58/gufelZbBFl+jdGKrTM/rb+zJQK5GkUZtCP6TH
pD8mVnw1dOo60oir+f/6qNMtWpvDG85APm58G5JiCl84pcYOJnHe1cqF0zq7SrbYV6FLQY7Gdu7P
81ILPc8Ks+S8ok3lk6bnkcfcZ6tp3R5qwzfNI14MJzu44QuneW7VQ5WGkhRLLfZhJ0tkq0RWkMZM
Lz1tXwjoSYLlpa73ti+vtJz7y+8/v7DnP1FQyZ+CTT9UG4BTo26BY7gpwxIDWHmEKvNCvPVzFpdv
Ne8QqE7Lzz/yfeo4XWdN+lhqnaiV7VPxz1jlUP1JUNiEfezPTUIOWzSOmC0lQaNqORtr66GCzUQW
XBc/OM6xiKA4lgNrhLKbWn0ZHvP6oPCiqjC74jNNalakwbiWA9IGoWRQJ0gesRNxFSF6o9BFiLU5
bq3ctuZjOa49N6/ntsPz1uFKI2uA2vZVC0d3wbNyFQTwpWjeVnPNfShjjHE1TLhEGpss0R97Wdyl
SjrMXCqxCJoXfu1DE5ZKtNDJT6A22+E6ntznRQU0CQEgIWHEQZdxOofj/y10oE4I4HifX9Wzo5Yx
a9AKojUtT9+IXe+SlebLZNMV+Vs8PEloI5E7bsHXEeu+rEnPxu84XipknhtA8IAoZFLQNT/sDKpW
Gfxct5INhOq3cOT2ybF6GeL6JZk0GH2ZH+D+HD8/2XNvfzpPKN7V6cv76vq3mUeVJQnmFeTDiFdI
Bq5mLtFpTa/+MhO70NFu46w4TuuTzz/33Iz32+ee7p/D0YzbTKgJxuZ+7cSMsdCp9p2uPZMOvf/8
s+SZCjUpxBYiMbalzAonpfK6cwj0IJRpY6Thfd+33SJAtu5RjdVLgsprP/8lCHOj+zSuB9XHy+7A
zKBuqHGjXbeyZ6LaGN5rnEE/sqz+NvSMA6zKPnEBnBoxIj9Fe/UsvFiVCSzPFd9CNJJLXUeW1xO7
V8EY9EPAOWJ8rBuQJmP0wNwIuxfy1Iqscda02KJxm1S4tUlue343l1hOqBL7hO1O7qMMN1KhsN/Q
wF/P2HlRMM5Y6yvpkZiNCksIdWdXW3utIOOurkjTIxgSKdUyFd23lpx5QuDY9mi1WCP32ruWB8m5
A35Jpgmv4BrGRDT3dBjCkdEfzNjfTevmojSeHVbEfcXYIFJh6fn9s+mNxGDVxzBr9sQ95EvSxa/6
SCw78LOB4v9SxnJYCr/ekTFb70XpkxaF+ZWE3guvmHMPjZwCqGk88LSeijrjOK/QXebU1XN2V5nx
3IKjqFXzWeTiiobvc01E2YWZXj83eCWaDNwQNq3i0/HE/tIjt5AJwortvQ7wHtmtqy+0al5Awg2m
dChtasFVgdxYbkikYeLu+yAMN16YPJQNbc1cp+2bkNqhh79SN/+K3p5wq3ac0BLRFSxeeAkNQHWw
Wcu4xQKsCWgQnz8XZ5wCJh4LdB460w21ypPnwlOGGE1lDPPITVbop3C4q1S8+1LbmwlnRf5WPgsw
9SkD/PVI8QnbkxJh9pBRIfcwIiqyXrcNs3CdPpCqh34Lq9Oa1AKcuPDbifSIn1pj5VoG8Pgc4mWt
EEARq1M0tErua9D6m89P6r2+dPJOZLUvtGkx5VD+mUbMbzOatAYnqXUj3vR6uCwoqoNSc451RpRF
qfcrTbr5IktAhye6dvThK7CHT7H3emSD1Gm0DiK2AVArHd+5MA+dE2Ig2qZ1NK0S7A+FWa8XY+62
TLa54183QfyixMXBzzBGCxMjck3GSQnHuxL9Efjjrd/XN4LW16x12XnWlf3UrRI/fasjbhSUemRu
ydtAWoHd8SOa1LkitAa1j6n8unBN1TMzKNoIpAII3GjsnHY11dD1LMpGCfrskiClCL9fMzBtuOqO
5Gc0IlzdfsyCbefvZAd6IAuj8UaqsBs6/1UdCv2WBhrd7RhikOFO+ZxNgepNG168kcdliH+QD5ku
u7S+hY4K94RkRZlT40gtnhYRtMoihKtKbicP2wB1XDjBPZMVgMo0szdxJE3SdlP2Uo6xy3QScgyf
uvDU+YKb4u8AqAHpiylQtO3ENXXf8CneP1eF4aM1lMpSLXKUp4px74jgOUWGNDMaU5t1OWslR3Gu
I/nT7piCrbB59YS6cAWrmbTdIGRbFNZ3iKVvnuvteg/2kxeKhWdkh+l90tqPxGB+nxaFdWw8V2V5
1JrmVafXR9/8uQ10je4/P9hQ66PPmr/r2q3Maxrk/hXU+nbhBd2vG1c19pK3gWeG0ZpqIZb0siAy
RdoH4pDZPkIEZIptYX7l9WaMJ+7ooH5Ps+HnhbFwbiggSDNURCtsak+7agPNhLiqjWTTh1kMFtKY
gfe9T7yqX7Of4/oE8tCaCiGe0/yFzyZKtAvKkjOLFgyCDjpzMb3RTwu8xF0XRTIt0GTG7evi/Mmy
QQy3suDaICfdyKFYjvhIZwGs5UtP8ZnZn1IJPR3KuKwQT6vvKT32pkuCdBM1hEjmabgxMxhmNqD7
hVFgr8owI1074kHwDKwS1wceWm3cPCP32a+dtZ6Ge7cp9K0xTBGArQRCSC6XKrZt07s30DIXBCYd
A4fgUNYWa1Y1rAnL8u+32H/87P/Te8vu/p4Sq3/9F7//meUEr3p+ffLbf90Qy5ZV2a/6v6Z/9r//
2p//6F/HLOF/n/6V9Vu2f0neqtO/9MeP5dP/fXSLl/rlj98sU3Q1w6F5K4f7t6qJ6/dD4Dymv/l/
+s1/vL3/lOOQv/315eWVWwCNGNvzz/rLv781WSt1Q7MY0//x+yf8+9vTKfz1Zf/W/eNbVkZn/tHb
S1X/9UWxtX/iN0DR50xbdqZFilvd29/fkv+0LXUSRDBL8p+pOZdmZe3/9cUU/1SRG6G8smiRUvXS
v/yjypr3b6n/nFye4t3yKrB7ii//fXh/3Mj/ubH/SJvkLgvSuvrry8eal6CYgBbcEChEnA/vda1F
vKeqXrYdVC++bdW4vnd1Uh3AenQExSxGDf3QwIzZeO4vYUXe3xPGbxft30f1x1FMm/s/XsQcBbYF
9hXTG+ND46GtVGUsHC3dprEsVjnwnFYmN2M7aHts8clqwEpbWpA7fZ0pExyuJ+pfQ59TzhXQSkz9
v4f8HyP+90PSP5TiBB0h1jy2atOV+NC1KxVUybmjplt9oKoTxUq9UJtRIweYjM4auHPcN5siq+q1
YXg/WP1l80bQI0D7MiNO5N4F6Lps0q5ZG0K4/IAJqCNHSsCqLua2ytoTA4w2t7Pao/vsisXkYla6
asPOBpaB1z9euMgfJiMWACqvZZajhDfycv5ztVMoakXVvUy3qhzBeto9odN+Vi6xHFG0l8DV3JLS
e9TrGy0311FCAJMxt7I6v3b69Bhktn6b6s6ziwvzQnVCY6ifDgCsCBiTLGN6SE5V3nVVE3Dp2Mm2
9rp7t7MWHemkKMtJl/RUMCl4ELL5YBTfhGzqXSz0ZKZ3xTa2fFK53AiMp3LrqcPF4/owMKlH0QHn
GbEkAsxTEXCoKn2uV6XcmNG2qFMblm1DCJVCmzvX0usazT/yPLkctTRc6173lBO6hUK/6GdkJ2r0
XC7VjsSHbYzNypqdKaEz3Ev9tFBGVr06em7fboxQ61YidJUrqyR4W3eUG4mZ8CF2b6CTe4eii8Nj
qlnLQYBoHIkGWCVl289UN+/3qTn1tlqlWbQstIhq9rZpNqrPJfBNu3XRORiwBmMH/p+IzKM19Nq1
1ao7szFXqRaWNxpbWwdkd69kGGVzfcQ2SkSV0xvL1h1+ZDgB545C5DCK5muzslu6ZdVWGNk3v66B
CVYYRuJQ2xhKtTe6UlllSB32JVC6YfgVhGSXqhQbF72dtwvbBNhVNz1SY1kGCzi2EErSrl0MunOh
yKGjcz4dizY7Av6c5x7p9wctapqQlECQQ7PRaQFYepLtgfFeFamUV3pIWmBYAKCKCqe9692e7pk5
Xo0RnozQT++UpqemVlOWSjUIHLIt38rEJmKk4AINzWvnZ5z7ULhXVIncK9+1f+ZFGKyDYJBcX33B
rNSRfKPk39yaiGvfIei11yv0H7q963TzLnJ0aix+C2TaVvdKyZf3X0XS83a11dy1kjR0vIXwFRXN
v33/Evtyr4HNpnigucvGoguJtpPb2Oxj7LObqhbasTXT4eC7t7jlm7u0TrS1Go3akYSeeVSV/q0M
4YN1A3k7DJ4R5u3C0on5EHUSrnNVlHNNy7056X/Fyqd7u2W5syWOMrqpZR7d6OLH0OhAcHFq3+gx
ri8CaEjINuyFSirXiocbWateRht/qMxra8pJuAY3Ul9bDkdfF3FwA/KDrZjnHZKQdIOq2fBqq8ht
GLE3lK22h/egK8Owp4t054hCWbQ5xH0CJmFR+UW5NSFF7GK1t2kF5BqpKVG4qFXwtnjEsivNafDo
+kHFfkvOw3ocYFyb/XUV54QaNMYmqtyXtG0fnTxzMDBxjywsrmzkDaDxXVWvqLR8E74kqLAgdrLv
hLgOCaQyEmXv5XVKc3aKHUgoiBR2cLDpLCd1YlyTQxGAG2mDg0pYCWvCYm+UWbFWlEJ7aFLbZWZ2
0jnU+pWmW961yDnHgsDoPa7lbqGbsAqaeLjW7dCmDWLSJLSCcJsZpbpu8vp7UHvpNQm7WH5lQ/UH
yrwkRxzFAiB4INQjJj4PP01r6nxIHF6b05eK0J+N2/n7aCTVWWoTfTjTmGad/j7Ek7FThBbc9ipC
3rCFpjI2tJFT8gy2rW+Md1kaqHeuRVEgCINtMTQvfVkMdw04g7u2/l/Unce240iSbb8IvaDFlJog
ebWIiAlWqIQ7tBb+9b2ByMqbHVWvq2v4JlgASIIKcLiZHTs7fwvS9KJ6CGfKmKwnW6+1ezliUbZs
0b/6UqiJH9kog3t6L7A1habhZNCN48C7XxdO3Mhz4GeUnpZ9Kij8Xw+k5L/xFhx9EITsI5kGQE9V
0zE3S3Vdn4wIQu4cv7D3EJf8Q+4RPVZxGz9C3ogfM+gnZy4SNObL5kzxkfhMTDcbi491l60vNCDS
eq2VjwB9fHHE6Dx+TgvhHWnwwvfQtLWndaEnTiiyWd3pyzOEr/enzO8iWmtvXmu5D+uiM/lBZ3v+
vm7lja/u+Ho7OAWMze1QYTEqsud1MQ3RZ1qfigNVBNrjaAaJaGOH/+d1Nk6BOWCUqa4egozubmdC
ghUjIuAGq65aVeCXZwVvhtQxIh7bEY/CAVep+K0qco/KM84PvZN0m9Jte5LXNIzrQavd9W3abwCT
4P0T1dVnv8Z20P0xylS+djMnsT60RM7Om+G0wdYvcyzAEPZs+hqsTG1O37OyDx4aEqWe+QWh4vAw
YEPSz2+9211stz8iycK9Ay+1ooih+nYGzJPA2SV9gPVllJwnrou91tobB8TA2cmcet+OnbOXuXPt
G4w0pdc0x9TGKTj2FHwG9JIgwsb5COJXHeIRR48hSY2zXsk/TIa2Q1ABi3C6HiH6yDjRAKvY4txZ
ahQVrQIg2RQ9iiz/0lk9hscMvicy+htYC/5dqcEY12DjtPoA768CSa7N5mvSkWVh6Kof8NJ/lPr4
EiGx3o9x4JNVElEYGGWxy7JA7CM/vmVCLk2G/JqZrTRQQbigUxk7V5CNNjJ5d/q+e9A7uOQ16Z51
fFKZb73MnMtN+8nX0Spwp7rLLTVeIMoCF/enZ88d8Q8EuUscclQZe5m6u/vGmqpwHKcvNqTBg41D
OjnjeNuPDBLYj2BKEATbthoxV0ywqvT9+kRf7haSXPE5ztSzG8f2VQK02Rf02h3TAk/xaQzI8Ekt
xDhKGC3GdMLIL/x/Dz5ZiEsXY7JLJn2T6pG3r6HykCXzTk6GB9ViQtQzFT4WEa1cth+5TDSghoJz
guorseHTBL54jWZ800HOM1/t95AisaqmafWSDBaqcdmJ62QZl07449WO97Cd1J3RD5eiTLR3BRwu
yGHtkjs5+TJLT5as7hSUtwMBWXb06kIebI1czwhGJx3eZYmVpj9FL7pFYjvVnec0nnd2L3Cp7Azt
Le5jf0c58hj0A1QHJ1YPfv3YOAmGsa2MD141Vbw9bcJ653NjHdTFn5r0DOhwuREY2T3QPzcMMnUj
t7uNIzGe0zp3wsrPmYHH3FkBhQVXscwDcu2AqVETurHthKpFQq7T4Fp+1/0y3eljlZxoPr7VmVne
6cFPHPuGMIqsT0xqnHPqND9lUmrkJV3rrHXBvdFbXkj3SLMvXARCcZaMp96zpifXVsalADt/M/2u
3igTqY3eTc1D02NJPBSu/bVs/eqz9MTbkI4OMD1sEUe7gq6S5Rg4YwJ0tvu4CbFdayijHv0W22Zf
DulZr927eqBwLuNN0dJnr7X5qUjdByPJyyM2xVUFF60OKgAiHu3RXkIGxvciYObLh9e6uH2s+uBW
xhUYuhoVjzPT5NmB/LkFOdZgcW4cRPAyDLC6kV1LOE649jFbFidHJp+RDmPPCPzd5pvB3enu7URg
TGvL/DKJyd8FSR8dygWH1A/WKbDq+6wZmtPUHlpEW2f6RsnXTT8bpyhvI8CUnYqaPypFa80YcwNP
8GvJVX02cFs6+HGJDVRpWSE3tWJv8+dtAwP/FDfG11CkKK/blqGwj6Z3c6jwg535CqnMMdHVStw7
aQNfj9FFUbGFhlxjmzig1bIwhFQJYgczxruEAlI8UjiZYtQIjCsByAyEIUW9j6jqXLOhy3aqcdJd
33p7ThMMfLutTNyfmS3Vg+hw//VgHHQwCJoEw0979sO+6s2NkOD+JLmKzYDvOnZy2Us/7vqlqSeu
mvoyjjsP1sZL02PtHDebfOrL90iN1aGTwYvZRwgSscfrRxhAfBwLBBhsG6pryWs/6380TuxuwAcl
T02PkX07W1+HQVNbZeQVnmYdZVp4pTivDxU9qLxP5nDpdn3KrQk6odt6zE2tPDlpoA5362bfD9OV
O8uSE/MvJLO0u8FJp+c+z8+pFuyHenRvfiGwLnQdrO5mN7oxTTXxfEjzTzC3H7QxGX5aXnsm93Dz
m2ramnaQInhECYNOwFlgvP1eH8xwIoxb98hxdC++ialmrax0T/t51XDG8dxqfVVfXZohsDFQ98Q2
K+R4bfq42vV6ihtS3o0Xd2HSSEGYZDcmm1r0A18vVGpjpR+kk3+hnqldhljG13VtXXgC3sSoezBs
IOmApdZJmAYJBT5zsMP1Ka1Mw6nutOOkgj+8hbZLK8md5iRW6Gqu+WtRZPx79QCPQA6L3R3h14yd
abJz9DK795X8rNfAwjXYBYR0j3b9MAFpetCQJI9lVD3pmemcajI4wGXn6mnd1ztTs42bwT9SktKY
SsNyove/eQJQSdNZVz+sW9hCGaFL29lm3YxPThF3B07jgnR4LveuT1mQU8Z6TF3TepxToJEpdV58
k/HDR4OagOSi639yjelOH7trj5b5OeY9uG08UT+JQ+h8JD5tPk7TGPXVD9JXIxq9q9H5Z98evZ2t
47uix8J46lJDf6KjH2d8PiDYXhsKlE4EZsZ7UlO4jffL5eMXe7PyToQb5dVn/N060E+QOWj3Rhvo
4ax0PcRDEsfedZv+bpw77QoAAlXRhADpos2+vwUcj98oSbTQ1uInq/eh4VqTf6HPegwHJnb9OKlw
XZSZ3+d/2xbokhbXCbU3+Z25Zc40exiQr13j5Hq1gNbmPGZVD2OVi+jCvHzAgFnguIfPJK9ILp6I
Abm19Z0ZQZk1pfNJ0xWXg6cXO+YN56lwAWpIn87wOL+affapKd1vUaPHFw3Wmh4kLkeT16HUJX9s
/KiP0EKVvGswN3U784UZ3ikxegqWfNTZgKec5QZDJJSpjruA74yYd8/TlzoT+Babybum2xtDwS1I
EvmCGpSsgHW2mKOBlKQqg0Unl2Dw3VH2V095p9EfXmH0wC1Vn3PdhQlL+8o2fhEV7qcIRMpjMWHF
L3xMW8d23hrteErs7pHJybtY7jAZsLcZIZiOS2pVn0wjOcfZ2WzEQ1q40bHD+E03VzvYGOzBSD97
Nscg4ufz6LW7lvY4vdW/lv0T8/xoH9Vzu1GLi57ReMY5sTC0dIbpNNC5CvRWM06ZyzVV4yoq9bLZ
6n7/09a8/uA6KZxwKqS6579TNu/OBQWuiBm6H2fumVTbdsYwKSGnFHrLcLkucmfnNsI9GUnws1V8
z6Rvj7Xlng2/0/fofB5diVNIRy3eLLEJ04rK3/q2DgELFTO+eNquSsxT4mpPmiXAlNaDt5/K7NsU
9Ezil/QOAM069d+oXWj7yKV2XLdTsHNnFWycJqY2J1PMVxKxlQPhEL5vf0T81NUIKkJp3Lc1g4lA
l9Zf089WUuUPlZ7jI1pP0PDIIBeV6n4wcNwzDNELTnPzPVYMzqYYvfoEfvWP0ZlsHFsc82BMgfMW
u9ZdAFi+lF1ABtQ1wiITNvGVsF7doPrUUAgNZUUIbAc4gYtgTK5m3V7auqKzzltmX0XzRRZl9c5f
ctOy6K2pAXTKpv7q9sCUM7dWlMQcGHlDFm2lSPUNhklPBO3pxfYwGfMRBu5njz5JLQtwwDebuy7N
vEPbaW8Dw08hidqTGV/YquL25UcVHbOGhfi7icSpyzSQxvpToO7wnivxXK2qR4mYbenSzXuU7TbS
T4Jy1zwO0C0qyrLXIavw5e9fdaPTr/pIDxKnMNaqRc2PaDYXu+4a9N2IEp2sqbeGBmkhcIC1kTii
agbx0ZzEgXGP8cvR763M8KDp6eil3Ac/OQ/2rH+t9LHGEdizLwmC0VOiF19q5lLHdPAfdeXecAwC
4Y0E9+gbwthkA+6Q6TggKHgZSSqfNJkA86ui+h5v12fPTneaivwr/xpcbYd8UkQNcO+npJQT2ABe
r9yLnXL1n70prQ/Y73S79b4Ra+YrHn3WmYnCtUxjyJItnz6zk0ffBS4ICPRAierNC6wRZ3cTeSjw
LxLVTblVEsA0JnCPBi01+2KKMTWHOWVUaitN8JdtG0VbUF/+xorr+6Fs71Itr7bwl7dU6pnTSj2K
CIvq09jW5jYqIn9DbmLsUuBopRppWJ6s0OhL7pu5Vx6whX2lolaFS+qaLupltTUkMPkWNo7sqi/A
yaLNpL+URQCbdMR0dETqHVZ5ZoaiIqasPHuX1d98RdGaZESomAPiXmE6frhuFyaiU9SOZ1dWuM6j
6A9RHpThurkubENJ6Fr/r4cRjv/92aMXtEDlxLNvIiypxm09uJ89MOTb1s5Md+9C/s3ngg7POg9O
zfIEMlOhKjEgqh06GoImgzPl1eG6GJLZOMw/BDG4pdMkoXVQq3p5zjQ6Gtz7vqJa08vhEVkKVe/E
D4vcwki6yr/O+YSlj9X6nPa9FmKa2+YBlGWl+SiAGm1juGI8xHGinsCNIUmOVH4wxvjRO2IPBNLK
G14b3beOQwtmV0eJTb08QG/SmBe4xjt4Q8HoPfcNZZVg8N/1KS9fAqydX5QHPysG3TKMZ61003C0
/PlOzBACHE9rdymd83GQGfw0WRjpAi/8jraose3JZOAYpOwII3bVQbzRJi0PcefckFy1n7GuLira
y4JS/eDPxiNx0JwzvHMftCHcIFnNn8wR66JRKOuYBW5FoLhNpOJu3LQlEeBs74YS3KbIyKz0WVze
O0l788uyuNR9cQw4k3eaXuDUXdKbYk3C2Ort3vRV+snFTfYSFSQbItniEEy97JpmxZ1llNpbFfgA
hZgjnDPQ5Y/IwPChcFT3HUX70VPoblSHzbFHeZlLoDhFQhRvZRFdiiLRvvYR2Tvc8Ia7KRfZHbdo
AqVggPEuxde4IscDU7T0JvvzEItHN5Lez1yMu6FroLho7n0WWcOCuUQtqs94drXut7ywfEIvuso9
nUQ6sOEnelvJDPYkeQmovV0Zt+nZRMkNJ8ZWpx7v+aMqGDpmKwPJp3UtqTm1KysMC/UalIEM2rAt
6BrvsNy5i+sYWGBWGjtMv7Wr14D+mVvsyAj2/7Dq9kRA6Z7dGolS7BX3qTEYLyTbwpiEAnOUYL44
RHAziI5nzOb6/bLl1ZTjevo/cZpBrzLlCrKg3WOUMxcvghgBnBJRcNzk2OX5Q3m0ceN0oznBoqwE
EBbfQPR5N/zCuQ9p7nd6/uaz86WY0BKjDDGmCZCpo5uXyqr4YQLDPo/JpB2aCizt2OQ3Pynk1ciC
jPLgdKE6WZ4ZM2+DkfSPZu5+TfFeEDj27Uoyvg+J3qK/F9ykDExWard/6ltuxgDvQXD56kdbI6G3
I1jBGslVrJpEcXCxlD01jTgkDdpfb5LtzUI2u0vGnihB6UDzMFbs+/mzEB1T9BF515qWChzrSNnI
fTL0rzXe2YeiLLmFdf4nt6LVR1TCwuRKOWQxqkNvIpfE/4iqZ6ze5Lw0jMzjM//WfHYL1PMyHdSh
wCtp4/lI7gKvNyGf6+pgcIIxRGRbNwlg35EdbkueT1vGe0Bf7nagjFTPen8Zsu5KmtO5TsZnr8/v
C6dtHoXCe7pw4+6m5e0mt7mlNSNaE2f+PAfjHdpc/Rqn6IH4ecNZFp8y5Y+XwXUviZlgnjGP73Gh
lQ99HV090XMFjm661SdKNuns3gcVDQ90VmxSFbf3itR27FGxsccesGBZi0sn+yflpmTSnR+1hX29
Yya7EdXlzkpsaENWsUTqHZlJRELdkO/70fKOtDnSnzB23/VxFhelOXLXDnR2DfSid/KYl1N/E/Vg
brOYTJqmbmPtO0drbizMXyqxXzMHbZ67cPSANQQxsnJce89DStey9GvaylJ+Dprv7mTue5+bVySr
uRN197M5NOE8pM/xZMq7ZK7MSwqI2a1tIL1zQO+nqMobPlAGssAQeyb3pNnyIGYCT0FCb8TM6qha
wn9SxdU7oz2zcD05KJzjvnTqPEsZ9pYt71yNWjOTJGwC9SbS76GgM8Wl8vQgWoZDq+m0a9JoHNSM
H8alAQ454c23I+PUYwR/MAhC9jFVCUjw/H5MbN0L9tb9pS+D1xFt+LE2m2hrNIX16tnzjoGHF1Wd
s8N2LkBPqifmZYqSnwP2hYcqSzQ6zp/k5PefUD596jvusF6BGlEY/MV2ZmMP1yhxjnssOgX1+Tmn
NGYkrnUsPegao64Pd+5EDRgKY5R09lXFlXcOpvLNNhJxdVqzhu1jBvusiqD85PDAnFlLH2lssZCd
0VNnQok/6mAS6QEcJu8kif8vML4BdAazeymZM0YdiaN0MOF7+HF9c/DTDydB1tQpjRs44Dc9t/sT
Y9UbpQpwQUVZt4dpmVoYDQVf04dHmJqcfaZf5dtgHjFp6mgD4u6gYVUXpyROEAEP3HpDW5pgbux0
ONpyvhpMN67WspAmIzLM80s0MiOsdBzee8pSoXQpNlfSeBnzrDtGiQYepL6QSc0vsQUBrh21PzBC
ralPRNWLZfvDvZamR8f/rDuz89JqjfuiSPp3+N5JfejwTjKaq9NHJ280AMWoJAr5RaDIECd2c+Xc
1bWinud3KeCLPL/kmZ1fRAyuoWhim2asurjg1EOAmE+gKJnyCd22dpnj9tMOhO9PFwbzoRcOTYh6
5p/Bp+VxSeXASKItZoRooF1u7KRbTVabDNM+mUIBikhZ0K/NgMEHBJnUUhXYBK1xmIaYpJ+XzDZd
1fFwTsgLNWMdNfQhQmmLBmfalGgpECRyf1F4+pncEZcuLsc3DklGIX4oulfTkiNAW5S/VLQpMWWF
Nd7w41EBQ3LagnSqm/a+WxbrsJNxBaNDSU/edE/Rkrl6TZPRnbeUqTHBbm/OdG/Gjjj5CSN8UiDq
mWcjvRfLmie1n2lJ0F10owsw3qA2Ggw7OurZFxU3txzaq51kR59pLOSdydlXKoVnDKUsHYSgyuoR
gQbWK+bZ3CZtXQeTFCXcuWP3NnZTchpz/ZZOXUiran4JxlScEchiiBhVCvdlA2QVY/MxK9VX4WFW
pPt5gJmkvNHnrX+OLOAHWGwUe10ZD31L4J/nPURDfkgYZXVxtJtSCys9+zIaJurgkcbXAitjquYe
vRcZJpFV6OlW/AJR/iJHfO9ipwfWmXiAFS3/+yzs5jhH5bjXBKwZ6kafJz3G1g6b94YpKTScGILo
lMRMh4c9EPYmHJjqGV5pfEtpB1Myp3rAJLTwyf7lvdZQ2zTJ7BwHC4IEUujgJSkCGjm77cjc9Tpl
5BOG3AwNo6nva728J0W/T1Oz+joN+k8IHN+x0SvBwbXzS0V6mtTCi6wseRo7kkvr+bCeGZGOizBT
jn3VZSWdenl0hgHMdR5Lzvg2fbWbWsfLD7FAW9jNY0FkOmNWBoNwhplIqow61JdBYLKLCxRVU7No
rnFivFAA1yEVU88ZiN3owec9Msqd2162T0Oa2+e6JFORTFggD005vcEB/qm1il1Zph+ZZ5qvqmfW
WihTHddB2CqpKkmfOR14hu8gWeQtb1r9OA91uZsLKptNYmo0J3vOTbXemyjL7qXQA/smLPMtrR9d
6v/PLp4kL0GD1lwUuBKIJEAmEOjYYY5VpZMWYHXdpi/7zzVFp3a4borZRmYlZcC9ruOWIJPgbGG0
pbaQMepwXRTF+G7gB7zDf+NoB7IKe6+icq9n+j9WU8ra53G+kWwuw3XhLKFYsIRd65re04mInJYE
OJd8Qm+KVYQ+bpYp6RIPquOv9UJC9o4bK3GQKGTnSEZ5WIzGn4sAvEC6ceuL0dV0jVv9D+jy9T5R
MwcYZ1WEnVYXIGNYM9LSZQx33xPPEYBuSZqFv1anZVWidA5rj9FI0Cm4o65chQY3rVAti3XzY+F4
Qu7rlFqtdNIyXA+wHvDXof7a19jBTnlxecoJwNQ2S7MIe9vxbX0anDL2rQdI9ZKPtH6E3w6YVoiz
EDO+1eRIw9Id+SO0RNThr+1lZywAWo6IMnbFYNGjnRUQlAaCfGp3ZbiufWxGAuBDH4MEXJ7xsX/9
+X/b97H58TyLMg9msH8dGfeBjNxB0TO15w8UH//iuq1p1QLobOOQk1+ncCntMLIbO8xG4dKl7uQI
Mmi3H0c/IHX4vD5Bs78FZludJ2+q2ktg5H8e11MFZ8f6FlE5FFSGeWRdM4Tf7vWk+/6xa93vL09b
19rFeWj2yvPH4db9v45ZTiT+7Ar9XG4yCJPBw3Cxdf9cWzfXB3pJBJ6lvb2VFZDAcj53FQ2y8+Bm
+0DjssrqvA2ZF23M2MrO698s1tPt42/N0sOwXFTrlTTJvg7XxbCs2e6cUiWRYq/F4xTWVTGFJul5
knpsfizWfblQRIYaWfO0i+AYZnm5X79InHCRrIvZa+I93cgTchG/eA1w7e8WvUC2eIGic8F2GF0T
EFeLjmUspYBDS9J9gT7v/dw7gh9AseW/aD5mQpSbj0le0HwMEiiva8TB4tUoiica6LMddpZ4CTA7
FajzVWwgO5iPTNDMi+8Q4hvg7GYivA2lw1cMU+9zMwEjPKc//IB4h0L4K2iHo5V3S2WRa1orynd/
ts5D0drbIhJwmCzrZnO6YZCMUC+mkZos6JtZO/edmcRXAEkHoZZks4yuEdCn0OMDbsaNN7ffyMVR
K6cwukEAllYR/wwHREWAb1o37zusjPO5BmdB5k5kWY6oJXXPtNTgUm83tCnAiaW82nf5pnWTe5zp
LvbcYhjuXoaupkbazzun7d/tjB7yOTr20SstZAa0O/975bzT/uLSXBmc2zj9zmi9owjI98H4J9F8
9Fr1/F1Bc9LsnL+bwiy+GeACK+fVHL2vmn7UW2jrEya9fkedZQ48bQPBwNpEbapA1lHBESbBArdx
uRry9cVW9qBftUjf9+SAbnEkv9Syzgg9MprfzOlcIrZIqNwMObFlFD1AYim3eAUcRWFHG6+inz3Y
WZndb6nmkJCBpUNL8XC2Ow1yCSljQjcDHGfmP2cANQ2LX64lEgsjczhrMSxG6griUImM+nlgfC7d
oxksTLycKX7VRAf8qR9ld0f3BAZcOYjIgL4a+sHyHX7WAzFt1vo42RcxhUCoUbaFVxFim81U1z0V
K7KSpilvQWM9Yw0WbCO3g5ql0idSVDe+O+1fs0RRLImrFqOIqQmMTeJgiFG58Dtj6w+gep0iT5q0
FLiZ4J/tmJPLMMxTpHBkbC1xVAOMGrfXvxFAtFyyptHsOLdpHsB+cEdefjMdoq56nzurICctv8lq
nDdooncoJKO9cjyo3LnxNHvOj8hdCKphlWrFtoFEtnhem/vIhD1tFHl0bCb7ZCPy2uoodw66VqeH
TnTTq5n15mHStHnPLNk8FqLQd02NB18S4zVii85+meAX5qNeXFQgUAPkufOiCqN9pKp+UEvYsO6K
U7og+tF40ot5MVl3gn1bq89mZDo37DK9s5ek+TaxSRcoTFPOsTN5L1ovairoeKFRV0TQ6UQvE+ri
pXtmAdIVXKCW9EgeOAZyH9vcRXyD1q6wtXAL9SwEjWBNAoVvjpjxwAk6BGj80LWgV7Ioo5GZaIeX
aZqTu6FKXrlRDC/ropvCaWr156S8yogjJbUF484KiLGi8cWzG7L9dLdpifqZSdmHphzlg7Q0+mGg
flUY+Sd5Fpw8Ty2XiSafcEYKhY3lHIVZf3CGS60cagRdr21y78nqLO8JM5vDnKkB3I75XBfNd6Hn
AQ/N5Kpnq7h3bXqER90Yz76RWowaDWKb0ph2Rt5U+zxoIAO21p1BZDeURXdB+P2V+Q40JNKI5P0A
R2aFPV695C2vEp/Z/9jso3biLBhfEHp0G3OgRRbPJ6ZOsGJVpt9qms9vjjkDPjSRK07oGg6uNrtc
yQlo4crNSPt7WzpTDAh49mM9DFSX3Hjak65qN6X2bk2De7M6/zqhuwLgUMsdnfrTjk6JatfIblGr
52KPPvznnJnPKCvEc0d6XkRd/uqOl1m1wbODvbpw0vfcmEEWBXN1SzTjaVXd1A1ZSVnqYazgIbm8
/b/R3/+zxyCqq8XrzjMNV/8nV0g1mEkgPauifxoj33Gg6N3lESRk4b36iBafp7xtdo2aD84i7pjc
Tv6bj2D+c0OW7zOg6lip0JGq/96QBZeu6wEgVKdcQ+4U9ea9FzMCaKOAnpD4nzOT+TmCgOoQlIO4
w2V/G5i5sdXoSNq2NbTtnMThZRGb6oOR3w9+/NJRXD4Trup3iwp0zUb97z/cv+iFpOsciyi8SxfE
mbuI9P/Wpkk3Q2Yl5cQPF3SY1DqGf46H6M6wIG0jXrCPzgALdxqM8+DO4kjYlH4GpmjY6Tc5zlca
rYOv074yfPHNNXX8vGBqy8n5iUDFsRm/mAKTjXloSwcfJHgd/8YkYOnj+Z/NDfTAYV5vu/jN8jV+
tzmb24QmO8OFtxAXTN1tDB1puuZLOA1Ftlk/o8ootkiehoPKvE+DKxke7FvSBR2ejiXwBdPHjfWb
kyaQdVz/U7BkQOqk+syV95BMVXWcqnLctrlwjl1i39ld1v9qAP6PWsD+D81d/7cusf+/WsAsmq/+
9xaw289Jfi9/awJbXvZnE5ihW/+1dJHARMLS3aXX668mMOyK/kt3LBw2uSAx6XN56M8mMMtbXqTb
Hq/CbwF7kr+awCzjvyiW45KC/4uH2zm9PP9BExg2J//zDKUTW7cN+s1sXJZcaGm/dXfXiZ2BqioQ
fVOfiWs3gpAK9vKYZtM18amVb9aoQDD10TGYbumW9RgVNMiH6OXrfS2c73YutL3lXMuRPFkr3PHX
gvzvxGQKFoOWz19yw6xDqyKDGODUgdHmslr4wWDg4cFqHxXE78vaugDXXm+1NIg2a+RGoZsiqVVD
KOjHwxqYrQvchAnm1tUqwBBS5j/WiGmNkdaFt4RYH5t9bpHUNTSxWQNxtZQX12i8pBkbm5slMO+U
TSGR5o3dGnv3S+zdL8XIj811LTDGrYhmhb0jIXS8LKzML/62cIBCHHsbX5QlNl+DqV/x9bI5ao5G
Vqm9rrvoA5u2c4znNogrMhFDwTR+42oDUKahLJ8ylLaHaLBIddkMt+GvVeonyEmnJ6dqKE5b7fxn
WL3G1utmQul8b0jtj4YYaLzEdAtuSLzQQYMH5HTBXB5HbsrhThTtVDX86PKZXhZK8K4iwmppxqPs
dt8wVTkgRz/6ZBU2npYWzMRkd8ym4SUSkMWQDp0MP8esEA/HSgCKBU5JuFrv0UnHD2LrLloGVaR/
qhp6crAIIYyvUZruPUuTTA7t4WClKWi2lOG9HFUmmZ/SR1ye11Bw/W8St37NVFdHiumE/bb+f7FS
8oB1st90D3ZJCGy4nU/2pE+iTWSTpmW+97Mri3ZPCRN7Y72h5rWskUb6c+1jn4U+nDDkr0fW53xs
frxu3cckGTldnQ17/HIqrDb/ccB/c5jfH14PG5sCtsK6+uvx9NKoBDXwX5/VWT/cx/bH+/3n+5oq
cLZpoaJf77geIG+oNKxrH4t135AlkDac4FB6h9/e6tdP8NvP9NvmVCTIOfq2260vFqNRLcX+MFsu
F7lcX+ui+GszbQVZl4/t9eGmoFeaNkxesz7y60kfr0Tsepw7JJjCRPv7rw77276Pt6evZsny/ItP
8vGcj09TdHgKaeRZdh9v/q+e93E84sng0KTB9WPXx0s/9n18t499aWveN647c4Yvv4npelgDF6QK
lkQkMgfGxbZsCJMNhsjG1Hq1/X3V9ElwanMMpNwwDiZufvpeX2y1XC0mAlmO8XG03zbXY6VeSs5l
fSTgYsMyf3nzGff8UxeRPVve+l+9bt3368Xrc9YP8usIH9sfr/5tX5lP5jltdJrXRjGEVfTF3o85
Wc3OJaEpg2zSf23LzJ3wnVke+tuqQ7afM2wZRn9/qOpPuSWP3TKoS7qxoPCRBd9KWdibdsm3rtqT
Zr0l/O1J8frUD13Kx1NXmUrvYp46p85dsuSZs2WxKofWxS/5kKE1/UHN7eO6b33euubQoJuh8vvH
S9YXf2x+HAaPxz+PKmjr3gQFLcVq+XVQVQ00NbC2LpwSfVbtK4y0Ph7oWmeHHgrqtpF2ISP03xf/
al8HW4RcIpU/fpNpvQ8ua+ZyCa770jVPvT4SG9OpsgdAX10akAp2bbghzI8PRiHvfn/yr9ete7X1
tO6UDwwuE5DJmD+si35gbpxX8YD3ErIkd7m5rQtpLoPisrk+YKRanZG8eNebaTjrmmjDdWF6+kht
NDEhVATxp2n5qaxWiW3VWhp6kHrcTz5afXzhZ2i3DE7OYrk/2ozhH4t1nyidb3pBKXutlk5L3XQt
nhYO37cYWtJi5FvxRe3CdS2hy2uwy+o8974T/jd7Z7bctrJt2S/CDvTNK0GCrSyrsWzrBWG5SfQ9
kAC+vkbC+xy5dp1bt+57RTgQBEhRMgkgM9eac0ypNsY8LEd3dC8syaUexpMJYdFeH7u4tneLqs1t
3/n2/S7qSy7ilSF9O0ibjIcYfstLcV0LkfLzlgk0o3IbmsVSZTqqj2j7YIjjPdlG5R1jKOmXYAyo
V6tHiUPRenu0uGN9yEe4UCULIvIrVf/DXG1mGswA64s+d+wnNaIQW8+w5aKqMeceZbG9yic+KBog
FkqprvHwCDsATA7QWARuDCQ2eUITadZGolvXNLhgn9QISdZkOPuq6FdBDZ81eehU8d7eZm+5qrhv
++AZ/3Vw29+e2TbVCvANHlJhhlaN7e33/vvzf7xoe5Ntvyg0NzLJCv39e1ZmhiQGZgh5NevJNyiz
zOQ4raGu+iOWapdsmzklS7CRLCNhNxnCOZtb/2R7kZp5bbu9RXVmZ6n97YfeXzNoOs9s+9vTvx+p
d98edW4Lv3fV6T2rFsS2WbdO0vaQs4w+yiYH/I/PL67QCQyhsPiP12yv/n84tr3k92/ZfiRO5Q8R
iO7w/uu2R+9/+zRD7bMXMhq3/8D2aW2P/tPu9mHkGr3BB9RJ9eV9Y6hB6H1XqBEkVkOPMcSR1c0u
J6waWkCRMJq9v3B7NHsF49r7z7w//fttU3JOTv846JHAWVCL+t9+7faa//IYau06RIYWuYAxdmbH
mb5tBiyZfKdq/4+H236lGX+/6J9P947q0v3Xz//xTv986R/7vx/+8d6zSUizo5G7tr31//H89tIV
uPq5N3788Tv+88P//Jve/2hgjs9L0GTRH3/B9vD9JX+8xfbMP/e3g3/8+O/n//hzrOJo96y7Mi03
/9gU/94ta5KfWg31sjr0fvz9Bzxbj1EsFK/vh2J7MC+mU5RWuD3cnhkLRLrboxplz6VMj1sbedsg
fOouWxs5z+yxwLLC/nZwe7oYSKmmdUGP7P1gUiTGfiEsBBPTv592R7VY3l75x9uZFY01c+tfbw+3
53//pm0/69bntQngYI9jYBzef3x79Md7vv/27d23p/m6HzWjGhBMYTKaOvNlu1ber4ht10ZYX51+
Xxcqaou4UnUVbq/Sy8ZDYMMshOGUhvPUsRxOthkQbvby8r7xKwzhpIjqoTcjGAtjHOKEuw1/b7Rp
NZnKqH0C2B093B4GP7vRSS+oxhllCnXN2Gp6Nqs52/tuCZI7uxB1COxLG5F9+skrcx8qCIulHfx+
/LmM9g/q/WGBS37Oa7F3DBJg6+5Sj9MXjybYNSUyPBoM+xUdQHDY1tY5b1MH1wAg1aFT/7tt+f6+
2Vb4a9oRMSoYZjQQyFcq6PsuF0xwkxxVuMVg7g5emLcZNlZ9PErb/UQ3HFL0fO3tISIzZLpwwhhd
SaYIsFz0fPusy+/f165bKWJbxZazIw+ta4tdICfjd9Xx/xfsnv9bZpMBy+f/XrC7/Oz6n8s/Cnbq
x/5FbbL+CqjQe8ByISNRfqOk+y9qk/OXQxCf7aswDwr6/y7X2dTkXODoisyiklwUauxvZpPl/wWt
WZWwVRlYZZf8T8p1humpivefvKRAdwjwJRKNqiDpLf9EotJbRWg/Ot2pn2ndKK/rSqY4snZ0f1nX
UQpWQGwcdcMB+tkzajsYkRSNLzRn9mMet88igPwtWn2fEUR/q3rZhKkc4G52BV1EHx9/VtRZ1M8N
ns/RfaWlG1/jVP+AAMiJjGW1LrGDE0lHxt0idT8SiiGRqAfK7FuX9AXrcoRiisw1sseg3Fsm4QJB
ai1P7bfYyN7gf2cPvW3mB+AwH6pylTekHy9mjYlUakF7Leis7vs+aEL0mlqUwLo4jkXzkRvP8MHH
o+o3693iTD0tR9Fj60Kvr+svgUP0cqLSCpIZkIwKWsfp3o5iZzYz6XiafRnsnijZMe6PYqaHkQbx
81jZ37GEvrZWUB9rHbZLm+U4xqB3DDA1d5qxW8clv3g5qdC6SSP2ritRAZhWhuAb9WOvw9kj5IX0
rlmJqGqhnTu7es5U2nNrIwp2LKgGdoukUSCn64T8tOBeQPt39FWEryl5Z9pgcicUrWxJMaTXdKMm
TXwRDUowKETPnWsihvKea6yatErTWwkCHQc+MoMkPbpNF5Wj7YVtagRhU6/DIZviZ8cAkkIeRHOo
RvwIhslex/Q8WYxwCgIO8yHuuwl1OVzOad/25qudVjjjrCoclwyRps2DFkFFP9Cd9os+rKnkDB42
Lzrs/a6I8yu+qa9DgIvBsojUHupHPIN8buVkhX1HU30SOc5YfQHlwU9I8CkH0EXuzs9wrgUZx7ZM
iMHpPw7DctJNPo4uaOASzFoaTjYive4FHBNfSnJeBv5OC5XZfoZbtY7rS5WotdHKTTfziBhEMPI0
0M6RaXxnrJ578/PhJsknj+zFlFQ9iSeyjImQqFxezHw+aLPHaDPx8U7lJ9ObH4OucyM00Rh9claw
rGWtyRgOq+TSaDjpUsO6UQNI6Sqf8rUlp9y51Mn6Ys6capi1MLm3c8RSJQ6R4LGwvWBAJmoR07iV
yDCbsWELLA7RqqTCBvVcz6AJh+Me91QXutLSiP3Iv1TrfW373rVo0zn0hoLe9TqHDqBhidxzlwct
zh2Zcs5P8s11v0CcnZ5G7bODhlZ9qWh7R40v1dWOWZfRPR34kPI1+TL2yKAtua5AvoV7JnQ9O0BI
QWZn1i+tl0ee6N3jnMJ/n2u+AnIfcOYZ3ZPgVLj5yBFDWAcR6ZfdA5GoBEMb0xHy50PdIeeH042z
ycav4ZXDelcUub9LXFr+ndYcY9RHgTWHRoomuI5r6xi0dIIbTh5CTKdpDknWXk9d2dw01OU4oP2w
sJAJwIFL4ZK4e1gJJ2st9nCyXqEUg2fhRpJ2xdMiV3HjT/FC8XEpCfJu/Kp/8iGleEsXoOOcigPo
kTqiZVfsdeYSbh0H+8wHXiMdXjaYEuub5pKPiXZkneVzIWDMkA6ARLZI+hAnCrdFWiC1MVXHxm4e
Zk/Wu1mVjgDmv8GpdRGzZIQr5MBJBTksfVzsCMwdwlXn64V0pu/4Fsa91+esn7GwRg5aERLwTvYv
4ddpFEu+Z+STBOMZCPc6AxVxUNyWASBb4yV55HsTehVD7AoLYe3UKalz7b9oruQU9Y31AQ6BlKh9
9fyTWBcgSBpAgXIaUAVS9qMuINr6p19XpyaunKsJ1MlP0jeNmRgIpOI05I15dqFG78jOeut6Vu9S
4CtNMR14GtkPgzGFTsMF1Jn5fT3QNrITckknbFgUUPyI0Lxr0XnlwVUvmgW6tJkcZ7GW1s5vi+CI
2XDvQ6ZFTJLZh+w04Xh8NS2zD0UyWoqRBaJAlM/EHK2RtJZbYHEqVPVBO1dxgKA1tf1d57XjXW4E
H/yyxXuAjHpPvSUGUOyleFdlxgyxh3+aip+Z1ihjCzdVsnSS6U40UGw0vJR4WOtDrwKxKzpUe+mm
KAlm+zhMtnaAXsttS6sI6arFh1y31p1L4Erkpv6v1NPMm1ubEwII92vf6O6tNXoTVhTGWYJddGzR
xLLYZX/oSoviolsYtzil9DQSoR2VlKc/mksa9lWhnQTI9hz/+L03aemtKsQx6UvA3SYFqWD1HuYR
0ZLkyRtegEuJavWh6xtvB5CMiqzWHpmzxg/TsHwgcae9Ol6aRzi7f8yadcFzqYIHk/nYjuav1cyc
W1zyn6jMgryftO3vWsDYRMFya8IKd6SlUnHCpdah9cdrX89fdRFQeV4ddRqcymTAC0hXpZwq9E5q
3FJglSDrP+BLGg5azOuWlnudd9G0hOu+dj/Acst21qzruzh5Y7THNqrebi6np7n7NukdxBEE7kha
Zn236qiGxm5WdMQUM+2QX8R4Ny642Zma8R9Gsde32JjAZ40hni4Zbhfjiud4agam7Ojn5lqJQ3xB
gjYGM3ua6RBSH3ZxDBWmCI5uEXzw4lmFer2YPZw7Gej9bhFlWHfcanTelrOY4JJ0/jBW+npCsfOd
Hq6+qxb6c5b0KUBJzAKG7Z2IXkL87WX6yZrSx4FgbNcan7zZO9ou1SpsFwPKMOfbCrCOYWjaVwPJ
J4svYakorp2/Ee7yadrnLUy+tiJywe+NXwzM8DIXaskLRjF3/FCCzFsUOy8doOgh2PlqWQMnBnfb
HBNmD0w8ogU2hetivJVx/rmGIXiLmRaqocxKqgGJEXbXhgmSI1tvPzOae0ZR7OkzHyvLjS9GYtek
klb7mCU/OBctSrOvfaq3JMrPLKrG5DmwgfYtaRLJAG25zYcb5ngvifbVFqjC9udGg/YgFRow3SCB
/n23Dt1dbTgRmvSLniRhz02OuYmmbp1EfQTmiFvmbGDhsDsNxaF+ZSzEaecKD5+NW99QC/GFjhJp
Gca+A/BpeWZQ7HYFsp37rkfqXrAWflx8BIar/eQC0P5oOFnU9Zn/WFZP9bBAXDbT/pobqbxKRPDB
SMOasblkbHysVouPCPL8qdML6wijAtUd+vHUSz82djteRL5yRxV47JFtEbEjnzsl5crRdGVK3JXX
t0WJvcYZ1S0KsG0j0YMtShgGUWB6tpVYjAEXS4QSkLlKSiZWRGWNkpel6MwcJTgblPRMQ4PmKDFa
rWRpUgnUGiVVw0OGelTJ12x0bAyJWD+UtE1MiNwSJXfTlfAtVxI4X4nhKiWLA1bg3A0o5bB1BAdD
ied6JaNjrrwLlNZuc+bQiI30TXS3HVJCvEpJ8ha0eY4S6eVKrtcr4R7SS33fKzHfomR9lhL4jUrq
ZyjRn6Hkf44SAiaz/d1ZkhxnB1+uOWj8L7739B335mxWd5XexIhE3ZT8MvPSObsMPskt7y/pKnMu
V/jwUgdqIxwgBCqDRj/7Xr0ecGz7u1vrJ/CWjFXirEeRC51V6YEXgKZYdEz7YfHye2+UcaitGEck
uPBKGOLUO+5Cx2R4RhocBm3fv7hz6oUQmzAoTmQTABVbxybex1X6UghMkbYp812pQYxmiEthtiBA
TWvjs9QBJCSyPRYmK4B4rL+4eVwcNIuhJJlM/FnksQEvERAAsrE9UoGoSlW1MIKzEVSfJC7jY04I
tmhAF43usQQfuTOYLpyqzhw/sOB4qMQYlYbHoBdg1RgZ7FBJ7wjunA5ZM3oRAB87yvDH7YbJey7n
CqZM2nkhsYrt0SlF1KXBgnvBeCu4UexLm5zR0upreAj2deS6GSp/JgpuxddJlqHPJ2I44bKu2Zd0
zJgg1gTKcmNtSQrXtd3s+uEyj8M+k8i89Xn6kb327lo+MBfxINDrRz/HzGU9u07QXz3PgbKoZiiT
1tzIQH6GW9bet9jtnMR5Y3KOw3YN0JXMOJ4C+dbnjQVArb12LfaW3JRAaP2h2gWG6G6spmbUdcx7
TOs0aeYQljCLAi//hSe5BxHDJeC2+ROOv6PpLGefuckORg+LY8v/iTbvWddZTZb9bO7BRpzgtUda
KR/mlICR2eTSxZ8PhGjZ2V+EY98hbu6PWETr/dB3Z8IcVhR6Ol2QKkNMaHzxG76RMs9dFMgekllh
7+JJ3EEvZLo4FU+I829aF7/6LouVdO6fpiru9v0y/BCMu6v0/JAASkK3PPOL37JAzcFbHNYZMFaf
JDkR0d4rAGJWsbM5nulqrAfHFh9djWiZoAA+6A+5C42PVYRe+PrNZCLB/06Q8mdm4y1dgcJLzTv3
flQIYT1i91fDoEkIj89cVqS/GlFHhD5OxzZFfd/iLWqSH54nkZIVMPML35xBiNjTyeMvRlTB0B3n
idyVQ6XvQhUa3tkJy9sa3rEMYMgFqMZz4UNrzrvzjHiYFRRGrY5QimCEWmMySDwTbnkEVF/sfdjx
p3gq97IJmmsgmptrlMO9rO2vvmkBPkASbtdw+ynz3SOJ0c5I3WHcj1NIOxywj2024RB45b1c3Xui
/lJOlPob04PvEEFySC27JHBP3lyvJ28ldNXrn0WeShovfreXNtZ/jBBDKByDS97WXhzozUfJxYVE
m9sF+cKM+GXJMNeRXJC1xgGSIDfJvjD3Gi72sGrS/GjAcDm4RoLy2Bu8u9U07+h85Tene3O9cbja
yXhntf4lhTu2q0ycZvif5YHZYXsOoOewvlbQSYlbkdKSDBE+paHfaicCCjzSUO5crb1LGI/OnJEx
Z6iBMdfDPW+45xG0664yJMlKWsM1OgafDNtq90ywflZZ87Zqc37mBuyGJlfsPpmYhUnQJuGYUcsu
A/3Zab/7HU7xGB/XCU8Esh+nZJLAH0c21rHu3e44jSNud9apK/09sepfzcoIKOUSDOVIy4zyhKFc
jMwaMZ2TVmL3H4U5glnoiq91emwWF/k0mRURIV6m/7iM5Efaulcfis4fEQvNu0RP8t1ItvBuWvth
N5CP464Y8GZYBK29wKu6Fjm3cmZhhk6ZEIOj2YGzksO+pYjqFT3wlSARzFOIF6l74y5vC+PhQ7/M
RxauL4xcv6aF/0KQBw9wdKhP6yO6eS7uWIAmsyR1qtknb7UOkEVjZQyBITwREC9CD8vGcdUhMpjz
Z+i1kFWH+WgYVNA6FeSlrz9ts9K4EtPXmAk4YVXBkenIt2mo+9CxGNgfsjp+daYc6E8FbYgGE/CS
HqCWtdrfJ9bhYzZ2B8tt+lBP3myjNKCLzdqeCE/cUPVMzFWP03xgasjSD7OBKKNpvHe88Wno6qtb
YL8k5qfeZ5CtDqXhfFzngas9t0WYtNlLipV6BzrLJP8jjy9OXmJR815XT+++5veVraPDrrtkTyz2
EK3a92SgLNWLV8PiDQLm+UfM8fBXGnEIALx6FRJpVPMk+7F6dU2XxQE4j8gntHSXUc5CDAUwcnbs
iBUlsV4rkyar10OJC0BhCN/WhCWzqVOKWersWrlDEJYKPUh9jTJaEz8vcKDCJS0/b6u4rAXXqVkf
YgYzAIDLuMeRU9h8zttSwicMED8wdb/2E2bSOZprL4C/ORNv/CBNyjZaPcJHKHzufTS9+5VGd9ZW
IbOJ7mjj+WnUvL/JVs4iAM0szxxcEVy+EO0sVUPTVxIsSko1pVc1p5rcWGC7icR+II0d1pjp3A/2
W6ZNLO8lqOyENXJl1iVWhrNXPGmG86Vb4JjTOw3CqsWi55p77AwgMaYOvJkuoOuX7lMw5Bre1snc
iQL7PkDf58X3xHXMyo/x0jJsJ0gdapIGYY7E9wULp7upxvNCqsh3CWwDJmXxZI9LcTWz7GFw5W2E
nH/rejECa3JoK6myTzVTdAnyZHlEBfN5xIhkqaUG8ULXHm/8tXZBnS91K6PRGCFMNrBRS3R9djM/
pat/kJwjuEmqG3abXecbzu/cr//fwfhvOhhQopWE/L/uYDz/rKqfff/z558NjL9/6u8Ghm/85Tqe
p2M1sC3HgV7/7wZGoP9lGSiOyTgj5xRVMSaBfymO3b9c39CxYvxuUyjc/b9aGPZfgW+5QYASGSJW
4Nv/kxaGCUDsHy0Mn7x51yCJ17Bc9Mf/zF6iGmdpCVGn58TwNOpsiE0MtZE269lBfxlbCKi1ZWL0
XXU41VoLa7xXB7dntg31GgawwZB/H5yV6uf96e2J7Vg1Tnk4K1iT50FF/rfrkyuO5vxvH+/20Ifv
bhYkVUGHc08FbYytU/fes9t2IWfRFiVsFV5ia8HBR7pivGuQZVwH62E7SsZLfcntrFxDw2rMXe1o
XeS2qE7pZ5xb2xWMJ4IeiJ+/OKqB3JbNvHOgpQ3rVUKZnEt0SIbuFbD9Ykw1rJjII3Wra7oaLTex
dtmnAX1nVvmMwOIbAqNqRzLGp86gwEB68nftHpz213JhyrGYtFUTyo1UROJTouHXoF/QR01T3A/6
9FHaSX4oFknUghGPipu6T3FMFiNBzKReoS7soPFgOD85dofTeE6vw+BFoAriPUTsL01nXZdZZFQg
LGMHA/HOE0V61azxgTLDMYUIFNrHuV3XyJSfcuq6UelsCER7B7A0Mkv7s+4Wz8CdV1S60BlSiid4
NTHgl+XDAugy7D0WBczanMgPnnxhTLiSTPqshk+pHFccN/GDE2fWftGD26KmOkbpayedIeaQ9n0T
1vTVI3A74KlaksaGY1br6ycteZRD9rWYK4CI3Bztghl0rBv7nLJ/FKwAUekWhlmywsD3aQeNnmSy
7TyVnmGf9FSRQNP7PCYegWqKthMpY5NR9Ex1AiibiY/8qJlPtm380oAm7avUDC4t7Swcq+2DmV8c
Wu2HhZiRcFFkGd2zI78k6l0spk2YgEElW1sfwXt1UdJXtMJ97Uie7lUMHrauLoUcac1fzRQEf16n
LH4NYMpV7L5J9S7ucpdn85cqbsnJTillAzR7TYG+RQZks+1CWZ/6QvGXzPmjTlQRjnBh75OU1Zed
2N/FAN56sjwCh6lSAj1pzlVasfQvuyOMjyIcTPeC4+ZI45uRVpePSCTwebVxHwGsUUiu5VD2VkSu
EYDBHAeUmKyDP7jdRZ/SyOnkeXUllkp3vqUa9sn4ITDzs0OqFclWTPY758lMp7di1LL9stYPw6AD
vYbFqI0m14+hR01nLmfY83sj1w9GTEiXpcEAIqD7sepUhPEMx2oGaKg5NOW1ngtxOFUuNGs0lgYF
Q5TQTWtcNZE/dzS/DqlmXCn8tbb9IzXHNizz0jm5tQ5WVKCKt/VkN6dksftW/cbZwbR4hK+ip65F
HbFO9lVLz1MLgL0sAcOtt0/T7svkjOKq+kNKdAECdxfnlX01dGLZhkVGxgCnta4hETrryPTBZpLr
54deE0dIYqeCCZcG7uAIxSSIOIFot8ARXJYvPbNXlmKWeVjUH9ZWNaE9Fg75NaE9WtrPpeG+YqiA
uQtsVt/Ltnx1ewLdK4PVXBDT5bQieWdZ3s/R8YaT67urcrhWe9u0a1QQ/We8k+XJs6C9C7lyh0Ie
o1X6NQ7UJAgiXBPcGUoruIBImYZ5x7L7mOEmOyZB0O+RShNw3qHG9KTxo13Oouy+UGB34FFY2Ykb
yLGwuTSSBLhtgk1R/ZK6LbGvSu2YUCfYx/qdbmhlaM2d83HU7R8kwexqqiNjOn+cJ3y4C1jjcOo6
ccbtFxPV/NJ7xO9gop1JGqjOHeeYDkkVpxUVrcTUwEOnAot3RkZAR9mbtcFeTvp3M2ev1MU3oYVd
ygyYQtQ+hnvql8W0j5PHRcTa0Uy4c046oD8q7nuSaEXfcDaq+kFLOwT4+gtFb66DlEXTLESBALJi
0odW02fJEWqVBzy8YhW0yhZpiUllJWZembaSdBCakaAyWV4R5kGewU975vaCx604UZkVYXOmn5G/
Fi5ZGzEjld+VXxz7l1a2A5RIB8VskZ7jOhVh3fyi12Ne8ng6aR19JkHtlUhSAhy1rjuSJw18tEjc
j45awBKN1+dafF4N7pvjj6YVK15i64VoV3LJckPb5b2sSLkJTOb33oQqjOqVDXy/WM6e95j5CfD2
mE6xYfShdLCJEE4jz9Uy1Myfy+m2MvlvLN7HGpxrnFHDMV+nqX21OkW7NsZ+347WEuqsKekNV29z
IL9RqW9K6K+jNt+XUzPuLT24QJDor1aAk51WFVzD4uyZ8deu1vG2JiOjTGKc4zI5Oo5ph7YK8GHV
VZy0AnN7h85YOkiXArpSH7UGz62OHzDWiRgG/9gDbyeAJhm6S4C4x+CStGZ0FKSzPixzhh/ypSsn
EWmK3AroFB+/tRznYMbu5LT06x1alNDOOYXDfLW6e3DUiDbz5LlVSjYs2/Gx0Mse/a7KZs9/OWKq
DiXs3HDpFy9kbWqee0CmzSmYlrtmpCRENs7RXYvPvg7cpGlHlj+emr9Uv6rA1cLA6XCpJzSjKwYV
0S/3S74iGiCaJHez5TZp8Y5pQxvSvLYfhZEeMm3FlpSsV+7TH1IXRrJjtS/03V3Sbd0PWhZNfTEf
tR5oV8YaZZhaOD6IG+ha9SgObPdR05xT4KjCbG1GavoCjDneu6K8Zob+waucJ66cL7pfUIFsSOHo
8uQSMJ/5vcmZSOTU5w+e+dg4rO/sHE4j1hD8TRCU2oQYxqw1d2Ur63NJmfBSq42VmK8lQ/pe9/27
mXbfwcm5qQMrekiahjMvCUDdlCXNn/o0C0WvEzr9pMpu/R2xEc/6hK8J29ZXtB7ZQcI30fwE3w0A
W/Mg/OpbQ6XmMioV+JRr9FuGsnzU82zC/wS/n67EOW0AYvv4qLy6jeLgR0z4w8Ex4n6XBkYaztIn
8WKuTlLT3rjn91GgtfdimIgTVvpqlCgsm2VAiRMS/94IFECq9evQXjJO0yUczXQ5Zk7/UKVAr0qo
MQOERWdCqqzu35kEZNkpR5xZTW3U9t3jJuGWOamL9Obo9YJqtEjSYladW49uBmdOc1FHdIq2oiex
IG6NMqNe6ReyvCUFH668o+vIe1LmKUMVxmlTUFMCerYyww25/9/JAD+fZ9H1BCVwAUDkRHJO7mer
lgSYIEc3loFEiKwwT3VLZU4p0tFRtkgh/MeKGJKzlT4tyYvoCDmmileH25/j0tLlPEnOHoksUTHF
7c5oZyIX4vySdSbZnqZ5qZYkDUvNYE4YwE3XhuY5C5QnhWaxG40zMqggd86lssMpQX0t0ZNSV0+A
yJb5wciMn62jDYe8dOFSuVXYem22d1uSygsCR3YDDYa9nvae4sYphggCfIBE9FsxnfTxJ6KoyQew
S7HnIiFP9rEcrO4kE/3FMt0+GgRpocrS1xfQ8JcRBrNnDwqQfVinIYmGzv3ii16/9JVHwnIALnsD
jdW67h48v3wt066HT1tdViV79JhHKQqQI4D1Tk9l5v+UKfeLRK8/VJmhHWuzuASt9Wmmppu3+XPa
amZIvsCET5F+s5W53wjoUChQFT/i883rS9zuU9kwN+dyMkTxsgYjLT0IaqIMvjAPTKLAzG51RVhY
XkNLMKefUx5rB8xZsciJVtGTX8NcXDdKbqM/NxRpz2KwloutFhF2jVLL7VFmgscKR5Wqwdt4YRXU
LUTjZ8ceKc/pzMFgF3r7as4ftNZRTYrp4Ph6i3cO9WRMvSdk0teETdUvZ+AF3eJ6F0qIZGCJ7wXU
yPOqgLFmW71YlmFRM1qN4JhAt0w1izqjIJfJb50eQUkFLiqxIq8grklIuNYlNxuPgIGBTnLb6LQ3
yPvZi7n61HKzjSD0Jc0yEUjfPk0yKY716E1XzceXibICLwdl5EK79OnwjdnDS9HWsO/c/uoEM/Xt
DL4uxWGZLBeTSDn0OSDhN+zcuDhH0CWEbTkjbEiPfvjGCdaI6z579edUc2fM7Sm1FHVR27J8MFuz
CoMZ7VGmzkKzwxfr2nV+nAtv2cWiNiJvevWyltO9QeFc6ho8/rG4FcpmkrnkbBBOSlW2nLm6wYtq
rAjFKUbjsguW1D91gdiXI/pnVlZ3aSzTy/KxdDCPS3KpQgBtzzXaoGjIBkz/5eqeka0w5cv0S+xm
pOgk3ovwLCNMvJUbnnIGOe2V/mV2oa5WwcfBZNTY4CEXuOsxa+a6D15QpzFfMKz+92m+JDrJ6EQM
HQJQxan5muRNHZIxcCPm9+pa1niwuvWqiDmOdGi6NWu3z9bVuXQkee09SPcAyW9tXpCJZr+WVdDT
YiiRPPm/NvbwtkGYywwsdghjh+tKQBlrV1vUf29A6rzAi54j3Lh/H2pdnRptMjWHbRMTG4sTUYw3
XYdWziT9sFrGAwNpfzFaMVysnEPa0H5zLODpQZq64azRBNJXqpSb+2rzQhVr4iOuBgYgKUm4tOKi
pGjnsNDaKRo+p9yMfttzUpUOsxl1cukSSdNyt2YcwloD6vQgKhW2pfw1UIJJXhByPPWtTdG6Y1lp
tx+DSiRH+uTeaW3dvdcGwWVSz71vtmMFCDdy4WfyF9RL2rqML25GK9xwabQtdQ5868G0y4XfGC/f
bYor4eZmymoi73a1G3xocQ8ekXYxMgdevB9ashmrDt233fn+wc7rL5vFDBk2ioCaHADSp3426I6s
r81IraBElw2Tt0s4mX3/4R92t1iNkkbCbDdrh/WybXTidU4Vymyrd2k8ISTdbWasbaOtlPY197wN
a++HaRQ2DtfQUjr6RVcb2rvP1YA4PPfHFr2l/Q0MkUDPRjTHCkx5l63cfFduxSek5ed1zSU16qms
URdhpm7mAuEe2JKgms5C08LYDCLuATqjC5ARKyntj9um1PQ3fayfnMHraVQZn+AnIiVwY/RqwW7J
s/Rad3RbAH0qO6x5wWhjH3sojJ7WrncJZ15oGwKIbG4Q/auUkkX2khP+9XWuHjX68+PgqtmX2CdI
CL/Z06jvCOLpryQMPiQgG5+ahqmB7odN0nCpV7HzMabndIb2/GPotGMMQBus/jiHrb3We3fOyJjI
8cAMzCLwclvIiQQwX5uFwWzW4tqZr6tenv2cHAGQzABW+ddk1ue+yaBcogZE/5TW11wHD16JPJRZ
L6Gr6fMZBMHPYSye8b8FtLv1JZph4CaS5Rnpx/PjmqZnLOff4rI0vldtfaEo8HkxS+uxK2gcOVll
g/M0kwvREDsWT/OHJm1/kMBG/uTK0rIe0L9S2Jmusg7OzmB6d5M+1FFQQp0pfYn3tnkzZGFdm/u5
KO1HViDohepSqib53k64I9bL2pwzk5WvaIwSitA4HcCkYNBzKzPqpDdCPp6hF1XtKY+77ibjOQbc
lT068tsCovXVtMmr1IGVZDNd8MD95n8uBDI1RkVBv8gxnhMHXs8QmOe5IbWwSarlNhRrT98lcI6g
voiCqiFfZT24xq60EA3DMZuS+dI0COemJv9f7J3Xbtxa0raviAPmcMrYUS2plU8IWbaYc+bVfw/b
M+ONjf2n8x8w5I5shsVataresASG8t3G5brXtXSiNYXi9qSYgpd34VO1LmSxIglGaqgz8C5cQxT4
sm5sTj9yIekuWtm9IqGrOrG0TbhQyA+DFRkAIZlMb5OwQEaJSnJW7CKx80OFVh4cjwnOB+E/G/X1
YLY0ivCzfrq9RC60HO6B9g3UtfizLDiTpJPS2DlEN3fYqrTjVr+lr9LCE8aDqdO4+RCsVxZ8cSuJ
AZhLYgWSIXrONtV47HSmXaTEvnCTydv+LHJ7z6p++v2SfCu61rL+3M8NDif/pejd6Gmm3vi0/3MY
vcw4TXzfbUp3tw/deG2/2XtlTK5QiDMyo3JHcq2vG2F4k2a4/dkoj0vI8BVFIIqDHoNU06ggHG5J
T9hx0LdHuZTmflZKL7eVTsWyxihiaLDYLu5mBoouST8l0CoBGp/7YtStnaDXOIpGgKmx/QG7T1kl
xKvSVRd8wuuIi4c1q06Waw07Do+iyBBwwwDQDGPih3A/o97kjCGSzSv1Alud9V8jgNHjoppHE1w1
5b+NPDoBrKoe4yg9xPSID2ydpmeYPenoNLN4oXqcyKjoK6EE4r1qLmnDb40NjvZcLnq4UYijq04T
c5nCM6O1dvOlIkRW6Kp6QoZmg7nGFxNh0qkcg0ppsKLJKweXzAPlo8m16i3URPeDYtzjFJl5QxZh
iiDLKHUZj1mUflPUyhADPWTzjNKa2Ho50oEOsIfnLAUhrzaIdZg0L2lrCHbLJbBbYQHvi8TyhpJb
/DZFjE/5NSxIRopJBnwtij9Zx2MICbjGyqj0dGHvt1bqyBQXCY+jPzdM0UYHjZSrlEmYgAkiqvxC
OqJiEs62OuDQgz8TsdxcSpcmPxnR2mBu0YGY6pVk8PHnUifzhN+j7g6r8aPMrH0PTrdolomWBodv
ra/aZBzSzGvkObs0QDY4AElz6w6pZxGsBUVel18mucl0vo3BoV2t63FYpCzARuM6S9D9SV5TL02o
XqO2Z+eNUp8wsqK0KaTSpVok5B4FBqiZnBROji6phHJdnnzaGTYNxuasUyvNhfTXLFLTnazmNNMP
QHi7+EgQdt7JRbigeop/WI+LXiccF7yaURYWrhT6r14T0n+ppbexo+y7pbHl9CmyuqbNK3aPxZq8
RWRFj13NYXcNgCEV/ZBztgk65NGVhUCqnPulgNqQxNdurdHYDpnxkO0APFE86XJ0NsiJR/Svz4hy
Ix25qA3yYs5c4YWj6vKXAYndN3qkZxHpywvjmdbPiwZf0IsHVQ3AxZ8ng1KIpYcZiV9910TAM4dJ
KJgyELrDaHffxWjilaF0zlNms1LIMAsRfbOdX4c0MfaCtDyZZu5L+oI9HTGLWa09NaPmzssw7TIF
oQeaacjbS2hLCGm4Q1z6UZZpCCQjKnliNGEDrZ9RIUSNEVRYXtTtoegm0CN5+JCFAFiFAZu9VvJE
uiZiuBkY6ypcD6GhEDBpnqBloyMiR6hGtHoKS7FcWfklWP1PRY7vZHxtnEiochLj9yi+j7Fk34Mk
BLJuRpA1MlDiMSLfIYgbc8O38dsnqVDkzRbJM6CL2CTSDSdLJKiEB1NoP2CDf89fJV1CwNblWVhE
7VRE8WuZfrFSjSne9ZmH5vawYi4n6jJLtvp+ScBJoviVeCpOhUVXP3UgVgRjvTaaaLJeUlw1Usvj
kHzgac+dNumbxORbKk0T5QHF77tFAZcQte6Q60gJ6q5YV4s/TpQE6JqXTF1Y6oaUWVrAW1oBkUF+
q1IsaNJMeYbR+SNRytprJhENirV6AU88ONIAWDeR4mM7tJXfbziujGpiCXV1pRzeLj6ui41dD+oT
CIJ2Fxrjqaiyp0xFBtVKUZ7WR5If3J/9OAWQIyflZ4Qj0FhrOhUpJG4VOieO1DyiVb7DPg42jDL5
eplXKN4+ZyrtoaTeYWKBU44hPIpi2F9jVX6tFuu9zHCYY+csQFW6jzoSllzJd5SqqbNMEZB4DFhZ
oKX0jEpmo5gMKo3QR+pMlLmNnNwDFcpDl9NT8ORMAChE3dhaUsmDk5iAbNBQ9JOwSmBiw+YoEX50
Qhdsaj611GHQmyBlbsyS6gHzSWxjDMg/vrjZ3bjF2gvwsU5ZQWZxHQsONu9KcRwl7rQmfW5Yn9l6
W2+0KJoVXSS9oNyPLwFwpdWsTxGsECSetgJeVrlq1WIEg+PIlPvkNJcO2YU2b3VHVFDx07EVZ3XH
iciuTa18y+0KeWdi/43pfQI3BTjcGvZFk5/jpyxj3YhLngbVp2x0ToPFJsa4bkA+4b4q5B9ilpGs
JP0rTQTNaRT5AnhD3COjcGw0xGvVdTQdRSUDyfvLHMeoEYxr4WQF+jWrV2tJZdeqLLjc9agM6k5v
lIo3g2cXmqbysT/96uGmY0NX62egLftxu6E6akSh0EJaam2jqVkObEJ+my8EQKKGjg3BRZMjCRIB
a1BgTqyBRLyRdNOdSqTgWZYzCiFU5cYH1c2vpsIsUU2gDEx7QwKMlVQG7SCArMqWJEbKV7L0R/Q6
xD2xxl3nYq+L9IgsI/LMn0aA6qaI3aCBMV+6lYxGauxTCphKvORy+kmHrfEBiwOfMohlqpBe2wr7
Bc3IHseFISbONOxKbmlkRJcSDHaZ2VmZDa7ezU+qUR1wnklB9cyzO8d0IOMawGOHgmSWxgRVpKN8
jIOwxXJW+kbYoxg+KFNAsQt5pUi6jhvYjuz3rclR4cWECL7SKJ0TGpxTXn6qX6mWK3dyPb4LSPHZ
LYjnvdZgWD8ZugckAcFGHEQ9bTZ1eAbdNzEGhhtGak45j8c+orswEzMCaaTyGq+Dh6T8D9BSR2Ol
FZwiTWkY5h29XN2XttJhhSRHbm70jjgItxz3zx9jS4PTTVfkb6/9eSqsEtBblmOR05Sd9Fv2GjB/
BCJ/k/7C9w1EAVWExqGFg8VMUfAWM9u/VcFuH/r9+TaU6X8X+XN9+/rtM395+Htz2zarrZgAcBrb
8k1yxVSGi7RKK1287Qe3P7fv/nn6eyeU7cN/3v696T/Pb49+v7hMGwlcWgnVYYol+PbFm9b4Tc1s
0lLo0LefRiFf2hUrqLkikp/FFfUcIxJLX436L4piuEf3dRY0lVntSrJrr071L6Sgd+P4mjTQswEa
OTEQqDvD2DSmy/d0nZaPGAwpIpjGyZQHbSfISAizWKLtApyU6sTfHpabNHVjssDph+ED3zE+uF23
25+/iNWBOoBAf3s1vunW3R52opEeCo1676juKywKtq/+5f3b9oySivVvybubEPbtQ7c/upxC6v/z
3FIx9YvRRiWRg8b93/34s1u/t/Xn+T995p9eUwWsKw3cFrYCurbJ3EyUGm3sTRT39jTexmn333dv
j26v3d69Pb39uW3gz9N/+u4/baoYUJRMFa7FJv7+R6o94mgZ4Jt0+z++qNw06P68X23NBtxK/vOl
2/Pb28jdy9Fg7qetddAODGn61TwMKwNm6u3h7a3bH1xxKJEJ+z9f/9tP3J4q4qTYN2jV/0eh/R9Q
aGhKmv9b4ct9+TP5LD//ikH793f+g0FT/wXoQdEMkF40JPUN4vVvEr1p/gt3BgOylAT95/db/8ag
QaM3NEQtRXgBkqqrAM3+i0Ez/gWkDbCYDv7MkjXj/0n1UoG0/3cMmqQgQmzpuFfJMEU3gc2/CssO
chdDx5uF/YLItToEua5ss2hSXELg0jb1eyePB+OuS+fE01Nqgngm29oiFQ8YFlJ/hCao4pzhxmIC
nKgv9QPrt6AY9BTS82ePHxeOrDIQ0npx1VJ6gL+t0k9MPhss7+GQ0M6C3Nsfq2pgSVzAsqBhjLmz
HosnxJ49+FQ0qcqu2/fzWz9o2UnM1qCGP3gkbTwkJvjnrGig4hlYX+GoebLyMt4cmk7jYtGHQIzT
hhZw1iygpoIMX69p0h8L2FZ4HnMHuZqVUNghZd4Pj/AUoFwjOW4kI25ShcZdCHClVxST6uaAo0Qc
Qp02PioBy8alkKiPtfmxEVSbj0BtiaZAiAAVDKNUnSVojy0lgFQtf2q69p4iR28UYg35uP4eXy1R
8lnA5Xg4pTAjVGAXcqx5OBsb8InwSCdNgjAfsbqjsIEZvaTtJpZOuTUpXqiR5VR1sRfHz3iwfmFO
A9/BOBV5FoyldBFRAwga8CurOjUvWsPyvc52Q876MgQhd4fQ/akdRvyxkvi+gK3tyZX6AzBvf4mR
cbWNTG92VSRehStFnMhPOhjwCukvWO/hYMYgaOXSurPCWXxohu+0v1iyHL1OMzqaxZRlrmLIXzDx
aVehAaI0PUAhK1nv1GIgcTYel6SWSQ1UCAv5Q4YniIHJG6ioHBwNPhv3XQ5hq+g331bMlJoq+6k3
NKfHFWa4pVmNkwoTeCCjeKzGCn80CFC7OGG1k9LHd4F9PkCdg7uhpyK1wvwLQGJ+SI06YLUCIG6C
iNXhhbhDkus5KcPf5stxnA9cumLxkyUq8UVjp0va/d1LNVc6sMjlsQcM5xKju31oSGDb9BoL0Naz
OggIgtIM9oy2nEyh6LiIU3SHYL7lDeEyeL2oX6cMX1bWSkuXkXFHA4vsSvVDkeRiRAPNKft8AytB
ujYGeCFIdtoVC+9eSF7oCG11AyiJczTtqfr5Qk41XRY1fadbCyvcDLdUbBIAcNB9UATwlYWa+8D1
7nTtw5jU+WkYmaBDrBtQhV/2KS4D5iCI4N0EQO5T4xWUvgxTHZ0ZG117KBrsDclJJHTPNcrpDnpe
kzuJRXyiO/6ZrPrr0C0wBCAZG9bwIafjJV2UEMIkVvZZXz9iiaCd8ubBmFLzjmSZqluaZ7Y2gpAa
jV9ZlKT7iT5VuI5yAIlUcbG9/yHkMRqPyFhba/GFZ9ZdrAhLUM7tDvv2wpOHmEgjoM6vQZWjpp9s
6XpWjzZgG8FRMCnDuw08gT5RpINPdr+UYryrVKiYY9XrEMNo7hmmvTb9W7o0x3Qw4x3qquTW6xfi
liqQz221A/etnDHzm6L+YdCGjffI4kLuVSdPFrpuEPtCgxY39XZoZIb62JwVTpfaV4jelaBGVyXC
rPEky91dJIl4uS53PXBYt8w0XyzWHVA0042rFeHXmgCkapHpAUbcYet8Fqh3ODAhYi8fN/grrtE1
RpeOUJD7DyzCGB24V0NMwp/SxikYC8OyodlhAP4yqbHRXJ0HbTPaILQnFmXDPo3dUVIexdp410JI
OBEa2pPwmsvY92HN+yoAcwNKE4+syJcS90H1AQkHBAGUJXrLoAdYcw0HoC+JEXpFA8N6iyccskpp
rN1VxgR9xmY4auS7MQEPN2bVi7ngIN6NGnTWDI7IlPySqmp6sKwSCOtqPhUAcvwt0bvCVac4VkwB
2Jp7WDiPc1KsdqSLlSe1PXVI4rg0lI2bzSmS5XgvWeY3AJ7wUMkDC4hCfdCSX2Y/90gwTPRDNdyD
hFkLUnV4W6nUddRfEPA6w1p4FGbxsRebn6pJ/zAZi943qGIibrBpnw79YZkv6Lr4QCpr0BNw0mSh
Hj3TnCsnHgKoPzgByIpbi3dTl9SXQTKey1jCsA9zcnutYyFQmvdSVBMQQMJJySwAxxh+zSiWB6sU
/yKpRFba+JbWSN/nFn3NpXFNXdkvtQR3RxoewJ5UTrNelDBdH9WQGCpnoTfMA5RnUNe7Fgcdu6Gc
HySTdkkxFGY9S4OHEuYEjA8TnU7DBBjXj3k2rtFE1R9tmIuOIKMy44qU5UPtCoNA7i6uzakz189Q
LdNDVmcv6PhMd1at7SPgZrZWz/VjMSe7LDMRKKP5jvItNltJpJ1pAD1MMnWDotvQm1Zd0fgUcvxD
6l+1VYqnNgOZrCQQLGV9+NRbsK6LloIglNNzQwfdDlnxBNrAYiNnQYleJJhUDeCbFFrVkWT2x6po
d2LaCC+K3nqDav0YaXl5fYMDpJHKNQRbyj1lVd4LGvDbiPk2sdaf2Tj8SNHICjoVncOmL5cjQemQ
AuPGqAMbN1O7Lqk1uxir1K46MFUMq4QsSt88iRkpjgCZBcEaaiRSorG8NhqMpNanBtcPb+jz+xqP
eVtYOoQVKzF0I/pZtSXjMUg46+s5Pbc9rSdcv/dzW0D8TfFRrDMccNa0h2IlfctA/QOTsgrFyF00
GLq74AMTr/CVsoIJutlZq7RQdI0mSsQ62ZciGkE6MJFGcRY7eW9eoFiBqgf42kaYrdACTfGVPGtd
7ALvEY+LId5HC3BZeR3Vu37csImj/MlSPrKh5BnnaAQmq3aCFFALgfCv9j/ReZxPDZVSrLaL2MbP
65witoMGkVS1P2djqPxKqp51tfnowdnsMqpQcICwDMewfKn6/Jr0+HISDRGWNN1aKF7jpAESPmL9
vuS1H49oywIIJWbXSLTJwvoj6aAESWmJspIGH0fb/NkS9UXuJdmXa4DluT8iUVDfi+BNK7PQqbXE
TPK1BEIc7z8bEp9HKRjT2Wr9iic6sDKZHqz4AV9TWi01jagdZZ3DVGdNUC8iPOZVotrSYxVdtAQ2
bLgxPkdACSc79E0WhxsF9Ut8NUAL6phvbKj5kXrS3Ph5RaORKWLYj9rGoiwxjxmASkQCOUi1pi+m
0oiXtDjHgnVNsl4A79WPri4tiPexnF+7I0im9dAvyeiu0FNRQYOHv7ysBPpZQw3Aqmhc5KaPLnjk
lEJKy7VKBd+syALRmtv3bSPv+/AcV0V9R+/lI974HAtZPtgeGGWpqifLMYyBFc0CrUqjvMqGUvlz
iTkwJXBKMcamOodWF2WPGogRLIv4J7gyQHk5PuPzED4lavyUhOA3oGaNbh5lEfVZta28vgJOZm5a
3DcRa61C7dVn3f9XxWxybAnJ4seNUJizfjbrQ5MRTPluiioGxytUibI6GpRtz5xmzAa3t/GWF316
4pdmQFCUWQQZ9+3RPz39p9fmUTYgdCETcPtuTuHVqQu9xonqf7GV2+fCRpI3XYwBtQCkgv7yaSiC
CM3/+XZPDk8LOYe3+Oedvzz8s1ORDrmxMTET//NtQZApZ0aVjOsjydTv7f7fHiXOwKy8aqAw3AIf
S6NL3p9f+30Et01lNe2jQgH59Oftqi11G/SR6XTAUQ6g0h2EvZSddhsK7Va7u71RbSPg9qij7ONG
IdPZnzfalnBjbKMMWlDhSH2P+/PNnD2+YRBvqK3bnzAtIc9leSBtPoJbqPvLn9triB/FblRm4FpL
JNUBROyAR/5HTRn0Fkq+EEg6Q85Be5ZNjKhM/ixvFzQuGKE3NWqrmIvfzui3R397DQW7HUCZAfV9
8pYj/mK4Z1qA4ZacDFCrF7C8cJNuKq+yljX8TsvqN970keMCAFaCDg5gj9G5bf3Pn0VDB/KGrPzz
Gjggir6rFoSbz8KtWx+to4COUXZKNnbUn9dRd7KQR5NP8SZkjN8iK+6C3/zd4o/1R2q5wDU01coY
LA3Nz9s7igHgWx7b3W2H/6Zw++epDOrAX6FTyOtJ2wSNtz3IO/oVNzgD0FigB1vR19xKdbencQ3R
0oxpPelbla3dKmq/Ian/lZpuGXdIO9hBtr9f/PVwj2jyPaqOIDgOguq/ipYd5CDsuvix9SYfPT3b
OL/iFmtH+8VvXOQCghEDaGM34S+o+ffr4XXyA2w2bR2lI5zW0X4+0UOU1n14DcbsUJxwtg3Ca+tp
D7k9+CfdHp3BBdK/2MF66FzsSr337cdOBGfqgvdZ676mpnNCiWX/Whruqyn4+mX54oXB5QdRoLpq
lDmqn1JB1/7KjR0Up9fw5pFEopMMDipbuN7uyYIf2DcpIAV4oJhrE8K+O7e0GxcxKmdye3uc3CZ2
q9atrSvynk7MuVgUvJyc6S1pzmp54bSsRdCt95WGUxwwJxEo1d7S3qirzh/zcikt2qVJv4vlQ9Ph
QeXRAERxpxsQ0fKsBX2Ie93Yh5E3r3tRRua2uuO3wzMO915Opj7dTz6XBNs/GEpNesqpMrf2+F3C
oLBombl0aaFvmdMr+5GdBjNgN9TBhi2zScH7OpPCPp04rLXFOcrBUw+tIB7w1FL9Gk+jxUFOMUmA
fnsqBrqBOB0tuqqVzUUgJdCtM8T14QsUgCz4VIHwx5Y+xtDjVezk6wlWObSZ64QCRQOLqqMbDtfj
juR/+7EZgy2Xq1C9rYh3gAkcaO47VedBgUn2YJ0WKjo0XS8r89oZ2KyV7BkWcIycEnxWQ3zq7ajz
zKt5afameclxvwuBkIb36mvl4ahuOvLDpk1Kv2rr7AfZy7I4yYtyAQgMhQuqs60+lmcZGcBzfBA4
0gOqB9MTK0ypcTAcEr/EAaofhLcg/iHe5zi+Tu74i+ZM+cHZoQUfPhIVbUu+y+NPUM5+/DSiLe8s
P3bdk+h7M5H1VO2T9twLnlX8qjGuFfbwdx4zJ0cG6pxOeDBmL1Lrt9EMiPksPmLU64IMt63v8Itk
kd4SMfCuPuPXi83ec44m3P5b5cZppvdxP+cPvbwz/KrYQ92x69Ax0KRgCYr4UxNCg6evRYqj5Qfl
e/5W2HO7OqWfDIEB3xXR2KvS6qbecB3vip81hvEvUro3+wD4a714XKf0Ra8fLPpkWf0kFcimPXTl
O1+nAQaTnvOhXjoLZ1eXqy6xxi68ef4QYIQsF8Yjl2xwXteD+BXw5vBGreRDQuzMGVm8507WeZu+
JWjGb9ToZmftHiU4meWF30bhEU/F/JvLv0HEuG9qqFoPan1mcEUxYL/tJzWurHktwQm+cHBscvPB
5MIa3SOGkCBCGVMAVzb1KNZm2KUAK9JBIWgsVfxuOtLBJxgs8jcexfRbgTT76JzIEpiUUxydGZS5
4Sq1A4ufF4cFrG15NLtDfjtLZXbIzOemfrLqr0H5GTdOYBVe0+6rdk+TyKCw1fpsMkkRQfmBVCVN
QVszrwpClfJpJLkf4VmWUiBNy04aPpXwflRIAVd6wA/Z0gB+/qBLJIo9Qm73cn02r6t0aJCvEbgi
E5137m+kjKis7EfW4gCu2ERc/XxFLqZ66TovaknEXO49aoFo7XFPIp5nc90HoFOO+mVKNspm7X5Y
760P88IVltsd53V0PtHfuPT2XRI/YmHzxR2s09PdSoYsiJyp3fVUXXeFdZlU71N5UAIIA7lDKM9O
GNfgIL/5CDuA9g6jt8VuYuw7Q4nfCKTDQNuXyL+NMb60HspvjSceu3IqX6gzLdAlHBMcjQQw7LMG
jXAVfrUU6j64VXArWL6gO3q04xEmysjJ71D9uuoX4xzfQlMyBCB/CPTKgUHInsyH5Q3tvzvOAXU3
qhjBqr4NEjQdL7ws/iTb0RORM0GDdV/auEc4xoBlo6PyYQ0lFw/D+Ddz9hcfxsjyRfQhlKJHyXFl
JtNiuJMOUrDNHAh1jl7i4ONaeOULwRI1s22gUuVLwcVyDEYATkm/mJg6Hhj1AoCOoPwWPiomd8Ef
D1wsyjjyRZeAkXjF3jLIS+0i/XhXrwJWXEBtvjh1NKiB7YKFJCGjIcXm01cqKYRdDQgpFC5GveQS
qm8/rxQBEm/VCU3HT+PD4+wLz8ZDb09vpm19GA9Mf1xHI+AExZ/TFw+CCZreNotkiZ3lfm+XzMNM
7Eh13WZC1SU6SAfheYy5UowNpbyvAbyblxQjQdKEB+iTHkOLfYVN6xQnFvYMBxxouRwKp4tUEr0p
DtkRvz4ZeUwXBmKh/QHsEwXQC1fJeuCuX5mJQYY62cl4KNge80HwanywDDvVbDiGmpy7BAUlEC/C
WXiWDlwk/r2mL7PzxUnQrzOQIpfTpJ054zzk+DksBj9T6HjY7lPtWGMZy0FKD0wvG+Sleslf5CuX
sToxPYdX49x7jGiFGBVYKSGLc2Wcmf20B+6y4sRm08+4PMpcP1zJoSjv+MU1YCozIWCy05PFmGGw
sCblm4RK6qw+UbR7e+fL5CjwtdAiOxIqQbvjqHXiwhN88hfCoHTgzqNfcuLIiAFvTO7a+Z2jUD44
mijBI2o7s7B4IMsiTGcbH+9td0qYUD/4Q8VzcQio0RPDvgA35RkPg8CABuC/XSBF9eNPpDA75sk9
ilQuUZLBSs+HHTACznDRusoD8Z9vzdsg1WefYZZ/s1tM/vwES/F1N7RA2++7L27r0Ai4KiB0mbIX
QIm9x09b59ETkj1ZlHDim4u+m83rNkpVL5cCmYF+UkSACXuKxjPJAiiJ+/ybWrxJthc9wqHA3mid
r9QPYgqvwzPzJpIGZvMBOwQd8umeU4DZ6H26ON0UDKNT7NEGhHVzDIf9VtNn1EPBVvHQwFwW7iXE
hmU4C48GxcDdzCnWpENtdSeKHyO1EgRD+Vw7+OqoH/M42a0KS/g9CDaaWjTD6+6+bZ1ef6ppH+Tg
fVLJ0c6f5pVFul1rNqEBT+XckYGsoP1yFxnP90vzVhYBWkLJx8SFF6kGgGxTbEw7QVQ4Wd/vcVc5
bSdfKm8pmp9M19e8oLKIspyLSykcv/EoX2XppBdo4EBWIXX5mg/Ssim0UgSoHToi70ynE5uZUGxW
gWy1zGpz44V+ZZ3r6kU76xaOQl5OQwRf3tAvyztr9tRxGwZmda7brTbsPEcd+s/mXdz6y3JPZi5O
gVydUb2qyYjVo+qKmP8S/MlcuT6P0VmrPDBUcfHLZK3/wtRqPKesKBnAkadwn0YurR9ymm2AnRri
CLn+F2OW6Zw8m7GLGBk85PtW9bv3ccEoxkHzTxKDXPObt2XYi/vQ50IPww7G0az6zIFleYzNu56n
D7N5J4lONtkjXHvFC4KAINe3j8Jz2/qMNETqIFjKSM44GjXt2R+sc0E6FCEoc1YTF1JEQPt/JQoQ
VlDKowAm72kKssIgW5kd8aeZBIroCeLThAUt7HbDZWwFcYWqGuvW/UDuZsvIRz6V0CVZGpAAo6s6
7KS7HPIXI4U8hUR4YoJylPO87GSoSKfua+6+i5Lm3wPdvVLjZPbaQX6SPhqXmxI7m5hgzHrjiFS5
SWpMQFYPirqCehTcXJzvGyrSfajujB9WK7Hgj98bGRz+JzhJZC3zxLrmiGD0L6BrVZRR/dBPise1
PXIqzH3xUVfYtR/UTbQfaKkdoy/nJNjtZJfkQfDILT2NwbUjscXeGvgRRO4iOYkkJMq5e++53YuA
iZSstX/Ud5ufjw5j2RHt+g7Y8Re3HNxfbmLo5nSXCwcYbMr9SJuBRM5yy3JP5Qvm/Cv1poV6fOQA
+G2++m+mKeNolR7oI+FMMOHixojUZmdIsJGwyyWnOE9nio80O7sHMXHW4oPmbnOg00L3JPZFCoik
LgViK6BFR0/VPTDWOL7QEpso1+p71DGHyRbwmKZRe2cq9+J7I2xDCAMuruY4/DSt2L5vIOPDckNP
mhfie8Rgy+FlotOt4anxBkdwbZ1ZOQvNkVcWVt4v1WRrd0sJicBVifwQZOe3WZMdSDkdHFCvs37p
OlHofdi0ABDkOJi8Q/codYbSF6GEDw99fLHETxrqHIqOnBhawmTPUJsqTxf9zDGfHtGl9DGt3RIT
mVWbHX1Yd9w4xiOUiuJX9LzcM+FZWA8lR1U8plR25YbIuBspBDDrFkKCMtYpVUhDAsFZfkYU6R8H
1c2OJdOgXb4KAzwSO3wKdyy6Z1QHYqVCnDM/wMpBg72faPY8aI8dhWEV1nKA2L5F69PuGkh6DkXj
cQXUGLFyil3Se6EDQ+hoj+GDDtXsZw6B7wWiKa6UAihx006v0Zn6rvZoISle/0BEY4Tp3wQTzcir
tIL1dAlj0kd4sh77RsKZ3cwYllhqpxOzIpdZHfdJYKL/2hNf5gPxh6EAOphUVUBCcdcYJ62/a2m0
t8dlfEiA+09Pa/6mjl4VL0EcvyvsABVdBAnsQm1sRQd0AAbSaS/516q4w0P5Pn0gZLomLjMwUfI4
26xfTwukCds6dCdmZUiMkJHbH/wfX/KL/Nzf04hBkAv0JsVofbxY4x2wh1B1wREjExilnnAuZFxy
vYZKG8CDTyIGSOoUKOpk4xAAdAHsP5yEE4YcwXLg3E248YUfqz+ftFNMdPP6UyQRCUGPkh58msEZ
da2nzMtg4VsxGGPOCIpdhhvpH6AX3KbxEuOwSyGwL6z3nDX+7ATzXjS4p+o99pEfFsoZxEwmc695
iUzXPOvPFFk8CG9ALGDkM95lRu0rmOdQ8pFHlCjc0Ue1fJgFNeurXexL5CjQ4+Ex5Ocko7ifHSMS
eusiHI8L0E7Ox0N0bILoWR52sJOzIEtdEN3xhWiqvmfn+aiJtrKDz6zsFLfYdFbs+BQTzlwJtZGj
doH4cZWJClCAdzNcXnqdn8jYiwwfp30r9yXNHzd8bwIR7Xg1QP0aEHagnoY92mbN/TW809z4ZFwE
Sgq2cam86iguNqJfu2GzVjgZ8qn4nlneIbfozk+Jl/uoakTrm/4efQzPveiK8SF1m2eVM75jjzvE
nk8ieAQUTGebafVVesS+vDov2V0lHyswwt2VCw3pl+hhbxIUON77tLYmYddWIDFItoLqPCHWQUys
0NU4KHc1PuN7w+ve0leiqPhOhywKJM6ysk+wtm+PlQoOA7CpNzQfdfKkI9CBWvNjo94j/SGh96Fi
gP5N1mW2O3IEsd2niVOSdReFyDPUt99ZOjH9kSEgoU8uWlSAPlrk6WkJb/9XGg6QJEVuejI9aNse
6tHdvkVHlph5RNIwp67CvkT7Ak0YEIIrIGNnOE1vBhAEclrztTiBpdZMZ4Ds376CUagiT82dUbRR
rhaONLNYVdHSodVmAgxCBNEeHlTTXc6yhRWWg7ycqtti6c39vhx28owoeoB8Ao3BZ9JNVujLWya7
64LsvQ0I3LpfpQdK/eK+3NbsIEm8hB8BNCz4VDOE8+J/Mgow0yDtLQLaNkv6gdgNCj9efIdixk9a
f6yaQNcb9E3s6BkujXo1vP7V0g9ALOzkBUnaqNyp58oO37foHT33tIaQl5nfsu/kdfgBZrei/O5K
XxrVE9faZdCZLSdc9mJ3ypaP7juva1sBMUEct87ILRVQJB6ib72ziXGgC8g4TlLj0hanASV3J8oB
MmWU2APsvafNBD6I8gEIIDIEojyIjlpw07f6CgG1CxCW0XbmniT/ujaH7n/YO5PmxpE1y/6Vtl43
ngGOeVEbzjOpWaENTFJEYJ4d46/vAygrIzKrK5/Vvjc0kgInCHC4f9+95y7Te/hJWrTxivf8rgoW
doEY54j+ieKQewmuBmn22Q7uBtcqkKsgg5Gqf49AccX71GlOtW7qwJtXWbPqD+G3ZqVQKdKn1Uvw
3GrbRqzMcRndK8iYWD675bfimZLqp4zumGkpW6yijVz5xsWFCFRTEkZQDq6UoSM+uHBklWgJ/P2i
vTjfGmWxLbcs70+ckvqmfZAv1reAUZSW+CaHkcxVyex3fnSLG9Rr5hapQPODPcAq8Gd6EfkPE0Kq
NE76fc984gnZuGjP8btg3Qt3lkMkX8AH4hz0qjVNAry12UvxUXzkn+7ZPFSs7KlrXJELoBbQywe8
ywt8e2Q9rJmq/Iim+Exm2zf3oh85OiCFUcfYmte+uPOpLxzkQdV+eif5ET4VL8V6mpVdvcdM3/ny
6pcL2J9aH5MP+6OsDc6WaTDgkpSEm0w8OaFc/JALPVqOO/9IacBeC3utrA0GtwUzAAbgXbhtP0By
LFpOH941oOl27Hdy16NFWE77ccdI4t8xvT1jXS4Xj8Umv8T260gZbYM5aszguKzbh3v34r/Rr8LZ
ztCiPlBje36nAWRNo+1z8MIUKuK/zMfaOSOdc4PGBOJA8eFTL9oX+2LmK+riV52RPF64FD8X0Uaw
jt+mZ/Ol/y4o/L7p9/mTt2+Mhf1CKNYjR+KPMrq1Gdrx6NnwD/b9o6Hw2z4htjxpC/vioW6ol8ol
PiiXhisyh4J3SxDur8ptCzp16b+lSBYX1zjYtWIt1NfxiHT8wOSM6kYs7mRHWkmHSe3RzpWTVPyb
PzVPAQSw9p/vAp2jF1QRTopE0934Xa6T84FXvZv6PkOj2Ai8WlofHWyN+Tm3DI+EzXChmlpYwUQB
QCJBQUZUlCQnhffy11/SaZtfDw2fdJ5IfYTllS7l1J2bXz/fzJtKYxKfD7EZoLYsGQf++voYN9Xe
75Dd09iRikUY6HTjTw/n54hwZIoeOOY7SEPK5iyHbQCZvzb92yvnP5gAtn7bJCedc5PE9YNpOoj/
CAijUbvzSrpF841fTp8x3zVp2Gvr+S5B4tjT7ImfW/fB8dfm7Z9f89dzrq+A9Pz1eN4mhbey41Kz
+dvzvx5+3QvSQF3Or/j1lxgGFQoZLk2//uDomGEX8+O8Y16mFYW7ml/y28fPOwBFKCE2ysBpVftM
IDmn0wIuOsooil9TDTfM8GsVLgW9Mt1HbbkzTRs3AzkqW6GXZz+l5xVG1K5G/ZFoVuaj3UOtubum
YPkX68ZeaaU5oW2xQ5pLKbm0W5DcQ1/5IKrnXBvizbXlFofnZyPx1FeKi65Wfwl00q10Whau4iIY
Maj/DDCDgOXUWD+xcVFrdrZtqmlUjFtoWa22U/GUkI5gw2MykckG8UvSRf0STMleDhUaPDAms9Yn
boEQG/2TDkF6oeXRQ9eNx9RjeqYSftAOK8IXREScnMHcsoxvUfrq+8xTqHJ0LN5Mx90rdc9UMUqp
yiXVxsXQUgThNahJwdJsxi7dv43vqmMc7KZEXUQEj5FWT0WovKvWeJeZ8cbzP7opNInwJR+NgOWK
K2CyfIlGxZmMXmINnxe/pEYBdKSo49lvPXLRCSx2Q2oG7KsCTITpXqisAOi+chUx3W8+uDHcThR0
8q5VzkFy6Tz7xyDhoJP18h0lyVn17Vc/RsIqmhFL7KemHeCEfWbAEhddNjIJCGr0q83PIHM+aCPj
8FN1HL/qGGyDMNwUCrAJpImmyXJaCmS6Mnuxh4heuXaoygFQhrVPU/oso3fqQwyjVXsbBrEIuwp1
FObumI4Q2DXCYzepjJdVBw4/Zbj3KlSNhnhq3G3rPIJLiiAXi3VjjlvNco4+NU9pvrGbPmpEf6CU
rpqIPgxmWwlALphX/hr+V1dQ9UjZZ8CMfhRR81H7qkezwWC2xzW+QuTCHgMyc5I2hnGlMoNjMDoL
T2qz958WDNToVdHfQVE3PkeSCSrPvE/l8IrVkzqo21BN1WGQtdkPLELpImiUY1fnq94gaScu7W2f
UgYzG9ZUxtSnZmIZRQrQwpK4oHRpCFtd+Wn3VDhcXQdpgk1s637fxhG5TURj1Ga/qifvWaomxSWs
1W9jITC8glcDxcx6MhXPfaMR+pmObzGksIUnNLQydbVCBqDgbsRnJ6fuk7/UEpSXIdYuVzd+cCSt
NU0+e53zLgfrSi7KenJ4w17tn3p8Vm2Cz9sqUe624I809TzY/oMdEJ6p6ZKKFeUPvRP3/cREq5aJ
2wpsePW6EFIs/dB40hsHmpcp3stPVXd/lnHa7uOc3dXDHQ7s4SggZ0GK5M3dYeDi1XpHArxarHj9
SKgFqSTKhbzcDQpfjwwskuYi+UPrXAGUr35ICusJNXmFEBP17VD6Z6jU71aGfKHPmUfTERtJHVgT
fEbXYsi/R0O6HoAaXGM1d+CzXRA/X7UyZv4BthpDk/fT07vo1DWvpsYwV6r9wUwsa63pdLeJTnNQ
o7uYqtOfle3B9ei4ioMvqTzwYG3GhLz9adTjA2pnKNE+y0LPI8ArAnRtWfVL2LC6SEUHCxxFLx1r
mh2JU8br4jnRUtD75ngpFOUZt6Rg75qvoeUCblSoyITkX/gDvUorXDZN9DZ02ksbIP8SlfS3qsKK
OQxMzAmDTnkIIyvwgj2klLPpgNMJRc2KRr3A/mCm2vm3/EdbFd89SZ/HpAGZglaD1lAaob0MbLjn
5Jc1ll2vRQt7xjbFNCWk4+INIUip5i0f6X6aCmVPhbFnVyUeFbM+vAG1eTOL+okkmwv7/DJWYlcy
oe2biK6por74DkWv2H30uvKWjiM4zOIWGjq1j4wLQ2WPJAWl4U+jfyDq2cAGaWGOyIObMPQYaTB0
lESNl5GrWQuBwnQJ7xBFl6UuTCOWS7VNPkFMBIir5U/DorxVJuXeN+KPmMF7KfXgw6nGaI80uD+S
AnQYGL/xV2EIjQ3EiEjhbPlQN+FPOPnDTZMc/aOPWt1wO0oQXAWRPeSb1GlDyoMN5vy6fI37Av+7
zK76DfztqBQoWNIfZirE8jukvH5TBt8SgOIBHlRDhcGUDxPCNB3XCPUPIr0j7Ozi92V9QV09qUop
qGv5wMrGw648BY54Mn1WgubDFHqxsgmyM8OpVmcQD5EmybLLITzBHngiDwLeJr1JZJ9i4SGcK+h7
Ys9fAY9XkuJA3J29VXODNnCsgOWhYl5IiiAO2t6+yG96Ru8LKW62MLzuRe3dYREazr7KPfIOelGj
qTZf1Eplxq5mHLWNpBBSxY/qKD7zNljndXOAbAfamKq4yewpQVxiEzW/iAbLPOkRlXTJ6jOgIgbJ
nuib1oPflBm5tuzqpa4flOZk63BldZU2g++5aE36ZKfFpnf2KTm60O9B1A2fbkJ1Sq0pGaUpJVrA
GrSkL7jXPIIOGpytPX2SLOsHZjoahfYiu2/qst60BuQvq6YE4IiD6o0MiCEW19AjIqjSyH1AHLau
m+JTi63d/7eUZTKUw7+xlJmmCwX8v+eaL9+T8CdivPAvprKvV/3hKdM041+aDrgcwxLWMtMgs/UP
T5kmjH+RUaBCKAdwMbvD/pNrboh/YTTDhqapwnZ0oeq/PGXiXybmJMN2IEXqtuNq/yOu+d+o5gS8
WppgygFGUdUxDMBx/91RJkc9L8qm6S9ZpxOyBEGvkL1xalXAl4AI26ecAChWfKGzKsMJd1mZ9Oll
WGxDDw2Kl6ePXNo/AU6d0MkFVMwzsJzBpLaKTJFdU9VVDp4xvEExAatbcc5MCZikpD6Bm+yvWYR4
35WOtfntH3H7ipb9X1mTolzLZP0f/9v8m1Vu+mGG6mJ4sQ2V7FsLaPzvP8zIhiJ2g6a9+IJWejeB
VCRTIKMydwEw5BPpL8FKS5toiwSeS0ZTO6eq67VLERg/JA76o9u319wqevRGSbbTG0VuHNFa5you
1mpXNTc7DAAxGF1Mw5C6QOV4ydlzvO9t3IU7FdZVzqT30SbmmWZU3a5hUEPpIw52C93kJ9ra7lhZ
DiO3QQZdBhMPnmp01JsuOsYS4UZv11jLBlqhFlCVox50N08hqa32Wv2pIY+TDovBjG9tZgrtZwDb
DxaUWvgzUAx9n1bgP+9Ti2P19xTfeZ9atoWV0TVt1RHq3/ZpaAcO7iV58cdBEuURhBu3NZq1L23/
Edw6AYvjcFBGgy8bKuE2K6I3OJ3fHcOvt1DfBV3KggJzrF7bttF3MpfNGkQZM4aIUFyA2ZGVxPfY
AqjxWOIJm2ZJT9t89ROJKiWhlN4WbXb0gZb5hsMEv4PdkoVq9xjnFZ1fK3rokwDxbIJZaZsEBTUI
kZI21mvBtjQJMuKko/WVO8m1NWHAN5h3VqVmM4sWnfaog2XN3PHmBFb6PPgmtidoN0xrA0Ib8+uA
t8eGq7MMh3ESApr3cYgBKAq4ygk8AGZTnnQdTX1qscL/86adCKTDQK32n/8f2n89eW0DGwFHucU5
rIvpHPh8vw8znzNC+z/2oPidUiT1JTM/Yn/Mj05M4IdoI4rQAY6hCF76sTVM69wTlruNKQRYXgbZ
JzhKooLgsJqXRhrqKZQZ1EBl69L/KUv1+Z+/JyEMfzlsbM22SZ7WXcEYw810WP32NU21942i9rOL
KpQatJB5zqzUXMN+IUwQGfy/+bjZBfs1Iuy/MxKATrZtVxXYdR0CG2znb6d+wfE/EraYX1h6aMFV
AaLKvBITmjAxJ2nGZZCkjaJndx9KTihyyZCnuk1+dFV6cI2h3tv3+gCJW+pA43BoM5zZH1FJD1iG
NAcDsg28yitIgqWMXUOZPudjWm0KQe2tVj3r/G/23/SF//qDONeEyUzRsKzpavLXHWjbehiwOgsv
pqG/2UkQHO2Ag793tIrhyi+XvoVcFX8y5bq2wMHESHSsRuLtIqu8D0M61VhH1lLjRfrAaFgX2m2+
AQLzQ8umsL2QU3DQxhjH4Ogf+zGjoYl8QMCmObXENiIEHbtNR+0v8soOnkHFtD0lBX5UdO2gTqaR
urKTi0oQFLFMkf3ipjncoeBANENw0aLG1ugZO+jKyK5yx5ohoKg3ftGxXjXj/qx0aAGlS9arJlBF
2IW+VOrmp6zV4MIqSE6sMSRMoNFOjuNpCHRiqqpWAjYwz3CQAcu+/PN+Nyc79d/2uz1dHnVqFnhf
jen8++3AVa2GbC3To8VA6JnX4+VSzO7OMavXLlAYeNtIoKtzENIGw/dYc6IfOh5jEeXdexnbcPCY
ml8hL6n7uFParRS2dx8NCpKVaVvwaT1Wye9NE1+MWN/3kEbeotwZwP4NARVRpBtlklIpNxNGoswy
3g3Now1f3Bv4qVZJVbvroR3RLpXDLSrS7jTGY7NCia7s/Ux76ERsbAZRGjuKAgRslmq2U0wQh5nR
G7sws9aKknW7HhgbzfUsufh0h1qv+tayMLgS1Fs9G/ZdJer+xalNCcl+/c87WLj2fzm0dYPgO1wI
zHXIE7WZ6Py+i63KCdUqkOC2UvDzpZZoR1ZppBjUPXN1P9TIpLKc3fyH+aZ3PI/F07RNha0UjvSf
r9E85bMYyRT/9dRvm5h2pJW4EHnhr3dra6o1rT0UxGhN7zv/2UsI+v66+7XlaCkKxBmsphwpVCmn
T1QoMu0VoM6/vXD+w9dHzl8wSFn/4/J//npOn7/Brw/H8M4/A1OqCupLwvP+f/ymX1v/8b7a99R3
hsPXd/jzx/ztZ319p3mbrw9tivQKX0+r8FeY0iGqdPoN8waeUTnK156f/zLfDPPun+8anLJxeQm4
xm+1VhvXXu2fFN07hpqAiLkKWTqdW42hr3V7HRMnccZyyl7rmMc+t+b4c0xkzOrpaVC6n21uaPsm
1k+RMf5Ue2mt2iF8lHHwjokEulPcfxSpipqlaaNlZzuk4PTHxlWLJw+uQVQTkJfUFslmVfYiQqar
uYlGuFFhk2r+tsnSIxd8Elo0mnxRpqx1QYcmAIq0KCSFOr9kmhB74iLEFBrT33UKl3PQ3guCWwjB
gp/feSFaFMmyChj2wndwZbOcRSap9g8d1uR10/IeISFcSzX6wexsXJbKqK/T8GCA6687Yb3UjrhY
4Xeonpc2tqNzqCMip4AA1b66aa0A8+cO6zgiKwF/LgJqS2JRbmiscRrQfkerJHQQiHrDBclqN5y+
b0by5mClQV9OpzGEE2XqtbEtDfznkYEjPXfpZDqTPs4CnEpKwuSyPuVxaa3rMIDwa2ivYz8qqCOg
q9sXH1zaUZE44ZJ8WDvUAnf4PdcEK4uTWdLaSvL4NfZU9HQ0U7Sk/x6ZxYMwqgYFibiP/OrsltJB
BIQcyaelW9TFtnRrQjHaAwHUj56LJRts8ZJwgzWBRp82y9UqyeKt1BJJeglJRLrxhvOcGLeC2s9Q
KMtAJ0ikRo+jWNnW8S3tCEaqR8nNuB3uq2KnlNaxCizrwBX7GDck/jQB3baIbESTmMNFa/Pfi/pP
yNX3QCaUM3k26yE39F1h9xufitR+sMmFBHVMtKpDcd6TJ1bfDZVLc98HPqKFkcW0L3daZHJ5D8pT
aZJiMLR0vko4D1WcsadhT9H5o1gBkwNFYBMxu0kZimP7SSOTEmweiSsgvdIEdZIi6mZtjzlKFp16
XkWxsSKMm56UglZN9D/tLj4k/bNhRt+tvNnkfYWXBT5r5sMnc6BU5dhcl3lXOpsSPGYk2g/dDk6J
QrdSCe8l13niqLVTRpIonXgnKmoQFTjt0akDuE12HskwMjGfezg4164wQOvSlC7q9laVVrWSrPRG
NX8IdDgPTU7ZkFjOi2KScZxHFDXDWuvIRnI3LcGFB9fT1m0EY78ttjAc/VWdFxVJfaSuyDBB89Aj
hJMGQ2s0Jt9Ho3VQ1smOjj/CPOKIi8w2mXW3l4ai+cLo1BONAySbSrJVB+tiCpXMKZvahxMIzJ6O
f+hgZmaR/dEq/pUBKzk4NeaQRolZ2RXDLhP6YfCAgZkx0QA+7ixiJjhJLf/OyD0SKil4Bd57aily
pTPZ2Pi9AwzTpLk7FBvHwurfPtpRctW7YK0yIJK4R4T6ONK7rx1iLzHWXhp6PFP8FKBls34sW9aD
IIBOio1arLc5leEw7Ebml3BY8icmW5socp86C2Q0yL0TDnVEqKL8xjGELilznJ0OCgULaIFgrhs1
LtDmN8Vh//X0K/F5xmJj5GRnpg0MjD4+OVZere0k1cBMGA+CGSpKCjLqW/IHsbyX6AVckPs1ciO+
YbZSQvvIcugDazCqC/Z0aFojyUPKsxLCnB8s/6W1jS1LsX5JHoiLxX9LD+zcl6haWt9WGSCJWcmB
qKjDYBzNjHESrPlqBAN4R3LhuhVDfatpLEeVsSdrK+QfoBP1YxXwpTyMjZ503c0Ih7aXlMwaGb8R
GQ75VSxry8JSI1+COt73ceOgAkEUWfWYH9yGWBzzlpMOsO89xLxRYdWk9/XaKrDuJJHkKKBZNMrU
PVZDgf8Gxf2gIrPuE1XfGhpKn7JUju21ax1xTNGFuNJ8CNVk6zMeTuYvH6AnvAJRpQ+ZR8CiJ7He
sy7aeYkHmc18a9z2JBrMfMQZP5rCOdke/+FRBnunpTI4eG68qsPxQZSokHtot0uRa/2m1d85wdpt
0oTEhdWgGQBkL2JRbgNm1TRgMmxWhkYojb9NCbPvXRWcZtUAaol4WNnFM87ae0QN47eMFjysNMTa
7iQF0K3Xquwp+8OtTcdtA+BmY9vFpswNZKkocshYTeJNR+AoMmVl20c10j+lHyihONlaDV3AVRoz
aF1/0IB2UMDJGQGEEqwwgj82CsyJkiTsFZnR9saV7lF6hbmlMHGzo/5hQpjneXBWW+8HcZw/AOAH
C63td+ZIdVjT+ldSuBHjByrnHRAbsPeBSXJvcy4lpVmjA93gN0R3mdkLdEYG6akp35o4rStWTZif
9wFyWhe0IJygQjc+u9DdDYOnvQpTadeuanTH1neVC3A9FXAlW8w380PQrf5VtYL+6Jkjbd/pZdPr
NXYMYFA+m7xS5V72Tb8r2sRG4+BHj3TFf87vUXfDGddm81JyPd0Y6USWdG3lOigJYI3pPTLnjoo1
tfCIVKXc1IJLT07qKWnoVupupXxr02o9v5c9psPC5hp+J5Q+37MUS7dN2uXHiPhx8MXJu60U1XeR
Ts2NWr4qBvxQRyigkITbnRUVI5irNumbYpG0NG3Krsf9FZPdFgXtwOqti/fBOFZ3cICcxde7tecI
NuKnsJVumaigI9TMkfT+lXajUWp58gr31ZzeTG3ic+vZAZpsFR+56ge0jKR59mMuGYXhDsgwk3Wn
WSX4AHwKQ1M2D0x5jj2rZjpQrQscT9Pu1MbDZzdtphovulEYH0OtqMAjsuo6+L0GAk6WG8LGw2db
OM/zluZoXKI0EC+N7/SIF3vjmCq1fwlWsQJWVnNb5S1LUagC3P7u+CESN0uPHtwK5jtGWWxzEp21
UU4tyem3GIS9V2pWf/Q5LNNqdIJrY+fuwRpoHrRqJVnBO4/zDtKS8sblqnyBM6+vOQ+6YxmX1cUE
drPKVVG9E2G2nDeF3tAgvc7N+4Jg9J2VEyWdNWF5n+jYHuZNXGa75Lh773ATXVKjFJRQOgIsRUmU
NZE45jMRYw/zpn7j33fRVDYoVWSD9BaOKcfdpdIRNqdWY7zLxP1jR5I5taBt3d5r3ljvHD8odlon
1XsyuaGJTr+4a9Nl0TjuoqGncDHrFI6zRvJErZYgIwacO4Ga5p+d8aKMiXhvvYDWWFuppzzJ5UVQ
HfzaIFOOlW4kH1FILLcCR+vUKkpwGfiOiNr07NPNWV922gdkCoAbRof00eh0Uls1jHzTR6TLnqSl
T9WCA5U4cjyD/a/PXWOlqzIa7A8Huff8VaqG6qq08Z5K0ni0gqysNHe4Jtd6ciLea96KKR+iCj7r
kveKDuaWDRBHOO+Dcj9/H8urkW0PoXqJE8QMkNgJChrH+r1Fgfj1hYKxhUzueheoLNFJLW3U6dJ0
3mz+WfMW1CEIWSGM/srgaR4D0iWRrQ3yrUbwOX+K6XbIt0JNuyYsp4+kdOMxYsT7hsH862fD7iD9
Vs+Cm++Y6TGdhqZpcf/NCnM2ZceMkn+PcL36Fvu6cxgTdQq4S4JvGU7v+VM83cGBm1u7MFJC1gbl
CDshc6Eph8NrBKJtfh+pmNqitK34zhwqFEJcczeWpUSvrZ/t5/cBBIf8I6r6u1oo/mFwxnJjRpxe
TA8O8xaxL5tFyClxN5aFsRdQ4zcRgNhG2PlzDq3C7Mf+PSQXYWWqQwiENhf3Zql+dkrcv3PyIA3z
LO/qBMz2VdIa4FnwAlUkeH5s8ykRurdTLRY2XiC6N60+zi8UZgTzhbrGges5KdBqACbGyZ7mPxZ0
OSmgFtalMx156QsTzNr0rlE83ned2jxGVW1BVE2wfcTh8I5UVzAWvkvQLJtGDfK9m6jlk6DAN399
1ZIobIZUP2e+BwkogQAzvyHO/TcJKuWhqenPhbmDkWH6oCwgQr2W3bdiyJmdZJHcwUUSz6NtkH3F
D88hKK06f9BOkQz1m+kH8usdiYHEkWAnzl0YWeLYDozV81uS/bkSBBljOZTaNlOqEfe2Fb+qobGa
37Ltg2HljCGFA7Xy7uSAQ9a1WKQpTu3eikxDk1CX2q2oQ/1EZLaynH97XwR7yjzjc56ZrM+03t5E
vTt+KxBQas0w3mhzNAvL8AheLSpBWruRPjSO8u3rWwkONC/MuysBXMbZIfnta1fXYMZi386e2tEq
ENdhFxR9E78j/Z+/bTMC9y7r0NwHCbi2nICME9k49197p26QZftFzVjuoRsMwG7PH1dpzVNHYfTB
Jq/i0OvA4eYfkShHwYX+zfFLEPR6xiEDn+3JqXBvTv9gBcwtAWgcYo3fedf5sBscloYi2qoi+Oxb
Lt2+FvcH1xAEjnNtlx4x5Plk4AJFUeyryHpTtKjYpbpZnvOAoHUtQ+lD9pB9BtdN9qo9oDlsW66q
DQp0M99HNjoQgNwtKaDatlPJraxcdMbM/HBEyvF+kBWKYLdeq07hbjNWsFxiPqDDKjcRGqTKdQjB
ICwbK7e3sA84ypvtFLRntBDVTufkTzn6qjDqyPHwSp1UePKLMtaAoS3ts62zqvaNBghRSOMNHteD
khhvlDF2SeSYz40I/KUQbbtrSFncBKipUNMU/TpoQbeMMi5R6NnF140PoGlhU0+a/mnZwXZCHDvz
3d5EBNm04lj1ZYCPFYTFr+f/vt288XyjT1iMr4cN2GE/I3Bveuf5Debnx7biM+a7v55kGHeXuW1C
/JplkDOMJG7hlRgFplylplzg1AP5Hmjiewv0VBtnz5mNcD4kHxhKvRy3uSOfw+AVuKTLhDhNsMO3
xaH+EwmDTpi5btEy58/i7kB+XXfo5BQOpSpI2kZz4bCLNon1bkt12CuuJg95BQtgNPJi3TakRdF5
jHBDXW2jsb42aIdYHuKcFKB0upnvxUeV4tRO78UDoEOMZ0F9kOqPXFH4QTPD5wvkQyDFaGI0ohsj
yBZGdt6QPxSW7WtY+/nRRpQoPMACNlR7wyyvqa2fbJ/ktC90S2giVokhYOcxPEtLYcEQle3T/OOo
jhbwrJFPFVPJMQdDZHzEkndVWKlsMjt8gubGe9fyUY2CflnP2J4OgksJhQ4Nt9ROISS6DUFL7MSZ
2lMzRbfQYwTNEK8yvOGBXU1hZ/aKiYJfSLR8s7BVj9xVPuFp8mRiQo8RWr3eIhG1eqxjntZr5Rak
HtYb0UKoDFdpw9LSdvU1iO/64DhkwhUDeVP5lG6WZ2q7hIzmHbw4iFdUr8zF/Dlf7z6zbebHaajh
WOtNhI+G3GtetCOeLiYMtcEDw1BFiwVX70jXemWZlByikPhic7SVpdVGNc6d6q4xsmargpaCFkga
pKjtk6UMqAJDIH4LutA0RAoob2PVPYdGuCEQ0cG0QaAUi0UDGdchmAS5GlaVQ9X2FCFbiNam02vw
TuntFUXO+BuJYa0FOmrl3vvs6vp7ZHsp1u8qpr2mX4w2Ix8pt67JWPor0XfP7XQKqdMZWSvlH/cq
OmeU+JUu28gAG5NEBbfLKv15DF3r7CUny2nsm5KXwXEUwOKyqHD2DW9yrjtShpMa9kdVwm+IItNY
RzZOklDDTu/Z1a5urM5HUWctRUv+jqm17lpvteaihEiJAN48S7MZjzLSk2NWG8X9OCCYA6aJ9srK
9U2kK2R7Ega3pAlpb7zcw57faPrB6+H5DT1zi95jacylAZSaom9RE2RXpzE3WUmB2I+ZWReoRtXh
0Tc67xbnbrTWkwQ4upqM90pGlZHPKYApU7ONQdrghqXDEZnluEg6TdsVaSIOgeGeB1nYmznpJgZH
xXKIdPUtoYHHaMKJzzdpr9/cGpf1BOtxpgFsJvb8uokVLUNyhIVNtZVPPw6fiGGSSyZgHgig5tkK
lHUd9zQbKIjYalkf1CmfncQ604m1zdCLW6CL8mATA1SkTrQLdBY665KZP+d1i40giNlBQqu2IKBP
yCwFOZX/eZNbaARQlfWY5fIPL0hxhORwGwPL+fr+3cRc71vY4k3RBuS3kOf5K9QztJ/dvO33NSfo
QcroGmZYaxPRy8P8VPbnvdaN0GHY5jNJYHAv+h5B1pxeN2e/iUFX1qrdI5ylJ0615paSb8aZ6BOT
03gR5eA6AEg5H+f2EvoYyCB3aA+moi8lLMV958TD0Uz7Uxzl7oLQGiZHUzzqrySl+SGaYRsB6vQX
lfK5NQU4dlSPD/MNxCtz5WUEyENT8w5z4mPhA4ZLM+CCmhro+NDzS96qj27FKE/yaft146j2H/e8
P+/xZhDZS3r5cQR8Ulpad5jvGb33+8P5Dyo5jmlkFTt/SjWdb/SJvBSX6ZNviGgzJ0zNN+mEbp+z
pn4955A0DBmCBMqZy+TpLReDKAXl79jgGXXrqfGxgZA/DA/lF7QJhuTSTAnOUwy734/Yamzk7EfN
dRKSFCZxGF03SqMOY7uARTsZvgqxGbv82WhHCjWGeoc8WWcuUeTHTsM0IQfGC3/qwSoSYBSJdDRK
2VfzjcVsfZGrIezIaZc0KcRALcEG1E9Hxfxz4opzyGO5riq7THeaTR/G72pjRkcT7Gk5aB3+Ocap
edhqJuBUTs2QRoh3o7wGIWPUyY8OOoSmhtEfELp4dAM6rFJT4m0Upf4+rrE8Ki2DdmpzqolMxUE8
PyZ5cuF7TbIXXZSRiguUwoCAkcIuPDQVsQ66x7U4EBzsjdDhTdp+tiHl9HEOuRqmc2UeDuZ7f3vO
t4j0cmVJx5XjopG5S3ZG0J0JyIvWCX4IMj7j7ESvkOhFzQGtERB9O6pkLwF8lnR3WYwBWH4kVqLc
qH3kXHtLbBqWue/0YNJV6iJEdGOJ28fzun1XKqeSnvS56cOGErDP87q/s+wxPumoeKZ0hk3YB+Wb
m4pzSIv1MTWr/uigvV7FDwEpfCTNju4lQ2OQ6woxZC4NQT2gt2TQEl9YvlZvp9jva1ficbKkAlnY
sfBxIoMq17XoaNMkLYFhyAhOmplv09gCFN3FqcPsHVtvkPqUlKNpuWKbFxQv3Z2gwrvunRLictJ1
d7ZpsozSVG8XWNBcxv/L3nksSQ5cWfZXxnoPDgCHHOvmIrTIiNSqNrAsBS3dIb9+DlBFVrGMTWPP
ejawQIjMEIDD/b17z9UKQNMFVWJH3AUe8ZimT+umgVkMS7d6M3wLnkw9j9bJYK4JAkpvDHRiK/Jy
yp1jZtguq3CiO+OZiD1D/ynrkq+NHlRwNNijFs8UsGRQyRIfi5tvW69DYQH+cY1PraU5W2EZqC/M
PH4drHq73O9WHV0EMzKOjkiblyZv9iXq3ge/L9+bMTQ3Pk6Nc14r52COCGDMyX6qdLt5tejzH6sY
EkMbEiRXGhMpSSF+q+VRL9XX4KrJy4aCupN5CMk5Q7991EuuzW43Nq+uA7kWNPvn2jL4PSCNEsqS
7gH9RJRysOT3w4O6Elotb5eNkFWMeGLwjwnSccqVpfGhtAbxQG4/hS1kC5Zq8U7a2XjX0m5n7fFS
K817EeivD0VPumlWt1utjMy7cL41xkB6ongoD41VcOrYKmU6Z433UdZoa9MmPmmcRgJtxk7xVcsa
qlQyrrpER+aGf+HkToxAGUCko47a+iCL7FvetDoO8qp68buU3kYsKbZZk7YxBaIzz7O6HfMGtdK5
Vn7uwkc/7Q5hJfSXwYtPcgBrSqx0/eSaQ3Yk2wQbqf1IPVm/SqnZvAmXy4jhkDKLsBzZ36BwcWQD
UY3YdLMk5VLoK3mPIac9D0YZfBMp8BYpkRJtDdke+6auXhoaHG1YZrd4KBB9DeLq+MUDnSnzKY6E
wiTL0JDAqxlVcmyGVt4S8PjouGN+UEIVN8uZHjueOMfFzh1pdY28hl+NS13xkBVZexFmc1n2DBfR
nqbXdG5crHEihOkcEBV30IbMenWHbN9MZf6596mzBV0SXrtseK+HaryhLUrt2xYE43q2eW/Pm6kD
6ZdQR891K2XF4jL+Eae78pNM3aF9WrdIK1Dvw3iKA2e8FzYpjl1Ety0Q5GeXiEWKkYY2wUsO/64Q
bybFylUE+MGtDPTgkqkEuTX0tdt3dFfOZpCSCFY/LJ98n7KFU3ufwrmUQKmS/DWtbpFe+86uSm2d
1sc4fvEyEmumaHr3faLc4ywC+eEJgEt6CbHcGtWjymtG0HqKvwxhvPEq1/mmJfWQ7rQOoDvTM+9U
VmrLQBa9I4AMUZhH2Oxa3b8nQ5d10fBKypN4rm09poHIhcAkt+nZDuqfu8ujdDhpktpMFUsZ1I/O
wOAMFPzNEnLa10GIZGXerZvhrWvAtiZm/13a+nTtQL+FHfaZETHA2Ut8JrgWFWDbyVNMsFhUnCak
VxqP1E0o7+rOFz+nfY/EI3qyAhoBdElGAiM992ECH00bBlOkJab+qdjbdmh9x0r4uaSZ/FoUI/Fn
2pDfZiGzpNhHup43MX0cIlFpNjTYy7rkmWipdz3Fhcr54X2Y0ruvPbP+1jslrZkAGshUHij+QLaQ
qQt2z2ZYLjNKpHZKYukYytPoOs5TMPXhNmFGAAVqMjehqxlbMXQknWfGexaH09GapLpYk7sxnKR6
qRjZ88R67hynf8w55wthqdtYCwu8355x5CDCnkr07LbR03zTyhZstuUAUerUY1lnT0Yt1Jb4lE+Z
WeLEIyXbOYGhfJCaNDZN22mHcKq6V17zljZzWmjNidHQKl7X7hSsR0V9a/QrlmiAPF8BZgMDk+tU
CudN0OHPi+NQ6wb2UrnPwkjf1RbRUhGkd0Ep6UCZCYyP01uHoiuIa/KtcqupFECaSV0GWT0BoKbO
grEzIUOlcPLKwnQfG0J6V5Lw71MGeRkke+meVNqGR6pH015k9iVJ9eidKEkoN5n2OTI0enTJwNo1
HLXNyIj8RQ5fraGnB9uL6iI0q1wXTWcQodG+DBokbK/M7ZuklZ+axmges7CC0TnXNx2vsT+896Gs
wr1UtvHUG2Z29lVuPBRcPKGsSDgbTSGep8n9SCpjo0WlWjmOY26nwAyPJDUWQEOSBOokhTmvrBWI
YqhACbGPRJR72Z62CBcxPRxvkMpQV4hLd0/3q7xYLVgQ29Iu8OSjLf3i6qFqgNR5CgvUz19QmdlG
hOaTk8th4/mp/JAx6cUlzRSbmPCjV87fii4e6zQWRz3NqnMV0Mc1CEoQnT08RNOgXQ3V7Zc92+nw
nmWJvMhCIQGZihkrDMfLjcXXFExnYwN4zvn1t/AhIAlI96NHEjthmiG9wy2i+qoUjYy6np7lgPDC
8GLr3e9gsSfjjdN7I4JKqV2EbuXncZSzlEg/Ywz726Yp967WfqOTcdcnRIqy4mRqEU/DWSvHmywy
kudYG12iz8cILmzi345p699yVkJnU0YpV2i2vg12pq+TyJoOtKmSxyw/No30Ts1IVnuoa48SDDth
UJIKqWNO17JIL4XNUkwOcDCnQJF20GbTzoxADiyLaZm36hxk5rHvJbAeQ0MAE8d3bY7sYXB80gRW
oVt616xnWVXNnxD9kwaqhQlW3RP49ZzrY3uheOFdpXJz1hWd/dJE0T73xwn4hlEdaRrDtq6JFYsJ
i7gou/aJV8qfU71/jVlUvZgDoXxBD1UhqKv3ufP4EUeQdaykd7ajJHFiJq/v+DTZxap6MhipL5y0
flQgv4ovVHhvFfHn930aeruU8hiBn4m+bz2wF3YP+V058kSwqXxxdGrpYR6t8/k06SSwEjOuB+iH
9mcdevO8hO/vkdjnZ4up/TqIjHgTlnKvOgq8qQieQ4zRXLSz6Eswzyi14eBghtiWMUZU716I2l01
XdfBj1FYR/1oS70oQx5kxHdTN/fvA22jm1P7rAWYaGQZc6kjRdOeQLIQv9YT5If/0Jbi0XLpsjix
Nt2aWpxtekTYh9Afgl1G74MWvvzIe5pAbZN/p0ZDV81w85veY7ZkOvEDsZyEOFkJ5AevA+suGLAn
x87OVl6Oq1aEZHDqWXmQnoHTqW+Ri01aP5FOO4iDFYEidMvs1S50SizU6wuF/5Jirv9Z52KhR2H+
WLnJbeNKfWNhA7qNTaH2lRuRlVPG4Tk3QmdvELZ3a7b0spzuPS/xCXZBnp0H19hLX3ENi8M3O3R7
3nCA6lvblEYlLySrbDPdJjWjFl1xZyZ2u+Yt0H8i3wSu/QdvSjyHCtZCWoT3VZKSDo8Ad0sBy3jI
60R/4ARuAJwqOqOWxcLPam4WqXheRA08OCJRnIlsFQBLwT6q9G7P9QNZVGs2Z1Gr5lzFXOXLZjyG
CPD3zDiIrfXNbKsXMKFTHjk33tCcWStfNQdNVqD65wHETJ224sjcBIqaBc9xSkjzZprF1U2+Rwra
wNDa9VlPtUsWmenVS2G0aKMVXah8QTfI9OgmzQg+yJU8EzdxNPRcuwvCyVgNHadyRjXsFdpJncCA
UgTlZHF+VZ7IrmSX4zy1o7vlrjw1kNPmIJ+qbLziWX0KY9196nRlIC/1X7u4ce7j+rUb9gOlk4ck
LikAO7W574bZRkpqsFdSJ3GNg4oIOQirCcNrU+xDjakOhkmTdsUn4dDxTUr7k+209UNSMdrLPHc+
67WxJlgjfExHF+ydwkYTxp+StvN3te0UBxWq4ZWwyW1SDP46z63sqGmWfEzn1DHaHwfPD8FylHZI
6S8XhJUExSPfBkWpRkVnlDCrcPys2nm5Kz4NoRGi1AiCA6ZwTJZxejN2zHPKxnPXzGUIhkJW3Olp
gcTONc9tNEwYP/gmyGwYXjGeTHM4akKDyR1embMgpAwaQFRiY1Zhes8aoiBKsvG3Tuk0B5sCxlw7
CC/LJh4Ef5dQko0fqnVjKfdp2aSUdkdzJuHlw2ufI4aqkzDZxyAawtDxseDAyg+iNrvIgMuxVaCA
ISopPRCaBEQ/gJCXE/X6iUrVnRLBG3bPA2vxjqkVQ0HSsnz1Wi+7Fp/MkeEuaWfYlEM4pKSdgyAl
A5Gcddl+zH0oRbR9ntREo8ZnJdBBGeMqZVwDAhOo2Fus1eP8CVMp4CGqtUmIdJtcmW9+qo2nuJ0R
LFVTnU0Njkwc6mjIe0scFaK9QhnGZZQsM8vMrZmbaMkeka3NMcm6beiz+9ax1CXp/JvQIcTKbEtE
ZjkNZw1Ri+uizVZVDVadwrcvOdHSTpyADDC79uhRUcT0Hzyp1n4WfpLC9V/a0q2A4VYGGtEyeJkG
u9i9sMgvcLdkGIXBfncYNeEzkWwe3oZRnT7bUbzpDL2/1PDVV2UujdsmtNxj7RVvRhMZt+hYzhju
6qNoneLZLYxTMdQJDRmCsONxqChWJPHnYTypZN97ZvBU92P/ZAIXM5v0K30sddHsUN6zAgYBG/jY
bgON8kJelph9kvri9jReddkLtFktLQgdfkAh3fiQlsAdGDyyg1J+wwSDjSNTimP4ZHEG5Td22iQH
5kDGeRgGymelTXu41+2nSEFwKaz8wzc9iNwmgpQmfKzEBMyoTcv3ogpp4Lj2N0Gb3Sn8iokoztDe
9vd14c2hjKVxoUylX3JaLRfkeOrUw2tUBewFylLvboewliit+FyGwauiJnygg0e5j+U7Nee7uMHG
VIv8KVBmey+I+bbzgi4989Acq+pHq3no7TR6xq0x86zomh5tD7AnlUrxonsi3sWwJHZNapsvpoNc
YBjd7LHPDUr1nvwaT9mzWyHT6dp4Yvkq53Ck0dpR12sMM7iRRuc95i5UxzTfUrSyT0NJkWxsxkNs
M9KtKHowe9NDAUp5FLdDp4esCeSrI0vrdrkriiQcqbKrDnZVUjPkqpnFOixbvAdrVfVUNZFZ3oym
/cWipLUuW+01r0kaD9q6xz4dDneGXYU7HwsgnZsWERHd5ATn9z4b9OyFFR8hTE29aeIWm52vuyuF
8PJA911Q+Qidm8Ssb10kEMozQyK18/5BUc/A0Qgut1W7SQKCxpqW7IQm3IvTxmcEztWDY3MyFdqM
94aDZvoZTZGR4mRBUfXgzbnHeBvNjZaVz+aUcfJN+V2NM2VrWT5jrGc8O3FcH8IwZcJglGgZxupA
VwwxYhPDhsefe8ks/+eG+GZcvgW5RoxT1Ueea8552WhSIYbAF0jJZUYLg5XBQV0/IvY37t22TA96
DJO2CjOIew3rUAQQQNimwbPu4VRETqPuk3lT5yti7VAgubWzUXRVN4Zxjno9fTfIBl2Po9FtnXEy
TorZCqVukaDiBC+kHFB9Ik+gE1otYXVeba+boTJv40YAQnJ8deg0yoZjr/V7OQ7uFsgE7DS/8E5F
H3k7I64f8dt7Z0ra3tkPo2QjkwlwgQPoa0olZFdibx5l8mTN4y4RUN6+y/vmCWkIC3kJbkFT8mvu
IDOxxmjaVP1QQS5ArOF4Mj+gUj/51ayCKT5kkIeXsVvEoGN728ecmIH+LLpWXYIU6VVaQ2vXjPBh
nDT3OpSt8zQqzvcYo9iPdXUHqWdNR5oaNRo41Xzy6256HxzWoHYgYEvMuwhEbpxyQiNOiWCll0VE
HoZh3VZirJGXTta6sKs3QZz2Xd9/7XujvZtkiJWhRA3UUoK9sJbcpYZLzGo/khie+TjVUZfYVhS8
JtbQ7YD6EY8ct3ecaHTyTZ1YtRa9qNMA4TXmQzUqqxU9nenUd+QNBN3cwI4D6zwsm+FK1Qd4EK3V
chUh5wHiS6JLakJK6EniaHpY1mZfrxEai3ennkjBFc597WAcKMtjWQrnqxWG6IrbZHjo3fqG2YF/
6GMduW2ZJs+0A/1rPMvJPdGc7Ia5tUdi+EMR+Ci1qemlIjrllKOaBOZekKCFFFW7L8aBHr9JFCeB
9tcsltcs6a0Vx0V3NCionNy2A11s+g/opgGtpJF1WHYRe3UbF2vu3eQZN0NFGhVx9rDgPc4VoekX
1MzllkqpA5Is08kF6/QLGFxG9IRLoiFC+Ti077lmxg+mK+VjyRRZC833wtF1+AJ8FaFW/Ly13Kd1
HqFvudi7SkM+ienqUWT+hTJK9z6NlLiqsUPYZDRY8huIGmHJkGGgQcKM2tJCDMdPFEYfRd8Mj3Et
e8roKQYAB8Fy2+fNrS2BeibZREKD7Oxni4ig1Uj6zhsficZYnJQfrfKemzC8jznVSTifqC/q6q6d
sJ/QZmHZroKZCBcN3ufZJWsmLgrtKMyOmY7mSS8Q71CNC54siXbajJyTCyXjKnTMZlEsZ+dAmR0x
2TYnUzeCE+B1YfUQLrti46k2+FB2gja+ct66xCaSQDlfe5fKr9FmKF9MBFh1pmsPlJCrtT4V6TvC
xdeQ5uS5mPgTPavxo6OQJ5S+Ft4zfiK3T7HxZciNqFHSKoC2Fs3ItehRG0vsN5Pvnsw+JxXc9adN
X7nxzbKJWxocdSQ+lgpuhM7S0EKo2y0oOIbIYx3eKUavQ6oNAISpv9JP77xt4NBmFpq2Lem0Ia82
cEHGdYKaHTo5SixyLIKcpm5HoFONcIcFHoR2T7lqryca9SdLs4mYFN7Bpuy7ThvaeHXkswSiM3nw
PuNB8+8VBa61zLwc/gRcEYY0Ui9sCsqGONtzebi2evP/h/h++3eICxh3MWH+C+JCWRTfvqj4S6t+
z/H98bKfyAWXQF6PNFbHpUYpTM8gFfgncsEVf3FNm0hewAngqwjS/Y/fkQu2bWBFZLjBUWthppZl
q6L/+g9L/wvxvQ4/KUwwA7/Q/wi54LkzU+E3W6lF/4JyvG5aMxZCx6j8j55HkDSO75Rxd2gyHRhB
EK7bsL4BYAMan5zAta3Um9K+p4148PQOEGs5KQxUrPTSBJ5k4WXWKkZLRXIkqEOmYrrynrzOS09h
UQXnroZ1mt103hyMqznXuEQ2oseMGVQlXVYSSDoo4Ppcw1duF7DQLy3GbQ+UqEM7oZie47k5ixn4
Sg/sHp0MDEXhflDQfsaLfp8ZoID0sL9YGooa907f2kGv5qUeKSzugNaAN9nkzIsIvBHGB1AWYuW5
FEJmCrwJEENs3fvjQ5f5T01vb7SpeGqm6HvUOGSfJp/b3r+VTnTpUSUPCvie3lxTst4BvmDZaFsH
hHvXvBG8+oSx76EL6neZNftRH7ZSR86MKPEFLs9d66bfu4Y373Cxpr78vQyVWA0lX7PrmPdOZZ8p
Wd6YBd9TGvKeQ7d5o+7MuLUTuQldnRJkX1xZUmx1w9p7tnVFW/GWdcE+NHoTCBOVm7D4Kupk2zTe
Mdb52gJJ7R9HwDYJbPjHZCSFKhfk+4C/dWCgMoJRA+ZXtdKDZ1moXiCFot6Wq6yryLlJsoOOFj6E
tjMgDdlWOtjPwfkUuOpL0PC6uCPBPUsQiPY5Pa2c9KuAPpKzHCmaRFEzfTKcaZNYDXOQCOsQK/Kj
w9R83aXWPQYEYh6ESefTOyZWQGNq/rUpS361qtdw5HuoELpv68F7TVqTQLGEKzoNuHsZkuteDwAJ
gc041LnSqrCPdg/UFAydtLCbxLK/tgV6OAGeq60bCslM3TY4yp9TltVkmrXexi+L7xLz/TZj1kmh
6xrTKIZgGu4VNuNV60pjrUr3tVHwylm3fgkyDet44z8lblNs4vASErkiM/o5UdujBsOTF+WA9CxF
F99wxzutM76YDSCcWHswZbBB90AMY1vptNQ3te8Ea5tklzkWtHFZQ1Lz6D3ACULyXnvbPeKPOBJ8
uF5OlsD3wcdH3XaqDfIg9e+V2+kb1kP3FHgBqun+Uz2Eryy2rmnM72vwBen2PQUiikdGyJoWMnA6
Uim3uLokdcHHrHbIuaFoBdVATDECV7KNqgIrTGE++EqR1POg48qAD+hCQM0pH8BBbDP/G42PCPx7
BavOKMZ9ZunfnQDQ1GTOJ16dHrOI8ktu29dhTL8PTNJWpsm30pjlq93PbZZVYKWcCfqrgfiFY3RY
dQZqAsp7Vs8hwpqVZk3ObxUWqHboQr1ROPc2qoREOVcT1o3E/p4AplssrWSvsEJda5x0a1CKdZXf
oIgZVrF4cn3sYh0x1qExnSZAVnVIZTmnCcp33fIudCP8bjWE9PQ71gZPFPJ3RmoA32C64bmcNE1X
IXDPcbKSllRbA3TTHMqacFNUHDzueMlnYYBnZ2wkTKEO3oomGg8tP6FruU9mI+h9wifhkWJVobNd
UahON5nDeIoMOSaVqMeAR93Td+Wbm/J/HZd+J2PtPpLjDVNPmgCQ0PvqrqgYgXIWTzviNpHjpPln
ppoWAsv6mFcMLAW91TXEg8yc5WFhTYtVF6tKj5xdkxkPLTXGdYIC+pBLMJNmRSu3b+j7+OZ8zrYV
tsmYNUvCYFk2zYdZ+t/pq6dAELINJtRhBl8iEa2CfWlpJBppw16F4i6NJiLghLmlohCv/YgMIYaj
1KUPNPbiJqYEz+cp5aaWbUS/nXJBEgPt19OL4Iug5OBdwuCsx3hV/Vg8UszaDkqz1t5krSwjLTd6
kn4XZR6gziXorovsa6/xC3aWDdMcqQ2U7gLc9+g9ox06lCye1+ShkIyVNz1OxaRc6TmmD98tGd7y
nupLCDIm0ot9j+1uPaTEDRk0/TpIjuve8u8MgfFR3Gpz61kLihuzCr6kJEWGhkE0a5V8bYuMaTe/
Vmq/9Yocu8lNp11ZNVRmRti/KavoQtpUa3Vz7YiIUy8Dq6ARFiosDpd5LAmleT82oMpDXz3Qi3jU
m/Yr9rDnxsEJ7img4MIJ79x09tvD2vAPmNQjenO0Tpx9b/U0QCS8UWr8tzGVGC/vGW4LqznWAnLg
csFC2YbPTeONlpoM0IrXBdRo0VHgiD/jRrrFU/XhtsX3yMr3ydS+lzWHgWFkX3WNczGnor6mfA5u
GXJJ3FlHTDA0Cn0Nnp0enevEr8+DDPb2YO9rRvsRWYkWxqCpTec69e6l7/V1kOiMwEFnrmvSO9rY
3jI5YsCf9G84J168ibpnlI33k8C3NhX1e9xOLhUHLkaakTKUDwheXIdzGcl3w8WJUrn0+VyFx/wi
yT/0Pn1tKv0000Vi3CseRc5K17+x2CU6OMCDQbdzlVpZuMbFYVkklnfVjd1Tzi8RdzcEegQGgs9m
AJPWOww2fuocfQRna1epYmdIihN5rLOmBSWc4b9xQ4NomoqfhSXIk+wmhgpv7n+15n1H4nzdDkTd
zAOkMxDy0VF1W+kC0XBG9MecMRGCDcLJRq4k6w7EfEgZRotYcOOKq3qds7ra5S5CzOVyyMkjVqxF
37J59pXEyPWI4EUQ3K21UHsChfRGKSOleNZSGMA73NjWPThhdLh6tPNbrpSRuNio0Ji/MW3Q7OpR
o1e4jvyLkAZd/zLTNxF0Dipy27DEhzVPXeLKvLCO1SAYGddx0t+WI8cXZckRgI+JynJUIJMCk0lm
FZe4nVUgRE0nDMqNJvG+Bq+0RA4ZkvNVePVdkXIgWcXaHly1GaLgzpz6aKMS9OkR3ZnEoJNcsvJq
4uKb1xv1Cbsw9lKdZWJr29sOSh5QIXwGq7J2CcpiqpRqTLMc8uZ9agClSlYOzdadMqwHvvLiYDqO
OiuKGD82NT7Tc9N3cmWPKPwaojyGzj8Jln6eqowDM/D3qMb1iG1pI2W+TI77U9P4xrank0Zayiai
YsZfe7Aj94Ng2mTnVRUyuKChtBVKNj/2dTkRTNMlsBZn7VOEfiih7oL5FTL233Xpi0y9dHfKg8bH
EhSSNr3UE4m2P5W3v/Sq2L7bU7BDn0GVxfrcQwY8uRrSPodk1rUz9hNAfLhKCO5uLWe0d6kkZ9f3
GjwMaKDWmpBn32y8Ha5xx+vNw+TG20FaVyOPjL0eO+DM0yDCakcU7zqhb73PTUDMlkL7WMxS4EXg
O5Cqajd+hnxifoBmmbVWcaMx86b6PCkDG1g7Ww/m35MFtJ8G0zGGeLmo0qPiis0Bwo4ZmitnNMIb
11E3VRu1aziYoLZy0B7U0m+00tT3Ypa2e1nrYLsR28ix6NNSlEeQ9RjY39DoBI9yEkzA/O5LWTbd
TeTq3c10n0XOtaoFGovMI0/FCJ+d6BO6VuckAkpxiHyPGcG827rhgPEknFLVgSdYLzfpLzHFcbLv
y15cZcDzW3daGVPyuEiSE6MZTsutDPlM4YZn18EGk5Qx+lXTfS80elUYfejVt86bqztyV0L4OS3a
bHrXmKp/7dM1h05ckKU8y7T1eECx9uOmlSJFdFPmjoiEIOtW5snQAoqwWYSgq5fxhmkOjvrBw7BC
NGBddlgqE4sA+jmtd94z+5jllB+i8iDUo9p0HkaoZSPnh3/s9tWLiMlxckrlblmooIDK1ew8VMbW
7Gd0vet0KMjAdpLzOmzSIu5vnCByV8LEZjM24RWBhH02PN8+13nh/LgFI8HdWEoDVjPftzylReaO
yvSEXsjaLveI+UUQBDh5m2pYt1K/GMK+BH3Sfat4s9WgN++YUqgW2Tp+vSAgVMdvu3Nf985l1LSb
ZGIWPln9Y6ykdlW5fS56ZH216LNzPdPvNFngjEP7vl927Sm6ijwi1qFnblb1ugkqPzFu5AT0su8y
qARGDiLOJ/gM613/qZrCPZLV9J4eB3zldHjPWzd/qVrf3mYFE4S0gAKL83stWr7tyHWefqsv3P1Y
lv8OEjTm1fgfq3XLER7CAQ4WzxdUE34nFGW+ZmIcatqDymWxNwO4qtH3mND5DaXVJ/BYLBww8cfd
WOK75+r1//L/LcMjMxZpu9D/qBb4owXpQVXtQbrDsz3V18ZlMslCUMTpVyb7piR4qHUiIoun/b/+
33/wr+ZCheWgjHVMi9aK7/3xr5n8a1Y8EdKRjawT5wWjbP2nIRsJebQAl1j6AWtn+ANr97+/DP8n
/Fb+/MrlX/+T/S9lNSKRi9Qfu399ghtZ5v85v+bvz/nHV/z1En9pSll+V//yWftv5fUj/yb/fNI/
/GX++893t/lQH/+ws12qVvftt2Z8+CbbTC3vgs8xP/PfffB//Vu1L9hRJmi8/7749TqWOWy/3wtf
P1/zN9iobv1Ft4XhWfaCvhTUsH5WvgzD4CGqa5SePEvMNamipNdPdcuGNcrvTDHM0elemRzgvxW+
YGfQvQRLowPSM/8nrNE/jiYy0m3KJMK34bTxf8QfqFEsjjJt/Lq/ivqNVqCLwaumxz6gY7uDQvTb
N/NPTlvxJ3Twz/82P/4bu60O4fAOjFPX4DJ+H0gLeykHIEKrgEYS17CV/VoSZHQR+/KJGZ31Vm3j
b+GeMGny8+i0rb01YIQXOhEb90iXhJUJ0k0Nv/i2PP/rt2o4+p8gR8/wPH43UwgYaPx4f5xooyGN
zM4sgwkf3ryqntBazRu/FwS3WfM8owsjlwqY6YGOeXIZL49aTsd+1cJKOCmjb07LrYTlzCocGmsD
ntIAi03asdnG6XnZoCwgM8bSP9VVMZzwK5LraUw9FZ2qXC/3FQGRPYYDEI3Vhb9JYxmvg7qeEVRY
tNRsB1k2noyAo9AGSLYWNfX5Wl8QYAEbEcoMjqxlv5tdGssuAqG7wquJGg9NjBt2PK0RKsXYi7T6
9GuD0LuhT5c4O2iWV3R29WnZ5E1APq0dHn7d1RhMDlj4gXziS/LRSuBv1Of8+tataJm2bZVu1QDZ
M57/pe0y5ypqUDBTUJ6sxYLiLNvlDkIvKoIR56tsRiAj5aBgL7puV1pVfbI6LusaXJcft7BX1T92
6bCUipxBew5ez0VEpo/kKn1aNvV8yxi0atMzsVj5Gl7CQPebk0tDlv7P3/dLK6MWNgSvEL8PqtaR
EM2zS5Q6zOhs/cLSPNgtd6kJvdkizd0GXvzuzRa1UKXfuRrUW2feW+5aNr92jTp5s+f4DI2p6mr5
uPb8JSQqHKb18smXX8VrmA/KPN4vn3f5lMstaLOkfi83dS+tdjlTsV+fkIImtall38VjyoRFtF8r
pumEikhi6wdwK7992OVjG1aWHTgdMHXgRdJ0LKLLrZh5076zpqM3UCvysbAtj2VxEB4l69HOJGMH
gyyJfzHNz6jI+Ne+iYzLa8uXH7tcycll2JvzkWDbXnVabi1Hh2nr5qFHlbzcv9zFLw7a0eeYx1nK
V1SbQ3mqgwxQjREpWGkSm/GAZuuk/NpeWbgukPHWMfF37YDtuHe5GRYjUWwQaKgSxOin5hlqb7mY
jIiEdef3sBy23fyef9ya2vvcDtTut+O1SlyO2uVNybL0djJokNvwbsrlLf19Y8/xNzTEeZvzfQEU
DQLGJvvQzQ5mbPHyh4N52V02VALV6dfuH0/JLKjvjUQNbc0hMvrIERrmKamN4J7cveOX+8UGuzyK
r+unK/bXbhFAGPN9ZsTkldobmQkgo4IYh+3yHMeY3C1GfSrrf/vzyy2FF/bQZsQ6zvc3lNvW/YCk
obH4vnrJmQ/Ppv5xa7lvrAaG76Kh5pYSH7Ba7sQUjD619rPtj4d/eyZOba3TyHqZx6x0DvlZbg1W
UjVvy80RSOaEypjHlw1QzQ8Kgv1Whhrgr18PLK+uf935668tz9E8kFwZkiDAJn/zji/ft2Ph06Ps
9NBG0J1/GLIXH3aIDIgfG7MbkjswOstHoyz28/MuH99kfbH3Q/3841ELtDNGw3Ee9X48HsHBQqXx
WoJb2zqJuAlG8MXzH/nx3OVZy35p4Fr9tbvcWu778ed+e02htfl+ZPJuNKa7p5G8G5L5JPtnf+bX
fWYvvGlNnMNXV5bVRviKKFsOU6+3+62RuR/LHpWTEp0ax2sWEdS63NcbHMPLrV+bP+/L56gnxxYE
c/Jt5Iv7fnlOwUR8nD/8P33t8rJfj/zp2l8e+b/sndly28iWRb8IFZiHVxIgCY6aJfsFIVk25nnG
1/dK+FapbnXc7uj3fjACoEyJA4DMPGfvtf/5p8Qr/HosBH1ABX6vzSroB1n9BZUGgIAYcLWIpKSp
yg5ICt70gKLalw95FKNevYz0fCR1qvaDSsYDy/MNInmB+4spIcrd3Lpf1QWWVw9aAmRXE+PQ10a2
IB98Ha57RVz/bOOK7HXxd+QKFQWOJ5I6xDBXjF0ue92oEkMd9rARxcm9blQxQH8d/u0xMeo1Kc5U
6lDitLcCKgQ6hv9ixPrRzzWwNgOpzljnO9XRfUoCJQn03Xc+jgG1jXxOzCjbxyYtiIKRVs7hP8rD
o37T0zT9/TdXC6m1XkG1TitwSnNYiJODnh1fx6ZpQEsZtXUoYiI01Y4wp9V1O+TtyJRNDJWrY3Xd
MKulWGLiLbTncjeNc3Cohh/rZ2NolKgPJbV6v1Wv/3CFplZ7S5wl2YfYpFCoGb/6RKtPfZwBLLTf
aziOu9EKD8jC54NTAFYixpEowCjh4oV/2BwnMT1xrD4nvaoKHuJyqHfrY+J00FQwi82U8IJbaQG2
piIMYwhpa6t1mSzdw6rGb0+W4xymJJmcykZJ8dbm5h7AjF8boSgxaMTSi82i9zfHMNPD0M0HaAz2
VZQ7I3V5qiEuILzNj8NYPcQCXV4qFvBLlMSs1K170ffD7gAsbyUNrBtxsz06+YROVNAHfm9img8p
OM7t3xzy6xmwHsdmyiQ4HQfCWTD7q5Z0tSLEyFTWGreJ9PMYjA5pK6mwErT+YI/hrZvQIBpjynyZ
1gVNDetGpM+0x2Q5MKDmyi+wsrmniqnaulHWUVqYr9dDkC3KfjHtfVHqn9Wk3BWZRtatjSF23auT
fIIwFzVuVHIR5ryDjKuKb+Zvx5DB62Py+2ESAPA6i/9rc+sYjAZLzV8PrU/8/TvyHizIhoodbqKw
NOBfMAjVYpNlNplW6y5Ikx6aztC5YEOYEcmjk/Mk8b/oOPzr/697kxi51r2vH6z/7/dTlin+zBIy
SdbHrLp29ja52WZV9JQv2aC10fn4xC4nu0Lxq8ixN2CIXh+zJJ0fV815mBXDXx9afxiFI8VL8d9K
CcLhUPPysh63G1kSXjMGNnmbxt0UmPSAgqI56mrkZ00w7mFU4oD9/VjX/AztsPHUipn5+pCRK/gt
NFTQnXjW1w++DscbjTpH3ygAXWgojh7xTpwABOEiZrOHK+BFysIoZhzPsL3xlQKzQvozJkdGxz30
9afsyrLjQfICR402+IUfZsKo6HAlHjtqcKpNLglIiQ/teG7iq1gliZjS4zxAynkfSM+M0n1mExlI
4OuLntyUZJ+TkymdyuRmJTjBuWb2loLnuqWpxPV9LpJrPZ376Uw4F/gm0VmUfNtBLnCPLm50SD/3
09xP5xJF5A6dxLAzj8XZ3qK1Gqtt92NB8Orlv+po23R7QpEs6TstU4P3/9hZvkFbWp5vyJPz9BUd
u4bq142eMdDXH4q00eFOq089NXXyUJUtGdBUdNStiKUBiYooTd6Zud+TOEn3GDiUfrNx0z43CR7v
j+xCTsfmbByrd+xi12lDtCxBltvlqB2NLRFL59ZNfs077b2FfOiVrnRncCeijfXd2U/khqufyn3h
jT6EKhfkpGu70wFHGfGPh+HQbWjk3FGOJFnmjkUnGD7fdvMLOI4PeFZRd8Uv0FUeMd2QdwPJJ+jY
PBPuXPU7hRk27jBpE7gfBDfdCt/YLU+I2EhzvJeu4c/5M3qpfpXn+jyx8t82Xv4GLNZkmf3c4QO4
qk/tm+7+7A7Lye+/Bz6vKt4v+3jLC2Yecizvjtp0sPYVuaS6J4ceEUiJ5UL90fZF7pn1W5cc4ugB
+6SKbBiQbH0Awk2KMRzGfKIga20JUaUlSHv9Uy/vCXWfv4XlTpI9U3OX2Z1ykXI99geKa0R3Tjjc
KQ5QpcYk0W4XxauAdcnN9+Z0tkQc6n3hm9vi0ZyO9uA5XuwrpNIGrxq8TDjVYJ7BfnByPJOfFpyj
g3OvusUl3NEXI//7Uz2HyYbwwdQ5YLDFxjk/ZnhrnF03HTrHGwM/IYLdfCALvnjXqpO87L51uZuo
90V6qBAe7+QfleRVi4dXEgoA/+JiM39Ynxa9+RGl2gnbkiWfAqbCGPxvZAqlL/W8PdEflQgDVnaV
izjgM2IcJAqs5Uw6Bw+h7FrfkEDMwTb7TiwElWR+qJ90/TB8n58c/MT6QT4z97rPvis/wfNTmZA/
RMDYcXiXOSvrs1Jumf3sC1iwWyf0EWwk5hZG0YzmRGHJuFFfEUMMLqwL68X8GO7zO/ut9ifU75sK
on9x5vKXBhCa7vg4mLAWNv1nuG1+Olw+CsEhcKPdSdll5U7X97xCfj3MsW7aKhftqN0XM/BwgkwP
tNrjn/JlfJd+ZHdQ5bYs0p7Ut/AzfcJyDOQSWrm5IWHgmr7Wr3g47vEphztQ3yc6h+a1PGTxZnnL
fP36Mj8Yj9JBu0t+wi4hb0xDQOCCES1c8zjtSq8WiVH75rnbD/fqQT/B/o83zYtKruU7q+PUb92J
rG/pjXhpkDouabdu/xSPG+6FREBmPBtJBXRkmMyIX31Oeul++C5cilAFeYsUmTdgmlzuqa86Uu5N
+Ah3g7deelTnh43K6nfcIBbd2Yfi3vmWus4LblWXYOvv+d7wiEmO7ZvWYqfw6Eju0WTTFtiOrqlv
g0155nJLdhTpDmFKkYzz8IwyALWHR0mCVGEKzsl+uSbR1p52xn66/xEcwjMrz0NxWLhQUSzYd90B
TAx3HmCuDswbaBhIWTaqWz/ymfrdif54SldgW3CmhgcE7eHg0gNNuKzvnLdagIc3CI5rbReYG8Q+
RCbXV+sQGFub83CPKLvfh166rffJt/FSNs+svVBEhfxGZ2e8IsGhS1rlWxKN3dCvz8EuP5ovKG7s
Pa2yA0CnGz5L61RXu+qgMaaA2XARGFCOxImdeD/nW3p23vW79Bm10T76KJQtkpoMJc7X8GcXNQWf
dYjUuG3kKLQPFI+Osm41+0gLrvhbSfMVKxz48xSdxNqoH0fCf1uTJp1qv5mJzdz6oJsISLWq6l2N
CthxEE9Z99aA23UPmH4nQoj48ejIsewh4j2leoshSixasnVV9J+fvWbk1nBCNpbQ/CKM36Zd2Z5s
61dUFnB6QJ70x/6vTdLQApU02D3r3vqDFjOVVMomdSRieZyx0Y/hsuyiNFX9lsqVPdLEWxZIML93
J5naI33g2rVMBMpeGzHhRIpD6K89TMeosvDDYidE6K9Rg0jW48DiRxZYlDlN54PZOEynidqlFCq6
tuteF4lFwddxQ9FxH0fyyRz0zCWudd6ogv4ki40liHfr3tdjcGbHPeyLuwDVfaxw8pszXzDLE1a6
mDwqd05w8Qa4n9COH3HcMAcxC8VPIqBtvZhLrxv86dd6lpTdKKoLX5tQFEC/DtUx4lMa5NtaZZvE
qm3dayqbW+7Xg7pJ8iIBl5GnilWgqSIy1xf9sJaDO1ESXPdMUQ2OEfof8gikj6k8Ar0OdrZDaaqa
gArOFcNEgKDo1MiKstM17sd42YnZ88d43EnG5Oy/CkiyXWAPSU1xMcYkrsY1loN8oRKjdQ13dcR8
GC2ZefZD7AJl034fymOMEoWpkjMET1bYyscon1DiRIvyVDV2vaMHMB3pAwBtVCZtr8HnC9Ee4mLR
jdd8rmwPV2cJoE7U64g/AXAb2JVrlwMrFfHNfW2+HhsGgH44lwqR5aysBEK9LwEP6PWT3LZXi1WP
ZgXmYY1cWkt0oguyNcia2cainKy3oor0u3j8VUyGs/gd7S83VqnUN1I5acdi7k6sfYkxM+sP0McO
1whq4R1ikNdBeGjWjYwDokCq57WNqXhrWXX9gtfN1yG2fNIhYMlLMnPy9etVxNIet7rCwoi8zG01
E4QzzzblnVoUnX9vRA3ZwDrIcBQqYBEipiR1F2ylRaFCt1ZYExVS3e9jIiry3xEt/9+M+1+i/1RS
sciq+c/NuBvroLL4ey/uX0/5sxenmH/opunIGuF6xFsKPfmfvThV/8MwDYOGsmKasmLQm/qzGWf+
gVHPNBxNU1XLILf5qxmn/EFIDjFEmm3qli6aSH/2Iv+tp/rVY/23tjZxeP/e2JYNXeMlGKLqrRm0
l//RdErbfknH3onviuD72jJYW05mRksfHvphzsjxhooXCTzeIkB5epM+26xdQ5q+W9gNxfbrGl33
1gs1oBI5YUZ0M3h8a/Nn3TSw+joB7Usswe/7fW10QP1okVyysFeP66a0ECOD6VJRnDaeMzS1bypK
6XURSpOEPFskXSQc53TDdm3KSrNq8/TQa8MpAAifZBJsMrq4LDadFyqydIiMbW0G1p3puE04Aluq
6/geGaqP9vCqTLZ9VlsS7vu08YtB+yC78FgFi3QKkcPSnwTLWK+ExkUUTuhWFfRk2FsHAFOdXqpR
sNKgPGK0r/YkNV1TnNInKQJ9MMCEDGBDQrNjcogE0SsFOHJNhtMFTHIUWMkm6HeFMoJiERtn4Oaj
Ze9jHjYn0DfI3mALbUPejZQc1+q/Jkb8dmAqsB6ue0pRPE0pOTuwwosjskzp0FGPG+owPKFT79yl
JwO2wLG/3jvX9+CYpnmYqT93RGws2/XNyfw1IXdhIQ9T1UP3/TRqyTmJ5Awmh9oDV7SZWzapdbQB
Q7q43W4AKFwQ6BjeaHwoEu0AOYQ9kq8cwUFmwa0MJuVOVNzMX8i570w/DOx2X9BioErQMS/C1atu
ptFqToDzVNdK65Qv2d6peWjtKYMqvub8/aP/xzfx9e2Uccrsuul/EXu8lyuKg4rQISuidNt0a0WF
zTTpDQZ946dsibzafqSRZibNfu2hrq2zde9rMwkSpJqVwV5H3PWPjuU/DmONClSzBCDpVVZbkVSx
/l0Hm9+7CyDJMSNolgSlb9hJ6TyKiti693W4toIWq8GOmmfb9ZteW0Hr3tdmPRnWQzxrtasY7bD5
uhgt/CQpZELG2PXB9ewYE+NNy2MN1BZTmfWj+9p8Paah5/LT5PdMZp3TZAtg/d+tXkWUk9c5TraM
gWsLOfPaaF3nM1+TmvU6z+NGLC7TiAB5K4qJZqah2lDw5ssXw+DfjkmwMOfuXm/bcfFWsHCk9wRq
N9k7NaoeqVipu7GEwpYeFeUOG205bmGmLOJw3agOK2aYDOCZjG+Jkh8UJdhXwB9gl3Waa09UDLB8
k6mwdsbspmG3BrW1L1AqUid7tcvJ65HAuVbcS0ckFU8gDvLdSPc93awvSve6OAbvIy629QFFTFnW
jfbX3nqIKV/ZO428VyzRmBRPUINW3edJfGGAIMOZieVK9DVzhXKYLIWepAH6jXQ2MhFnRzQTMdnr
01ucYyOOJTL19AUpUJAqEKSZowdioj6IyfvMBQ+L3Xir2i48EanyZCdavltf4gpwjkDAQ6VRc+Zy
3MbWHwzIRGukck7tz2NtKldlTJ7muVu4omUqE8t96+AvLmHQeP3QXhF9fXQNEnENGesGzV8csjgV
Ix3A6uAzdpTMhzcvlPLYggKgSbYcs5zsX2S9Pjj2qAGCdN7zSiFKZszvnV3vEOkT5/J5zOMMeCz/
o447JoyYcIlDpSo7Z5fKtoiEmqZv07jQ7k+/hZC+fG1KNLfNQVBMIDYyVZwK03TTmpSk6l7+FhA/
6JUKJI+p76+QasNdmWCVUovexEsTt7QDmON2YaV7MIBCt1AHsveKc1YB3GNEi896IRTmnE1hfump
DstoSk+xQYkz1WN/7tSLUk+PdoRvZTRYm8o52UUj5hlv7hnfwAYfamM8LQnl2QrqEkrnCDVoOr9M
TUSJJSHEyo6KT9iF+JPs/ockh/pxqRTL04RpFKwbJejhPrAl1gYAk+KlTvdVMt+kxO78cB4H6JIF
kYjZPG5NiSqelmgnMLW5X6Q2BQmUzBk1qAK2CGatdM+qLNkkqg4DbAYl3RBqVxb1gDS4rfdtD7BQ
a7GaGOBc3HC8lWGiEkdVd8jnYSFjcGfxj5FrMCh79CTjwnC0Fe7hOCMbXdOAvBOVbefpT0xk8p6s
s6c+m29ZY45PmY5XYdEAUpekrU5lp+1kKEcz/iXXUdT+oCYBquOKX0oD+K5bkOvwxU8nleBvXC0R
Tw4/I1zVV/SUFEoC4ToO8uep6iZ8D4myU0r9e5lAFRgX6VhoS023CF/xDOBKI/sO6nO4JfNCuiJd
ljfhaLfk5wzUbY10ehxJH9gZek+GN34Oy+6Vi10ZlZsrLf425kkfmYldaVF4XbHWA86P0HQT1fw6
IhnqTyVZdcjoVb+MBleW4880jPrNmENSiCzQT+jwlZny28B4fugmLqChiL61OQJRGck+XOpa8Yll
nLnPOnDBTQnY1/xp6dD0BlWRPEXguZdP+PZ3Vh7cF5V1STM+U1MuqSi231DZbILJuQC/O+oW1y3p
QzRIoBWOWmQf1Myi3sClCvQBLGiEktQI+nObK8bzYgXSbi5Bjhmh5JtF9ZzOid8bEkRW6mymLvWU
aZKdSoKVO4IBQPEevZSm8yNTIQ6hXVJcdFnSFX9Nn5fJ3poxomUExm9BEWQkviLV7Of+zllUyRvo
bzEzGH8A4WAdnAH6XjIDbIQfmcrr2MqqW0k63nwGGnyH1IifSRdb3EnS8UZaxn3RPDVzdK6ccPIs
dDB+k8LhZ16qHkFS8HKT4EDyQyzyRXOvAhBPP/ZOTZ1HXuhdHIf9tpXG+pKAlAF67dOK+5nM2ttS
hdhGapmMi8D2dBmwZQguPY70Kzp7go9NCnEdsHME07J0yYOx3dhZfJK1+hfpFsgpSFvdlRn1c+oI
Qg2BdCxXaxTv1sdkBLdEcmgcyvUlJijVI37exAWjnLse7/aM4Ip8pXvVSh8amWoa5uUnncpQG92I
n21ORBNvwOJbIEDLyR/TQcFs0i6cKpiuCSNFgtGF9E/tGjR1hUNzmNrXUQSDVrcYJNEW1ktE7XxG
cN9me40MvYttaO+G8V2b4+DUBLhUYDwwFHHVdzVBFXma3o0WUxlZB9GjMPMmcwdGSrazFul9Kdpd
1BdvURgzE1908BjQm3Hfvka2qK3GLesHPXCriJo6JryTNKWW6+iOhX+g/iwWp/P5IAiyS26VQfm5
khogAEitiQO0EuOS4YVB/cBwBANgI9Gq3owlFnAtC53jMMUbiCkkzDFin2AWe9ye+itjabit+jtK
Ef1WCWKYpgXJdgX0h9FUqEjKcXkAGcUyRybBZSp3gZB1RaPQOhlifrIer3thyk/Ww1EUyEGuHECE
IW8Qm7VF/3XIkFjsxrZ4mXRaYkNeJB4bg2YhlON/aAT+cVj2k+GHE0J/5nuIyVDvLSAJtIYQlqRC
tIjq/GT1lu3CVAdPKqYSFdkKrJJw3FBSpOpIu3oqsmetlOed5LTgZ1JmXrVCKGoPb+0LA74I5dW6
SVZAuM00iODwwM0F8trSKRKqbUxCoaj9FILFvAKZFUK7qLXF50bUKCBivqehNNP7zv0YHP1+fZjq
yja01OGQUyzUyno+0qyfacGyiWWjcw2NSrIktHC2rX7O2dJ69iqKQ9Nn+IN87Fc941+bTkgu1DDH
qaE5F1Msf9ZNJRRQeVXYW8StBv5HqqwryrvTjVmwdTh2smDeoTa42UKIlaesaDbrriZ6z8QD1Mf1
UEkoFAY7nYXFcUy7WEbPwi73rkjeykwM+xEkTblc55ZeSqwrj4ZWvgQZSFxGEYWrTKZUPNSXRc/1
Jz0Mtolm34F65+QuFemGzeazj/Dg1GNpneYWDYVd4VMLumS62mITRN3PJTOzXWZYpKiPCDmUhvXR
EvXO6GbYNPdRIH8HAIiv1PwBDbryoP1i14wtY2uIUwRAZI18JzdvyjAfgoL5QhGZ732pG2c8Iccs
wm4LyYilaa6RS0e8GfO2sd21jfo+seSyxrZ8ODM0VI8SMYK51LwqXRI+maC9aPnFhstqnO4LucjP
JAOlVClpDujDrzkLykundCrG3IrSvFgvykgiPN0YuKQtpblFfdjcRhPH6SSX/b5JDDLFMpv7KrdM
kzosV2WJMAgvTOjqUjRdVGe+n7L2gtoNn8ziHMrMSO505afWNulVr/2kwPqFEdBEi5+ACmOI39SL
me/y1hIgrxkARBXPt2SJxp2C73dIlZ60ymm6z3tc7OpUX4YxZ/3PCYNyQeq2Va3W296aPNIz8pMU
5o0/NTaoer25OjM8k76c2l2FC5v+NGGJONXtnTw2P42ZooETBntr29VLd+nwOB+g1t61sV2eCMOh
fSuxkslbXrohaKUOt+DQ4Vxmfr+tWjCB1Ib9drDlp9miKW1kquqbZftZgyDaJWpaHqQx2ElDRA+r
hsk1xwNXuTLfEVb3BvHgLuonxZ8XuMCjYdwnUxTtbPKMGif8LhWzBkOjHq6FXm0Li2RUg7rx3un1
T8JMM1ylMn4S1lj3GhGl8WxM8NOCZc/04Yo/k4QIY2A+Z28LGRE0kFrcdxrNDCXlTgWxqdr2mkK4
CWHkVnzr4u5swBm4Jqp0InMOEcuU/+g0DRqlQ9JhZCfJVbXxBML7Bx5Zh+RYMkiPbFg1z2drwpDD
jMIbio6ua6MofpO9zXbC8qTke82I5HSjXq9ZvAeqG7VJ63a8I7JPW4uTqwKBEtnOJq95NdjkNwW3
GUFapRWVwsSaG8RHKZIplaLDgWDX19JkIbuk3ZkoWykN7vVQBgE5KQd+beHVCOsY5XFKS8giC3Ik
N3xvHqlE6U2NWzRoQXDG7aghWNCPltLep/KEVqGwxvO6xxIFZICUyK5pNgUQXAP9NNNU1j0hbcvZ
ObDqu0jQXdw5exiSJMR7JCenAQ2gK5UJYV0D/b5yHnakgvYXJ6lJOTKtEWGDFyTjAOwN7bdqOkc9
r83HNO2jByWcNq91auydrvyR2Zm8T8UaRwqTG2TUqRuRFyvDczQF8oNcfOtpDt2R8rirh1y+DmYZ
eNxdU1yNH4q8tFsd1NSugMIVbdV88ceWEAt16JmTIXS8tVmY3+wqSq9Z+zHKYbadOq3xo84Kn/Dx
HKWstv264VdkSfk5KudssM1tWCBsR+w87LKwKa+ybuwThC2AheruhJ7y3QI4cYZRsGydHl17ohh8
q1lQedQ6+oNRSp99Zc27nrgJ1MzmC7EGA6Sl5LEXMDglIuup1xUga9xj26V9CA3qGlJojITS5yzv
53Q/WcFy7AqCQcp8PupyxonQw6LqbOVOj8fw0hvqTivbnAAQ+cpo9K2FC3Qs7OkeFIlyiUGFAfLo
Se4woo3R5SORb1QhiEiSNnM2VTsIJs/caDJfmVWfJfCPCjHSZQZG6nYI53ZB1ll7f3FgxyUWIVLl
qB5VOyLGyG4rZiu2xTdL17wo31KdxW4zdJe4VUHvpY6yT6D+0b+1QD7m9KMkE8SzE42NW6nNbVrG
/kFUU6dD1ifWj84c911relxT7SE26XmNZSzO4ZKcpw99lGUuB0DvZaQcJ+WDKcZ4SIu5PCAbA7YU
Ff5i2rFb9C1YbnCskxRP+6IuD05m/UyYtj/rzO57gb2PJMm8KAa9vryGej2/I3I2RAgQF88wQ3Ju
6b93lRo8p5fcMfwkNjMSs0vjnuk1zUL82V48in4H7LutrTq/2iUJN4XZQYq0I5zApiHatriToLXV
Xq8UT7UWbiDhC+r5mLKiVe1dl5u6N8Vxu21VJrCLCD/CbIpka4TdPzbqdZ2KARVcNoXR0ZIv25cu
sxGpNqVydAztueY+rXc9CpWyJ0OjCsdN3RNww1B2HsI4xM88nQgzoxjDZB2EQ+0bgV0CSTUuC04M
ij4Sbool34c9wIdmRnA0Dw9Wp75kptoBMdJPTgKUO8rUepPTMydEpfJtIwmesKNifB3f9XGJTmNW
c38C58ZtLM5vw1K5SujoFwf3NlYxmzkn+jhZSZej5ZwKuWwuSnuthtJi4otyEJTt/Bhq1j5tk/FA
KUpHVmChEWrxqqMBia6ZwdybMN50R6P5syYcpoEDsyVC/lcjg+Dc2M74bjSID9Mq94wafUtsEgJj
TwFm6FSjrCmhv9OT6OJYFgUHRz4DIAw8Uncin0ATaxvHDqtWFVGH+mtY5AnfASIDVowtjXv1l4Na
S6Gn4o9gRORZgh+c5jpjRonMsqPQ0ZPrAWM1Jhq+l3ZOg8YNV1Tx3MjydCOS9WYSq5kk/aveJ4xs
SwYl325/AItFTcdd8ip1EZWowsCv2CKTkvXhvm7kGW92YXOH0fHUp8B09aqhyNlC9GagC+scDuAQ
vc7g3I5jbRD4Q2QjfcuyPoFcB06uS6T1Zot8YXHEeDiRdBSR4wYFIZPOoSEPm8Rpm0MOgbHCBLEr
xAmrNaqb6hN6lmq66E4r7dOiepNrG3fJmEQni1c/QUvb9mYuojRwSmcLYdaQyJ+h9uA8tLnJigwR
qR73SyWFj0lQHMbW4Bwr6H8oicICtLXLvUHjPnZg5Iw5sXXQQwYPsizJmww0BGSDdRsIAtqg+tQO
o1MMJ6KSczHMS27QaeolFn+lpXK7QTnPQFoymbfJuUlhplFdN5QnDbefa06CeEqzhuVD3RNK+FDC
z/QK/ugW/Z16iGJmqGldXu0QVUUDiAeX6aars8zv0uxekehTIzCQXBHcTBKjxBKodxgAWGJvbbwi
fqzqW2L+sguFCWgMjnQYarU9aWPR7fQWWegQTQmtIAumr1n+UA0mReAuu30gGQEREpQksloJD8yK
dtoY8oksbYyJA6aBrg6Vb5Q26zVAHC41SMB0o6S52O0LKG18BEqUEpWizECDSWwDAXqCdrZRWJ4N
jEQLwBc9IVGsM6GhQBW9V+BQjFXF7Rb8xWx+l3Sn3hZ2+SRnyXIwQk06YtzaDLPaXcC9fBsyWMSL
CZkhWBGEeb+oO+bKFEjb9E2vJzBw8PzOAaQWkBf5R5enqPRmxzo4g5xRjyzonGjFOTaZXASUV119
apITGUw7RaokSt90LP3UqmTfwD3sIJJkTA5PdhdkFzPXPUdKy2sHB0Hjne2rKWZhaIQPAbXNSyHz
SY1vsbAi22mHQirQak+3O0CHIiesK6UH1I/Wad3YQIv4dQ1qSE3Pbwa55jt9zLmd44ze1Lnd7OPR
si5qbBYX3rbdx9JNT8xvhtE7fiCOOiv5NnE+nFjUDxTwuReMmvmaW1JxrXu5vCaa+lDhejuRZ0vm
NmtWz0onr1Ln8aEQm4kYx6zoH5yBlWoxJQ3QtpfKcvoTmQG1y+JBJci9E7FypUEtKqlPZHUmfumk
o1tkyp0aSdOjvESc6/NCxNq0gKLVFRUSU+hso7aCBd6j5ollfVcZNCzJbIr3sc3c1eHeta0hJxzT
fLlNLdcvWcMf+lDHpNRk9pUYNAA6c3xxwh51aaTgJkn6H2SS6vcJp6HDkPw4BIRLZfJVCkvlyprX
X2SLRR0h6sRDMTlHnFYa7Q2hY7ZrKksGgNIjcgrq0yiIIF0IHNQsmDYaFG6z2ekvduPWksZgwNJ0
k5HYXqRG41c5N+E8k7qLgxCS/NPmzu44ibQBjX6QnMlmqmEkdm5sQFjOKu1pNNRT1dRIqxIUs6GN
SVytwadYtZPe0nm4LVY4HDPKgW3qkP3ulLGf5/AfsEwDXICbnYA/bpUZGBY6i83MzXM75bR4OpVE
eQjommeY5cD9w+G6HsxfcdL8lNFl7KGQfkSzhbdlyK9ll9WU3VuC3AMCc4xmIZkHIM/iaOM2ojiN
ZDiT9vM0dXs9Y6hPWDbtxlwTBTeUYLFU7e3aImReDfsXAprOvWRqvmbRb15mq4IEraAQycboZGTd
g2z31XYoO17rxDS9svunKnDsMwXcpxBe75YkeXq9hBl6COF9S9qUbV35sCE0nzU3J0fP6m02+n1u
UNtVlrphXCMUuqvt+26iPDUacIwlwN7u3ILhL3oqSrXS/iR1rjwVteWFslESIlx4JOyGm7ZvXwuz
/CaD2SDOeHzve2a2IulyfR+9XRt7bbFex6jgBI7D7AC49DmyBziI5RbCdXdbghdz0sPdAAydW6BJ
gdihc4vJrTmWnf5UpSdFl6c33WDcGRs9R03UC8k5wXV/6Zr+oX1Ze4EkfT0RR1DsqOZS7M1FQakS
3dieSIM+oAhTRsC1RAoYzafClUhi5U4AJW31aIIHyreZJTQI63FCrBhNq9CneCgfZ5E5ppkdsIYx
YvouREdJhyeMaMcBjmZ4H/YOiuWIBLPfwi3RxmcONR6gV7uysMd2cv6erxlosnRwmlsistFCWsfH
UVTKZJGcFoQVil2TbLlQRZBPxCFxkCJcbd1EWXINRA6bRKnm2M5ks+kTJ3dOF+sUAPMjH4h8BQMp
+GDWL8ZCWCh5WSKLWCS6JSKSgKZ/Tu61iIQzRTrczBViRensZ2iZKEKT4LTKfSzhiHFEwpy6IJCm
DvqskJaxIZim3QAY+pc0KBYpdSxBAph8wtYnNqsBMxNFvq/HyNFIQJSVz//oQwcas6SU1YghYvTW
d77ulcI9/HW47lnVnLiNRieJ5SGzYBFEt+7Zf+2th5H4wEpVfVq6+hrVIvKtwirAjR0Pn4gCHMXG
EcmAmUZG4CDAK+vGYPTyFxT2CPKG47LGC5pit8rofK6b9XARiYSJyCbUCSkcRFphG5Jb2CFwtcRr
W0RNk3p+bpISuIoUUu7OQpkmMhBFGmKiNaz77GjfVvIbqDfJixRMqqsbNV3rpatfVThUe4yyOyJs
UMcCujmueyRbMZEX+YwtQY3rQzQSJz+yXjrxdkrBc1k3nUh6hHuBt1VcP6tSJjRtLJwkQ+ZShXoW
+dlgUzQrRH5kJjglX5tBK8+9qjT7ISJ5UjPIoDTXijDNQcVztCQ9SINJGZFKJmimO13kWK6qp/8X
iP1vAjEV+PX/JBC7/vxo3tv0/d8kYr+f9C+JmGP8oSncjQxM/yZyLPH7/pSIrSQHyzA1qAsovlRg
Cn9KxLQ/4JeqtmxqaLpgOfCjv3gN/ydJmGr9Nw4B7AFDMBosZGuENgrJ2N+gCdxlJHkOouFcDHpH
r5WR9L/YO7PmRpkti/4iIpiHV82yJE9VZZfrhXBNzDMkw6/vlanvlnwrujv6vrcfCJAQFhIC8py9
124vSjAUSh2tmrtN/vPHIllkD1Q69f++mdaOtV0VVbLgY1gF0AL5/6vGxRyjXilsBiHCS+y5Rhof
5k9hPlanPFjIODPHPYMnbibG9nM8vlR+ZXKhGD1Syni5bxiSEn1kW5D4nRyyUtm+yl4p2eo18n2b
C6dWbisUBU5CAwPl616Pp9ViiWU/BvXn0I+/1gPhSW0xY9ixvvSYf4quGR6dGn16W/mcydtqvgtL
cclT8eKX7TGn+03NroVkGaQYd0bvaKIbItKS83ZdyVp/qHELT7EvKl5A176PI3gbG/3YhlAF9KHk
Ezk6QLfM1N4KF1lP0QfGcUAXNw/WT6NntEWuD/Eq7mqwTG6yJ61c61F1CTTAellF4AXe7+FBrygD
9MlCjCGaAPrK5To1OtqGOy/1B9hT1FT7unwx0+jQuc5w5Jr7e5R5NtFYfsr0VOCXCIYNxPViR78u
9ieAb1b+EvFFbT3/LrMpyFbW6B+mUmQb48CouHY0UoGhqZZgX1cBvowymXKwsz/DeAx2wg+g56QM
iRcHCoHjvwSy/V65frMV7efSdX/2UaCvbV3vL3NCgRog2GMbk2kuIf9FSdvPIpUlNT4tbuXgB6n3
nVc8LbX/JqqGyqWWLdAKaW22Axa1oPW4tRLdcSJIBonM0Wq48+Tq9UMkzbwdJ46DxLC/pQFGhXCs
uWV2X3QSHEhQoqll6y1FIm+EnMa4PB3SjUY8KYPi+5AIbdCkFBHshdZ7zaB1BixN0WoiG63Rg3fh
Gux8HZu7EGJQW8vbFv1HJQBqp8675sXdLtcLLk8ut8L4cs++yIuNzQ+SUjvgkgGJVJ9U9UNNlt8G
jSOUAiMGQODaD8tUuuRSDCfPgspd9NZxSEYotCO5b5FbvZA+Xx8GsyZGQIhxB+Pp6BY07htyCRq4
2ebiPE/U+FdQ5ddmHtsry5n5CUztXd20hOnRH+Joo7U6VGGzLlzKBroZ33OPA7E71w6wpYY1b5Xs
ksb7nrfFdwoAm8puBLxI7znt81+6jgk6do5DWbsQr2ZU0PZ76aHB8jp81MKcz8HoHLt5+ZmKKaTg
82QLnHFaitkny/0nI8PeEuXfSIWCyzt9X3LxFk9Ne3AwWK+4q3z3uRfByISS27K++DW2EWwXCVbD
Bp92f9KC75NRf5Ln15U/2wFfGncGorwgtJoOPd4IPzQFPRRbRxIW1qc+TH5TUn3m9LhdAkJoKnSM
DIED7prdHjKMWa2Idh+sz2ZZf0Z5FB403cG9g+LrOvE0qKz2a1LMA3nl5mNKelDWa8GGHLOGZHnQ
icbg67TT9mmoJWAnhaxqmBT44ZpD6F0TuAJhUEpSiK/btKXvMCBAupB9plT6I+XXZWvLjhOA5eCj
rPB/D8W6MA371Ghba0lenaXHiNZ3jHsaGO2Ia055kbebBBeHOewci9KEno4zTK9xz778XCJhX6xi
up+SkEPDbCgL2+uonx4bIIx4nzrvAKWVImz2ZdZq7j692tokgXOJPP+71+h0P5zD5GfpQQ87XHSu
/1wlDE+jHGLfyPiFcDgUgdYDfBQMY8JdtlGGSJYKDT+xpZufEjGWDyGRFHq/qXUyaF0zRTEpaPpa
NJq0eUZsBZOxn6Eg23jGCj/cdSRaMpz6VRfOwRW0bbvJK7f4Eb7VIdLm4dLO2xQG7aa2s3qDQjQH
H+xwv7cajJbaZGuEa3McBIJFp7i32uTZcBlTzj6SpqF1Nu2ifR9s8mhQaIH4tXFt5GGSbGiEYODz
A/TUm1BoEUNeyrg9uDOqqVSftNndxhOFJzFguCEC0VxkyO9gW0jAwp38aU3LMJ5zsly3WfrTLPRj
6NgoSU1GRW4p+NFpv5pRfOWExKOpAC5pnKu4+llX4wMXg3Mb+RjIYk66sZ0/BXreo+A9Bym5sO34
OzFNTP1F+yt24wIz78ilsv89hzPhdln8Oe27+iCGZlMZ0bLr3f53OuGl03zov4RXnBOnxqppbDMv
ybnsJQONLIOjPCXSlQr876UHyVvizUeTgpimF4e0oGGgUeI3AuqkQ+48UAJ278GsFzi84uoS28b3
cTKfyfs697iXoS7P5VmEOxQsDGTM/MXo6XmV2EP2fRlwqk3mRz8svwDLxGIK/5S+Nwa8hXTmOYQO
7tbFah7DC0rzVUdL0g/HjZU5E2BLokvC4leQlCgayW8SYDUJNaDqjiRgSyfnrce4Thy29R424doe
2HbkDb/rAKmNaSeQftzlTJHwaS5efDOiE5c/UiUn2VDPaXjP7m8nn7ydb6HDEyZxHnHLx+R4z2xy
39ABlRqo9DHRUd8YZnTOZGq0GOKTTugwdbA4wOeP5bQy96zMjXzTzNTjnseauwwYKSjDsK4WeUCX
i98T7QdaTUkl7oc56Da1YfxqRLANbLOm0F9/pVwH8DstfwfCQM+vE4bNLd16cegaBn10QJs+o5sU
42lOkrXeEnhrtyidMiCVa0MjNhwm1cZvZCYJJzYArKcENukuyZAkOGh4pfvIysQj95EAPac42QQl
5THik8S2S0b8YNN72GOb9qvO2wlr/EUH0Kg8koezYFMt2hsysmQ/dd5A2dbHfwmKhos91KnasPpN
MxHFmWeYpXN5i+f3h5C+1hkHzQkg9QOyy3G9WEVAojOpD64GqqKwg40dLPs5KvqDNUEyoYIpez7I
M7KuXfmEKOpzyojbgmnA55diP2p+DQMnDMuqfAodnkPGK97iYjZiGn0WB0qD3si2yOXqSTi/9AzY
DQPg8SBFdGSDxythFb+82crOUIk4Fx3wRv0s+SabxZy5vyrGozdDpxxz2rM0SeYzHWdr5zv4Xh0N
Sb2roRRtZmc/ygTDOvK2KeHIMjsDl90CU3am06brpbnpxjLf9DZaXGfSn7TOglzWxP0O8xFjwDR+
Lus2OxPPbe4q0KEr2x0uHAPcg+THBt45XWxqFpDGf3pd9nNJ9e9d630K4ylf1xSIV9kwfGvixd/O
BD/etWnZr2au71vHmb9oNWoptyymSxtan4NlxDZczcSIgXwIxU97CrZ0VeAUDEuHg5UJ4rw917Bx
65LNW1rDD7OPnIcA8GkRWP3erbXPReHXTw48+dA5IljDCl+25S4K/EtTJRWdGC7kC4kjG8svdb7u
CKUi3VI31Zt103ntJm8S7ZSj6ooRWDwQazjuHc8lvWCMi3W7cE8fLZr4rE3OA8X8expAEVkxNs1M
0plWJdc1Pax2MW4NToh9cp9WVAmWyiS/RKP/6WoFjbYaJFhcISTLYu5sLDe21mC6pfkuqc+0xGRM
dvNLD7Lm1KUgRdTcYI4PFkS8owzj3FUAL1eTN0I5ih0Lp+r4qs2Fth+z+Ww7g3Mfe/ywHUTPczoT
fc1lc5UiN9inutCQ+WDyLzKLdGl52+5hgGbkWB+I6tWBEIO4M2gRpqJ2dqODstfG9sCF4tx2Xn9C
AJUcunAhMEqEeF9DbzXq3h0UYOiZU0PjW3jPhA9QaE7s7Bimjf5S+Dicwd1PxtyjkojQHafediZQ
Rcy6daISmRJg6l8KTiRwUs5dteiPEyQEy0CROVjuW59QstRtQgUR131uusU/FXXzyQnIMdVL72AW
z53uL4+LviTbZimanV8W4TYgHWCfmK67TvWQ6ix5EXeDq30CHA6IjpHFrqTIAdPLeO3NreDOjVZ4
Md6PZlk9lOM5QoxJHZGbUylovivkBMzxP5O/HqMfiIyKO45QloVqqo/AvIYwKnDAUL5Sj+q1B9aJ
81kti16uLITpQFNIcv2zLIokOUpNqEz9oEJdgAMry+h3iqCXg/aP0q4qojlfWcI8RY31nvQWrnMl
e9MkKS0IChgkShV3Xe6bdyDcy9aVdDlDYdZsrrVks8UAWLzmTj2hJonVbDQRDQeCPWJx4kTuHJw0
W3tTAZhYcXAKO8QNpWYFxhpa5d1rLI2qoNExYP6ZjLIOpRbhuz41toNysAv19RCV8LtlpVdtQ010
TuwMQDzELAhpbhNcWxS0RYxCXjpj1daA+GiALeT/uT0Y2MkBn8W8V3wg9AW4Ot0hnNdqFtnScoyM
c3Gj0tAZ5oehADWh9Fkgb5x2c0yLSNqhGHhoy7bvJnc/UT+4IpiHsODj0haGqMLQMVsCSi7JZEUW
Kat2VQiH0gOBvIlleVRNiI1ClXXOGic2AWpzxwi4b5dJo2Ugvyo1NxUWLIiEJEiu2netlCIq7aGa
uxJv7Mn7Cv7b3iqtoVIcVPUgA8DBZUVhoB+4LiA6lX6hTMHs1LISHnJ/shwszYI+h2VKKSDVHCY8
RC8e0AApj1RYIjWXtz2mFHN6E1IsGeqbvi9iWHSULdURqOYSn5gKpIqQEYxUZgtIDWbEvY5BgZNZ
RVoKZNJhCi4cizp73MtDDdzuVB/GIt/HqeHulSJWTZRAtpZi0BGZL6IfYtOlepbM6wrkv8UYuPzi
qKK9IjQppSxmtX+wVmjR0KVADMSg2O8CnD9Nb0Xcw8ojM1U4yeusXJ5lAT8LgK0pelWgcFLdH8KV
elAtLhooYKctgbwMBcPwRA7E9GU4M4gLSfTiwNEYMtDxLr7GsSsNwXIP1A6pfZmehwo4U6MsSnMZ
g2UwpVGJ0wSaUfy7e3dw7wiy7q4Q8DYJ8pY4F6nEgk2usG+DxO6lCJgYB0gqnOTDtVWKhEe6rtSE
3/Q/c7Pbc1zfltXTunoQde+4hQL8fnudq2f6slXLPS2j9utfW1s6qzh2+q9JceUUvOg6aytSnmTm
qQdTydEjw57z/G1NIeFFimCk5tSKQpL5qN7M60jnkDDTYVs7LuF8ckmXUEA1F1jt12YAZK2W2oxS
G4QWRK7jUjuI+cuElroAdSCRf2odR879tega5T5wOauQCA5g4bZ5y+rQ0Eheofps1cca+F53pxbV
ZJQf+m3xr1VixUnEMbFxpPqHMhOHYYXKbqtFrXvwKHgyzKZJXcWcPCejIWMtQmSAsoOzC8Bajkw1
28xoISSmNJgeq9kBUSLF2MR48iVezXdqljIuSWcN14S+etLUt6n6Tx9mlfHObxlJJ7HY05zhJMkl
nGkVlPYBFc3VOWi5xJ3Vmv7Kpe8fsKV6+2pROdvVnJrEdfOG5svCK4S3EPchZ0ZOWRzDf5bDcdb3
/qDtr7sjd0/NQU/fTsJM0HoZ7Qbr8HDdYfWk07WQhqhBociQdomZ2p88v/ADituDmp2wrq2paffr
HJrWtSWSyjm1OEUtI9BCdj/6HNSiIY639o7FVZ9zk+yPjIZ2Dwbq74NQHpguMswrmcuh/rYzRvvx
w/GtZpGeuqtsdP0rtqu2JBmKNMwP66kjW++Rkjqatftw8Kt1bv8D4byOa6qOSa7g/9JP41xRTtzB
Jrb/zxtUL+lc6fGcINHTb8Selio8biqvfon8kceKP/nvi+oJK0MO9f8dmf9Ldpxp6ZIp/T9b9u9/
ifef/96Pub7kj2UffDYKZIjntjLYf7Ts447/VwPGpAHjW25A58ZXWOw/DRgLlrbuwGnXfZtcJcdw
/6OGjGPD/64/wOd11/CQyJkmPIDABQjwF8U67skKLdvausQ0/1LROluGjoDEgkpQox2wEOM3WacS
mBTTtkDaQUqNc26bkah6s/2CNA0KlBMxZNLCfUma+9YmUE5rKwo8oCfQKcqKQwsTzZjejVjQjxi7
7TBILyOcs0XvqqPQFpSjRrmrJu9LW4TzNki5IwyM8pG0MwfC212bRd1FUCo2KwcYV1vP63JJUnul
L3edtJ21af+JHnZDSRBPqhUZlEQA4BqtHq31UTDkNcVR74n0NmpClhnOoMCM2s+ONby0uV69WsEI
HXO6D/ywIxwGbaslRuxklIXvfLt5gE0YrmZEtSBQjR+eFkTbMITmg7bIIF/Vvsv1oXgE1bryjHjc
BObgnwYXexyJa08k52KCL1rMn/rrIBtBxnIKnPxQ0fN/q6qOss18WepYNmsbA4LHeOfHJpbnNuq2
k748ZeObEzL855DoGM5QyxsX4zmIxLhSr3Aj8GF0FMGk+lwGuZYEG6iZQIg6Gkn95ObrNhWCIc6j
syT1vidle2txfkv2RpEznG9sPuz69zAYd22lD+uYat0qSsrdQpLVLrB/ugzQ150Pryu23NOYBSHJ
f2vXOC2oRx5GvS+2ZfaAiRPsOimtFErG3143vk0O2lwtjLZRmmDLKsdNMkzehtoMw4w0p8ZU5t0R
N/vOyXRqbQzQ1x55SyunEpS00OHl3ECuK9SzKxt1eJcB8PTxIw8FcCIvalZWr4NRWSwy5DXjsW5H
oqfmNt0SjnJx81lfaV5mbRExOGuBcuAxSrXkgrGmJUmY6+CSap9pktTIwFdLJdMhRsHvwJ9hQFUl
JVzPzPPHusGW41T92fvkm1lEbnBFv2L47bQivDRG9b1kcLvv9FJgX6TwnyMPvgtr8kxt4lEiAtn5
eMLTogfVsR7pzGgRwdlCWPcWYhNFY7AYZVXLaL0iidglkXdIWic7cZuwQvZmnVLuFtdlaGNOtssZ
TFf0JXDhZwaNxWHb66SgI6o346kjXMwstqExiUvLtzgmpL3EidmuhZZNG7exyAC08qM7OjrBfK3/
yLs++C49iWjMne0sQHPlWfmKhKA7+1VVrjvrs5XHw1szlJ/yqPxCk0VsKpE7B4jU3WaZTpMYo1OL
+O84xy0D6yT0ydoYlxdyrLlZjlrtXbOSizESZJvryOWgUYBoDcXB0LRjZqN7bxOK6bAxKHImxasp
q2GFica5pnmFXDl19nkYW/d+4Z9j2ywO8nRV0iWy2m1EFeZNz41Lj2zqVzPU1dnTw/PCfdOOAjI8
VyOMT2jH2/VsxmSOaX11weavY3mq3kyHWMuoSSYac8RNOF2GH8+nfOHOrr1ZtCl/CKG2HjCehMek
tvOLldMkGkrhr6O2ExunJ5jZ6TpU+qIato0bm5sQawZ0OaIBdMMx9i1RjZu0GKO1F4YvfW+nn7Gw
rqsGiwI3RECnC3QZlc4tU9Qt+ADu+9nikzDpQSTCXFZVWpxjavfXSZ6ml9IJj51n83PjK9dckqaM
kcz5wJp+MQRwPmURNMUipUZP0vBpKCduS3tE6br7jRokQVpRceLcT9XbDtu1ZgTaRiUWqYkloViD
QmHdltVcyb0iAiDJy7o+P0umt1pWz98Wr2uqBz1F2lJPfZhVT030I3bdZDyqTahV1ON/bXHgVubO
yswv/rspwWeDpJgFC6HfKwxa/5rVJAlNLas5tZKa3F6TeZLErp72OygLq9tTt9fcHlOvVk8AULfJ
AHNCknskwV09+N+/A029L7XC9d+prXyYvb5M/ZfrLPxT4kIzBsByZ/7etFpW2/hv9/W6ib/2U71m
auGhTV7brm/bva3XteLT7ETl7sNeqJddd1CtePvXt8/k79XVih/2Tr3mwzu9/cfrKz9sXm2UXl9P
ifXPntd0ODZOR5pka2p80ur1amK7TcdwSn7LH96Eeur2Rmso0nXutHtOgW+RI8zrC65rTTZ376GQ
3Ws4mFkPRK41Q+eSVjDaqghFG8aPYddM9RNeF4ZlMzWptM5hJEylJKqpR29P9Yw59m6o3f31uFp0
5IvVFm7PXrfSRZJZ8mGLNGph1DHcwSeJqBYCnxz8Ir4HzqVmtYY63XV5TpBYx2Xibz48WIaZOGbV
63UV9YR6XRjPBm7w8SHMkoDzgOZSiigCvA64lTn1xyRW+sGpkYxhBsQMf+ScIt2DWUDa0OeYdYu7
DHNqEoTT/vYTrdWpoDbvzd40+UVWpzYAh5BnMt/A9sqj36Fo7MQvr/vFmdxeleX8LddqKC+okmDD
/GGWzHKA69L2viJM/lq8radexrdRrzLoobXngVGdalIKO+9o41BFuvG9jIN217Yd+JdgoZZuW+Nb
WLhgLLnMJy6NGmXsVRZfVddTi82E+tMFgjiPH6LJ9EAjn8xDsxxOUDyHKBrv1KSTc36VUcwtChEd
bGCs8zwIVkYyqMs5tVj3C2F+fnXUJjfGms5krDJyF2eu5pUwCNfjClyeutxFeSi/UlXDVBMP96k5
ht5ByJGdKmuqCZr137UB+76G9wRsJoRdTxLho3JwzxY+wFmbME6hrHTzUDvkU7bSnKU82pjikalo
DgGpLph0sXCz2VspSm2ZYeZ5nUVqi4ZRdsRHqOqGKNcL7qCxtLuieTNqVzoiGi5nfFXp9FwY9nyM
a1xFWyuzAe1KetwYu+FRR1VNpDqCUPocyAQ8G6WIB+sKGYosvskaqJobXXretMcOqlw8mYJYd0On
Z8q45a6Q5K5G1/6ZC1wG24wJLmQZizv1HXBkN6Bchoa+pcxWUZ8/5iZxN2KvOzb5881H76lCYZhb
B73pxr16DwpznylomKpNq+V8Kbk14DZPFf1MWVV26EfA+gnaBXsR9tob81yBz9UkmmN/XluFTYRp
aew8lHl88vLQdnDSEIZiznStaWzafzzm6gBUh+Jfj839kG/iKVpWvjwbEm+acs+467gLlEV+aqCq
ZPhh2ZXsI8ZneIQUEElV06+786d+rnY5kDSlQnKV1OGkdk8dcHAZ+Wlevwd5yPnh0Y5xM6pyudph
NXebqMf6jAbj6FtfVeVTFc8ZP8oaqOIZyXKoehAIFTKdvms2aqfVIaTmbhP1GahFribcrqb2wZFF
JVX5jqTfXk1ui+AV3sYIK2g564899pdlrez211mLruEKdStZe7IQrgrfeDngt8vJX4t0NHeFhcFa
FcNV0fs2mSWfSy1Gpt/sOSxIn5DhSdlo/ur1ud0qiIGaxNg1tlPI99U1TXggExMGEJ1+SQ5T9WP1
+d1aEuqx22Kfl3ed2RpSnOHuB8el+4fSX1vgls20dk/UhmGZ1Wm9SUcTe2XkkHA5c81TO2Tzk3Yq
Ax6aDhmtVPpjI4KXZkpyWi4ZaiYwtRSomgCu5oeejbTEc+8S7H0YEWgYK3f9BJYtStLPo+K0dRDb
jBZ227UeroBuoTyh+6YrjZvILiX+nwLjRpSCDrhkwo2SDofXfdVGs3ZQRwdylWxH4MZnpVu6ftOy
en47GDyq4nf2p3IqS9B1yBUnSaqz8/fJqKy7oC2dEzHdzkljMEjiEBZMWePt1VUtGJO7HPd5FARU
DXFIJYBSRDy8DKTM76I2B6UHZ2LViBhwiWk4Z0qb0x73fnrq7XLYe1391GRaC4Pd0/id59rKcexq
MzfDsMH9B0SEph7ijqrcdouZHWLIU0bdHa2USIyhRLKFhIwMKyIV7uxQVlvVshFi+wlQlG0C+k+y
PyTWZPI16xtmdpJ30Z5pMVIdtBeLVgSkqPu8QOfvdcGjn7ZoS9v28+juLYa96+vWSQ6UY7XQ36j/
Q4cftJV+LkpvE3ktTs8JbU8PutV1K4h5cO1beXXvRoBwsSH1Fr1xrkloWxBx8Jh6dkkB6bRd/zke
ONcspKuHYR7uCHSqTp39fbGBhpldZJygk3oJm5tK2pmkgtKJ6cxVVJD4CCQxXemgAbfqjdGd6NCd
mOcqqB5a6gJbHVrrSvsdE4hwihvxFf7RvPXHfhtGOBdwblP/BJylEMVqUioGMW0Hu+O36LdivXSk
rYbYnNoPjRDVElEl+jAw4Mrag3v0xIMnjSppHA8gnJN6CxgQuapagV/vMXPfPdEOuz5FpSb0cCN6
gLLIYMbrvsU1OU347f1V49Ki6eQE7goTiiybnHxwPMGv1dy+RFq/MNheQBV7Bh+Pm7305I1u5yws
qVwn8yXt8YBaNXnmPVcH9ekUszzv2pgOyYCrgnUxwp9VaGE15ytF8+3BQIqVtW4mrEaP9+pxRR9W
c7eJWg0rNe4n9aBaVlvNkjLeI+khaZR/9GE9Naub5Pw6rvv7+lr1WJGOx6TUseo7PzLytrdVnsNo
qnpQGrOtbTon/VQW2XIJFiN7nttQBro8p22AOBAyDk51WULT8MKGoMEjIHHOHHyPxuJlqWeAXfno
b4YJCDsx6BqHXAOyyK1fo6HcFz6gISsHnxYPaKJLsmUbS4SbqJ1OdAzbH+GE6HCsg2+EiPsreIsx
4cuNh/t7GNHkUJPU9IzILLFoz2jdfhDdMPmW/a2zfB3j2hg+eHHUXkIDvnSJx/rda5PzMlXuF5Pa
14ESE7kDwhHfMu2knh+hbWxdYwRFH7bhp8YYvkANnd7tuIP0RFT9Pa3f7h6HHCAUSi7vCDjxCYZg
1fOKZAl0qMd+GRGjyic7nViuIXvvAoBHw+LWxzTy8BrHy73aKp8ah3ri4MFO0OE51IVhVfHvel97
i1O7+DTWrXnn2GG2BXw8rEBgLY+VLtNjg+WtMVCNlaUzHJouWF7GOgbaxk7O/aitqy6xznXXGI+M
fqR+W55pXGh73QyXKdTb8MnDqHgapnimusa7XagpLIGbfYXdsuy9qTf2Rj7EXx0iLtS7GuYYN3nq
mqfRQ03rZCgZr58OOZ0rYuCtRxHNxrm05ui6ydkD+j855stcom6q5opeeNePb+S4Xl8ZV35K292y
7jrHyz4hsP6mtqjnCQLAKJwezLmwLovbA1qXn4wRY/3N9eYLlUGIJ1Nb7AyNcHBnvH7BdsPhlLSd
exSjDh0/W57VBsca5aBw/P4+nmu4/JUfX79AB/O3CZaWYWGWbzucb3eGk07XL1AHtheb4zewBT1d
fCs8mHgnvyxmflZbXWIP+rc8xIbQDR/UYac+S7shW8GpzGdbn5NT7KNbU2+/xKrVm171klTu2oCo
uJub2sbeUwVPaUSBNZit8kc52HeY4M1XMoKbHQPl6C5K2+kpmjSEXXINNBVHx9XSr1pipzt7bkmN
4YT01Gnk6ER6Uf3AtLMPnWT+OiQYqGMLtU4sq6NG5R4CiwNNbQdV8W6y8/iNuy1zm0aWf2cEYfc4
9wBQ1HacpNqmoybecnrxW81zitNklfEjznlYTfI/RUW1iXQRvnWBR7RHXYwwbA3jgTJxsVb/pZ3g
J1Rz/y2aTb7u0ORC7xfNg47S8boNF1Nl0Tv+t6Xxgs1UG+m5rKhDk/clrmsMIlqJZene/c6xNmlu
92eMr/q9Q7L99b9MnAOC1H/PSZfalPQTz50b1/de1zrXTQQAlwgRO6sV9HrAnti3yaXvveDCJSK8
ruWRH5HO3neBaZ5rutddACEuHIJGSgm/y3/k/7yhyog3kz1aF8seK1Bjcb3J2tH4Tl1T7fXU6P56
0AhlD7U2PJNPRby0ZeffiZZRH5yx1Na6pNMMZAHx/xDG+gaaGaE09qtaoZunmfiwxr7vjbk+213h
bvqo1++rga9HCMrUWt3+5JacUuTY689eFNdc25buUCyleF58op2E4TY/O6wTuTvY742FTzRP2EbD
8YkXVAennibai9ZHz9etBfEnWJPOS6jl2pZuVnbyYPTeczAhIY/98N3ny1KrZhah78WQNM9OZYtD
lYWEM1aVg2mfhoZapawmsD9m+257Y7qps6a9R1k+njKno8uM4/VVz5tHtSq/HoAVbf9CaQWjAj8J
stD8+GGsAlzQOuA4K5a2TvbYYlC7cntXezJACx+4edJIf7LST15ESbpEx/Kz4KjUA6F9SzW73BB6
oXURUrnJPvWRP20T8GSvMPIBFPHxuKb/IvQ2ebG7Hr5eNEHdSEoAKJ0Gzcuu5Z3Rq1pzGSAADcIw
nqZQkMEH333bi/Y0Dc3wafQQD6vVZuBqFZimb1padxsBHeeCwiU+TwPZGUPoxV+XIbuofQnq4Ksu
BuuLF2uEpZY+ig9d1x8MTxuBKXHAGeKiPqCGkdyK4IT2SXRjdqTtP+/7LHI+gZQi9El+MKFLoiXt
qm8hvqMN2JPx4pladQ5towTK2fVfydI6qVWp1L0nccl1ssD/5IWE3BjoDYE3Bv6TuwAFiWvA2ENB
olPQam8ZdIzNSPTDGSl3fI9IDE9skfffC/9pHgrnxwQTbC0CT3uwCt3E9mHHkik9vLbjfFHbinv9
N1bv9DP9BQ9x/TBB/ePS7UVYrHnXDh6aAPJVaHzFbC62ixtPp5R4zIeiq3SqiLwfNVGLQxRo977O
wUQvXmzVy+Tr1RpWdPf/vfH/S2/ccA3zf8XZn5APvXcfvYr/vORfXkWQ9T64FkdnNI5o1/joVaQh
7tim7vq2j5/RsW6tcp1+OH+0sAMr4Jkbzt5ywdnrBB9Dn3d9w7WN/6hVrut/4+z5BxYZ1ZbhOvgl
XfcvnH0T9j4shsk9GWHIcC+HlWEP+tnrxwmzMHo7PXHxm9V7YwZvdFKamWsahBLSwFUkxG9JKPe5
SX5Ujylmt5q7ZbeqxYqam+hxt6gl+PlJaNdHhcO+gbEtOdBsh8E6iuZwe1itpZ5Tj12Z2ren+WnC
9rUy4M1mTs0dnOsusaOt0+TbQkveRFGReMR1I2y0o1IPZXoGmNfFnuUr1YmSGDE2pZ6VVuBy3aY+
tHhB9HWhfy6jaToYDAjGWItPuUlPDQr8b9EPDelokOXObdEd8LlwF1k4+p2adCFZUrOfv3KvAznN
mrBR6nzexzqiWUxF2gvLncbt7l5By5UISUXb/rU41da3pUOuT3z1g5eDEnIQVFOLGC5KH2QgIazp
k+1VFLWa5I6Nr46W4srmXiEPPWflBU5wtcGnt+gLNYtcqT7k7DNK2w4PDu7/29u48tQlaF3NqQnv
o991+vh0y0NppJBTTdRjPXSQaSTZp0wpFZGNgvcB/GQKLhDZU3P0166Tx1tbs/DK+RIqrvJZ1ES3
xo1RpeIw9dIIVMBFXPpc2y0i/qSSgisMpneLvlOJwW6CzhJLB8p1muAhV0CzqTE1LFa+nZYkAboI
e9MPOhTngKSTAnKVR1V2eog0ESBMhRhoGXB4ysHykNiRjaV3olkhFWToT5UBTCSB3fAS7BrlQtUE
5bYEZInayhnWUIe/B5V/VnEsihKvJuZQ6AfdR5cgC4aJDCYG+08vRiaFKjevmih3rppTajgjfw65
1HozqcIuv6pkifElNYbrHy33iFt/58dhcig9jkygV9sgrDBxIQXAe0HXkqFitcKvam2U4R5UYIuy
NfgNhBzhPeCKdbFQuCamR65dK1W1WtPufk3dG5aTpNOtg6Btyqc7PNlc7XeG5+GxFeYPXBNUR/KW
NHjDw68heQQNg8U7pKLzBlV3typk7a4I2xFvK7UvV9WGG1lRVx+Dkxn1Tq/r57/2XRmTI24L9n3Y
0jcYMVKqsHTs9//EpqvfplOMFBbUbOjg+R1K5zBg7bFEcPwv9s5suW0s3dKv0tH3qMCMjYu+OJwp
khps2bJ1g5BsGfM84+n721uupMqdFdXn/kRkIkEAJJEUCez9/2t9y461n81QRzstP7vtAoqZMfx6
bP1mVUdYY9qammYwAyRcAmNcZxpy92jArerKNAZSfx7dKQFBJAuGXjN8yeB67NLej3ZRUe/TlFpM
Oe0mM8gPTOF0yMqQ79wMYUTtHhG2otyVGldXFeLNsARtzeBFfskhGE12tyb1quQEgmYbwHtcxWQi
berBGQ+ejs5aapJt8G/rrOBK0cmHVT4ZMBHDlysfwWz8bKdN4WsIr35VDv6yzTo3PhDGfUiJxKBa
QYYd9lxn31H+U/gClbGgkhXUmtomUBBuUzf5oX79eJWam7qW0dX4aPItRtuQ0Q+AhcDBsxu3AzYr
y2gwjVKzEw0a9fdTShHV18R6qmuQ2oScA/OMhgRyyF7QIo03aJeARQi6FpSE7AQXX1G15cGrHYI5
ZcaC+i68r9rUNkjYGg5KCmqk5bNfkLaQSuhJ6t+T/2oee5PpJwU0MFyds1QrqNRAS8LhNsKUuzMp
ERASZWxiGLK+UcFhVp9siv3CZuIeLzDunPCLaz4subaVWGeuL5G/0VX6lZSIqutbQSoW/dTk/bos
IvimQe7gtG0I39aNCtRYOD5oMXbMCIawXVWgDI12XcW9vc6DOKVb49EwaehF4dMIN83k1Rsnac6a
CUXQRfEEFAPFplqzEto7ntYd8t7HmCTLvio6PJKNUvUwMPufNfDXbRRV1XqWb9XFEZc9z3qDHGds
yzjPTmNEgEq1kybbGxUy/SGDWj1mpMlz5MIz22QbuFw2G5nbOrkdeRuzzMi2LWaCmV0eLdPKkfVk
OXDoPj/1mOO2pVYWcqZKlahAlwUETLZ1++QYEDDrh9Km0QVRQmNLWcxudJ0rLPw2d2djA6ZutEGm
TtafEA/F2BwIkCDQQaq8rQS9HM2t3wETatvsVrSHqHZQ5aO43wpv3hu6c/QKfaJrNfjGuuMXvw/8
6q7I4AIAQbyAE54O4zgt5CcPgG1xOQ6BjUIFX/QqsJxwC8rjKExvjTIrREynDaekMoeTX/urGhC+
b26MqQp2LqY9fa3+PnlDgIZaU4uIgdDe8qYbm4Im5S6ELT3ub3klZqoa0zPF7yuNop2V3WAxxI82
3qhFIapkZ4EI6GUZPZadKHJyfy8KuSbASB0d4v0Ik6bGrvYWPvGMxbrLs7dmGu9yrxrPpgGUMepC
bIcmDOvG+JSUZOFN3vBiRhQTe/roVTY8YT18mVsGbxZMyDVIHmulo2CeiIEUs/c5r4BgGqOlb9rZ
u4lhgwbT+DVzoP0Bm0RCPT7NadZiOA7OjUaXq4qIf/HlT1rj+hJZ2qFx6qd8cB/TgGZspLXLXkTz
q5NV2xZP6ciPkd4LZYbAyfamdA9SuNxnVdxg2vK/QoY6d+NCYh3pB9Vs/WpNylPzgs09MLcT/eVN
Z8TLVywt3Sq0h521JAEX6PqrO4Btj7OvXjfltzljPGvW6A9mhC8mkUUX0LttU/0MrpyQhzB69squ
Xi2Jj6ckhC2+gC2AbntIPCh1LpF7csR4yCgQ7DKvI4l1yjZlW8r7wEtVIp7SqpriZmnC2a+3Bnaw
zryvI/dLXsw3vLMX5dVdEKNfdDp59/G5tSyUfYtg0tfC9l18tmkPXW2g7jKO9ADs/DE2fbLn4nHZ
Udwzvrbck8Sg/3JtHLl+pv3odIsmGfXopiG/MljcebUEjP4m96cx8F+QhI+GAb2roz60D8FcdTKp
KFkYZPjT4m5zPGJl2e3DAXGlMMLTVOFTo0WUSYZcrOfPU2t9m+fReMDDFa0rc9VPguqkmYWneXqu
nTI6mU5zhOA8ck0jFdfxvDuztei5I4U/6z4FkdK5sTv8nJ4nZYckkWysezfvk0+ANlsg81m163Pv
aIkZsq2jd9sJoyGunpV0w00uzZaAgQNILEJD5y78YtY10a0zZPu2kJxTkRwHSsiFTQZEWbjWLptI
0108UGBRAaaCZk+MiI5T2BYeoBAyDkhRinSyarXhWfSdvfMj/evogHxK3E+jU+XIGsT3dM6xMDn2
LcIK4jEvCAV7RBWwU72pHC+oXIG1wjCEeLXSLWqgxuJ/z8R40XzOdHjsw4fUpb7pdiXWYoIwmqjB
pDFHX2w87xlk6sPCJBSWWXnfWUa6Rh+BvpEqAuizxN5QkXj2+HdMqm5Np9WpJC0l8b7Q4MZgvyTn
zskYkrZVhAmEYMFRZuOaw8McRsnGm4sVIgYH2or/E9UNF0J7JGq29NK9OwT6HvarCw/3QHD13QDW
iV8xfQMab2INpnnVeTWAQvTCq95P14GBCnEGu4V7cN5EIWpSgkiTMVyN+fC5zJ2fGpg3xBnVSm/F
zsqSLWLqp3AqXtFTc9ojCJR60fxVzx8G10/0WnqTvvKG/ruhU/YzOvdlqIftyHR5J4z+W+PD8yBn
Del1kexm6MIbw8+oT+dHo2SgrfquVS3JNbPsww5TQq2X2wZTLHSNaHdVY/avhTrouq1QzyxVH0ge
88dudeB/fxuJTGBhqlgyfjqL0ZHq4FnyjmtMQc1sWc5y1CL+a009HK30n7tdxow74LHY48gFV3Hq
aq1z9eoYqlame4GAL97jxtU+VA0fD71uU2uu2zJ6u77SH7vVQ7VIZKa7Wps/k4BBMps8BfXiuuaE
aFyh1spN1wPVw/c3UKtqMaSBHC7aIPyZVHBqamvJyJmQ2e4IY8HfLpQ3r06OPmgxoTW2vsrUbFu5
ONTiesx1W6kah9fHfxzjDQFiEK37nrlJuboe9sfrpWrC8MdzI3nbvW6DDggh+/3Ivz2z3gfVkYpi
+n2QeipIUVoiY/JQ2Q1W03L07g0RjuTRob9QLpnrQllg1MN6BsA+Bt2yidVYa1Dusev+98d/v8+W
wzb1Kur4tMGn3WGQHpE5BIzJpc6WCOtBL421mgpnRZKOd2p1wbaBVr7W1n8wBtVDtVAZZNeHek2w
MBfTw3WTWiu0MF277TSur1Fl1+f/3bb3DLPry1+P0X3/oarKZadrlkEMKvS/qCneNDeft32lif3/
lDD/v0qYuk5h8d+7e/4re3l9yf/F3oMsgqf8rmAK+x/CF7bu+sK0TXRseIV+09aE+IftGablGRQO
DZZX2ppy9HiO5wvotC7Oehw6v2lrlv4P04SVBrzNdR1dZnX+dwI5KYV+tPpIBhxNbU6DgqjJbZhz
+MheS5jl2a1lEwoF12tnIodYW4t/AoVcHsiyMmC+Hto6JLCqhe00ZV68XoYg3Xz4zH7nhP5LLujf
nQbTWwBjwtIFJqZ/PY3FaJt5oMd/qBEvwq43Bfij/tVr9Z9+0W3COjGZSpM436eCpAv8N/BSJ+vw
H06DP8afn4ZvGJZlm5bvuaqm/PHTELaRtP5Aq5ZASowTmY1Cw9DMoxasrcE7jiMcfDe4d2P/WzY3
2iqCeVqR8kb0VoFE3xqG2zEGpv8fTsu2pePqgyOLP5OHFctwKBIIwyLB9V8/nyltndrwGmQHAwOX
XO/LPaznO6OMxDn3iCYgWpLSUhRpEtzDwGEmk3gia41kEpLVJL+2RLyBcizow5uhKv2zAQL77EFk
nwJxbs0CIrSf34+laZ/nvxZZBe0ickYG2jPEgmJkuktZZ7pb6phYHW1+CuocoW2AR9OKtfKCpItY
lVJ/I67bvbEfoDfXzJnXzHr22I2pryyjhr0eQkwgQPFbdGDrINm2XUtZI0NuwYTJ1cnGgvzbXeAs
/RyQ0cAtJXGGmtVFT5bPomwIJJl/BGD1rTYpdxPk5fAmGMZuD6az3MD/PYXp0RBM7bE3QcS2drVG
mHvy05/TezuBpksUJonUsrZq1dl8KszxMQiHhEpj725b/6RrOfVek0g+3XZ3BhVDRu/4YcR4LuM0
ORKit3G5pazSWdg709uUQXakmn+gH9BxP/k113p+xAeLFSny3zr5BymIlxnjpxxvw37q+nwD7apd
uYRupAtK1bG14RRCoYk7sR8HAiTrOX4rcjBeE0j73K9/eQUiDj+8ry2KkhDvVtNQPyCyyerX0cub
NeWmhgI8sbNl392lLXMepkgcRREvdOa1YzFaZqBxDnN732oRSI9+mVeabRMvat4vQXPwipTMOd/5
bFgE35rwqOEFJcyCqExWCD4oJH4RJB6uNPRvWwpq2U011a+uoe8CbuSL9xx6iwaP2jJXWhQ8+RNz
mgpfxlqz9Idu6m69NHtDIcxdNcdW2DDbxEo0Eeo4UjYrvO9g0mJD1kSKOb4DFxOi612nzgYOyUqP
coRL+qSTITa+TSVKv4rBVNsyFy9yRE3IwEkIYzydB8V06Wej3Ymwt+5tqPSbrIn4VkCImZoGDmPu
/phDaFJzYnTrch5/kYqA58aYgxVyO7EyXDfYtH1NezMLoZJjvwKxVzmXImjOTopUNq5bUrQNsyGH
wrope8vZRIjLbjSHhY3kATWbXFXV8+si76ib1knMfECW1TWHtG9S5raqDlhN0Z0bts4HwOugPMyK
6aoWZEJ8MSBVfTjkyoB9ry/+BYdVXFi197qjcYC5JxoVYIUFUG0bCq1PYRC5W7UNtdDvwHnbXDxY
MNmTGcHf36ra8hhTWTtdDwSfDE238dAY/FV1Ln0jwuspH7/XnvlIG2TmRrFWT3zf+L5UR8V+CvN6
tOz3J13r12rv4vYC6qR66oczmXU9OhC3iRKIsT8yV0Qi8i2v5yYUseH9fdTWWZ28enlPjXHVaq1O
l0sIzlbGx7ab6RRD/Lce2QX6Vr6eWgg3LJ1R3xO2tQ+dDoFFWJ+6iMTgIQnuAZbsx1EPtnPYULNs
xptoGh5ju/2Z93dDMCdfXdc8F7kL0rQYHrx6+Wpb/a+OglCV4Rv0HepOQRV124ym+MFaELDxuyA2
hgv7yghDcZuRlxbo4Sdbc0168mgaBi/5lCBeTVwLK4fuH+a6ezBD4e+Hon/OSHMEM4JnrWXiF/kk
bwGAcveGsG+jYibTvng2dHHBFJBuOohtK67fJDn61Rt8HlznLvlsFtWLwCSmIXYSqHW68dkHxr8v
h+pWm4IIsjEYeMwIj6ZVknTQ/mi9mZ6mbW6bArNs7pQpl+f6oVg6sZqCdiKUz+7JsQQ0nIMl3ege
NaB4pq9H2QJjJSLnLkYnOiJ4aCNfR1ZIrSFFCdTEs9gCBje5/C53CJbean6/GBDv3Kgviei1YMj9
TL3QPbuxW20aF+o45sd+23fypgXMrXftZdsItA4Itnb1qpyYjOT+7BEBGM+btJy+zMAyV1ZhNrtB
EzaNmVM7Rc69t4SH0ZyDjWk7zi7ufzZj/mYvyyvyDzSuTfFJG7z6YGr+wcdBhG0ylrVVPV9ZYYtQ
tE/Kk/2L8Z5P/tq8oqSGSzqirEOYyUsryzpe0xtSDlrSHuU+qjfmKUp7LsY6bAx+YVjB6ACHCEUW
gzspTJLcpUZbD5g0AyLGsnuhU2M2DQ8kZRX9onx3k9fGyWnqn4aoRgoF8Bzqu3qKvsW+aW1ML4mO
HmkZuUd5bYytJ7d/gXVkngzhgDCh8HrQSu2z0Vugvux8bxkxZTnDfTXz+s2dJpOqfV1v54Vcds3P
KP1VJ8OdLpmwF6opy+2iyRxKh8qeSSjlSCd0rScBuG6+AWZt7VrPOhqJc5gd85xm854hxkFfdHvD
F/vONaN5p4eMN203rABP7QzTPNVI/baYKjwyJ1PtHreLfxymt8Xj65UGUASTYNmF3fgcl/qyscNs
xrX+kMX5D37ix8FxH+LUy7de5ZyXBuQcssqAKgqjuebRdW7L4ZOwna2Yuk95AAxeI6WuGaqDFRX5
VqsgMMDo/mbF1drVSanSi2XaUkRPlgxQ/lCeoOAisA7WqV8LdILo/fBr3+sR3Wxn+TS41qc5H76N
gSXWyI+nUxQkOzBK3tp07xn5HVMnBCY1EbsWAwFxw+lTY8C8d+ueW+5i/fIFTZPQPE2lNXC3zP3t
UJEhkOvPU93mq8ivfthF2q1QFHUorATYlZi7WBp/Hn0zXPm4izeE13oX16rupqQFWCrxfKiVt0bY
a6vpqOfdjZmLe+HV92DWY4JgbDR/6Xc4VBfd9r42KZcmP+d7qN3UAmH/Ms73E9mAq3AWD0FDzdsY
HksxAJYjwJTLZDatheZ/8gLB1SXCfhWF/XbyKIglzdySb2QeKm94gjvmENEBTMxCbjpEiHbTetcV
dkkTLT67LgLocBNSvj5E03x2O4B3jqafi8zaTMvQn5rlE4BLcytMim9hUD0jaiCszTa+olOnom5b
j95yEjHZNHEQXdDuP86J+yYm/YVkKKD1X7TIhSXc3DoMaaOk/Bz6eQP0EWCaL34WY/5UQh1eIfD3
TzBpKX/nHnS20M9upROUBIyZkjpxSdY2LuDXqD1q2/tug6LLPpSszbJ6rLnJHLLB/KaOCir0UtQU
KWdy+7/VGMTs0YzCiDMF9XuUyLskzYtbOn/z2ZxQhUf5fGtWDn1qLd9mNbXsVIbMbBaYJnFT8Ws0
l1BGYtC4qKE32mmzDoT+C+8YAZlnKwSHGsXFp8YOjnnVehcLgekFW9eIAd6Ydl7frGhrkUu7cEsL
dKKCDO0x9jz+D+WZ2HonSWFBzlXV4+MbgP35FiyZhr5A1ZPcpce/wm4p7iarZDE1iPCG4WWM0OnT
fMz4w89IH+ETXnpghhdcXilheZeyJPjR7PKLX5lvKNEiopOnZw3SawZwgSlScE66SRxzvSTpUEps
Chvnc4pjbenxgqfxVreqX5rm3qWehRSnC+9GXBTc9Drr1gBrgWgtu7zqSbziKeVRL2lEIzi7GZ3m
AkmpvQ0n/YH+s3708jY/V3O+iYTW8lyvJRKFP2KVQwgPM2BGulmWoG0NnArkXa4r0DxzA48oR9eD
t+/UQ0A6dqRL36awFG+naDViy7xtyX49EMv8GpfhjWUHHVlcY3pD7+FT0I/zrT0J+8ZAnxHm6a/I
5Rz9dG+1A2+T881KF6e8Ja3jQuqmHII7T3XBdd+hcE4dbVN23nfh8FdBdFAx95uHW7PR6QXoB+5L
800kirssNQKCafABk61J+txSO9z7tW2NNBJfCAlT/owwvBPjbSYXYBXfRiEdUTpfdHf5mvlzvnIQ
9YdMhjpGLrYHclQPgu5WWPErGcnjAc9/evYajCZ0iI+BufwU5XTv+K9uvOFrgZdCLggVGDE4e7Ad
1WrbG7gl1C74i4KbFDM6mraKlKXWEsXQuj5WG+2qoQ2rVv9kbP3txhZ4Z0rCBVjjclx3EZ+2Ytup
NUUi+7cP1SEKiafWrs+9Asz+7rnCnrlWZegZ1F71Aly/HZRMR0VCU3g0tXZd/NttQqH8/u55NRf+
WNo5YUNUq+tLeWZCg/n6OJepHOrh+2td34oG2z+PtKNTHgz2ETZ8p3vJ+/Ef9oeK5qZeJRWuBAHI
rBC1UK/Xg/hsBJYOhkqdDt+A93wH3anVDCY6IL8vhJgxKgiSu0grMgaeVvbkOvm+K0PjbtQgZnTp
3K5Npni4IdoO2T7q5cITwabGWbTFdnsfJeFDPHk4mha+1X3Wr4iuBkRsl/ll7r0GWkiOYF+QOCXy
ttnh4INqKx8OoZFBf6D3rEXOtBur0T4brfU1QYa4Xyym0plDW9XOaIFhnOoPqHxphgthnWVY2qI3
nz2ihSI7OfRDk50Tcu3OtHwjIqi4hxnkbUNogdrV6OTy+gT+Lc7cnGdOD7m8Ge1m/+B1S3kmzu8L
E/HlPADGOqs10ZCVggeIO63cYchFgeCeZkByJM7w92HhYixny52bXWogQylAAFecyeJ8j3O3uCRI
NugnMyeguVuvKkS5yNOhpdEKbyzXvBmyIDx3cmFQu2iTkHDEGudgNNruJru1Ne1iMlO5CYvaOpnh
fcaNjc+IF2Q6z+1lKaczV9Pp7IT5Y206RJbKI5pQI45UI3V+poC9xdRMHcircqbpGRWGKf7qmU11
WQSY7iTA8+TbxY/IJ/0SadGq9dv6ICL7lC+EhmkDSN6aCR6hxRJXluSYnGPoyVTzuySmMebG+1CU
dFdlcplaUwtLdlx9B0ubmeFES5x4R+1Hgwlzpp9t4kOQT6pmv9hRmclWhvCdU50X7gmB6aFosCjP
hvfDZzpPVEBDDmfYbTX5qJffFOYX1Cltd+BO9c9tkUdphRZhO4yfqoJRb7Lk9ll9sdSagI6ySxw4
7r1hzgwcu3M/9u5Bpaz5Y2ft0yR5WnzoypuQsHbHOHsygE3td8fKOsMnbuD5rCJQINRsRxh4JRlK
FTNK8phONDGJdHQ0j6GWCM6mnmtntZaFQjABi4utn6O+yRGsxuTE9Y5WbyyHHAp8XE9Lb9407kjI
ez2SU5wO6ZnWdnq2vO47dGnfngzoPGwNtbnZuBbgEg1Pzpk2/e8j1eFq4YlT4vaPFDrTXT+Dy7MG
IMr2zJ2YoGL9HOVS5SU/w05+6dXC6EEJLYaBZgfrbBs5yUl5MtVCi8OhZASER/N9VdMS2sMuM9xe
W76qHYjTSJ9LehTiHw5Uq+rV1H710NNjYMxSC/THjuu7qoOvD/2utjZ2z5D3uu36ppXV0jTtn6xE
dOAqIrKe1E61qEKXKYDt7z6c3/VU1CHqNWt15tlA5SygF7BWe0a+XL6d6O/21Ot7/3F6fzxUT/3j
NNRz1XHYGn9kfX1pCErZhzaa3Yk4U82p0s9p753FCKeUrNxuY+dxcV9ScD5YlfWtzGztliZ6sQ6p
/GwZpctWX+Rc/Cils9Yut0Hpnyx9+qEjf1kjGuHX0Dj9pnAyCTI3zTPFx/vQWaAghpto7pa7MHlq
PX2PdwyLR5P+MBnnbiFY+VykmOkiPAhWFr9OO6QeW+mkaTO3jJ4F+N6Sbr8gcHKrBEx2bOr7HLBN
45rG3u7F9wAz+MXts28R85o91Q0ZJT3FSFc888hJdERBMBx08AHtIEaFyxxelqB4zvVZPA3RS9VF
uwrMwR0d+hxo+UFrhgcUI2R8dXEP1ogyN1lizRZf9vdIA6u7jMt4xlWmr+Ai/ujt9gfabvsoKx0Y
Z9A2dFNy29kDub7iHt2zu9OIOojS9pQYT8zTHBjT2Xbhb7Tleh5sg5LoP01guajFuNb6yP+MyBBZ
BwRQTcvJ7yWRYhPM4YlxP/FbbrVbYKWRPWq/OpXf4YQZjwU/wU9mmTpU0GUXNGzSvU+m5qYa27tJ
NkaLsoN6Rr3HsNt4v/Sk/Zmt/jrW7XOnOwaWMSYWi23t4urbkjjhZ8LFkQib7o4vyWUkWGpV2sk9
0ZjxzmumO20IboeZgg4/ZYhoh2UiFVDAsO07t3nQ/W7bpJhv+0ErDjiKx5Oz4NyM77TObfcAmW8w
8bjnScwL7G8zogDdV7fdcxK44jwOc/XY+fENgnv7WKK+xW8dtGuKX84u0oxkbVSle2f3TJfKHFW3
3S67YaicT0YS7oqmc1dD6V5GbTQugR7skyq3brICKhJUKXGq4/HNLMJ5z8LaMs6ekVWPKAmLmdh6
WDP7IDe1VRv00MedEGTVMJTbINIA+I7zVs/1bp14hCNHNppTamTaQzVHt70gdQCqOVUOmbLj9JWJ
wzH5ZeP2u9NtQsQE3ygqbdAy4hFpSdjvfI3slCjTnG2fja/M+lbJRHZFKhxShXJxTA2C81Tj6X9S
tv5TyhaNNvNDj27z0r38rzfVLr59yd/+z/8m5LqV/1RV/NG8AhpAPu+frV/xD7Q5hqH6q/Rw3at5
xTf+4UrLimHSgfwNeFQ9X90CvOjwKj4Klo89X4MesOH7JiYYVD3iv9PzNWk7/z/tRMen0YkBD8Kj
rTuc9Mc+Z+zFtZNWbXrMhpJCxtg997Z769MCXttkz9wIA+2oRvBUPqXikMTFMZxmOi1dpB8a0yQg
qkqoVs73BAwya/WXOz/osH9p1UsmWzKh0b9NeeATsLeUN2meUnkJx19DSTsNPeVd5iXl2gvTZdcW
ib6ykvXMb2ym/LnFyHZrJd+Ik8Q0y6hsmVqx0Rsv2zOyRiBr/YKshOTPCU/kuWYn55578LLVq/Y5
r8nHnvra281Jb20WhPT9jzCil9gJ+7NbTAP1YzulWANxAbPkjlr9csiHbj/1lbwINtGq5Lp0cI3S
vyPdnOAKjfTIhGuirwXZbao56f3ktOjclqHdxxP9myXT5xsjD39ojeHf2PCjHpGuxoeuDr5H8Bpu
/XKIbr0gjNFi6jAYZRQDukmio4ZBB0ubH+3csmPAygium0TTaD5W5Bl6oQ7EHtFvg1WfRmVLIIIV
HURAOzees+5ipsxofKJeGYNdkMs3mCirPfrp8R7r62fhEv5pJmn6Weiv0wBQMyqGtyYh2qANvo+4
lNa5v5C0YgT9HqWvsanHTR3HxPkQnYFLXFAadc2vRSBAgRjzo1EV854gaV6opOaszejNAxz3iTOc
BPfc+wU+466yonlfTimhiTXtxkXLzj6swrLhhS2hURUrmxeLoCd19NzhBiwRHEwxxdbsJAK7vtGQ
r1D8n+4T4kTWglyDzRjE7Wb2kStZFeV1EqpuAt9s9sLif1JHADPjocUYHIY7wCQ/Bjnwo8WWnHQ5
QFSLVg7Crg/VXnWc2vZ3D9WOQI61JgZd6hHJS846lyOyRg3O/ngP9XqV2qNWGe77u5rh3vV91WnY
ali49E+1HCdez+J6KlCfZ7oEjDGv267HXd9WbVMPbTl6FXIcq55x3aEehqj88UnKT+PD+b0fyXDZ
kePmMETQ/+HAD6vqQPU2C0NxLXCq9WQy3iccnbG7XLSGiZdhgcHsyonWGKYDpT7G+IMc7Tty3E+C
7GOBwURND/5aaLNNeUjOK1ytLqV6vsEDzbZptA3AEHuvHr+r56itvWBOhRVv2Q5kUzlj+9ToBJ7X
pkmF0krq9jAP50irL/EEjSUihW7FXFY7B92oyVmtdraiXOBj0TFHkZh5ytCijySeHJuE0JCuprCV
lgBajYMr51q+nN+TRsSaE5tnclFC06poCmdPDnmGe7Xf7ODdeO1wDsAynCBp8VG7Jom2cmYYhq5N
Pi9rMHwCGAozgdArH0MQVRK+WIuZOOew0LA76XyG121e1G8tXM03kzwCesaPxo/EJkstEr1H91TJ
yWk0Uu8iGbzcKUnxMkUWCSYVMe50/QqfDMOEkPOqBYG0yAmxOkotdDcz3h9agv5+NabfTJesuTnJ
XkZkHXsrx2ES+LMksvUHU86HW+z37azXByLWMdqE1i5gqp7KObtVJ/muwN5xoQv/tag6d9/UY75r
sXyt5jI3t3qvjyT1UB7wqBaf5yQSe5oIj4jAp3MpFyhW2lVlNKht5RFmcw+ewzrlXOlvSGi9je5j
WYnQgs5Y6UPpHAksPkag8s+JXCByBQaRUnCZSIwiyHUjWqumQMQLDjFIHDdOy4tVPLuWTlUk2Osj
ufNNS9rEKGed2kz5RJe1lTbJ0+NSBTeRrKio7csIVFa3BXUYeVgiv/Rq7bW2IVEJ6jbZcdREhGCe
4p5V8yco/LHvyOMz7wpbH45Vl7trXTQ7IyZyeJBFIuIYsjOY0uQAob5wus+gyCmBUyaYJ2LJ53xE
bN3RyXR8aLUFjNiVpYUOXk3nq/piNZYGZlnWABpZxKplnWtpUZW0kB126qGtte1uhuYJw2bOL51P
LXb0CGvTmhY5YkCdkKJZRvGskVW0UtbTSllZA6+MwEZW28iGateTrMARw8cMiKJcKatzsazTWRTs
TBx3B4UMmxRH/koLUwixOUhGZokjJvWx0rf1NW5hlMkfivj2vvH6WD3xzzSG6271HJM/z863+jv1
1gSLeauKdsBa7VQL9YQPL/2+WuTZlzag5lZez0S9nzp8yXOY+80YVOvQjev1h5P4cHxTgKs2ZUBJ
qBtIULQa65FaCFn8vD5UwR1/bFN7+8Emq8gm6EHsTY1YNxI/3F0RerdWX2+1mYizMkj4wbmvdRG+
dkFYb/QcqQ0aG5xWw6XHR7jBu5btk+WbY+tb5u3ZMZtcfkB4htaUW0xkYPYeaeJwaILU21TI2tPB
pFTToW7D4lnt2iybaf8YT5rfkChDZ6ylbbrgIzQjmCOOV9G1LA7MeT5hCJtWwUhfL9SiO63aGn1q
b1LHIoOuNIj/G6iehi4OpzA31rYomeMaS3LMM+fsxEF3INOi9TCJGiAAE6C/KN/rY6bFG90ecOAx
i1uVLiQbTJogtc1vY0EAoxYl3i73tnmT6zAJan9dd+2jQXJ7ETxFAwJ6mYh4cEtr3oy29CEtgkwl
qqBpRAh7rj3nVU5+aIyFN5zEoY5SUq0cI8ekssQbgc+ayA5utVwIV7ruhhhojYE/+1FrRL8qhtY/
lizxcCwxZLHgmHaRHKKQSEbh8RhJ8p9Jt3Zj1i5SwRC1YimsY+SQpG3r+rQ16pYkdjReK9F2tIl9
5ulxOz5lBiOwIHPonVneg8bfoYnb5IDzmRpDGpIJ7bS00yLgxNqYvVTUyVMiu/owalep9TPGYUIv
5jN6hYTiY3WZkVjtzbz9RgMx2LgBlsOYmWo6gz4Lsrw5ktSVIZPQCJEc0sfKpD80LdhHusV9Dpch
PEV60+5Gvp6Mxdz72enzc5E2z8VXr8/czZJV+1ErW6nF+9a6NOb9yUN5pgN6mGjkwUTZVy7iCZ8G
sRjBepujxqBiCveeTiNWtNWzqSfRxr94YryvvIqqRu9nR2M2qY6nh2FMq3WWwOYT3dOyBG9RT1Wc
DPuNF1hrPe7dIwnkBz4x6wL0aVrpJ2MZskvH17GLfX0zjj6Thoy+MEG+VOwrPIDIM4D0RH5Oqab8
5dkNNZug108zYPWxeCkxJG9avcSNBVt8zjuyC92zXmE5LvRs7zd8gpY74bSg4uzHw2awGupa8XC0
TXfBYWw9T8s8P7gwrJoobS7xyHdJuKg1fYOGXMcXVFT63f9l70yW40a2bPsvNX4oQ+MA3Ac1CSB6
BjuRFMkJjBIl9H2Pr68Fqp5lJitNsjd/ZtfSUjclCoEA3I+fs/fajTZ8yfuTO8TGBl0u5fNiA8EO
QEA7Yl2T1aOib7StxWR7Ce1iGVjZPs5wWFv8Rt2WJRPpXPMLFh0/DSfS/FwL5Q8cb9idiZI7wwwf
yUB9EknDKxWQk9Xo1qEfzUPUO/HJLTXPZvIfzkXtIyppzA7WiFHeuDPXaA+k5JGfhTiICR8NtkNv
jQcj3ULvoMrOBIAy/YDSaX5SdvfoWPHb5CBZmrI09HPHtGjbXUOpcTZax7JixykViIxChiWZ5s+z
7W51TT1imnpKQDkRLcjgIGxqyAPMrXE/qWUVL5qEqTH6wTPKGRCYpzgn6Y1jpA5e5Eh6RBkuXlWg
xhcDc50YCKsKn4M+049jOz2PdVmvwLjrKHblVT9VL7IrbgBM6NsuWxNix848OJPS3qaowRYVw7da
EtPPZ64b4Irl2XW+ZsWNXp4Ql2mH6RM+Im0LIDz2zCrSPJOMBprY83a2Em1PBk9MTh4En1gy3KD5
dFlLnCwcV/8yYcMuTLmya0EpOtGKEsbGpdPKQqR/WWw/Dlj2U+gtRldqfjeG9wFa8nPZD9sqc3ke
NSJFhtnWfTTkjClDeatRyRMHQlbMmwxxOzqaVAebNURLTBIjC4VYTKeUL8zqVAWNOjLxNwM3OMQo
RP05JDNYpDWfvU9ujKHLOIRza+mSFi3ZyrNLJpvGt5HYYMmRubyHNsP2b9IihUQAYfDJUH7lxDph
T6K/ViysVTIqjbW0Cw5LpWIohOiEE2u4NC5Zd0ne+ppw+KkY5C/YYRE0OcOxUwuN0XS8x4z2UoBt
94g3kZt8XfE+kl+6Onk2aNFtsyA7SeqnJaxBzYUi2oJ5zFnYMy9AL7u1Gc4g1RLvYX8C6xp8abnp
m/CWmVdwph0qN3MofiIYSTG2x/3BIi4YGi3UhwkvoXpBa3JssohjuiZeTa1JTugJOSBHLM31yypi
Y2rYgeqkw5tzozesq0Dd1+MohK8LTIuBJSd+aFAgbSkebq1hxF+o598Dgx0QgsjGaAoSEOw8OSD9
80qJii2x76DQHJk6APcdm/08kFmsUNv0M2EHeUtkhlHo1zwFV5bMiauV9wUhBqF+H479BQJmhn5M
i5C5NN25yFhOdPEC0hOrHl+DA2ZQTUQfZeETPBwUEs44oAm8rxhI1KRGUG1WUPRxwhJ/S/QEuXvY
8pPtXDivIu/Rw8IoSowWrlj03UzK0u8x35ErEJ8Dl1BcvVWxP5SI1yyPodVtS2Znv4q9mkSSyTBD
K7iFBWWhiXC+FFK/SwtePy0iBiMt2vesQEwXZ2LfTfZ3IsF1NI0/ZD6gSA3V/USO6GbhNORM9t6q
jQOaimdsnCPG29vRZC4J//Ot6Hm8tJSY5zwKKZEXr+wwtVdwF9B9b2YTdRfy5x9jLV6cjr4Ji8jk
JYCmt0vCbw+Cc1bS12L0zJeouQcltWDDxrgqu1l2oVy9dTky9dLpY7rs0Ysb229WETODmGhsAQJ8
iAqaNuFjlS/v0VKl21SAResd+QyyzziUEYRTc7kpS77XKDS8dciIjnJ67eAibnI5J4e223TRdB/X
nWeExXcHmXKT7GVd8VO1A9CF167W0jVNgDVxwPmcNNeDTOJjGw2Ln6fC3dRiXq6hDsawNcvXgh4N
UMb7eSxeGeIkh7iDWjHMzb6bG4Jyw/BRJsS7fpRcZko4iWjYoI2E02m2nn0XW9W7WMmTW4d7gKS7
YrQvlhqYy9RauVP2sMMfWO9UGO9USvZxoTeeKhHdNC28ywK9AX4D7pHeellXqRu8A5s2s63z4KaH
2EodT4wK4Cpc8P00wAhsm+BWZROGq5+21TW7KSdFfuxSsYNil2zzPPra96HwRQMDttefSJOwsEpz
hE/6i5GV1jm0TrbFeOM1TRl9KKfhNjfCpgY9m9NYnCcTPeMs6mfi4bJ9brs/CHv4EZosmwEcoU0V
xYYXtWWyjXJ0hllwzdQBB1hOq0NTgeeUgtNnJOOjkDDFpTzIEJ18IJOFQcvYXTV3SbvoPmZaw89k
udz2EMK6Gk+zW8sZXeTinOsqejxYevlKCHm4ZNZRG8nmFSEj+FyhlG3WI7tr70taHUj3gNayTwbU
18ADXYGEybL8tBq8Nm+cL9ASfpq5PmwQ3tksbDM+0iIm+SPR2yvqujI1vkUUTT3e8i0+DnuX1K7c
ZBxKd5sYpOClDy3iCFN5QqNM34GPPifTfuzdr2mgqK7NfIAE01JPW1dGlvq5tO0T8dIkyedjfESG
ddG18LEokYXYi2w2EDYi33XyF82ev3TAi9lpa31rq+aFZrhzdFov6aAZmN+ZXWm+bS7xsbPMp3Gu
Ue7NyjcaVJG2fpMZwtjMcMfMqEcV1bMpauGlC6vrAf0TuIeGwhpw3Naq6ivQl4c+CVBRLMqfJwfX
bTnj1kgTnsP6djCje12J3JeJyXY1dQ96eEXc23BiFtR77bTK7g3uvqmRv6p63YeDz+FlktwTNaEZ
7L+2Qbs1OvT+qc0JJ7Ad0IB0AscKjWquk3qUtXj67FtbqLOddxeDABH64/2F+yTQmt2YkTB3Tie/
zlNr+1PZPlVqvE8r8VRbPRVvp9Byaul9ZqB4iCpiAiErx2OwiV4z0DxeDLrcT5N6XzoqoLWxn6fx
Pk4Ceag0ZIyyds9Lnzj+phJ5Au1hP6fmTrfa4ti7JtM8g3OM09jH2hiS674vrrN2mrbralFVM6c5
AKyHli5/tBuRIyoMV14w5tG2sszrCWQEWszUopRGP6w0870CNXTmELQRAc1/NCZ7hRrNy6tjM/Hj
3Kg6aymjgzyocPna6mmgd/3ViZjHThZYrH41oBbFu5V96et0piUfyj1hhPexWcVbxHNyixNe+FX4
I69IJ69DzNcFpP2kmpCL58hzK8nhq8ni7UiwI99ike/KIj5MOZuiwxyXbiItrO5ALk/OgDFzvJSa
WOTg6GuHmWOPwjaAg43C1joF9YCyOjLhLwc3oSsuaSKHHU+yfYTp8GAmw20jW+kFM07yTGkProL1
5Oglh+n2CPeF2rWnOuqOY5IflogM7RJcwyCCnK3VvEKs4m60VjAmBjfBCdq0KfNpkYZycfccK4+i
C38G+pChKnKxpEJesore2YAMpfhYwBn20JyQl+h7hpfDVvXp5NUKBUtfdg8JITNogTj05IkJv3do
jswaGFOsRrnQ1VBtIXWfkwfDsQq28O6eNDmylwYkOW3v0IvD6LfhWgdXFn4bsL33LllKbbGDTUwR
XCAmIw+KgWR1cM0CALOyZ4T4It/OY8UWWCW1N5OBAlXH9Hp2yzpj7C0N+4erm/G5GsMXgpxlBzii
QyG1i3r7tctK1o+MrJ80WDaoSt/msMo8mfXUwe546Jv5WtFv9sI2gdVeJuxYmfK4YxxtLAe28ggh
1nnAPU1GDfH2XtXp5s5m6a/0/CUMJ0qVQj6FQdNzjwnyMJVWe1bP4Zlc61PaVzUM9uiuMpYj9RvD
I52E56V+tWhZGy0RYDWSg74tLwtWN76i53QmbDxstG8NTQpDn+CEGsjfOZG4uCXhkrr3Wmbjt4vs
U1dMFW3AOaANIX6oJXyCup+DVpgA3GgmNn9rfCurNt+Bqnla6usQifIFW1l5C4ij3i3U5hCpnwrk
xuwnNHJcLdt1ot7Zmc7+MRXGJs0T6dcLg+thzB/A1COq7ihLTb342lr0gJcJjHK6vHMUXGxTJ20q
v1RzdhfxjdHjTtjnbyEjbO1OpwcxIU3tlXMn6uRnOombIR8eGm10STpn5GF0Fd7rjHBIFQ5b660N
CDvXagcPWcyBdIEGR/B4/ABgYjgaQt33i3kq3GkfS/PS6EGyZ/5XUclzVo2faBrlJIjpT3RFy5Wz
dt+tLyn9SH/mvAjcFEhYF8ZnAqHSb8vQrI+aiEkzmhnTWYHaxVnmJb0We30k9hNxcdICt95p7rxT
HU+mYqS618lrHBPxNDohPi+75VQWLT9xGbXbThO8+BIDIk7CYW9F4xcUWZs+nN7tpZ/20YybUtbP
wYRWvSiJ3o4sRf8qUD/znjxwmCavcNKMA9smGJmsnT2mLDc8Fh3I5UJswHhVmzgPI69dd0c5a7c6
g9mNqr9lbXjVyOrBGvR4F+OJ2fREmjdteqfr4mHMJh6vts3p2btfazNlCLmme+XG1tVDzsDLN0MQ
1TLVzTkCBUHFxlExbED1B0C6MuBLV3MEngOEtIdr9abiEeG9Vq6XjSGQbyt7biyr2kaVAWsDncfG
MDGc0GPRvLpQCphSpW/0PDiF7ny0GvJBSt1PQvGOmOyhyfqbTAOeUYJ+BstTbIxZ1lvH8tykgwTC
C6qFbXbQ8i9D+y2po/GMX/E174ot3rbUN+IetZXe6kdneqfGhL3qMG20++FMNtcR9SRdwAqWUD5u
hyjZpjacaivGGxPSBdt0yEXXqeiPZVg2q4332nSpyOu2pfNS3JqKwXMEjd6PmpFLY8Wu5CCvFaGr
Bzvh42e69Z4CEScIMHvvUkbgEbmAPkGIDBl7UoAE5eXGZfHE+dAPeAH72Nc6jb4kOudmKfNduoQX
HaHlscTQohmj3FcyxEs7bYzV0Kcywrm1qNjJmLDpNIt5NOr5ce7awGNen+3mRh67uCbTYEh8lQtm
UCUJElHPFZf2Am6+AO4jtEubDExVmvxGJO3VXNA8bNy03Lu0jtHQ0X1pra9lADV8QlV1HJ3mOqZ8
tSHQiB41UaeNt1psuAfeGLoGXXqn+oQ9c2yabT9CFW5zbVcnxrjBc97tS0PddoRn4DwfPHjZSGWw
ClvOYxYj3sra9XiUyGlT6L3P+rTP9eKNk9Vl0Y/mosmbsVbX01wFtAW1147U1stAp2A/Sxh6VtZe
NCdCyKgSHEO2M+wIkieWorgeindEUWivxqPZsm+2FrjgoTfZTsT32MEoG5VfrOx27GedJrlGPYv3
d1tpLmFqhQi82p7xH9Fl0LR7aR0w0nIORZhKEZj7NIHom+u3km7pvtAgEKYgvzUMm5dYOA+u2+yB
e/f7Zs4avxpwo9Yxvow+ojcwXTlgAr2ht0vo/MZdIeczLrgZ+o47HONsuhD8UfiVoPVoI1fU8Uhw
gqREn+It+so7pKVvzKbMjYu/YJ6QSOFlMVKYc/WIOTTWvzWRCu9Zm3+6UUATRTHoTxJz2GUclLYo
jGMszbdxXl6t6q+0C4urAg93G2igXpa0OZjWcMvkv2WKU+SQBQ2qhsChkZPRqB7qlHexUBd9Gr5G
pJADg0y5wWkPu5kASDrp0ROVCFYwHmpTh5RbZ/FxaWmpztpr4La7oBXDszs7IHGG8TZuReaRiKTt
Zr2cvWkA5R00br+Hir6cRvILPcYD/Z5dnPZnO725PAkMJA5A1weejxa9g8gIdTevbGsEOD6Xj/3q
Nf3LtWl/mDL/+vXHv314NP/6/z7+yC9n519Oz49/+/R7YqbY3mLH+i9T6S9Cab4koACl+eVvP+bX
3/qvP1JmVgH5iyC/X7/p4+9hN2QI/ddf/utPuklx7soxoUpb3dJBcBg+UlE+/qK/ru/Xzyk6AwYU
Ie9/+7FN0585M8X7zz/549e/fuPHR2ylTZhxMGw/fnRE62lNqP6/pt2//qqPG/fxyygvIs8tCLr/
+OVfdxRRH/pJyzjHjfYYDNhobCKVvDipXjPSY/xIJyYEcU1D8w6HzpBpnFwGdszJBMsgcCh2pmH4
+cChmJr57tqxHN2Xk6mOiZXsHV0YftjRCZuX/jFjhUs60xdG+J0jP7DEEmEnW+y4TZyZZR5156gY
35vdRsN/RxpRSzVfFI+qrw+zhZ7FTu6z4dsA7RGBSd6hn0uvdX0dmcwYwGfNLTYSCXsxn4c6+b6O
MJpZW2uF6lJZy1vaFtmmr+0rYkT3Ci0JVjlU0jut0K6tnGjGbMEeZiXh6LdDl3g0KDZjHtzqFgtq
4qIQsOyYpx6HmVxI7OCFhXCKZZslsgCCtZQIxxN1auoo38YWwmYMSj2z+E2RRZcpBkuPkY1Bdw5U
scu/LQ23t2TERfwHAu6poGPYPnb4TzGyMK5xeWg3VjYd2dgOGBBJ1I3Q5Dvzm0Uvbx41oBTAL0Nz
ukKa41n0bIk3IpXGjpt9heUI8KG1s9v5BVkOJ4duR6JDiMALItTUBtt4XD0KonrKM+e9RBPrD/X8
Dk6g44AoWLgtcn+TkD3Q6MlzHZbnKDQfyozytmIl85FTpn75tdfpgk5LtHGMrWnqsddosX0Y0z7Y
FkaCpBGzNIXfAshByX2tV/y89Axz1vCbmc6AsIrM6zHFgr/kuNG7hnHsRqEIP+mf63GlWoj0YYQT
rzlV4jHseYGACLQth2KqN99mP+yzbzOb2hYTh8Q1qG1wq454j0w/FjaJHLDgpyYE1sBUHsr9NcvY
Vk2IF+xO07wkh+jo1OqkL8Fd1QY2M7Kl3E6t8zSShznJwsG+nuHlIJmS1FcSLxpskH150y3qqV1I
SE+7t3yKb5eZqaWI+hd9AiZhG2tCZEfA74fmyalwkP1Nffgv/BRzFez9kw/imDbcEiksSiV0ff8U
9EUB/vy4pzk1A7Tc5IOmTm7KZCE2sttMR90Ri+DBrmprq+XkrmhdFEBFoCuc9xCPNOvYNiZokMzw
iLHrz0auqTsxIdeO3Pwm5UEo3fYLS0H4hws3Vj725wt3dB4HYiMsh77/Py98wUPjzPRojwyC06Pm
2Mg1aOdtJpfJWZ90tAYTUHdxFt1AJoxPswWl9/c3z/iXm0f/w7GMVQopqfL+eQ1xHSfOFOXxEbHG
fIPdES0ttmgqP8NTJD4dSnJodgGnA62mZOj1k3OzREX18vvrWGPDP98LUDxCCWg8sMmdTxCcFGyX
aPCuH/sqmHeRbMSx7xjPYxz3xzZ5Hpaw3JeZ8wAsq75A4pwOMc2WgRCQKmi1y4AngdQmizQcMHsh
ghn2K8T8EdHTWxGuRnJpIXN2w3Mg7JPsxvZSEc1EYCLz8IZwQL/IghJmivHmyAGCdAm8V5Xu1cc/
4vXfumx5/v3H/pdn14XTLkAhG1KXrrt+Pd/f7jkytv/1H8b/6fVORt0QhUfHAHA+thWhISqdMSO7
u8o2vUgsWHRqQlxABB1sszrmBGReJ9lC2T7BUwiHQ66P4mDY+XAMBEl3QxipTVMFwz7DDHzozfFL
H5TW7uPK/788+g/yaMAi8rdQrKuyj9v4rfgnFuvXn/pLHM0jbiolLCmQPDt86//DxVLiP5FRmfxP
GbrBf/mbRtr6T92Upg4myjHdf2ikTQloSyAGdU1T6f/PXKxVt/33l9EAAwUFShi2axvCtc0V/P+3
pzKem7HnRWCSYnPajKNW7WUzP9RLugP4E1O/OtqWlFS1n3FK2FM+7tAgVR7oNz2qlwsSE0ap7NPK
Sa/og0E2qC8wf+y7JsgfjSTzCT03/FJItqCsa/2uk3IfsEQz242OuUGgnOj2dV9CzzWbl0zUaOka
OpRxhUmrb/Lea77KmzZifu427bBp825Tlc+Zg9K2YPjqFb1xTNgKwIbSPdUC92pBjwYtFXFFxUw2
rXvpy17fy6KkKdFwEXX+VhOsfkCP8NDUTKaakM9KyrryBiHBKxsmICBMwnUjfaPQ+h+dO+jHHjhD
FtFRdHtrk1UEeiW5222iAslKzg9o8BtP9cyZZCVwzFM9wZcgO7Q8VUqONxAADrrBYGxSFlzpYTyw
IL+38iUymoqMS41cu8TRPFma1g5AB0xjlmxvNCxYABSkSjjNLjcIYyti4AvwXpZD7wRbuXq1Eyle
Z5pNf2KF/e8HRAhoQERQwAozrc+7RjKTNQcCpTpWlnrQO/RCH//IZIuhwyFgPZwJqF9oleg9F4Wr
arMgvP91M3+/hGIk+PSsCsEQ2RJw5qQLr+WfzyrSMX2iUiQLQqNvEVfFi8X8Aj241t+GZv7IkfdH
LLI/3YFP2Re8IsK1YIkQp2ErQHaf9k2MQcbSkmJ3bLX4SqeNv+HBDpbQi1Z0foc8m245E+gRbni1
gs813O/7YOxOfAznWJfL0+/vwxou8vlGsH8CyXB4YaWurzvs317aRDfbMUfFcPxo4CQF9XqrOpMa
GY1/SVmh9RAIHJE5W/Qm57HASaBlKelWDIImHLBeOKofw0Srz3FI6FVltv/4USid0NaZptcGyZff
X/Tnbf/jNtrCIMcEYY3jfkbwhbwBsJQTLppyche386FLYK11g+YyS3cM5h127Ftj/QJia/DqkPcw
Rii4oedQbhvzvXbmYk/3BkOVVt45OUOjuH7MAmtbTyacGVD0sBa8rE6+dSVt38xsUzLq6taftPmb
6tvr2l5vhBm/ExLG6cAuRzIyzHtaG8xJMvXwh0+8Phh/K/rWT8wUk0/qWgzeQNr982uaUqgJearH
x6Ibj5ZGddzUMc7D8TGSi3mFmHarCuQPuimSkyEWHU+twWx6ceJNNbohJgPaYMOAgdiBXKIz2owx
fHBkHDfmpB6G2omBOF33ZF9vP8ptVfXVWty8qQqVos3MiVodYBkBeG91OS2HRmtwrdE7rQPXi0Ox
FUPwp/cFA8+nj23ra4EjdMw8LrvePz92ZsBFynsrOXaNeihVP3LLl5smyL5pPR6M+mcxl8R7GhpH
DpgooOWbbbN1W4g22C5CH5JE14aOlxtQl//wlfzbtRmGbTIrlci7zE85Nk1NN6xrnORYzwedIhR7
dflcyoYtoXUeaLRZHMPs7cd2YA46ndCKmNfQaTmY9gMtny0Jl7zmvfnaQi8Wy0y2Vejc8Vi2fj9A
wik7YMXG0vxEpyrRJj0saj7ZxVlK+xaIE3ZKk3jzEr62L7P8lr6noHMVA1ercjQP8StHGOfy+49t
/O8lzNZdxzAU5TbER/3TLp+GyRhjk0yOC20+386SW2bCytOdrvbQet7hc/dF0e3xYp9VwC+WGZGF
UUf3SS7yQxHDB/rDJX3aV5Dkchm4s3RKGRsD2adLEjFWxCFS8TEK6Bhk+nKjQ5TbN3lxRORD3h+N
nkM46GdTSdvvXBq+LpmNLTCoP1zJ+hr+7TX9uBLbMHkcpKsL2/j0vCZ552iNxmvaxYFni3cGjBpK
XryIcTKOnsk6xDwsPC1m5IWVjjmTBDkCZ6bTPDLJsTr3MZNmsI36xdnZTDxLEop/f43Wv5wfdQ6O
UnFcWleT9W7+bcXvnaylezKxlLT2teqwYDVoZYQqnzRTtq9WDWJRz88Y3oJDFX1zB7QpNr2EazvO
ryko39OE7pKs3lN8v18mA30+8JshkfmtqREMHMRm6KEEKbZyyQk7MLXHvo9qYIFme8kmqj3ZJD4w
gz/e/X85DRqI1wQ7g2tyRP70Rg4zrZXa7uKjLqCj1bivo3qYz7GUod+tHSyLWUCBgBOFdU1ZkfVk
UlhzfrLbEuOXO57G4uCmifaHd8b+VG2sjwViE264JfHZ6PLTAzqEzlAugctxOVF7t5sJtE7KhL1+
frB1GOoT5GRvDc9EvmqsNzDakLtj7gSyHpJ9KEJDNja3sP12CrQjSd6IYywXMe1sHBBSkGNneI47
Zjf6kNc7d0CPTUaLsZGac4hpczwgLDIgpSfaW4niwLZQZmdz9z6lotqiW++9QPTkcJnoQOz8rq8R
Sc8l492uTBlvwRRDrDQyHJXdezDkyznt++vCTI0bMqoNGCOHGqbkm1zg6zNWL5DIdlEG4JGuoQrV
XktRj3Ul0t+PBCLko9rd7x/rjzPvp1fP5mFmQskJSemfY8UoV4ORzoN2wB3QHMYhZvfO4agtfPCs
t51bKx/uAoXYXAZDsatryBlLXlc7x0BnTrD3vm0yTITpROKHsHw7ypPbWerIwEo0GmXxo7QYJDsi
/BpkqgXgM0ovVI3t06kR9F9XeU8nQi9ACbSjV3dDzKR4qYIHlzkiJ6erEm3rrlnUMwM1x08a5tnE
4gbHGXrPaQEqVkZ07DJtJgUERw7xCucR3Dlijp9j63a+PdprJgX8bYcW+AaJHuentnmL2vmG3F/Q
ipLzgoXkNWxVeOhSjDzAWTqPaX50sOruYDAU3yBEGfwxU6+Yr827opyBIAYdyrJyR2Yy47VlIhYE
3f/vvyDj037JS8CYemUVc0CVkJg/vZ26KrqyzbhLGtGcKMPbG5Kc9UM19WQ+G/M+semZjYxUa7km
Xk/Fg5OlDFhleRfZ2Loz17ykWpl5VsrwtWjbbvuHK/xUZH1cIfv42lBZ2yqfDwUx81lk2y16tXWY
WY9oz4Mw3JY6e7uU3HFeM8IV5t0YQBHPGuoffEuvc0yZDIqLDIkqPBB4Pm+guYZ/un/0Cz7tLVJ3
XTCxSMYUhOxP92+Wrd2KCREjZBuxj2MdZ0Y/vmaJm+4Cs4IbN43zGZkvdro8RpSdEEuamESDrJse
gyz/97fL+nWi/+c7Jy2y/HSFTtDi0j5VpVlTaSbMguAwWRmTHqtN73O6xb4hjwUknmf+066L4uIq
jGPytasfKjOrN6t8YeKro0iwmu89YgJCW/PDSPjoWZQ/KGd65LJjgc7byXYYRW6DHF7gGNVyZ7Ms
ehlALm8wFssbsqeQLhV20G47pFN426C92eS81Ue+yksyte+gDpML0P4K0ehyG5gl73k4EOnCndxF
aKi8RQ3W3mnibw2p5leTXTMyLBv0QglHYaY6ZAW5tz0VxilSXOeAHrwV8rs+b0yCqkSDXcKa1AG7
0bnP+FGJKtudLVw692BHlbPIYxmx+edgQiA15fGpSoLRs8oFvcTQ/uTrbr06GaydOct3q0EblGUN
HyonqQJ36qYglfegW0SjoiY8lyHdfxdB0IMpX7jZEe688T7QRbBzx2hhapRCzOcAzSYnjSun6uxt
gLT+KXBJxW5bcVRF48d7JzR9aVbNmQ31VXPH5c5CQSFWkZMN8IjodAQ52dq5COck3htl9uKSWHqO
AY2AmsipZ8EFn5ZBvOSFsKn1iFtQuKVSzbksk5zOuQToUbP7HhROCr/soT2qKIj2sKid58Xcp8Lc
N9EwH7vc/Dkz9r3vs+QNAhDUTfime7Bp9NMB8yGwkXsHzK3/zCJ4nRuaukDAPLZjR2jxwhiPHBpS
FKeRbxIVmqkSE49dDs00Chh6u2pE5DPVmNC16LYCxOlbAnKGKYw9pxtz35m81UvRk9QoiJSztEBn
fu4+hYbu+HNVXLfjROoLmbcAQYCq6raDSYLAmCQsytMcq953Rvkdu321K9wRvo8kq8uogVzlydQ8
cGwGR9mnIE0ZuyOwIGsDIzgkFcghR6cZmR0N/T7UHMOTdtVQQRPq3ZbVDc2Li7CZPcVue7amND+o
eXwUCzIriiqMIkvP7MlgPs0ZcjuYru1nlXMWqqUtNLaO37Tu3hQNFHAmabAOEfQnAIWcVQBmdIAH
bIdzMeFvBycWd0zGu527yrDSnmHGUvaan0yxvcmCPDxNeX279Otf4bgQvEr9TgeVGg0cGzvMqh9F
d1MEu0T1i1+vlHcs9WiRCmPPEcc8llmVo9QztqEGO6ZqbGpEt8fD71rT3g0Q1dNz+RoYhbtt2yCF
jqji2yzr7M3Ssn1Z8qkc6viuMRBV9GlmEHirDxdlzMaTFfBCRuajqYXTk9mS2SZaUo1MCqZVQb9S
v0NzV4JHgXcaXKGB4jwmnV1mkVCWTl+GYnYu1EBVkgcHiFULjCxxowg7v2BKGPTRIX0kQIeaqvDi
rhcdt+rGyFzpYeRYLXoGJRin5B1sPJyqEcZDFYmKVXlfW1F4bc7fndzwZ+Bgl3RYtI1IABg3gsAh
LSnsK71ARl71Rrhn2vkgcvxHZZJg0LUEHiC2cqVHhw5BZVY4+tVgTJcADfXWJDruTpt631g/eNnk
494YZLMVST89yYq85CBZHlMEldSP2oGBdnMjTS4uDWOcgN3ypC262riaMqCJ1StCZSD0Lrb3+bhY
TxW0WxBV0XAeLE657IZxlGYer9UOg3Rx5VgN2tU4FV8LM3R8y2KYP5uh5ZU4V17qQHSbJMXpoBax
5+jOfZL0J1BPHeLUQSBsmKNnTPI7M1TUvKHQuBnQ7mj63Dehob44YNY3zZxA17WT1yrriJ3idaWU
vJ7deEuhwdG/Xp5Fw9ID5dbP8Adi2/yRD3QNODW+m2UNvM62+qPVasNNvDTcwlzdDWnr8PQh3+OY
zQkHc0WvIM4XKN55LQ+2Gz3kwHdvdAKtfBGjAsXJWu3T8YI4ma8SB97YfHMVzrMSD/cx61mHBm2w
rmmTPBsUMrndtacxiqNLXmTnLDb3S1bf2RHvYIkJ2beUPbHW4wJpkKOeshHpWUzUWzO+FaV4Ivax
QFVLKN3QuPWugvMARZ8Bsj1ff/zUqcXMgckl2KbT2Gx1aUU7YbyKqWGtGm0ixjKsjXMDaKfQgcW1
5tGyIOigH9+QC5j/N1fntdy4rm3RL2IVc3hVDpacU7+w2nY3wUyQYPz6O6C+VefUediu7bYs2xIJ
LKw155inxo5OhcsFbQ4w10JrrHaNOC9Z1j7KGescXvDTYsXWnryv57b0s12ROJJhdEu8mJVNm6X2
n5q5te4F7fCgByHPlKI4jQsq29SBnWlFtXlIEszVhjlukaJRfiPHXhd+cSaSZt17NF1jsrvXfSXn
y1i3r0XQUEM7w0fRYyWhecOJhQFdmEMBxRGUtbzBaWmuRzIB1vSg8Iaz5K7aIkt1stN93Xp3lY+c
bxRgaNN0hImHww5xv2BXYxOUZe08i7+UkdbZiOZtZMr2mBn1dqxKch2GQ0WexMGVNbFqC95gYX8s
6CLvRGDW61yczEAnspWUgE7EHk0IquIY2atDVBGHGL5EgtNDNKtTaXTWymVei5QK8WuWoSjnCBps
h4ZkMafs27MJy8hHQwIAybYA4TbOweqYGY95YO2iJXzNp+gHHHl1iVCvLSVNLgTdqLprTEx5PJ+X
sWv3xpChO0C9OGSezzmmx36TTPeFW5HXQMhbOfztlJk95KR/A4sQ265khjIDBwWNMDPMHPITnn4b
CPOSoUhEW11EKOaY4SCW7gUyXTCIljk2xyhr38J0/DUa71Ppo0UBbm308xoepPec64EH6/iRuwBY
XkRl6LXxazOuW2tjVEFw6BweayeudWeX2zBMsWTQZuSW69h001U9J6Ue6yzkBzZ7H20AeXqniZ14
mst7YBcLlAiTtlO7q7WsYNYCA4inaMT9t2REeiC1CMFCjQDC95Tf5AlaqBBrycI8JTvGw1dHixla
LWto0Tdk6BwoqTe2Fj70KCCSFCkEg1PIOlodsY2r/quB17YeaMbMnfOZBIgpJlQVIeqKVsssTPQW
vRZeDFqCMWoxxqBlGZ4WaGBG79aGFm3YpEVrEQfxDftcyzrMBSFPO1fRatKiD6YC3oHQmXQd4G/R
wpABhUjzPmq5iNTCkUZLSAg3ehmXD1tLSxBlItHXchNLC08mLUEZ0aI0WpRSoU6xUKlkWq7iaeEK
lhVUXJQTMZqWGW0LgIvPFK2L1KKXooUelnqs73HR4KGGVoJCxkSZiNPY+HDRzqRoaDjbo0KT4V50
HLdR2YRabiO08KbXEpwYLY7QohxXq3Mo24fBABYpmi/E9GfkTt1q1pKemopk0CKfzN9nWvTTaflP
iw6ICMpzWzO4WxIi9CbjPge7qIVDBgoiWMpQ87SoyOxzskTRGY3ojZQWHmWqwCynxUgZnf8Vu9e9
k+yngCRcREsTB6deBHeFbgbBSf6dom+SWuiEpJXAyeLbRgEVJRBGdZq1lkZZWiRF5XaF+qbYrlHK
i/iLgNknPyifG2D//tC8KvoNcEZpckh8viu3urY5kJGKUOYoYeGLaMusYi3dGpFX5Wi5SjRdC9ou
oUVe9BKtjRPnHE2M6OjrQNlfXV1WjyU2VcFSsPFz4BOZ7gaakOv3bSOemxZV9xx77YURILeEnHAM
L+0viiO2bC1J80X06qfYvbVYrdcRD53+gMmI4E8taku1vO326e0Lt4fcPv33QUvj0ptKDgwb/6ul
cwoN3e1x/k1yeHtgdIuLuD3m9vmsxXisQufbZ/8eCJA/2kWTeffv0//6Ufqpx5viT2rxn0WMKmBh
6Cqy5K0w9KaqH3J7LvumIPzvp9USQxrxxALov+o/j/z3nf9+2H89SxLZz5WWMta3AI/br2FqqWOm
RY//+fb/+f1uT/5fT3P7/PaY/3nhbv/2Xy/Nv+fRvz/i6deooxk1J5fE47juKoCxHh7Qe6bCeMRR
B4zB9DtCBUqt2iPPRxgKO385GVosOmvZ6KIFpJ6WkmZaVJpYyEudkAI/K8ePUvQ7kae/MWNeipY2
aNd4EKvUrtVi1RbV6qiQryotZDW1pDXV4lYLlWsikLsGZbGBdhgfO4UKGwgaUcyQjmH7NGjdUcya
WjqLlLg8tkRYdIjY77SNzQ+aO7ToWHij4+SH+RbK7rDjACK2pIdbKx+dLpEUyVOGcFcLeG0t5a20
qBfL3LQLj4sW+xrT8rtNi8d8EttkREqtZcE++mCphcKOlgxnaIcLLxuPhVXPwEbMc9Y6j+2s5xBa
chxOdwoFMtIn81DfRMlanuxqobIftHvh+i+xljCbcOvJgay3yHTFPjQeeruXtEiqTeVAYhybgAG5
c0g8pNHJttVC6aTWkmktnpZaRo2UmOmmlla7Wi32nNLqRuUefIdagq3QYjtalO2PR/KOuL/tn4Ka
zXZ4NZQYd6Raym0WoOnNYnVBOIENwDbS/VT17YXGBHUPlLC6NK7lJKN7IwRXOF7oa/w2UZDXKMmx
IE6rUovLxUjEfaBeSTQJ7wA27FKYMWsnmj8blOmelqi3WqyuUK0PKP02lIo6ExxJe422HaIxtrsk
CojtnB/cggUVrfFZoIgfUMaPWiJfabF867zbWjzvaxm91IL6SUvrHTT2LSfq+7Aedwl5UWaMCH92
MGNw1a8mLdGPtVg/6XLyBmaymoPoiIW2gIVJ5IMzm6+4Jmc8SkZ6WMpa558zydGJQIRb4A1I9wSo
o+DENUAgbXvUufaOYJIJdxihJ0G1pTYbkDE/rEJtQLjVi77hD8QtWcQh23WMczlJD42V/uQTeLoS
NwPhMmI/kUR7sJQfXoWTr62B3xidybKxAwzLc9888Kd1l5JpQsVc+WpkJg2N4E+n7RRGjLHC1haL
zMNsQeDTthjhDWHCiI2eV0bKo5VOZ+AC1Sa8WTamH1dbOPgmAci0xB7a19u59n8NiLXObfBFUle7
LMVBLiENfKe7zOG6gcO0XRLSUYgV+u25VJJVOt4DxnrJcZcwRXK12UTgOsk94xQLxS9ZFsiog9BA
CpaSzJyE3SqKPQf0QNRs2ew+pr7i0nfSUDM6YrpG8t7J7F53jlZMmvM7fPhboe0xpjbKpNoyM+Od
sbWJJlu+Qm2qqaytUyJiaLXdxsR3Y2sDznSz4uDJ6fDm6PHA3IMDgOKYEgfVveT4eDzvy3SIAaDL
89Bqo4/Qlp9Am38KbQMCAKO24IrvW20RKmwciqGJOVziH8LCzqLhJlA3YGavghTNiD2WgL8a9WHl
4qzw8Ox7Z/kxM/y95fxsN+M+/dvHmMmnycekFxGYFlh/uQDH9TgV1BDYnSxsT9h9rH2snVD9zRN1
c0ct8yF2bC5ApCiAh9aVdlJxTBYrOeNRr+yCJIkvaoxJe69A/J4IkzDWKUrMSQ+fE7t9ioDyAFqc
37B04xpI3yIsXY32dnXa5YUD+lJj+xqwfwG0pIuKH8zDGGakBEAxU9SRFBBFQoNAmfbHS8EFwY3W
MqVlU2WaTVQ6wbbHfJbRtgAs9rc0wscQBwEB6S5UxsXdpk9dKeWukB33CIY2GJMXMmTMLcMCJ7B+
lONAGlfqrkzkOykFxPGCpMPzUr5oM9Q+0845Y6QHDrrSB4TUgCzGXxdop12J5a51aSZYautj8EPy
1dUPKNaSi2FeU+x6TYNvz8HAF9+cfAX5xHNPRkSIzS/D7mdr31+nW0/L4p+yio2/K+zgyQEiHACy
mUa59WTg3GEjXgkMhcT7AI8PPoy24sDS2vVlUGRue95bYBEfJn8RdIV30cadpMr5mHR4yWQq96Fl
npYcthdluFwDDsLFrv2OBsZHoR2QEiukT6EntTfS1i7JTvslR4yTCwZKSzspsafpBDpUL5il6rR2
1yIicK8vmZPW2XQwM3JOClVwoI9/C1eYwIcUqAYMnClGTvx3GZY7vJ0zZlYRfwyWSs+Ewf9BV2uu
egicS80hMY2jdaedokDAaJZp9yiUd+IstKMUQV5zKDFJa69pqF2no/afDsFJaT/qEsNAosyXYUM7
L83nuzFeRtyAdQKDST2BrqvYXYuXrt8ZPo5Xh9WToyou2GJoj4X2xbbaIQvX1T4pTLMAkWEUaR9t
rx21jvbWpi4VP1vVyexwfmfpzHlQe3EzTLnYX4qDp2262HURqgR7ShGWZe3lXbSrN1H4e03t9NUd
qlF7fyPtAjaxA0/YgusEBFyFu2wqVyycftH7G/yY3cbL09eYRua6sqcQkNT0YLvzS1UNNIUJ39rV
Jt08lu9R0+W1UznAsmxo7zIkykOr3cye9jXnxOcN+iYlWLzY8hPBrpV75q0wSEihcsPkkAMz5YXN
MPhaBjXNbKdb00q8benRAaFZ0d6c1ozp8Fz/IRHe3SzajZ1pXzY9oaesr8J9bzUzJNPnpXaqH/ri
hRTmGplFc1oY0L4DRnjvXQVPJ+sojix5NibG6BXpH9olLrGLQz1a7uHx4MXGSc5N9ONpb/moXeaz
9ptLjOeGdqADPWNpwJSeWOkuPCWw8Q6cdmjUwZIqtYvdrptrGnnZVQb+ERgHOBAGmDs44tXRJ2Iq
zA6qGbLThoObvyEoKThHdnaBfg1J1JyfpniPeg7uatvu/awdOM5ox/0vW/vvcXBoN36pffk1Bn0Y
ucOmvXn2G8z7mPjnunuTgnE2gfbvfTPZO2O5792YzB2bBEtNAgALe0HCdzYT58HoWl4BHCejEve+
pggwcL8CUSVIxZMkMuh+Z9e9x/iyWdmCjTu5FtgCtkbJeYxrBFaBAlrgdYjWAs0xsJK7GqwBc4Js
TcoS0BM3e1qsB9Xi6nYtFE9SRYTjEV0GvQldfRMcFqO9Qx/obocJSFkQLboUl1cyfsQFl9FTbw30
PnE/SCbvlnE/qQjOt69OVZr1J1q3NKWr1E+2WUM35d8/9gPj9RZxkB3UDJYKMvNKw2jYYhvnNbGZ
UfWJAS27y2wmMqAMSbuowMrUkIUiDvMHXwRbaLAmkAk+BIkxIb+jdMrU+O+DHy/1RgTOgobLBKWl
P3R2fQoWMFcdSIFV3fcfKP1AXlaBfRoLg2JRNRaO8g4rsf+qUsGcwCiWT9S5gC36APt5NJ2aqUWB
5tR3/5NccvuU7YrUMxpC61uaCQl53oR3M7ez9nTLfblFvoAYZYhqjYn2UXpHt5uJ7qEtdRpvf+F/
Pnf6kjCJJGTiWgZOf/agV6yGRjl0fqAhEmBf8zJzflg5oyL2TYXJu50X8ZaW0Ay+5nj7mZUjMDj+
58endN86oMuHrPTHEy3rDCpBtbS7fjGe3Z6Uwe6TQXN7EvrrtwdNE4q3yTZQFjgxC7TqjHCNfKPE
b+Wt/YbzRxKYzbawWsbolajYFelGtMNMZCiIRzJfq3UlMxcmFBdjZQ5kV1WUFVwBQ0NvkQ95Vxan
5QqXqT6Vbsyfs2DhSJs4xc8UzHvaQYd/X7zZ0xaTQeH0tYROwwzMy+vTP2KjKvlLGHY/Tvr8efuQ
sVVsJtpWK5wpksEVGd9llm1Q+14znywt1SjS/zr6lkNSg1HVH3JDh70zLic5IwOfo2b7lM5U26A7
7c+cGIBjmOYHtNweFprkt/SlsXUqrl+lyn/RFbf8CvrZmjlAqTzKYD0XcUhHQ6nT7Yu3/yv0p23Y
MElRkUCNzdBTkJm6dnRvLRimt65oGOUAU7B0B8cWJB/3r7XvgOZZ1Cd73Ccr4HcFNNUPEdEMhUfh
aSMXyIFJDObfBM/lahnGxyI857H55hbYXulr0OU13xbOtSskqw/kJL9btvXmDbCeVAwgpvSf4nTY
zcskaJ33R2riP3VC3fwr8bBalYxDnYKn9qrqPjDGRxSYbx3OeOQ6r5NPBRIMv80BzNhiSbUx5Ffg
ur8RXz5Orc9hswElgGbpWIYV2Rw5a9JIyxxseHkmX4w4Xof714VsPZSUjKxK9Yncp7tckBp7+6f/
fOjoRzF06AmhmsFp6McXgZR7I+PMrr/2Pw/FJ8TFd3vK25fNXgXbdnLf/+dxQzSgr7/94+1xS+eF
O1O6lzovmQpVZXVIZqcgRsD8K73x4haoXWSUfsQM8TYt3aaymY3XgApgFZSROg0thkfjXEJkObe9
gey0MC9TDO+VueCj0YX3ceuvEFnYq046hPMlvCHAYcicj59IQWaM4xm7JCfU3TFZ3Ry+1IWMNoZU
MjZWTfDMLWeZf/uhVvcNWZzVNG69Wlsys/jOD04uNK1NmAsw2UP2RBhLRkVPcVPVeXbyp+w8deV0
9QS3Vat7d0lRMcdo1JdE5rmvkXxKu8QfTxKfUcsXjv0BNZ3ce57LcqfMnY1GeUMACIlvvfUMOmI6
uH1C0R2zF4fUGDPb9d7xr9ARD5OQ3cO0FHvZmeokYvvYegQ2emHU7jGQHwRHFkpFFNcCkfmeTiRn
fWX9DYKJe9SdyStkkoR79KOZalo0ZHYG7Pnz+G5a4QDIMP9tpYXa2b7/3RXhJfC7RyWLB18lP2SZ
mZC+jU2S3DVs5a9jbu/NvCPMKIRVZlL8zt1eeeFw5Dj7WrYhAd41gzqrnH/qLnyTtpPspB4EdHVw
5e54TSOB3sBKsA064S5U4gt46QerPX9ifXQdm7OEEC9uND0E5AH3zPthUC5rguiGnRqbHXl7IzOX
RYNIoj/GD+esEYYwXi4/GbeIUIMN3okXHCfq5EHzAs9aiLWfBH+beoz33XKJK0CHTNpOzDFLMtqC
jhBsL1+eXQ4rpQe+zyrfHd/9DqqKUET6gjDu0nmrtdCKaewU8Ps4caq1VA3MDIZI/RA3+7QtH2j1
UuVyOHfEdjQwTHX9XQXhbEcUEEuECxbHTB8Mx/oVOOJhTIaHDDEA6Xj9anRFtInjpEU0Jmld4x02
TPh87O387Nw/zw1uOYfhVY6SxPZ6zsn29JJYGszcih8SW226C8a5kh3CpP4yldOnm1OuCmd8yOvg
sfXpVSjvyRxxsBfDRyXEBSrOIaNn72VkyGZz+SsM0J8tJFE6BreFO+KWr6rfvPs6TCp59AvxTa21
QL8UR3vO71joiSHzf/yuvuv98c9kuX96RvIs0L8nQKdZ543MTvqHpSpbyCcahIxlPSjnr7IL/2Lu
piD2MM20Jnen9eB0P2hgvgbL/2W/qL6Dsq8XykXW37Pp8+qLP1OY0zyLQQ8kxL6I0vmE80wrwGZm
0Q1vc2RPnImIQu9C4riARs7SCVYI3D+5LtNtppMgKbivc2K+qdAXmwydMH14cyf186AXaSnqyc6c
p/zshO2zFeJ66Jgm0jop117cgZONRy0DDKj1zHUEBIfZLX6BwiY2LHAY0vOL553ZgOMdXzKpmj14
R0b98ix69QkZomL0/56GOVBQttXSgusQ4I8+tyTB5kRqA8m4F5Mj91aFNxzazjShIbeqMdqM1nR1
Bp8uWMFb1uf7oZV3/sRgg8P1PZZidvX7RtuGXPna0uSF2HKnZnpXgV6zbK8jA1McTeGufGZStNbc
79FEhkOg3WYOLbGxEx2pbvYvYZc9jd1IHCvz+IbxSU8qbmXQ+sXJw2rFBQiVifZfKUnxCQ/cpVon
fMzG7rF3jN9QJZ94hWcqEfb24QFm5nouAd/P/qYX8ckgW73P41OdeIfapvM12tu6HN9oMDmBSYo4
u33EhCDIn+p6fh7U8t6MDeWYVZwG0rbaggGIwdszeOgfLRpYVvqNMCQvnEcnx6ISqOjL8sDnpUMv
1mIkJzc1UdR4A+jTtNtXTo3KtUNK8jtBS0eoa/xrGc1ha/F7kHk3CuPBi4kDJQB3kMwre+eL1sR5
8fApuXHzrdT07tLXgXjqc8r40/TI0Fo/ZnYFf85Q3ZtI/VemFjTRejrIaTH+UTX84sEKH8002ffy
k7ycac0p6wpV/5JZy3eYRm9TwiiUSSGCuG2svIWioXoz4G+tSK8jjSOjFdhAEcEQtBvC2Np1NPbX
c8Tx1O0+GCbBj8jCBp+njc1rGNC12SbVwzQfbXv4iRXnl7xfHlrfhNwqSnODbIZmefXXpC3K5jo8
JmC0We4IFQFvxDH5Zem+jRTbUZ8DlrGVOltDzEWEoH9XlM9la2Eck4jaalGAyxkogcsBFlWQXtKo
fU8qq1v5nRkRTlUsK2bJXxZDAVJClnQLl6M8CtYS12AQgTCh3OCjnTeLweuZxdaCGpQW6GI7dzWZ
IRszmOVmEOY10jJ6E8J8EnrXcPLdZzk/OwP5qVmNvMJCjefFKmNO4UMkhN7DdgTKJPC/Y4qas1yA
ttYjXpE+HsloSuTB4SC2DfJUrAongTHWIF+vdV6FaZoW4+fub26NhyJC9pTmpc6Ms5tNgJZxtbRI
q6qe1N+UpJTdFDZy7VnRSxwWzbPKcloobjfsKTdT8AGQcjyVp+fKmx8haQfEkamAuG0JeiukarSk
V99ZZURmnWVfCKn/SoZguSMoQB0nZmJjFMi7Xn8AD662k8Xbi3fPP5H3FZzmqTjXEy1ys1mqc0ps
7CbPdWcJteSpLfpop22Yc1HC8pHBvZ+hnrt9CHU8sg1fS3rRPveC+ZSCxhFc6JrP6FFas4labk8U
Td7RH2Mrud4+WDPKPQPiZeAuDyGDe38VjdqViOhzZanojkwqtCL+hLMwKwWI6vRoy9olSY/GVhOT
kevWEyiUvjOfqVWH5+DYCJMEFo+g5oL0nbPf15CZFNOvoRzbF2VNQL/6hSoR0ss+zLjkEuUZj079
mvR18HD7xE+seWfpGX5tkLTseqPLbYCkwLVRdOcd+WpiEeyrPtVMYxK7GyleHt+u3DsxVH86V6V7
x279u2LBWWW10BiZ0K192S1reMX7HNzTNQrAkaE7NbY++JdrQSd47Qaju11GW+1hFdFzzRZ/NQ4E
yM+RwXC9VDzbwGAY3u+WNAh6LgrsT7gfnWZ+5lk2dqYgdUgm3Rm5Mu5g1cjwiNPxR5/n3Mdpat0l
M1tcZ+eIGW0DdHg+wRFze44MAhrb3JuHeHCORoTFSFBOFJmVnXvgHHXrH7JIPqkF1myeEq2lfZaY
6BhiLMblFjAXCmp3v0d5hzxGbbjNgDCq+GBM2cJFKmcEo1sl2ZnSjm92zIQIhaECXU4j3mjoK3ad
CjfjgPoC8QAmSkhhKYLKzumoFYMTKSUP9ZAB4EGwguKlw730BnJDJ58hRukbovBMYrzHhZPf6PT4
89hAt6RHbC03mY/YDy7JJIOLyKZiv6gWQhdJIF1Z7aag/cwH4wf6qIuWtIRHpuUtdcGBoOSFQK/D
0TXOz0WF+ZgisFyFEyvM0n+583xdhuq5rgbSVgBbrOouCTeCGs6p2TYrTC0pKGuvTdItGcIw/Qb3
bx6P7UHRzUPiNF2DLD7r/xZPY5+DcR3LSL4LRGKMNQFq6Ywe+6WZ0/k+HA1On6z/ThOupll8GkX9
VAO6n6wkRsiSo/CaC94jyhSX2RlsVJZqt3aBDRCcbsxg81zVE4IWJl9FBgMtcmZaA3O9EFX6XVRe
dOSwTwPV7zoWqbnZuxUyTAKF0zWoiEtekVcctFiyk4gmGKFANF7hIDkZyJWYGY8Xm8zI/HdcMtmD
SsYPGVN+iL4/VAkHtmXMQL13IE1K9zxPvbZMRxOG4xGGiaoPSe4kVDNKHJyJk3VGmhtTCfghcoxP
jl9wV5qFenIs+5C5P3EeCWpwFNcTo9VznImH3hsMAJLDu0osuWamj09JWOcugy1ahwkCrGIotyU9
Qn2Nm9veoTW8RLk8z8raSSIH4JmGR9E37dHEfAUXn2HPsDwWcD2ELP1DFXUJNQesMHDOxiqfgnv2
w1dzaj65hcyjMNB6hgsQ8ADoPeJO455UrTebKdTe79VXlWXjqffSJ1TF2m0CCjJzL+COQ07B1Bdd
NZL2TrqtT277zMxj8mnO+gmQ0lrBscmYkCzLLzm0PW1F7w6Mvk4H40RlkyVCCG8QY6XMTlxfKb28
5sFrl/Uke8w/QYP7vIJxsSClSR6rZnDxj3vnsAFSj2iZqYT3XqCIcLwhxGEyYOiu3C9ioY1dpanF
HROJbUrsQBypr5s1/vaKlZUatnl6LzAmxR220OW18Q6mSdeuCQPSNBS6yLbuNrVLiVhYTULQieGh
MMf9iUKEPjBNitDN7rrIexz6mYpJWyhuZj9zVN7Z5wJfx94EYM/zQFKg6L827tPtUa0iPwE3JWs1
0S6EEVKDDKJDASVkxJsOeNtTCBHscB+MkPuxYVAVZOHVcrp6E0kXmHOVXQICtnupU8bzEAoJ4rhL
HXVgdlnNhJK7mzXTTIyvZC5fOOszM1vEgdnLObdyik3cNHX+JUZCxCyfZnBHzG/upV8VoEUOFqDN
b157a3B348gAtyqRMMXcAU2KuspfVLUXW1YHAQUflAAGcEyayPQM18Oz8MsB6Al/3cIaBVSdOlDx
3mCeS4JPTYxac8J8yVyesnDAFScyPhYOrzi6qFOJ0WrV4YDtfTSzafHiyokfnWM1pmdycJvhoXeo
uIqObxcxasm4Jf01iuGr6kcGOQfa25Kae7JcJ278mQ3xS6JmVjpmSMjXOO32c0GegvHXGYZoXcqq
XA8LE5ocA3WLNQSd1XpBYmRI+4f1VFvY8geroRdnj5UDJ4WfkctsIwRSiJEYujQb7lLP+R1YrEe5
2V5rQUVtNth0bdZ5wfwYOSP3gndvjC5vku09SS6Smd8q7IyXqcBT3mTzp+o5i/mNRuKnvNkuaTjg
IymMDFRmXQcJO3phGJmteN8ZSUzgLScUHjQ49wHiQrJPw01via/bfrLIgNzs6jhnD4PtfYuGo0MT
8S239l3rANrloRO15FQNHwIM2tqqDQOnZoUdGhFKytt3tbN713Kqvd9M5TmLMuvQYiDoejXtSsEh
N4RzvgqL0Xj1hQJUaLkHaZrXpfO7Syt7damZuZfMTI9BXk1HXQP7xSgfCodFM53dzz4Z3YeBMtKc
7BbDX7E1HHt4yJWe8CwbZm0VQRxTdoB4+9klbXG+fTCG/pcQRnKajQYecp3eGUlvxms6c8PG4hBy
rpbgXYwG8llvti/zZKaHeMEJzjr6xLB92C+2+dR4yt+xlnhnp4/PiFGoh6Zu03DEP8hQ/ooKkndk
Zz2KnksU6t129Nkk9UVlaqyD6N0PI2CYmCn9+tFeO3kzzjQ3Pi0uTVD+yrspOjLsifb6zD9PKlgh
cDKPKjwEsoj2NPn9FVoEBnfS3BSj2R7nHMfTTXYLUs1ZWzZ0hJ53j8KAbDDKhFGf1OzWTrYdAxhV
M/rjRkyOtZl+ZINH6RPgZqB+fCTJ8RpMCZYyDY4PHroyQG3aplxLo3GtqWSQOFA0kZf97Cpoi+X0
B4ddSGIzAmyL0/oqQDvE79bM67qVWzn6b4oEMY5BlEsJ6p6qk28tlfFaTqxBt4WI9koNXMGBnN6x
HccEk3Kzfy2VPo3CnF4ZaXqvJHd/wFyC2T3FLamBU8rh1qmOZcDUn87asAUwVZo6dTCe5cGEEkGl
iF7EJhqJKTD1XsRq3HfDu2VguI4py1yyMyn1GRmrZq2K9oTrBbXtwKZ6e518/8MY0aZBmNtAkcN3
rFfOBjYZQTQFoV/J60IhuKF0Za+HgWKBnEsZou8ElwDCFOvPPItpwz25MWoXN1aPWCIcY4rWiUYm
rjo6CtyrqUnQW1Jl9AxYsGyLpSZH7qPU0FP1aAoRqbZhcKxzxnhpI05tIL60+V91xVdZcTUhpEXs
bRkbe9a283B4Tiz1NnNZ4VGCpPL/l6DZMvTO8Hwnbv9ibYacFSufWR+rXVvJK8HK7I/hMbXEBy76
blONGNGgQlCW8KBaBXs49hx9CQNZ01v7Y2Jgp1umgzVZ8uNrucysyf54oXUNXR0cDBkFauUliEzQ
B3Qr3fZeh1hdrPKJc/zVSDAIBhaCOb1eDd1uQBSBZp/1uZs58OU8nEgb2MSSVSyws6+om4mdoSzH
RgKhjFM8MomaFlw2g+307wLdp2RpX3ZxoykXefnQBD1BrPx0o/xSVi+xEfPXNGa5XSpIbi7ZnXEH
44r2OXHyvI//1sR+PBlWPu6iMfsqGFqtpYNZprA2qT045yJDQOGN0Zqg0m4TzvecScRVMoVaQRqf
34dBSNwidbIrgmR+h6e9MsdQtzP6PykNnYOcPFCitflnmp6TqLZ/0ahA8Vwtyx000ezgOUtLzEPg
bCCTftemWZxqWR9Tz+4vzjQcSY9EF2C59mWgximLBZ11Pcd78mO5T2IIKRXyTbT9XM4NyIOVDAqe
cCS2qe0k893qy6ssAB6kZq31FdJa/beK5lfbri4wBa5jDQ4kbgcSSNh3TShi9L455PQWYz36zKO+
ejxTskhRJZp6JZgIl4Nqz1pWGA63FHecm4S/ln4+BQU+Z9/N3/V6yH2C6iDYEpbwJYL4pc7lY7W4
H2oWP0XhH8RYsaplXg/X3Fsjmhl4S4NnSXntjHQInVR39gvKXVffRHLiB3U1jb2FQBKMLM190gii
sFgF8oayA9+tWi0wzmaTFVkn7WyK4HDbsGPOtqZ9xjSXEVzpFZuMgUefnYez3YZfjUkgshvhDrSP
wiLjp1HNd9yFXLNcXGbvvUwhc3K3XONnrqIScKNkiZ4xsywVm284cGm7DFLY/LIvHzO1Dhc46HvX
JuZhV/LrTEb4MimWu9YkLccw1LU3qRV7XU5MTrxzJW7lsL6PdSKOWeGW7mh1e4l7rdHhrW6/eTvg
0s78+V6GxjNxcAbjeOxvVBHNEl1t7Q2eFzYCYoO7lSJPdxB4rabgKnMu/xuI6na7JPAVMUhcDLTT
9BZ5fxNMCD35cGuvYVmKEcdj2Hjz9T9zP8Dzb50NxhJWB/y1mxLwB+zfNQS6qyELXgU3IC4wMeO/
qbtUe/3vAFCzFaUrCZQDUiEkQ20seSddJqbzxR3jfnP7WfqxHQsceCQyuBqYOfq408CBX9sOd1Kf
XnBE6S49m46oSPsJHbLQbdohhGDulM9i2/RcFCGepsJvefNK9rC+LL5swrnbPMQ+pjlZ5BIfioCO
YpxogZ3Pn71ERKHP5dkL4VMJfbYvjeWS196313BSiUv2Z8CZKwIKon1hgFGn8nkbiFQwWg53XP2r
osAycLPmhoogkcrWncKp2sakfciOo3hZUCIEYbQJgB8x3MGQYYzOs7SJrEHe5rOLt7pdIRC4cRTQ
2yYXB6E77bLHomFsF4n7LMe1UclfNe/cNsuj1w5jjZUaj2TvJUjZI6amLuEU6O7A67rm3oJSuIm7
7tkd+zelT1lFG5zVQIooiNtlF5qMy8X4kOHtJoc1/RptbvrWhTwaLZzYcspaiYsDA1J7SJD4o7Ek
ruT/2DuvHceVbE2/yrwAz9CbwcEAk3Ipl1Iqfd0Q5Zreez79fBGqblVl73M25n6AQoCxIkipUhIZ
sdZvqtkjZSy+j4PURyp6k3f7D3nvhktHokEDwT4W932bY2JS8JGNhvGEO0384EzmzzT7hozZ+E4Z
VJ2cAyw6gPgpmF6YzFgbRdOu0uoE9rPpLS0nLhfAGpJTTO4Bl7eSJIztIF2UedTAC/eJcs4iH0Lk
OqlqQBQGHgT7TuMXtDXjdDV440vS4drm1QkgnKmhxK+20YLk4bAE0rNSB80/KjN3LN2Znl0DTBQ/
ftgaPaWVypvv+6Y5a7zHfewAZJusemtGQ7Wup1NDxmsGt+TG/quXa/W2hJYDDsfe9AGswblETwPN
CC2K0C/XvHrdGh3P2IAFEOSGYuGGOa7UVXtG9ghSy5SkF80AeVNw+4ZI0wPq07v42LCDxyAww+xD
zc8ju8XLDICzA09ylfT5/+qEf6dOqJqICfzP//2f38f/Ffwslp+92/9P+rVJ/lQmlGf8EibUdO8/
0HODt8cjWjURU/2nMKHm6P9hmqqGLocl/NmFn/sv73ZH+w+0V5numNQ2LDQh/uXdbjGElAejBlsC
FUnB/xfvdsMRwgg3lQLxfsBqCLkwxDIRSjI+ifK4Tj9lWaeaP+em/UeN2QoeD1b00HcpioKwCb+i
jAf+sI1/VHmn39lsiR8hZJKqdBzQ9jU6tuEwPgZ4R626LhtXnmUVT3XdU/mKSFKLlL9sgq61Fl2a
WZswmMqnoCrNY2e5Z2Q8+ZW2iI2iIq72u+tkxZ12HWrCwF0xuHNLqONG1AdH5Hb8BpjorXHKvji6
IZZX8KYQJ2yGChr1X8yRsb538G5mASomyFNz3X+tnaxbm4GCQHNYae+poz1YVd391JJxP2ld94Em
IzLCI8C6NEjSXaIagLsQ03nChhfHRkdn3zHnYLpUEBSZ7ldHs/VLuJv+yy0k47K5xRBaWTVUGEhj
cBK1guYwdI+KwRYYiRZETnLRNJgz7mWXbxrKMXX2b3FsaSruuWVa8Wdktmyu/WJMGJMXitwBZ7qh
u0evgph1PStnl51DAib3ie4jqazmMcDVS4BuyNekZrZn68zWJEz6bJ9MAV5cnw/9KMv2ZqmkW1aG
DjrzQjLWzrPxKI/mgT0LD+Am3otROdBWRbDBohigTAxijKxg9RHNPgSBvg92EG/d95JSAoWfD88v
4amhLIyd0vgQjqyvBnwFPzQt8haQZZq9G3eA1IF6O0NZfYw6/rIO7Ou1nDZE6iOPGuPixPbw2+lV
IJ5OBg4ObA0sh3uoFu1ctxI7Bbo+zO0H21eoG/p2v7FzVdEBvZ5sW/f5gZQYd46VsoSC454crfBO
lmg8G9J/p5n7WxyGKpoaevAoQ7LpZhS+IZT0yygbfl0DGtDMCoflfJPHgm1JgzRaf0ApihTHyPfr
04Cccos1EaR+UHwFog4xmUkyCRutqd5kD/uwtr6Th5/7oZIyRH7V2adp5mCMREHoNjOvM51tEfIJ
+1swauF+YvYFlTNqL7Ihd72pHcV5yPKuvXQskPZ1Hj1WLD5+9FrzMKlh9tUoIySHSi94IftLMrVw
9JNehkJRQMtIcg8l4lrBuLEQtNsHaqlQamo7H1KODuMnbFTsmGAWwAKbovO1oXBxyFNt91tIDCpu
ZS2sJPBWt4GIfef5h44vza9zxcQshvsZ4w+zgCuQiVUN+GTKlTIZLxtT53Pu7BB0q0jQyybyZ5L9
inHMurG91GbaHVRXuZ7kY4C9dSAQYlSumwcEH/JDkm1kJ4pn4SUo4tfDEMWUw+SV7iqojV8jgxiO
AVIK7xB/xBlUQ+OqUcMHFxIwFBbzGIPcOnYgpR9aEbfYSqvcbjEgz6fE3FzndcDcr+NZo/4wMm03
9WFLPd5UL2xCpgswdHF8bQa9xL9owq+iSrRrjHw7+Xq/hsxGiGphfmid5P12UhtitPnpopDBxGzw
6SeU+PDSU8P87GIFPqtsWn20rs/XUNI163iAQSO7CBrmZ2/Ss9vcWxyeWbMG/cvehd/0DrV1OKWI
Kh6HWMdIZ7Sy7y6mxgBxv6mtXVHezpKjC47yOFi/ngp/P8GKkQ7Dsfa39cD5+jD9H5Szz0WUt0Jj
Wv38kIW+ibCpjTyRTfZA//yQLRowGS0pw5+IBnb3LX/xw2jU0Lwtr7fXTgovXVRBFV2DYJSZ2D62
0VxsSvFX7FyYq7gNnoKOD0rrrWKrChYQPrfaRcZCcjx3zphDgR8i66ix+coQ/kZmKCZjMVsQXtV6
U87B10TnG8pua3wsp3wte7IZgHjiivJ87ZSor4ZzdIaMpzxbLaRE1fO6gxwss2BY5DkGp7KrYhna
2ELeIHbzE1sdZWfMbGfKVI3f0HM4BwiF/SC3+p4knQYWNTKwyE0cBBLcQxb29qIcYvUcxSbsh9SI
dn7TI+mSzeXKxnnoRctJVIXNmGyEHv0yRvl2R0YdTE/fmxdIbebFcdlRcNdCKmyMRbdPyT/BUhY9
Oc1tUqj8JS89NY55uU7bdlqUgFkw+FjdxtyMFP03Xhs5L5ajnuw66L/5AZUFvl3zeWavtUerDTR9
Nhbf/IcBEs1KyxpHOFiz/GkT+28UNFGZ/rQyQ9PTQy7atFzLNlwUJf+UInRifcwKdDpRv1GxgOzr
5NIH2vxoBKsk1mFtVD2ckrmtzraQNpt8NrVGPGbPJMzbg4OpC6jQeNwbFcg/BX2WPfcTZc9a1MOa
TdGWVdH7+9uAPJIxOU92P8Vu534a+KvJtxgrTICnI7WFSMeyCe+EY2kmylazXH+T9GZ/zhQUPUNT
Md8np3vyQDT/o4bMjn1y8L2jLlTnd4GBwYagc1gOwhtDrVKxk/2QJQJMNxG9Hsqo3VrNRg+jw3W6
OFHGPR26XRJ16WGIya5VgIFQuydT5MUGcNTE8N5dELGTVvg/IyXfaH2FQLxnZwvNG8Az6N28GmIU
ApseNlMKjBwErjgc0+oUl3ayk/NkaPLtAiZNzGMucTIeDda3sUq8A1u97BnXJ6Qmih5YU6wmj5SS
kkcVwzliYjNqFskjfkzJo2uGGXoIkLFkTM4zlUq5z1wwE7Irm8GtlF0XT++3kDn22dGZjS15MpT4
6kG/51Vi6paJ8QK6bpGNtr2XjWlUA0pYWn2Xi6XDbUAeyVgTdfVfD3d1QpFaByH76byWWhay3I3x
lQJBfbC94CeKCBrYjg4eGt57gRFEz9ocDE/hVKyy2FIuJfW2Q+kBq9NQUvhmO+a9H7j6mzNn1jrs
A0ypglB94uHyXU6AyPCztKzmybOiamtOprouFUN5qzt3Y5aD9s3zSX8aujec7MQtDzx95qUcSDdB
nmyCGZeA3DTQQEFr+pjANzhOtk4yF8ni7dDowQNL4/Cp8ttzhMHUsTLt8ImyF8QIB3CLHJRNr9Rn
5F7Uo+zdZlRGxOnirH9dQ87Q89y/XqPFCe1u0DMdAnUFzdZNfHd3PYwLzd0peFyCyLwdjud5ABMM
xDdcVVanvPo96mZs41DICF3lVTUosZkuTwM5atcjmqKkBMMkVy7QQTeWmNXnc7X57591n9wXTEfl
QYcrKQp8ILps9rV/3rX8MBkjJUnzn4nu4SOlkwcfYr/5VsI97ROhypA8aFFWo94R9PiAO/qL2xXm
ro2VQ5jCFF9EyHEuQZsVa/l0cwEx7popTHdRTyFhDXcHNTIHACA5qOFvVA6NPxW/efsW3AdLs4A4
qI5hia3/7/qvihYoTpE6xvfAUPZ2XaTCLCTp75OMLMy170VheG4qUqljDKjjGnThER7HGXnldkrc
OwxywvMM1g6beu608pQ20fxFXaCWzy8xPlUmbrh5rU9ou9jxScZkY6ceMjVg+cAeM2CJBsuZYNND
a5mGv1mcSDnw3xIAfGAG/0/0Vy3N5THzb8qJaUYiyx79H3gHHysvL1CTgc2XusZ7Y5TdNh+A/NiG
Yb7HKnt0QcYGJ2ZFzxVIxdkvzXd0LaN7ZB7xKhddvyt+pEZTnw1XUR4dK3i6ng2Bam0iQbCR10a4
/7FRj2bU7fLhSzTOzS7Iymav8hdB614cXvst0m7yiPJ8ma2tcmpwxOoUkAJ5TwaxiPtT6JHatEII
gh3cSdRat4lr9TWyZomLJh/oGdkgeTggeiT6YEKR8i2RFeozSlTyeW/6UDXQ13mHk9SgLVuMW68o
6yfuGj/khJr7GXlJxb1AQ3e2flEn62b0mo/Uchdm5CVfmyZE42zkpg7xR3+BdYYmeFMaK7W3f++a
E67CsaE8Zdgwg3UVKljiSDZhyQbbdd0Oq9c/BhB8yXb//e/VFuq6nz5+dvkGxhiu4dieHP9N8Fgz
gkn1xtj+0TdubSNjTK0FbQNg8+qpQc7zgkYCjeOZyxDp3bUlunIgVSgE69QaZC9oEMcIA7DCNsx/
5Ki3KbZAuvsYK4n/mGBKt1e77LUHsQL/Z/AfMXRPNlaAM3KfFkKqKx8MqjsoGsgz5MQ5CN54RFl7
eYaMA6YUV5UBJNFceVXZk2fIq2ZaqC9uVwmFhERsVQCGxAtHggMWNLCtK2unJZiCL66Hoi+PZDO4
obXD5ZNNnDzsqPCqtWHddwl8/v/+U9Ck/cefHwOpPlPDt4YMjjCA+PO+o0d5CsbFQgqjhM8Z+VVy
yur04rlRusMKNjnJRog4n2LwaIuidMu1jMm58qhuHWM1aB4lcnHGbWCshnbbh9P7p/g01slDOTx9
Cifi1fUgPrTFFO5vl5HTGiU27vTUUK6vLmPXRoCNAXko11e/DTRKPt/riJXd3WLyKG+C5Biwo7vF
by+maCU+Ipqyl4MyHplttsPGCLv1vOrZ7IQ0sMShq8j+50M5wbc1Jnw+/O20EByBBoP808VEv1VK
IBGl4i27enSOtgoxSB452UKHAXm04u4pGoMnI6jdQ1U01Z07dLBcwhaggV6E7kGO2CReD7I7kZGj
xBOBpI+h8HtKOLw0uvZGzj64kHMDL1k4GJNRKvlAh69BdSPRDnPg5s/4SO1lnPRBvB5aMO2gabQP
3b5Mel+/2+TltqWGvZ6c9RdX1fJq/huZW12aSP35xfU0RLdc4ZBBCltufX+7f8RFQW2817MfpHn4
hG0fVETX6e4xGahp+HWyl70i1kNUQ/UsXZFjbhcy+NvIECOxklZHGWonNUK4Q3cp/gJbpe7I9WQz
zoF3PWrKJANb6ENYxetAHbhv6Um3ibSxfdAw/3pEFZUVn+MscGr2HmUoR1d5Z+LjjgaV6z7qoiln
4fUSKxRvRVfOS1q0+lTb7sCHEhuQfMlYgaAtnFv7XBvAFIqjWyNjdogyELdo1AbEqKMLgdNPc27d
34atZJjuFY/tO2Wtz9f/L1/udqkKd4c9TJK/muq1rbODFw8AF8DnoUDm8iCPoqh57ZFE2XyKj2La
LWbUrPm9whSLMTLnt/M/zRvMAK7/YKMB+ucFiqISvCURbIK8W7q828VvQXlFm6QguqLOQ9hZ5t5P
BhPmI7ni2dujjAMAEr6WSVaVxh2TCHEKI7Ku825nkG989BE63dxCt9PkNbF1jvwn8tnqweW9oBza
Dq+tbn0YItkPsBe0Vm5+tfu4X5A2QZuHXO15DNJVbQPscid3XqZTzZ6qq5xD2KD1qoCo+PBITclE
B7SwEiKzmj7BXk0Aa4Fbz+MQQfHKP+n+fA9gtHxVmibAFq79ALVSvSIjUh46pPgFiKV67aLQ2WZJ
jYuanJshwFujTb9KxOhQbxXnkEWFUOHskLcaY7Bfqj1vSkuJngZQJWzgUueH6n1Ai0THvsLk1Vci
1PORzdliRNCRaTfEE72bL6WJAC0SBcq9jFlAEc5T5F5PkCHKG906DytElagKX+SV/MB49MoiPMoZ
SEbwHySptwp8TNVsD22PfqqDenm9440WIHvHJ+81aRXJC+6UspGjtzvjbSDh2WLpZOJvoUFe5HZD
vb3SLSZnA9r+dXn/HqlB8QgP5pnneOvBnZDP9WtfjEyaRRWHCu8tdHv8wyf8t9WAnHdbHHy63O1c
/gTpr1cztSH8m8WCIdYCf9xy0YqHT8c/3FWoLH4SFjdAItZenDTfzTrY6nZUHoDt6Ouuin+OtTer
a6tqysP1MPDeWtxWdtwp1e+BAsSGu/irFhrqyh8tb994TnNkgWsus7oAR59U4d7pNBttYLtHqRov
KhsRlShU3fdcy3N0k0zUbZzQe0ed5Cs+gfY5LYL0MfCCD9L6f2NcIGqgn/+vmuWZFLlNTUUA8VMS
TPMSVx9xn/9uI92DEuwI1Tzx7+YktM+yp6ou6kNkLhZ4AwBHyOziMdDYjMnRbLDrHdh0ZBc9x1wD
wQUO5M/+fpwqoM3iqDSGU49DJ9LH9Kh42lBgxKFsLDRF7XlSd0Ng+RQlbH9XKX29RyFO3fQw8k9h
BO7XIQvx7IYgdDsPI5uuBiYWAu7gda0oOAQ2DZlUZS+PZGw29XjbOWiFiMFP0+TcLukDOIpiGFIh
14qi/iGYouqFRZi1dtwoXyORqby2E4qvqelDeBVd09DeFMWzTrKn6stqnNtX5AWNc1fNj6zH4vu/
Wb9+LiOzb/b4QrI8UFnb6trnZKUvLMOQrFa+RYpVYk6rfDHSPn+UDcj2lAJNfOZteqR10Kc9Rmp+
3012/hhZcf5YdwG2oFa28BQU5BAVCOwz4lt91EM47rqv1qD4J3ktTVwVJAulBLN+uL2GFfGZuiy4
5PVkXInql0DLl22iz49dCT8uqWCWdr6l7Yu4xaPAt/VLCgVrEQ398HVotfssLcx/AE3e5KntftUB
1N8Flhc8TfHcrnst9/dqAqK/r4EDmXbxcCsHITrOWzW05PcSUW1fPOwBDrJEhCJbd0y16i9PiroW
g92IExxxgryu4o4d0KbiAbcQLV2UEyaWt1ewFHh3FizDsiraC/J33bGOMO9J1PYiQ/woYEwj3baS
XdCkxZo0SjDivTw59sH06595UhbnwYi8x9FwnwZ+Ve+1DR6tg2/Pr6qz36uwO4J5x8smC9NTLaCL
UNTs9x5f2pU5uUIAD/WOGE/6JZm7Yo9z7NoGxXS8NaFq/+rW7fiCiRY59qdQoCfJY/9qdN8ETNlZ
HlKgATr8oKaWMianTG1m7MMm1DaJys65jovuTf9eO73xprZII2cVtF/ZRR9mXNfGZK+BLBtvNQ9I
uGZ58PDrnCKozIsWhPYmxDThwTUqE7MXN/3eIMyvluoXGJh3g630BygoxZM9sdlX4/xLNVnT0ooU
c+cM7fQC+OEeSGX+BfVyDfh5km0xsQRKDQxBzs9CDX/euDRZYHG6Z92Jkz9yg3soidzu7wwwNF39
nLviV+dgP0U2x3N191qF+m0pbgVDiYtjXXxzG3Y0kKjskyaaag5R+MnUGENougPsH4qJqn5fuzwn
bvNCtxz2kBMP1WC0e5dUCKbJo7YRxoNvPbICcY/GXuzBNRhUDLHNwp92xpRvsUqpz7ll80DK7a0T
Rs1ZhloTR5/egth9i8kBCxLqrKb90fc5s6o9kG5Zoa0tVWdrlBnALigXDHstdE0Kz+BIZDcIEPsi
CzcN++uhjNp2o/uL3ybIw7Kk5hPH41b2WnG162xxNjR7lHN91ASASJIoVfzyyRzD6L5JIOKSAlYv
QW0DqJsd3MBjB//JpggPskEwLjzgelBBbTGR3RQDMiaPXDH6X8aMZMCh2n6+zZJTqZEh8aj23jIs
G3yvys5ZKUqFco2JOskd1pP61hI7EeTYvEe7bLGL1oCoiNCE08BJgfVgiJ4MNX2e7ihMAELX/fiM
dROPfbZlMGamD8SygnsTofJ1V9rTB/rre53l1LOfJiZlPwTM5TQ+GJQUURhA5NI3LpA1LzIOGmZY
1ROmwrKrs8OJ5+zDwlS5gYMO2TjZx7BC7/oJ/QpwvOFzr1GA99qnayTMDKRCxnIX2rWFcnFW7kOr
3etjV/MR0Cgmn00aDjHi6nb91ISBukOjswGmyiggPtAN6lRuFax0llMcRA/AVOpdM6bFps2T7qIL
yX42rP63oYK315r+T9uu3ihJ12+Q+C3YUZxUhQrU1UCqtkddjuRPwkYJhYYcwgB7pmujUIcHv07f
UH1/U8YQvslhY9ymW6ZLFcq7D8w2UTdlgPoJsgj3sraT91QcLXBOG1n4UbN8EKD9nQsq541FRLoY
Zy89+qi+PZHQfMjFRj7wc2uVtMq4NGd8AKxxds6hCV9Ys3C1Er2qhMsrj1zE1nFrtB/cNKIq4Y7r
RJ18gNXixitoDveYdnzI+66VI412HZB9yGW4zpX6/tP9GTbSZehwOcniqOQZlWG05hXDowMZbBng
x/QCUx0h6SQLP0yULpxELb+PxbTrXYyAoDg/4mMFXBkHCV6t9zFDp3ErOzvEvr1Snd5CDlfEFMXy
H4pce49mg2K2HFA6T38oq37j5Z568KeZxs20g+y6uER3YBvowyxv7iunPF/nidB1VPb5eajXU+Q8
vmJneamxSU8RIglLLYzNxRyr/ZNsNFLzwL4udkEFyo8rOF52Um/kWFCExbHU+hfZ6/y8f6rq+JuF
FtJCM0gBlq7ln2TjVTHQf2Aoq1ussxPlhPL2OkDl7HCLO4kj9nD9T14J7iSweQdvATXDxdbS1jIo
J6s5dOA6zh8SBxMUgCDp+2R4962VUfsixXoGjP1NhuPITDZ4qqNTKGb1fNER7wijk5377jM2nkjJ
EG9dBzOWFLgpJkrpO0rC2mJKUAN0tYBtn11oXwoFUllRciPIx8k7lzm63OQT669+Qhke+A7CJ7YO
bMEYfN5vP6yx0I4Er6XdyyZBNbEUsk6/+qMyow484MTSi1gmhwMk+veJrSObUDrptkt1ZVXFSn52
PKhsTa1EP9p54WBJ850aL9JPMKVPRdzYVFY7nmFJiuB9Nj7KmZGuIuDuuS+WNk14r/rpzgtBwv5x
rQBNL1LL5RkjH20/pBqGEfLQHBNkY+ThaEabsuwCbDFcbW/33zuHT6bx7H7rBHb1UmVaK2ho0X1P
mecFIV+k5HmCrFm21i/F5PKHFLRMOeplA89931KXctRx62Tb2JBMZLfJuKWZGvx02Q17NT90PesU
2c35wJzUtC/BXMFzzvvwp+eBzvIHmLmqT+rCdZ0vsZ8D69bc/GluMLOxfM3nt9EXO8UNg/tBW6BW
q6UJwP6pRIPHK/Rn9BIgfjnl9BW7g30H/+pLoptbCkTBs92E7nk2phUVsrjBnyT58O0mO+oIYz1D
EetXVod7W5Gb+ZYS7LQvLJ4wU3aQDd7SwIL+1e00JzsMornFFN8eVyClSQW1ATIEOeBq4J172ZAH
bvdmGFP4QYiG8g4GDBulNrt7g+3zSTaFl0XbPm+/3kLyCN1BbW1GhXavZFm7jExj+pLp3gkgTvLc
4tO4l/FAxGNVOSnJ9DRCVtgPQHaWNTYRi3AKiwfSq8WDPFKdunhI++nX6CS6MiZHvRQozODXuKo0
YbnQJ9V6MOwR5iIFoAWSMNW3HsLqXNrZxxR09brRcZFH0lp/Ko3gqz6zAgYueh96LaTPKa4f5JFO
9mvJJhvDBp2NiBBz+TXi2jHFrQDvVjnxNiBPnhqrgq8NQ0cOyNj1CpYePTks0Tam3hw8HmMgdKNT
PJTUrCt0q2R3aoLh2vVJXN/ZSnkY6hEhGtjx+7YcKvIjTnKey34gH6vy1tkuo/g/duemdeJlosHn
LKPYeMldS4j6ZNZd/WdXqW2kgyeSXNlX30VAAP1l41nVi+ijNxDfzTAUeTTb1BZodxOFYLXZe90U
bTBfKB+BaxiLubJJB0dhseGXm556z3zNo1zdGqInQ1EepKfU6WJUGuJ6jQ2vavJnYTgLk2rlQsBd
jHV1dEs7vGhDP29a20HoKAfbG6InmM02RLiodw6lmhZ4iVX9R+ukSA900XiMdHt+anXz6OHa9aHj
RbQeUWjE1YzTwe8gngdpr1LijSzck6Bwd7JYLxsH/fhrVw4UssJ/m2OmfrjMLUxTUM980lG+7dO+
fUv5fe4z4FaYT4btW2wg+oUKD3YRYpSPEoJdNTgsPRlV0fLKjcx9NtvKP+MVA9J1Uo8F6slAsQr/
TJEyhlZLNVf0ZEg2ef4xjbZxMgEKnmfFK7dJ6p3VJI+WqLcVW79qmlc9s5Dfymo0CEQ31cev7YTT
mOzlvg4XvoovsgedJXDG7knNYN/FVbU0Sts+NNNgH0TFqkdCjkPZl000ICqBbkaKPvU/J8qBT93O
KQywYfCV/5z2V3P/6pptRUVQhZjOOiS1Tp2O4LlRw+OKSKwkq5R18yIy4wyjmLfJ7uwfbc/PyjQi
lM+q5lRFqfIBe79ezIYRXAbxbe0HddpPaUkeGt2ctTapyb0/kvUdtRzCEMK8y5q7CBKI8akOlPJZ
xqMQaSgZz7X0ZLEcuuj91zaLwnOFW+xdiW7ot9ZCKj4eg1c0tlis5+zBmsmdXnEP28sJio06fqSZ
4ymaYu1gzzC5zShovsEBvRvBpn3JFNtc1bFb7LQwHS7o9cHkFtd24/hHoGfl0xg0xtZEv3nd8B3/
QFB5IScYtYLYRjuXlOZM56E0AFXn4swhNRH0gl9KoQ92cQwWXKLAZSPx3xIqLo9uA5/mferKyRWu
WRgfjcHydil59Ol6t9dApQ8DQX0ul5GtJmurmMb7ppraDxfrm75LvjS2AQQWCiEldDfBBhK+PuKg
5EKNGURDVa3kNMRcDh5JlGfMFKNdbijqXdRO9X4cnHofQXPc37q9iCWugm6vHJb968R/nXKLlWgO
3RVJ7eMowHm3AXnBsEU8p8YyGPo8AiWJwbdA97RndN4g3Vv5EUqy9lxPgvQ4oAjRKr4BAZpHljDk
ypyFTCjx57GWlh35v6WcXKHQHcFAlRkk1yPzFjfR2zWDdDvh2o+VYN+IyeqMGjA/6XCHDOiCehcK
DpE+/zoSMcWMq3+YBnyraPIOhu2wLRGN7N6aIgD43mo/b5FPs2ZztBYzPjTA3DpM7ormkghs3ASW
CDhfiziv6GqtYrK4TLylN+T5s127Obgr5SPGPeiuMuA2R0WqHeHlqlCqvfwjrdChTXz7xzQ6rwYa
iK+YiVsrs270fZw56rGLoMo3KRo1CKcpO93JQGj7QqHesJWTbfa/mtE0XXxobORMtDQ4y4FWGdqT
2mFvyyz0THwHbf56wCS+3TUw63Lsb+6MQE1+orZYhl76jz4Kf0aqS61HQdoOePt8DClN7ep5QEDb
HcoL0ERYYDygv6VjygxOYo10bkvPflcbM1566GGdOhsgOWIxKy2q1xh4N8sQc8BvVb+WiOeoch2k
J6rowRaoPg1aDmI3xaOppAgKmrn+rZ2VEwLF/gsK6ubGUk3Wr4lWv5iuf2lyu/wyOtbLrGbFxUn6
/KI6LguFykg3sisHlLqBGN33DzKkONiAUQo+t8Ybu2VQAFr5Q0uaN3T/ILs4Tbs2vGDc4Ycyn9ga
jos4GvPvZrF356T6kfVQPFtPSx5TX6m2vPVm41E+fg7bGN9sMQVHqI3RasMHVA57GVSOj8Wz7h4G
HnfLrkfJFm3re/m6JMT5orJGRZShtlcNXhwPoz3/agrATvss6KFT/DPuuSME7D4G4V+xbVrcJt/m
TAPlgmLShIui9Rj5aryJxyp8ZamnLssRl9Nr1xUiqyH/CdmdNTTQYz+dd7JrJYaK647q7Ummha9W
S7Ufj6oa21UuFbX+OwlpB/1C3A7YBj+Uo9Odrxei7BxkQXKRJ2ooPfhDi+s0oh3X53YG6GxIFPQI
xENbxrohpoZYC4/Gf4ZkHJDcUJFNbu1gy4Yvbi9m3YUb4JpftbYHPlpNaYXx5Pwd4PB836lNdioq
fihVYVCKnDR403C9f0yUXPWpAMJRGc1DRyb5S5RjoafOVXfxfbERVIDa2rDN9/iyxZsSWZNHsuoq
YnFJDH/U9Zc2LlOLqAJrXSKufpGN16VbFVzQw7UXNeRpbWVrz2lyneAKs0kj7lEmh/IadPpOsZLx
KBsfGSZEbEV/8t77OV7PTeC/Fr4T7ocGUpmZzN5rpE/eWs+dcK2Lrjf4DlbyGgxQ0a2N9EeZmy7q
I5xqpZBTcfl5JvFRXowU0W0xyXZL/VAaCSrDolsEdnqPpG+wUlvMAkyWJvNg1geI8p62nkqnWo3c
nYT7i6uxK4yagxoXsNLkUOEV2p2cj+UBH0E2oSYepBm8ZhZCJ61z+11sZI+yV1hBe/ozrurDhI6S
mKunKcLbzDVCvblOA7P62zVkXIbGaBoOpKpeCuQO5GaIKpa+6jsqyo6eRW8Iz17jGaIq+GcU9dYT
8T/ny3hfF8VzHbDlsA1/3/WooMgjPQNerqdwdZSEZPk4KfN9USF+dv3eipWnZVLcmIdqL0MurOez
/MrW/q6lwretykqpKa8Mb7c14l8t+VDh+Fk2Wsi66I/15G1ulwwauWfMBBr7naTJ8EEGvL/3LfjR
juiG2MSQH2UhhJfDMWgo9ci4kaCboNYzzzb8B5971vlYd+SBbrzgxBxBcjNhl2Sq8pHoypfa761H
wzMSHANqNgIibrss5NialyS0vB47gd7eDVgo7Pjqkej+F2+j0TDPwGKwvQ8EtYP1hoIHM/Ldoie5
H2Ws1muE88aljGWOpa9mpEJWWoXBRF3rZ4z6rKcYV0hMFetqw5/XeiJpru4r1FjuglIxn+SUf52A
+H/IVjkGsIiHw/OoN6sZQ59H1KXgf6A/DaE7fo6VYUazztn19kzaDi8jRD2czIdmlJ1HC4V8qv67
HPfZfR/Yd6wf2uMkwGmy0cXGK7Gcd3/om60MxWKDFooGPnu+AP+YUKChhKfMOLfMSjB5y7zotJ3h
j8drV+YKzaQ8RqWt72SvnnVuqC6EfeqEGxZB/pNsADi+GaNdQSvw/Kc50eYVi3eUukW381mxmKXy
xUza/8vZeS05rjPZ+okYQW9u5b2rUpm+YbSl955PPx+h3q09ff4zMTE3CAKZgFQqiQQyV65lwXyR
5yt2V8NF+GaB48zDsZEeq6GOQdzZCqF3DArpBVYh9WX83neyWcIvl8kwVwTtrq87Y+WUjkkV+VsK
WuWX7FKr4hj1BxQtqNGkEAEHlb5QQ6Qf5kGEPH2rmydZCatrmerlFc64x1CaQhAiPOq+tk7CKNym
SdCZ7qjtyDec8QCUUQ5sHywz81GoVoIXuZSzDRuaEajZBHsQ5odnoYzjgrr6av6vmcIJCpYfUddI
856w2q2stGui68PHKHPUJ3zUrkSXeoEvMTevSxWMDy+lJqZm18DOAw6KU8Oehi/j2AKj/TOWetAh
kyEtKGOskauV4TdtZZCuyHbxIEQxwe1Nfy+6ohkzLyWtBPNdgRY5HC6ToxLDfb0SlxGIFHMuLsXM
ekV+M0fp1yw2MfrgN6/wqb/VrfYHQCEu1PabHMuAAUqtOtcu3C2ewuPJ7UyAdq30hdRE+0MN1Z0b
KdckluVd4iWNt25agxR6QLbfhkX6SKyODVULL6zWoVColhD2t1QwJDFkLUYqa3fYkQ/R1BO2joob
YZMnz8mWl5HysP2/84RNmRDBf+bpDux2rR/58wpFubnWp2TUBrfZgrnu1jwG8pdMc6pZNoF7TDRQ
dWKCoTnRWAT6tw6UEISkiXqRxjLbd1GRLRUQ7F8K9mb5qH1rvOlfLhPLgAE3OgG6VOfCoEA5aiqc
mMqOH01Z+douMGq+oIXFo3BaOw67c+9JwZuPAtha7ZRsgzK2dADSg16Dpxu7sEiMXRW3v696M9u4
UgfJIdTBwGAml6dVXD2nwd4jU0/mhie262gXaOaHZ6nDOoe/c907sfvRJ8rMT/XkK48pFJ2VJNqZ
3J5f+ZguJje+mee7KKmHY/vqlj5QraiRV84gta9SGPVEzit0fCZrK6MmWBBl0FLLrYmBQafZaNHN
oLz2lTp5AsGyPu6fK1WQ5q2yaSr+SOhq5R6ezOaQOI4299pQgqx16lYW//ypaW0TKn5x+XCcBiMp
fFP4Jq2ffuKqGL0r2DNK7fPyjdt+9aucYg5UNvxgy9tC1O/Er7lpecBJm/xQ9WhV6gEELLnUn6LS
6q8t7OHXHr4qCerAoxgSDdwPcxWykrPoEcHurw+rmOCX7BBauZ4/1ygdbt9x0e+eawS6Pewdv3wT
Qwm3kpOSd4CEplJg4NrWvp3KheupeXYTyXsPYNCAWXqqKBYGUO5yvdKn6mHRF00VuRHFSgXcQCzw
96r/6oeBdytU3aYg3Ug2CpDahWJJ8puuAsMwoVNboziovLWIagG96Y1dMSrxdpiC654KUslPg2wV
p35y99GkWSORpCx8M43vYVqoW9Mvq/kA6fcdRVD/YKZaierA1PWpUlKd7C56hQSW1SmQOBVcmmWo
FXtx9WykwCZFIvohuSz74Vl5TbEPawh8grxRlqbUoLFoJLMEwpR7UIXVroTFfS66oWnE+1RNjVkh
J/098wdQQbpOPejkbMEOhNw5hLCxaXT3LrCNI5QS39OplxLuOIXh8CZsyBZoZyfIL2Ji5LkafOP+
XthiPTCuhSWthC3Lc+uG4DuC06zipDzx6vSnMMFPGt0V7kYeolVIuGxSK9FfhV86TDrTRETFa0Pt
uyDNDjtOU8HR0Jjp3e0msb2JdjhJs/voE5+EMe0kbPZE9K+GfXQQRn7myaSYHe6EVbKCbKGzo96I
btZOmoGIyqz0EHHIMrf3qZsHx/y/N8OwaOVOOYjhsSkh0zf18bdbqFA/BYXDovECFZa+aaocSvgg
wz1uYJe8/u6KicIuZodNKK9cX4fYOoefITc7ecd2gJgTj2wgPUasHbTG7udwl6GP6WoO/6ppsCtK
uCUfTnYArlgeCS526nh8NmPvyUc1RA0chN9WmXrCKMajgfg3FeJOue5GKA/FYKpQxT57OhE/D2AW
baYNjfSrzUG3kfIFt9op0SLrzRgJJxrfAybdPqqVRGs3dfIwwWJ5CwbY2f/lIy4lKUwOsKnyex36
c2RBQqUGXr4r9LB6Cwqe7r1jeMRj6JZqcRsj1LNFT2/ixai1wwu7F44a2SHyUBvpyiJbuCoJ8mCU
tOmOpV/9IhpWQ5B4CwgifciJXJBaWptlKziqBF0ZmXZPJm/26Culc/YTezwkuqpfxTp2zgM81S7j
tF4WBvXJQCNPmMQQ5UfjbojqX2LoMT7GcJb4UOaINyHGWhsFTLv1ELRu4ZVWnE5n18Q9Mhq96uzB
dRShvXWc2J3P5dSIcQkKCl+RtaNw1WF7h23f+j32dBOz/viK8cQeioOi8r1v8mD44roQGiiZ/NFD
FbvpG6dehdT2iXHPNccPuxzrjSEXzcrRi2DGRsU/6EXYzeuiQLA5advbYCXdzVc2vl3rVzHCDkXd
EOeUZtaIdts8TOF/lWyj2kqe1d50QHyXiXL7YQUQRClO4KMzPy3nJ9HPFmDtwkR86K3pi20PTfJV
a+KIwkKTMg5uFEoS2Hf/qxisArt5KVuL5AsT0p5wRWbW0GMywWS/f3ak4V3YPMK1R1WFa76pA/Vm
t8abN5Y/VDdDm7HwzJccak2pdhCTbq27hIjXUZ9sZlxZczvK6o1wbW1tXENWUnGzwJqMrnP4s446
VGKdMGK/2gWUDleKetamk1ExnZbyVENtptOOoufJNbGgGvEbKeOw5ARueZr8hTGb/OXK+Nuf+G23
FEYXdr6JuOpsJT6gJZjdZ6Pd2zszR80q73L9xkNKv0FXgMT94GTbuvSNW6qo3nnIIVCfjMLNV3p9
UXmE45+zjO4lo3TrKuaoudasx2hAR+vPpF4pb9Bnh0cxx5Uye2dPL6xPHn+9sOh6YXiIyuBumq1y
Lg0Iy+XId9+gS/nlQO/600cyRtJiKq+pPFZsdfysA68BraIBPuIxsypKY9xHmUtgTeIQlIGQvAbW
UM87yzbe3DzZeClsi0WfvFRTU3odFRiIF6zTDG0Ex2YjoQbGQfSEh1VU1sxxYH0TsxADDw/l4Hyz
dAttv85CARxUMnLZuoVgsKXnMzXyo1Nr9yqsn+0ZREQvz0rRQtLtHRX5U3g8hihEhJF2mlGQZQIZ
J++VaUiMmyOHkzQs+oWcNe050yqOIHFUfI6VVqL3rAy7qtLc9658tRM1/0QSA72Btm6WRhAVxCBj
SkSiseIWCmls4eT5xGaZ33QXmVnI9POtGNNQMrxROhg2tnejHC67uQRhQXdk7UzYhFcO0QNlCsXR
6FrtrE2NkSLQ0Rl1uBJjlRJpZ8gktLPlW1cOLuruOVRojX4KlKtasS+Yiek5UHF+8AnMyhEFJj9G
MzIOopFsh1CXuMzagssMFvlFwukInZl/nKq++e1Ovhcq7j9d32u2PZnZLfJr37lv/Owh6yHuCWWl
4voBv+CsfaHg1yKdL7tfUzjZFFWTfhmts5I8ufg2mCacnXVivAx+5CxHyTIPoVYpuwA+pQlW7V2h
XNiFhgdOy1hoqM58+nFir+CC7NfK1JVI3sGSZLzbmmttw1bxlrBHqi+ZDyVFPLraxoB9793x0jsF
d8ZF7dPwdSS7KoaryA8RBkj7ueh6iNYukhYlyP9pkpZH6dwYS9BbBKdzmJBN31AXeV1r/BoG7+wh
lEQn/+Bc+anLoGpa3YC3uXAPYrhUqCQeyhJ+tiAuPtIIRUZUdk0SzH3wRibmMbtHJWHFPb25xHay
60nGfBKKgcEDnNAqzgfvUxv8Cyz7EwNGHZwJ4xdQ6jAO242y4IcxBTc9/7OABTc08g8fKm02Gqgy
+Rmq0rAeKUvwlgd4tt2XlhPjsVVUWAWn7HbZEQIaWi1EaruMXnke7EWauwz8djXatbEWyXGqveYd
WR6Ug3zY5XM0eIWbRi0MVWBlekbhQ7kOg/Ehli0QQoO31QPKNL1Ks7Qbt/hEaavbWmYdLkVmvR3d
TzLbHbHPquKOOkLwO6XYx1wKFgbogG01fDNaOYR0XxtewsjXNjm5yWztq7a/SakAOowGeYSogTtZ
rn2dsoa6rU91SwlDH3Z7gqsKMkOPsSw41h4KC1PP0Nt2xX442krmIO3LHHLhqkuc16AYpDMU0wfR
izR9fJ04TyaT3XbNPsuSegpbUFtDwdohK8nTBw3VfK6iy3y7Mv8jsZ3veWtIP1y3mpOsQCGlZqNj
d+XwHZ6RSdGgM97gjgkmgFEBNLdvkfDqy5dR6geotAooJ6ZuS53uxZGRZFMmqmJdA62ZUrCw9DXX
PeXqRPcLtIob+S3oOzpdUiwiDZIDYZP8vD8ihkTJIka/ivCIlB+w/UaHiJKCFa9LUivS6nnecr4Y
i0Q/5w3MxwIEpvbFr1QeEvgDSKrBqtwiwQQ4TGn7Vcqh/10pq3wDRyKYt14zP8uMkGtVfeVX3C/h
aEXaM45+qa4/UMmO8g9cDnCGVhBOpiHsxpLSWzvRUL4BClNc4shlNqBHV0zN3/Z/uT7na3UDQ/mz
L6Y/umVNvKBI1avdEDfq86j9asnAQiw5m4gJ7AJuCYDa/jlwJP+r6iFoVbS681oW1D+DhJHhliYb
71A/CgNbWe2lsILlVjbjXZkY7hXKqXbtOz475r52r2Ksa1JpzndZW7WpTGA4bvkeIuS9SvOxWDdA
nj+G0vxqw7B0KSlheEkTbe1zg+C02ozzaDRBInPfM5dNT5AIFENzcNWqs49DDozB8buFMZCATMF+
3GpAEhvZVzN0qEzp5nf8hnL2TXctUmx+NVVCbs0t38e8h7/ZNKKjMXUlR5oVyOfcofwBYtpaNzFc
pxCRR3niL1z2Cu88411A+Vq7EVbbMX5RpOqchFEMiW6ddXud+vd733fjxukiewnJqPJJROyIRJzx
oqaKd7R81M5725plchtOIAdeXFXCVZP1zlKdumDsSghD04jSTLoUJkg7ySUTDsFVcNeC3DspPnF9
yfhMM/9dNgbjtapSdQVWLFtWfACvmjshaS0kCNpKMl5tkhMnPQ/vcVc5KDd1/UoqtUNjQDrTTgjP
FIIaAL5htB8mkChsUt52jOUI9ABW4RdCEFqyAbyKXjcg1WcmQC7twrkCEkaAMq3Ni0/Gn+9t1X+H
aJrjRZp8cfXQhzkdjZBSteVTkxvqXHjksMpJWfgd0mVpXqETdnJHUB1WaamL0YG2qWpQ95XGk1kE
B7es0g8rRJ3Mh/N1Z2hu8tEhJNvxGLo3ltmeutwnh8AH8YHAp7tkJ6qutXJARt4jPgLplzcbFSAu
cP8u44KveaBCTGHpmnQKQXbu+pzHDL9/41X10PjQijy/6rEfbhJNko4OGlGPRo6LmwEnx/Y5XoO8
jPW+3g5pBzsz37FPaczODRjnX24SLUpTjr+nARE9swTsRA1itGobzolyL3d7c+SFZTUxb3Wuuuhd
uN43K1dXoWoMvzTP3Q1EY74gz1vO5cFzDoYRIiARoRSCFkf5FmhpuIOaZ5iLbumb5hrMClm6yapG
8FP4iWuswKeVbyRus4WlWPZmmKymKtSCimIvrGyGqOKt+U9IBCfeRlWB/yyPrmKlHOZwM6u6V2A6
w+ugZRPijRfQ1HTj5pl5bvr+K4Cu5pdrb3W5rn6SDEaxL1LyO+p7zbIaYFZOFIL7hp/AhUyc9yoD
l5wPvpF9jexyQ41e/SspjG1HoOVL6HvlHP3e8RqpASXOEsJaae7DkSxDwzy6jXrXplStTenmT7OZ
s/+rf3EL+JGYkfxWx7EFmMDJ+MZRIR5Tirru4TG4GA4IYDW0VkbF5wiMv91J6SugUSXYFlZd7mGr
qYhpDVZIikSPyr1ohOnZNdUAUJUNb9m/5qQxVRVK4UgbHh/ZqZyaCszJQim7dgHzZHYivgSETZiV
yoYD948l4EzHjh0fYaWq5e5wkqj7bWbzLH40qHuzO+rQb+9i8KqToStcgBlppX5CmOVuG9EtwxAB
VQh6hQuSbjr0mG5L8kUJ9mTEy2wmLgdPmS4RT1lnbnt6WIrWDfZt6xb+Slz+y9+3zwMBlqujV6uA
6Mg7gtHpkZwikLKpG9RetdE0bg6K23rvcqNqC4Im40ZYeVIXaC823VFYSarD3CXJL8ZQFC/Tkn2t
SG9iyaAZ65noiiU7sl8L0fXY3jyWFF24EtaGXsBmLqfyrqqJVnmUY0FSJgez55i46ix33BkAPZOH
RQz+5fOfxtiwbCqnPpLh0Smtv9cIh156rbUvjWfZF5tartjMxsNzXO97FU56MBPCg/OtfYknVGJN
JJYM1T9T1ZKPRjXRBBZ+/U7XSMpyf47Wnd/Yx3K6Uuzw95UY46j02/qX33+yAkqwH+tlsXd0YXON
ItXa1T31hDARUSFrO7quz8Wlro/sOsTlw0H4ksxDscpGQ0l0RVOK+eLyX5NIl1iISKCtM/hWQqGA
VG6CFqBuEpfeZUw8j5oNhW1lCUynSB2Sj38MQ2R5J4rJ58LtOe5EcMxyvwBuT6janglzratHUMXd
/uknhWqwq4LhozcMa1u7jryyKrnfqZMoOfKQKVRpU3+0YxTt5MxFJOmPXc9T7MJVDD78H31V91Rw
gYBAYX2ahfI5tVPUIjOzXMpxiiZvEHQvqlJ/iHE0dmbGMPQVgrwp27xY9bxrUinSJUVYb8mXvV6U
lSmx7fC1akPqUYatrod0dixqcw/K8uEtprC5dM5R/io65P6Y1aFu7JDiOoox0Wgx2GIgvNxVJgGs
1q6m4OlUJTvrqlQnyBM5/LJSadd2EaWp3nB3taS+5rJaXOM8etPzfPiAQQB2wlXh5/K9vpeu1d4r
t9W4VqO2vQus8+9rU4N4MvHGM2XaaDyambpCsU7lfAVtEpCln6XWWAc1iPvXoASh6cucnoLQ7V/Z
6nqbhh34QlilKouP1eh8E8a40BS2SHtwCchHBsiUK8iGaUMLolEvnKNokoYkN3pkA5qfkhPOHv2n
XVxZRbOR9VjdNahxNutaCtxFnhJddcK83RstsYqZ60rNXvStaVBc/TVmxyrkV0Qm2YghHAD1CXgf
WwsOdWt558bufjeGBV0wQijF6i8DBQOwPhW2PHsaiO9552SSpuL7Mv9rXKzp+tnLAHPFVvR6U+0O
pUsgeaoNEtU+o9JlW0PPqNX6p+xHjBsc0ihFexYS4bPV8HsOPa5sqoeey4kxseYfXzH01+qq7+0V
s6g2ej9GEtXMUFcYbrNxoiTMqURoBtJ0kN9vWzuaLumLqxSmVPQwggO67Nx9Jq1ECK30k66OHow6
w0JppfxkDi7Mw0qQKotQClNA95NVZ//QtTDDj3xRwCrz15VD8D6ofI1SHck30U1dI0N5AUQauOHw
XVPCn+oEbRLGyLjxK7Hu+LgXEowXhFSCd7CMzs5soTMUTkgIltyuUN4UXX7W8Rw8ZLUXzr3vHkvS
0VfbNMmn8Z0Qw1VilNDSmsHjTak6ZznpywP6kKefaDZHFwFpYI9SXRmhgie+PJEOYND/GsmUzzBq
owtg4eqBl/j/r/N4ncr4eK7RIaTmUq68a9IBTAGBZn9fyu5gImAtAQ2bGiob60U6xtwn0ryhXFFq
wkNCwepBXNVicBxNDudq7XNym5yEPajU+rf/w0tMiBIy6hB/Ac39axFhfkwKLT86NLuME9E+cppq
3TbOKwFeae/rvVEexWXQpR4VVgwO/CC5aVDUANrPasHYUejI9yBwiYaErrQPiI7MsvTUOz9q2w0X
Uxgxn4mko8hE/uekpDABCChQxaKRNH9Vd2W6Q2wcuhAKVAt1QpOWnM8ffGSP/h9zJXdSd/rT7QN4
qmeCqUyBDahaxIjEd4UR7XslrD3Eqv7hNau14fECoUGW5fSn+1gBPh8kkuSko6hz7K7Kp2kY2lU0
pak2x1D3gdv73L2Qv5O2gVUm/O8a7ZpWsX6NCo+KEcmV588xh3vwooosEq/TUsKQWaU7G1QyjM8x
WTY/nGis92IlMc59dVGBH6eMiJmakoUXyULAZHo9MVTaekp6trmJOaFFwW1bq9uAMxbF+3l/0Gru
VyhZt+xQkZ9JIexoeOEupJVLg2TX5DC43kLKw37nTRNz4SQuXY/EoxLa1fK5ESunnd2z+7/YsP3P
LlVUTZpMUN/3LQefEXyD13jl2QXODNvw1JjdxRuMftfwmDcApjFWZNYbEVh9K3pWVJbnVFOKs+UU
P3qjAFX9Z0h4DCp68g2MvpvBgIo4anPpCMtqgNhyO7zHI+WUfePWt75LkGfJJffo1K2y0ZUq3qkQ
OB8qhKbXWlaXF8QCu0WYBMl9HJHF1FvDfoubvt1LDUo5MxIkNjBNGi/pk0Ne7JU0cA6q62GEKvi3
UXio6hAedNWfyRyM5dgIL9mUWAyD0DrZZrsUPdFI3AV2sVb/aAcvCoGhBt06d4qKigXXXFRmrO8q
j2JzL/CltT6M9msrlRxaU3VfG2AKSWlfnOCEsmMEGSJNxNP4WkPdm9hWfRa9xziio5wFpQMJCDRb
srT64pqBsRMeSMHGVxvyZeRkO2OjW57szSnQAJJQlf76ubqcQATapSTOn2NZFaMSo8XJQiwjFmyK
ZliTVucvmt6UMTV9GtVIDfsohYm34MgaewNTedWrSTTJhJni6Nft+vmeG1NLLxnh0//+13X9AIFM
Amh+etvCHR72x1/3HPrzFz7fQajbpERCz9w8XjLluAFQhe3D8zVDy4IzMyUD93zVNpCQDjbA2Irl
xYJlkP7+Cx+fVuDbUP1Of91jbdXw2O/w1wlvsb74CytoxJ5vspv+wqR+/P8eH0uXUwQe9b//OjFb
toyd5NmgoqYPQszOkvRLqJbG7rm8Rdpx1pdI/wHDK17AHU31rnJ+zM3GvpEqe6lUy/mk+AbGudQF
YKm4xXumpPPclJJTpjr60hmREqit7MyNyXhJVSJy/uhylwkisp6xrh4kRfsqjKIpAGNohjM8/MuW
ovmaAOhK5EO70G8Odh79ePo7CvFDnvlsOG0Z4UOJvV4x0bQnfb+oQlu5+V6m3mCUOth9jU771BsK
q9v5IR+tMAo304Wynt22DyskLqhVQ0dhQ3k8rSEatc77ZdJa+b/G3KhaOaZVnR+vMoQVMX9XnYmX
EbNqPUAVBMXLnej2ylCdADc/emJWX0NnVJgF5Jx/3q+vdqAPFPsihkIIHzaQSWQIbfLexBic4b8y
Oa5Q0+UNxnXoHy21etjEENzuxEH7yCfb988k7TPy2ubxkQD2z9dymADj1770zlFz0/RUSQoFrIMX
nMWVESeUTnVlvhFdy4hhci9UEAiBXoeLv7ydSO63JdWOzwWEh2h4BTcdfr/Cc9iMkBtz/rzC0xAX
CK2LV8koQoE/nv2Q3MKRLPvJEigzoW02HSvVkDRK6r1oy3YeMuvR6fdknVGXLcvi5DhIJfQoxl41
0AUL8jnmq+Tb3rzV0v7DqDrk2ntt+BZm9bG0W/eXM5KrSf2ePWFLVpmtGSLRtgp8Sva/W7rys7Y8
6cNPHBt2ria9q9T1LBLYRq+ULnE01TSEQbsEvXm/tfaW1NpbJ7XLbS/xzdUyS8iwsPNS3O/8uIYD
UK28mVWiVdjy11qbbIWl15yp4igllzxT22Q4PEYtBJd6HgRLEBUp/4Ka/3I6D6qaeL+kxKtGYXsy
L9Ipna1c06jSbwX8Q+ugyrdBqQTETB3vLDvgQcAXS9AxtvE8UpP6OFamfAvl6i7GbcSfF+hm1jtu
rQo1lcil5Zb0CZ5VWTmqa5JIZnrfHTO1gYK20/0tPw1lKYY5Ie67opdfkeccfZsyMDOuoUJ1qLNc
sU0kCEnGN953vY7YaZXX1ChPl6MKa4VtKLtOQR0aNo5FYLf5chzS5O6YpM+aHnEE2zLjey4hq2Bm
4DtEt20ouQoz+ZfojVJtw5DuHMVMOF+MGyzpc5iCeRZPjZ1uQJbUr6LTRfka5vb6KuYi+nnXvUA+
iR5/Cby8rh8ehGvcAQJsCNVvCR9Irwnnzy1f0lye6XkVEKun0XoFwTsr1ZZjEPweGxPquWC4rgAK
G4T9hGPYq/+YJ0cTJeidO2Tgjf+M58YUaGjliBvp+BahtgKsuojfW2lQof/nyS+6Wk7MUwt1b+cB
0npnD/AmG0V4oVx9fENsWjgpqROftbzle8wKthpSz2Qq7ASmKbFtkM6XXFACk3VQuDl21mgfhXUk
/w0OybsPoKuuhlafyjpO3nXFDvZjHZSE45mUtWO2MsFYrMQkI5clUL4BhwcUVvaw97srL6IMUzSh
0OVxAnR44kmyRwxqYAmJjkIFM3pl+RIS1hqiRr02kVbCPRxEy4xPeCWM3WC7Z/KMj54YKhtkmdN4
4Cc0TXdIae+VetJ17HMSkNCC3qXGCzkmsBKBYGcbUlwAgvmXYlTfYHYA9hNMZeK6lV8ivTAQtB2n
mrkelj6JR7bTmNVUWe3MoPbOv1YW5VPKlEZXGsSigC59N90in0VJJt9z3yTVoqsqgWzd2XQwRG0d
aZzwJHmwhFk1u6PgDSs3yYfvxNcWj5WKNNrmXat/jXQqFUwKw1+amqhXHQfJUZMzMndR720C2XLP
vqVlC1uJkvfAlH4klmX8jPvrYx1Er64SUiufjdHVgK9a6erA+rBwxxGVpj6+j8havQboQby2FUpQ
kZXexFBY6eOMqg2Q1ZOxaBLktgmnL4WVe2N0aPUOiOhkzWEXfq33z7XIx01Rrag+CLvlJMmysfiS
SZ+p07SvQ5ssCuiM3xvDVoBfBMjyTV0tN6yV6TcFRNZ19c5JDCmnqKd8QlgTd0Xio31R3KS8UVr1
GO7NxN+n2YSOnrzijN8c5SP9ekDict9JdTzTDak7TvwUC7nyu7lujv1RjIkGKEJ/jKdmDGtzgaQT
LtOMDiLbAewqFtFXZQhLn2YxJqzQwYGeSs29XMXhvOlG91ShMnqsM6ufD9pofyUEt/N6d3zLRwQc
Mrcq1tRkBh+ePqItEdtfJQqaF6k6IrDTKuElJX1DWa9qfU3D4V1BfAL9cBRE3LQD19gFl2dj1e6x
YqOzp5ixsGeR7UTbUTL9mXCJA+u3sxfAQazL6TEyqWqamYTqZoVRV/z+RZ/TxapI+HgCIx0uFYRm
u7EDyiOqA9oh/l6OMCuJyoGaHpAeHzYnqgoGJ/gum01wEtUBk62ePP8P88QqutFvbaUMzvJIqYBU
kYh3jci5+QjW3uwK+IhtXsXIIBP0gSanXgibGDPtetU79XgWvdiIok3VwVzmIwKXzk23ukBa2x/D
abHMVe3VCOY7UA3z5qOxAul9wsFEq82bmo32NbaAuWATI5VpSEuXenbURStYG8MoXGoUgBwVUNl2
WYbzMIzKNyVLf1+JMcqsmpehzxGmDIIvTvdLM7Pyw8rNdGtR4LYUw64X7B2r0Un2crdCOgYqg6QL
voSj/J2S/fbqR012GrTBmgn/KtWgisis7uRocnJ1Vf2nGDec3GUfUJjQ1vA7c+ziIMa5tyL82SfN
NjQS7yPUSc5Pb0fqpHgdQ8G2Fl3enfHn3XWd3S+z6V3AMLMvGuv3u2vZSs071V1VUKmERZf9LCzl
TEQ2+xjDzFiYUS8f3dop9gXaQ6uuC6L7iAz0jDhN9pNq8HlU9/q50dRk0eiaC9WlhwjIdPVsEjSY
12YbHRyz+fe48NVl/c3Tbf/etjqFN6b64fYFPGRp5B8LpaE8XnazpZq41nuvxmc3sJUfoZbdQMUl
75rHn9WVmbQPtbE7wk5B5ajuV59g5bce2+gfSG1+QZpLv8ullK7snOC7FtTyqfPGYCLNdL9EkrcU
rtAhoejk5NVrRvX3qtUbbydTyn6GPaqfq8rAj3jQW6i4BxdU26hbWy10NhwwkEGHLOh9TJF27cYh
/mLkwTc0Xt1vRBJOGQQdPwt1XMrc9v2Z0x4hPZm0fU3ob6gYmVH6sdJRMf3p+PIFMbXmm9YGPxEL
NTaS6XQrGeWRFxfwXpa/QBeRvbRlwQF0cJWVGGtHvTxTOLZJsy57eEBX6M2dWCeMgcLckAU3Pw2d
cx4YoJinKyrxkdNFgn5Z29CJLH0YxvgPOPtSJSnN45Vzo1FEt4e1dqlLCu06WEYW5EWkuxvW+WfK
Y4xP9TFFrO8rmbIM+6BexXYrzUIpls6u3an7eAAoF3lZ+bUN38AfW9/isnGRWy+UI/8w86hDOzwv
J0MzfE+oQ/4aml249ErOAeYARCWXO+jVotD6Nuo5FRmN/5F3UbsK7FDeSrkh3+zQRzJq8uhb81Wj
BvMepLq3gR/UBrxnlvcmUV6EA5REyQxSPyBnVVWuVSlQ+QjIFwHFBF5XfVhgsjcSSs6rEiEYq4n8
N/jv1W2sO93S7mXjizk0i8BKh3e37PWNraIbIsZL+VvdB/Fng5zbugF+tFacwPwSJ4nxRbOJKPSx
bK2Lpos/URgXtoga5xXHam2DZMv4PmjVQowrBgfVsEpUYl69/0ZAeSNegvgOOuwSytFmLM1Lw0fq
jLPEXlz9F2vnteQ20mThJ0IEvLml92R7aW4Q0kiC9x5Pvx+KktDTO/Ob2L2pQGVlFdhskqjKPHlO
PnVnmxjQ/fJ/uXS6o1NP0eirD3N7kPYHWN1RtITiTzRlCE65CHLtnS1FXPzKiwi3ZArQIvrtHE8D
sPXbsE4b3z7Y1ZqSW9+rzx/srpel5wbEfxuZw7KiannZdd1balTlQzFVLtpw+Bx/m6h6rx4Qp7mb
yLKVBJGoikWqfOHrg7LKUdR78DJDW9d6D+FJ6zibXNPzs8NJb0dVbH+Ua/6fpMXdvWc6+THJ/HZX
wfJ5NlwYdeooJ4MhoeIXwYV888MKTgC39J4SpYUhNmQzGqoyguu8R6WpyRtTad1FmhouB+v7eyEP
OzgSOJmaZnoVNnHlxo5xoDLoInqaE3pQGSV+ca5ISAVxl17vtrBMkBBM5HjlD4P8RDG4d6jHchKd
14eCs56/BADdPYhRI66LlRUgDyq6WmR3p3zIvmZlIj9VetlcIFs8xZ4rvdZqGJDRNaKd6Oq60i3Q
Cnfvo0E3bnUnch/JnnrPtdqshJc9sn8pdfbxMtWKAL/gmhmMkTxh54Ynv9Tr10AvkUrXoGO2iBSO
etusRbepo2/Uxg83O2mjh5Szp1HHgEQdXVvnZlHDe8mkBLWqjIzJTs7Qd7VMo3osbaLAehycGxnx
w6g2gnPLw1+Micbr6nLdqH65Nk1ljAFCNzfdMOWtB4JknwZuchWNohfRSi5MBO20LL3bgnpMqFby
fFRATeCMk7OwiSsqOMud3JDgnG2u5Lsr2F6UBcjDfFy3cU9uZOLgSZwmOYQUNW1j+jfmQWfXNg0/
UM6Lo2qIj8cHHhj297Bwf6hNL78mpTQCS6r8a51V9g5+9ACuRVO/dAr1u7mWF69KmAfkN4r2O1he
Q9OcH1oZPofPaSnrPKEG897UiQVDXZs8FFGGpOlf7e00+MFGbAP9kWYRG/6PwvAq9eKAZ6YkQx7X
OsCCczZqCtjI8DuSRAOsLsNwFFdzYxlKslWihipq5N2cqfHZh1D1OF2GWvncqmSIZ6E3YVcl6vSF
7e7820+Mzs59qRTrWNbdnUQ12hax1QG0kRm8qQoa5UMkG/uw8oI3P0q+BKZTXXlwB2/6lAWPq1fP
tXpCw8mTmDIWlXogZdgthVPMCRbkF9UeRGF5pgw8NsaOyiKjt7QXM9SVVRIN1TVW1HinyEUCfkEz
T0UYxxu/7JVHiyKxZUc5yedutB4Jsk9AfrZfJK0WLpXsgcs2xNe1ckm5Y/2oVzxBkkKRTwpctYfU
lrzdWMjjNfeRIR8QMn3tOk7J+Sd+c5KTbuSkAMKqWxDgkqMV8Nb45E2lVE5DKeRC9EUDJC8E4dCM
aDRGv0bEGsJd+NzniL4qwdjatZ+HSk8e/In6Wum77NSnxVWYwskEAsE4h129FSbRdLraXIkVLMSc
2S6u1IkT+27D4+76e32owbb3BeWEOF0SVVekxbOT8JfHQNq4xlgBxNKcrUFg6zgWYXGos84hBN/4
Z7vStA34tuiGkpW94uAyPGWDUZMw1orpmZsjVaR5K7uh7kyPdOUIYwskBsnEFqKUdbQRxlBJ7eJ+
aXswNLtE04ajPKhA0BTO05nXVE9tF4ME112C1YmcbOWmgxixz/X9kJTFPp0ikyGMjJvRKeNbLolQ
tuo963KWLE25Kj6hI+zDE0posYWYlGrOlK3ysHWnQ9QCYOG67QqoxtzM2lr2sDAmwEdbSMGBAzh6
b1PX8ht3Qb2EdArjpH397dZYoAvtnoqZzNd+urmV6SJahpvDasIuVjMnN3At793YhZjgBMb4FNV1
uZVim+R+NKhPgWmWDz6/4GbtG8XSVSkKaGEkOJROrD5ZZqruMs+gkn9ytpF6eUop7Zlc9RydeAWs
2064KnIdHxoJuLbo6laN4KVTqLvOIiUEbZD8lPgwaxqOEb3mHqeeZlTNT3XIZph/v/IlGqGS8Gvl
m5S27LliiLaJVSxswlzhwiu3HDMQXQVPs66ipHiQpEpfVg2l5mXYwtHUJIQOSQJ8oYj8nPkNcYvQ
3nllZv8gP/fi9mHxOU+MfGlJhf6ogZJD8z5Kz2YYaftmSLQdomntRawI1U8KKZcLa3bb+1/KjN0p
z64pdnxfsUhA70wr6q2TL4eJpFAHFrUXZ5y/OwV9sJERKw5+Qmh7NHY+RYphpvcpejNDsk7gH4Kl
W9Ly5CGo8+ylaIqXrNPUy+C26QuvMgPcaBCRmQZHKYPqztbKgxi1miqEv9Nod2KUrEcBu5Nros/J
XMKwxqYi1t1XzQUMTQH+XYs/24F8MiYNEtPieOK5zqdUNye60aC5OGEFMLNVXI7nNQVhUdEuKs2q
v48b15Py72Uc9wBEoMSS8+4zpR3OyZXKn03dVMM6zmJt8WHgQ9csK05bFEcK+xhkcIc4SAgmo+6c
/JowNOTrHFpDgxN+EfTf2JFByNx3P2A+fEVQ3P/kJPAEU1fUXcO4N3YVdTnUutj5NSEhvIJm29ya
+uAsebzxtk9NQ4HB0VRseOR6DXlxYcxQRUVYeojITBsuz68xWAS6p5+6qnKfXa+bvihqjTAj3aR1
ynXZGEheTM6oBJjbUdOh25i6fuPA44wY8n0pK3eaiy81L2LqyKn4EcKjpTW5mnXTLdn6BJuY8wR1
kd4YrfKYg2emSb321iT8/FQrzg29vwCS3KP8EEA6YKzyaOi+y7nylJJl/OK2ZrVQLdN5Rc9rWKK5
mzzJjRysIZ4+OokFT6A/wNkajtm+B4kD84kiZcu6bA9sNWzw7Iwqlh5vJcOOV1nkpk/J1AxkFsg0
PAiL7Honxxr3MkNn3zeds6pkxohuN+XTsukmKyBCnbwS4+VARDhr4SuuGvccEpdfFnpvL1Jffo4s
qq9MKBm2A+mnjemm5VIwCwnioHAqgK2zfJKOB9YqjxWKiLH6aun8eXakXkVPJoQO8voZTdXqpsA5
fCiztFx5qWV8Htrsm5UYyUPuVNIFemiS3kbH9widhyka+UA2ufqa+M03g/fsMw+XBu1LYAGh1gRL
GJtvqM13l4wipnVg2yCJHQvJTKWr9qVHubUL3+SAdg5yO/J44tvyhzLyA4kOCPpvdettTAeEJXxv
wTeHf4xWSsouUkJpRwDw61BCbJ7oEJAX8KH/rGWBITJVc+tNH3R3i9RJujWLvHnwzfwcu4OKKJfG
0b9M/pRrmF0IOvs3KyweOskP930fmEdIvGGEnBojvnr5l6zwa2/hddSLZkH7o1M3siZv+6BwPvmZ
261rTS6PNgeIq8dLXIYNmywNBocNqtv6tRwbb9kRi6RaqAhhinb8aFE3kUXZp3zVlGb8okwSq5Cn
pAvXynM+UcMmk+03H67dr7YdwKzSUXDGAyXcmiXMKK5sdG+OCVyr1P32T88YtqVXkLhrtOc21R2q
9KQHz0x3tQ7ZwmBBOjJE6rKuEZnuEt/eRnCSH7O+6nemLR3cMUvXyuAcx7hqFzJBDwIxTb9pA83c
ZG7zybfSGoV3O1hU6RB8hZfpZhuF9T3nywOVMxqw0KBvHKmuD1C/Hhzqmy84TGLmVChc0gFcegQM
pPf88EE0EJQpRymClX4yRZIErVhiG2tyO8q5swblLHf5p97Ob4WZEo3PymfKx+MrxM7ySyYpEHgp
1kUN8+o8GOWtC4Hy5EkYHgPneyg36UmGdMIJ+2HvWTCgAO/P9JN0cRsqFX0z+dyBytiCTYeaaepK
g3mdIluPptp2l8asKVyXALXpUhisSrnxj6rTnJW6seGsnxCHEzDRd7hii/Atyn0wUgP0BcIuGoqx
wNMLF9F3/OoPNv0pLNrDS4+20LWIw5dayaoLgVa+SWNHhq+r2lfZTsMFRRbJtgzabzaZkAdkgrVz
31uUNup+sGS3kZ24ehCDkMZ3D+giAFceo6+E9fHoFGPYO0GUL+79QLX6xVCpMaC6tF3nvV28FlrY
rBGFzLeia2omjx9HgV/WG6l/c/Jh2dWUgRJl09Lj/dLi1Hp0dSr9lhOo4hh5+iOpYGnpd4gQ+s4h
rYZbMYTG1U5AtXb1Wne0b5zrioUc1l873WhvY52Qdsqg+SyDz2PJ9zCU1OXQhNWPTn/qbAuWn8h3
TgVppgUsVO2qjyieaUKkyAOpcXcIxRFw4ut8S2DyvKXTFWnoW6LGBUWcmMRgm1Eo1XX8VoqurOrJ
RVLKrxGongzdr+cyklueQdBCia4VeON5sAmW8Zx7BvPZPSZNtqQMwnzOMzlZBMAESJz377XVxqkb
RxpPXd/88nfSasJDDDg8HvbawN1/K7hZMGUPQfyjcHP70BdwP9oN+jZU3SS7QKfCivpMKpNLuMk4
cg8bLdeK62iXFsWWckMMx7s5dZHtMrbqx9QmL+fz9d/xDCE5l0GlAOHheIWUOVu7QSA/NmNkoTLU
yc95/FCWbEAnud6Htg3DXaujCB96Tn0dgin54sTlZ9VNz3LBNz2Ke9TWgTMR5dKWpoXkutYY+q5x
R3kHVhol80yN14phFXvFZDXA3dMjoyvITLMvpSB5rcql+d3OkydlQCaoymQZ2Rpp3Rlh/oNT3sXn
t/Cz1/IKOz/KoGgKml051Bebr9I2Uu1u2xv2cJMt21vBAa2+ySQoVTMJf6TmmUwW0HG+zDezr63P
lg/PadEq1SMJpmZTxHUG1qUEG00Yiz1XdcsqvVmmlRV9LbJ+6Wdl/F32S0QQ0iB+MYEGblqoT47j
qMHSYoDl9Z1OIac/nNVat59tx1H4yd4Q5Sq+BL5BeactFwdX7yzwhN13xYv4obQtoPhGZQKEb8Ij
VMThmsjNcEkcM1+0hvE1VHLvmVLEYadAnLqF9NR54YwOVWTq/QmNBQDCNBkeh0TvKPsp5U2Zts0b
vKgH4RGY9UjVGvE5tauybdNXO9ny4j2cEOZeIf9w4n8ZkfqrzSvUE84qgMh/3fQE3Qc1GE4pYd9F
Hzjus6HrhIPK/jBhTzoNhuCiBy3Y1/E5AKhHRU1Zr0sDmWqP93Jlon+55+EivTbh6C/s1ib9PY1W
jY3ijKE/y/LERepmbIpqHqQlkApNb7t90xC9Hm0l/ezE1vcOpOmtcEL9lmn+N8TaUwqgnUUOjnpJ
HR8MC45s7hGRGrZ9G6WPnjpFrrOm+tOEPCsJGuU7p5zvhRxYLwXUT2tFiT7bQ5mvyHs6t2RqwCzD
pEruaOeakirB+VEpq7EEs+S7pXMTjo5jAs0PSWLPtlzqTaK//LBMqwi3mLjSzb6vfV8sNhHXaa59
2xFsljx/bWd5epa8CgGCMYb4qdXiE6iLPywAk+dAM9aZXz1BQR0s1VE9jZVz1BPiuJZjK+ccUffl
OPjKyqjrfufElbpHh2S45lMT7NKBkAsog2CXe06w0s1GfTMH+PTLvv9BMdzod5zYobV6KYm3L6ra
ydYdBEn8XMbeeCCDsPR1yUAoKtd28gCILS5MhViNZ+3cSEqXfOT5virxJ99RoYGxEYHR5Hw4jRSr
LhONdHRoav2qMyIi9PJgUVLXNO0iqpsnyIKSnbDNDVVhv1wqW+3WndVpC3YjZ51UwZtddYRhLD14
ndgoV21iaLfI8Z2NT3G2mxhbMlLjiQKjdOcZKN50agHjT1Cfu1JLnmBUYF+Nyh7YK73fC5uSAH2B
XRY4qGTfOApY3xWVMNQ4yZHZj57GLhm1iS+yJA0HX8/GA3hs3h2XDEZAUf+pAXvERjD6JFWkHTqK
cNctBMy7pOjtBxl5T9lSWw49KM1T90qsNOCM4wfNMvaS4ARmON0HIwELG5jHqrBGdaX5jgu5S/fo
EQ13DJMU/hhK5rkGoehSr/YgZV72wF56qnZGNmI02TV5oHdfTIQAkCP32eRBxPWCyhdB9Eh/5vNj
gtFZwvCe3uxm0hVuXiyKkW9EPpN7U5CXXhUwhK2HyUsMhEXlXur8T9FB6FRekzCNVpZVjjcYppyF
ptQ9WRZtvN1tsmFu1djWwb/iIgY4LehXA4jkZMm7MFrKBgLutdSUp96xilPTxD+vYqgWYOiGhhHS
a0DKwud+yS8Rn6tYbjcxT8JzaaDuK8lGvk0Ux6WqkoaPgbNvaov4fTqejdLkAZCED3UhRXz9+Vlk
B2uh9ApDN8ImlJCUhvUgbLWdEWisoC0NbZVjUuWSpCOqC+pvO8ppusqK4dJAB3STYTZYaq7vPfi8
6i2huZhsYQdrvjfebMBEJ750Vaes4BXUeUy7+tHJ1WRbh/rn1m+js99+IwheXuJmyDeO7cIWE6BA
VLmQboorOJWhyRGXc1Nbl77oB0KnyI/0pmwiNGHBVy3Fn104Tv4wkLdYGLpUv/J7ryzr0PWeCrtE
qS0s3asp86EIIkh7guhoNmjzqo3Bo2XqiqaD1IMqSCfrs4UYUnvi1mm3krpYvWnVYyDImWQzRp6H
N/jO3SQTjttTFUb6YqSohFOvOoX6EHATBEuiKXyFbYFvNhvFk7U7gVNZN4iR9ir8QhOFk/Dr0LWC
L9o8RRk8AnnoxavGUvRDHVCv7wDmelZ8s3rkOL2Q+yR7hvlxDUxSepg26m5TKW9a7BSnMgnce9fI
k2QZDl24gcAFjZW07aU14qXSNgam+1jp2Z+UToARS7vuwHctWHRkqh6MLAIv58Tj1nBcAFel9Oqj
bfXYDclSb8rq2RuG8jlL7FsOmfAl96Ty2dE6Y9kOQ8MvLF3bVtwtKYpw5dbuxcjy7tzmg3tJEVuH
nzN885Kw3Aeyn1O44UVvZkRskjhksBOjEXXUYORJlYlRV0K4Ko2kJ9nW5UeeHzth7q02PcV+BrKJ
gyYAydGHvIEMpqFV8Yp6CPPFiCMIvFW4w6moMl+Sitg3QDN5ZU9dY5CVbZ7xeJciy3hJqFICEqrE
azFXdVpvC8N3s77PbUAO87TXYPjFmR1etclG14MnjaWitg8gbaf+S3RVRCrXMPPLG+GcdmDSdWhH
76OyF6WEbvx8e5/b9+4Kwh95K5w1iilWpW+799HYrJqVRZn9TjjLQQfoqZ3SsOK+oy8t9bqOtuBG
d4bltNfWG6xNEoz5yY6OGRG6Z9S+WkXunqdKmuek7F/JzznnDGaBHQwPsOtrfXdt6nhPSbtztDQJ
NhZhq5UvxUhl1t3Ual100UEquHKuBlCXpvqR7MjB7uzuKvzTMohXnJ8D5MtRN7HSji1eQJ5YDmNk
68hdJEr/Z5ob7Zc891VkwjXjSl16uAvgjapJh90aI3ppZKTCTCdVD8TU22Xo9N5bSeh4o8FzsBGj
SoXsR13EqItMo5kOpK/K2psX2Npr86UqEm+n+hmk5R1huzAxy1UlFeUWNDPPLdsbh4ODTIWxDg3r
12U8XepKUqjLdw7vLvVEyTfRVO3lGY/u0HmvJn8eRcvDSoIG6FXj0/bgxggRTT3J6PRr6A2PoheO
aXYpQOeJHhgr46Sh0LMIJk70sYTkye57+M6nVRHo1DYTu9YqNCXtOrjyz0aX9pZEyeFsZsOfH2IX
MOXkNNtjHc5FfwjM5YeBzAvlReEmw3Z2Fi7EIzjrmHDN/76d23JgNEpFeUGYYEN99/DZHk13NdZO
dxqUVD7LKuGuRgU4GHJG9gfIJoJJUUg0xSQrJK5izZh4MBCGHS0UhYRN+X0VZ1OSuUWe9sOAcBaj
sPYi+jGtLKah+evBowCRxXoERH1ftSK2DOyJpFSzAMm8ioYxPWRV8LOhNjA9EPlOD+JqHpj95oEP
fv+By7w8cDMI78X68zzRnX3mO/0HLh+Wmuf+46v8x7vNr2B2+bB85Um/Xv4/3mleZnb5sMzs8t+9
H/+4zL++k5gm3g+lHdB39INHYZpfxtz9x1v8o8s88OEt/++Xmv+MD0v93Sv94PJ3d/tg+398pf+4
1L9+pbbnl+wOtQzR3oGtXTB9DUXzL/rvhqLKZ1ZKjvA+695v9Ch7379PeDftb+8gjGKp+yr/zn++
6/yq5Q4VmvU88n6lf7fev7s/hxmO3p0esjuf73hf9eP78N76f73v/Y7v/xJx93oYb0bRtZv5r51f
1Qfb3P34Qv9xihh499LnJcRIPP3LP9jEwH9g+w9c/vulbKeEOrfUvgySERwbqZ0YEgGbHePfjRiJ
hqE4qNpNmIVFXFViwuxrumV4FMMlCaS9EyPLpnXeY6Y1+tKrDGqrakN6yIIYArW6f+YUDJHt1Itz
Kglb8C3TuJgzBrp5IPv+Q4wLuwtP1GYsYcQSNtFUPWwZpg4IrIZs/wRd9BVSj/ha2FK872wHweeO
Ol/bjO4NDJXxOU9hIJ28tChCSU6MBpYEnM2TT3ebGFYj/XsLgIrIWQO1jFgq93vqnHNVXt8dXVgl
V5UR2PAkG9SXZCMSO5zswWEiprrxI7RcbfhuDOrnu+KqEzQgbx9S3TN1h8AqroUSF1dFabStpxdA
18XsVquGnVuAbHg32+odgMlp8xlyQVYUEyszR5bIqB/mtcTSfqdVBDW94329ICmaU5jG0PL+uqVw
S/uuP6tsLO5u+sgRzVJ3jlz2FDGjF+RNCvV3sXrokSlRfydc38jUX41DtzX4vx0B5Xonv5q07IXg
vTCK6fNwAU7EkRz9kHQNqAo7Lyg6TWH6yKx9Xlj+veMogQMaZrLnwHEhuCJ4dZ8hjPM0yRqjJUmP
ev1uzt2zGsp1Fyfp8ePEURn8fRNKDx/WEl0jM89Euo29Uhlo1ccIrY1y512CJvEu4gqwl4dua+lt
XSCz5LUZnQeEX+eM0XmksnRynWfeF9LaR9uOYuKmgX4QzUjo7IAysn4QVwimDftEShZiMPntJrqu
rnspBSfMyCiORmxWWrSODLwMtTEf4rGmUC+tJCkXYW0Rk1uDqdWWYuA+OrmLq26UCXmr3kn4zh5k
nMyNlEPpAV7jp+88Gin+EyJDKgHbvwxqY6bvdNX+MttN8IQqfFppRpbHlbdiZL6Zg4YhqLoOCpPp
Vf9+XfduSqkepYb2WrwIw/JU3pEygWHLdg+iMbIMxfp7O1u7yMSaURNCtHDyTUC2IHw9oHw3xp30
bgG9yAkYxF0s3Re8T3q3YNnD9SrB0LBSYUY/6lMThnlzFF1xNTcfbNTpQRvLQWw5D/xXC8zT7vdQ
e2eTQW2XcvAp+1PCEREFZDW5+bKf3kIj5XQVIighBoi3RWhQI1KbwZEOL619oBRgTBeiD/b0p9Ey
/GeEFuSNsIMecw7zjNm3FMKWYhkxd/b50M29nmoMp96PcvRZalIyGbkBk5seRk8BALW9bRE0kPmE
vRWtthMeFHA5nLkd/2ZNMPY0o7ouN+MSSJUFhf8EJ2knOEkzAOrJx9wk9ThdCmM9jYir2UdMqfqN
1SPfNLsK8991AwFRmVeK5fHitvXwMDrGTa+T7rngwH3IdbVcD2WcfvF0g5QSACtCZwMkb1MKSo7c
T4UBcDUqoF8L69pdSPWwF2BjgUIWTV3Z7tIwnGQ92wRsOaWqbp2A31qKgTs82XXccKvZfPTfgZ69
uo32MC9+vTs2VHFXAYy5CFy5B6dwnAMnVz1diEvRwMVuACGo0LS/W0uqoPtCNTba7AnZqYsM5+RD
3giZ2KkR0+2iDgBYEhbIzaqHMTSFUF0evRrZnKC6lDm8z+JKNPmQUG2b6qA63OrnQPT7KvYAOcDk
rG+Fs6xpyEFHPpyotVVd+zR+DV3Hgnw4BnIqxQO6Ib9sIamsqxjwp6t/sid9+hr/XiNqnwlb5qfa
yaMz3P/RuSmtVeUQ+oTU66dJDI5FN4InqZR8DwntSR7toVsIn6oDQU3eE2X41ImoD5zWStq6Crbi
Mm6M73agZtt3NnGr8EcOL/hJXEuETPteSyC6051DMjW9qcBIOffFFTrB6JKY1e6jXWqdw9/ZesN3
DxKiT2i6Tz73VYVV9MUc0bQDpSdLMVIUg7wjq9wapnLTdT9/rYk3+zJAdjP29ReiHrXZ5K+el8oo
qHfg+uXsVUFC/mp05pOYEeZ2fC5zNo25TrTWbPih0Sm5Pvqp7x7FVdLlfwyebW5ErxsK9+hVQJJ5
uP9yCX9fzbYOmCkCIy7qE9PoPHCfLNYRK364XU21ziqtk4kT/y/zZuefcwMZFQor2Mh+kG2LUfce
JLmEhb5w4k9E7z4bva78QFzbMXRSv7YXPsVWVH922oiUTtj6j35o85tphNLRrM34+GGdBtKvo9+V
8N3wIT4pcmXtOykn/gTtwKJGPOcUIC8xnBtYATdtCPQSLIJZvoWR5Kxj2LoWFoFyEqZJtO60vDk1
U0Oy7n0z24SLIivrqLSl/WwXE+aucBO2NNfM3Rg5aLX9ZUkjH9/fYZ6vhaQj6iS5uYZBIVSMuIMF
K/lWdGM5Ty5OEl8A2Eb5sklRs/B81LZ8rYbnq0eBS9GCfgGpVkfi/C9Nhl4veq8G3N4LMRR2CjzW
4jL3ElRgC8Jq74xukZlrrQtBuTlVswmUSJlKDvwn0TQ6BBJo3T+InldAgDN7dJNbh0dgjb882DWB
f1SQ91aKtFqRdvTOpSBJKuqYbbub9WthhDrTPw+CECmenITxn33mObNPNdEuiYEw1LydDFYPBqFc
e4ErJHKV/KWtUKL71fk1UkiFtEmpjqIYZvrd07xsHULlsBQ/g/OvYjbAjOtPA7Pt/js6DeiDSyB9
+lkVzbzUPDBPm5eanTMEm4jXJim/6/X4RK1/v7DJuB/GCL0YNbE8cq2UFMWW2xTLCq4Sv1Ef+2kQ
Ygx72Sggs4VvL5nGMagmvdtMawvSKsHRLtXgKkaDnP9ImkBjLroWmfmL7vWTkJD8VA7rlvqYCiQd
kIVJ7tzOtJXbmP4+RejilFiwcHEmyqOVuIRYfKgWdgaykzLUclMPaV8tCk3+6Xofn6eKqy6YOBgG
ziqiS5SdaqYeEF4kZY821cYXt9aU54Gk51KLLH0Pakp59kvLhu3ec1GczqEKk/VuaU7ZVwPJ172h
FX8Wo2xzXJ1sYBo9QGBNuR+nPKxodE/R90Fd/yl6zZSzFb4BpTt/6zutOU8XV2JdJZPKPSxd8bGP
uoL6dfZTCu/DVS8BzAhbq1CtWTuusx2LTLrk1Omuh7pFba738mVfJcphFE1cAXDKJjnBhTC8G5rG
M7g+Dl7S/rwSLu+8tSj4lGZyuQO9Ux5UGWLJ32qDQnJQdLMgO5IW8Y/CVAtVwiohdWbK6UTB/0uf
UDiXJpVzUq8CPUay8N2MXsmPhml5x/sCYmReZUyhu179fhlDW5EoH714aQT5d1Kp+RMZqOJJkuI/
yPW3J33qKbLR74BMImU1eeSFWjxlQbOC+ny8CX+lGBEi7imREoOSYVYPak3ofpouJrlurAA4Quv7
fgM7Ts5JalDbr+X5siNUsjAjJzsKZ1AE414dqBQS90chQt4PNmlJiKutVntrqlI7WxLwWNG1PEiV
x5qqHNEtHKtayHpknVNPkt9+zmlbRTtLCTzjbuFob/McNrHhTVVR+/PhtAys+GsCBueaTQ0pTOXq
q4mx7if10tkmBhI9QychQuVHdEUjXHw9eOpBJx5mk7iiZrQ3Cc7M65A7tA9uCuXv79vdPVVqzd3e
Aes6vQTR9JYOg3rqbztXqo8GZ88ctgG1Pqp9uTM7b9jZSl1DT4spVk2NqhXRF5fCep8jppsVSUSg
uEW19kfwz02d/c2ETKbmMwqkndJwhBBN3HouqKupX8mSejdS7vJzeHb8YBunGY3ZOD8ni2Fdi9Wt
Ai7/49JG7NgJ2p5/WTan9GWnDfA3wgsSryIUZz4pjdPxpNUR6TS97JNiv0CKbL1CdFaeqxDJQKuP
00+pO+Rr26O8nCM2RM+lvLAyWVk5EzIfKej0aEzITXElbCNAdGDF04host9XogtNGsOOEUPL000P
3qzby+yZT/BSNzfFT9qbqhjuqutQvJltplx45yp3t8LUUXQJy+xE6aoNdr8XRtGEEENsTQAdE891
c5sb8yms3ewGOtPiqGhQxJlVpQPgnhsWoSmfEwM0GyWmqxB6zV1Otvq1qXiHqtBAcnhSYqb+l+pq
t6mP+tTtahCsVAi7JzFq2v6XbnCGi5gKAvaalGpxE2O2nm8b3YwfxVgg1QsQOPGz4ijOS4f8MAwv
jik9BzDl3QBsVsfMBZE69RKoDe5XjRMjQqC01V4M9IZX3pzSbnYwabEfmZzngcaX9rKiNwhe4CZ8
wbF5m8YDmDL7itURkSsi37/Pvo/5JXAMSVPWkue5G6fz4SGIvewqGtlAGmqsEdAVXQSNfw5UeQU1
jSx7m9k5nUaRnOhWfpRDPfd7lahXsqvnq866a3IEgn4PiBlGR9QulCzImHRpY8K0vec+5j5VUI2Z
eCllJyoQl+UqF7SWc38eRrgQwkvRH+q62FU6xct+NG4z8v+wPHntzdVUPm/TlRadQzQAr+SUf1pC
N+umqA//IOEwDbR5XVLBAJiUaPHalWLq9EMHnkAIaPedU1u3YWqoykUFuCQ6FiuBdfMTw7oZimtt
6z6yFrNNVyTlRIXTUZjEVOELjc2iTlUfjCKriUHF84L7bWbbfBunpeK4hZvm6PhWu6cwm+L0OB/f
TLbcq0RviEdOXRs2Ksr29Ye+lar/Ie08ltxmgjX7RIgACn5L32ya9kYbRLcMvPd4+jko6hclXd2Z
xWhRgcoypNgkUJWVeb7H2LC3viomYk06/zYhwnQZyqphx+uk9eudbA3L4SPy5qN6onOeS769shds
FcD3bAgRrWDqstayDViOcCurU1QSRakF7lFWtYqITyV7zfSgPfGkSi6D0GeBPAypYS17FbqpLKqK
eH5ZzWyAnQLBbaPka2sVOUoL4IBu6sLOttx09UcOG7iTAxL4FlrgtwHif8IIHJY2et3nv/oacALQ
YqFvlqDyzvJxRfKuu2rUSb/t5kJeySJEiurWLgOvhIFOi0K41aLT4wbgJtW4qh90t4le+7hxo6ci
a5vXQm2/a224ceyyvC96VTyRlk54ZFWzUgwD/Wkg2mPlm723la2hwX4f1RKdAAw6jyh/38YeYVLx
3LnCh3hHCvheNsrxUfk1cdgNSUtQRO9+pUC4nnsrBWD/CbC8aprqKuGn9iALkq9UM3joza54IJlz
wpekArucvDhZOgnb1cwwAKP+6t90+VYPTPMkbPHdSxEkG3otOfc5d0qWk9DxiUY8t3MhG4Yss278
IX1urPI/0zwgy5ziWFnR8tK/tfx9FEzHViJKZ/i8vLoWzT9sY2r+v/pdh0UR3/9caYaVkfgxsdIe
xJ3RIGN4zjkVdSAgBlHIq67gnGQh6381Ewsa7oLQO0j7ZQY55K9+V9tvfQpYHRt+D981tRQsMnjh
317pOkRe/f1uMgPf0MCybvG/dpQzXueW/fRAMdcldxVI3WgELHsHqjTf2rjYmDNbWtZBm4QEDxPQ
eLX1g46G0W/1eWArjXLMtagcO9oXRa/cEzhoPnZ19lXJzf4ga7hcxYa9mbnq+N48IhyyC+N8OGSt
o6GSQ6bGaEUCfdNMnKVNFl1mArl0RL6W1UKZiN0tu+kGny3f/7YKXoiGDslQ01q0AvNsY7hje4zj
2iVPJfT3ykx+ZVIc1wQIBVPlE4PuB2d5ZQqeNrnWQkf+swGVMbzHnvkq7daURmAo5i5a8qPuOUiS
c6S5EwCHGAS3OcVCQZbc0MvEsm81cmDgfU0QJrlNmyS/tYfoPjTMdBv9Mkl7aVVBsfj7ciCjHSsf
9GW0bP+t06/ZpO1/n7Lw3P9mbwp/S5CTs9Z6NzvWSdgBWiDToCDHZBFaXfA9I8yTJKIf/GXedNhY
r5OWNytPc5JznkMSBO4ndqNVameLNdrK6tpiSeq+y+FDMx0Cg/DsTRWQSmTX9rD6zSgvZaH7BKh3
je4RrkXMNrHdYjpcm0cQ9+2i9fiY0E3+uDaE4GFRYkPzUk3zB5623I7BkcoamRLGbZ1P77Imi74w
5i9NX61FPeYP0qaGgGCqyeHHjclDNJuj2nAt24zZBP5EbCdFb5dXW5o2zmLsCFa/TjTEn56Gdvll
VtLB9qTJRQs5h7RlLmxZLxmijbSxOAqXpQibHZyRc16MSHwgs/TQudZwhJt5jOYaafLlwwiFfwM0
bVrJqizw4X8nUD7CO0m3pDbds8eJtxwkTQ3Z1lvIBt2yAgxNnvAwEknmIc04FOKcEB1vFFN4auaa
tIvAMm5ZO+xlzVEngyhFMZZbG8mthTReiloVZ08gFaa3kOakLehV/WSM0aJOq2htuUp5CguT01nQ
vLvE1vQT/2+HgGdbe+4sDlDUzgi+jYW2TIGhkMzdGfvMCPOPoCRx1YFKBexIUdbxVNoHA0LJ3q1V
Y2vjFLnryIdcgWBRX808/OSEq/phR1sUNfwN95lqa5M9d9e6wlrmpY/Nalt3kbM2P7SNu5etlhJD
vE9GvuJojVo7lVjImwSJm5UuKutA2vx3kAoBCRQakt6z6VpcbRaM9l2utuSb00PalWEsOljW/w0j
d/P/Z7p/vaq0ze+QfZdY+0TKV/PxZTMX7XzyKguSjVYRAb+Hq0n28MWobVqh8ged+0qbHC+rJII+
EO9u3sjadV6yZDJYINucdKl9S1j5LLOcPpVdQrKo/QWUvXuuOWEb66zc5UINT1nfkP1r6tY93iCU
p1wPuBI6pAtkMcwvg9k+9jHfYGWol2bPGSe7/NsLX/U31Kq8HN1UrKvSIFVmJqsK3aSQV3Mhu0wz
nbWdvdbhlP6YRDGeuaOBuR6C7pNklX1JWuWrD9xoS355tytDL0LGRv00+Y7tMscGv5Pb+ctAAtLW
daZxLav10HRrhJqyrax6Ux+tVFOPbmTVFTP8CqGL25Fb5YsPyYp0I9BbpaoqR/SfiWvOwK+VqiOe
By37Wa1mf6usurHrgSLrfrbKanpXGOvRV7930+RCfrVUVIcSg1jfJouJju7ZwVgaiiX8Z1ap0qlH
WZNFGqQzyEJ8j3o9S9eDfSMsHP24DXTSYVT9cjUv1kmMKXsOgUg0kw2GyIxLKz81gxSluXdSmWJd
iB727K9mtzT1YiVnvExLZu1izDxl3SAVs+ySLt+bcYpOIHKxq4n480/VBMIg3C/K1JvrSQvCfVs5
2aMe65+IeKbbwveJ02n9/CgLxxuaQ++cZWWsy7JdXRt1xdeWZoXE0tCW/Q6g4YuXlSQTupVYuMJW
Ts0sGMJpgH/OEmhLpqb/Zi/KzDcWvQN8Mmxa/AZ0k6Mg0HY3U4fSJccX0XsrYFRapvPR9D4PuriA
E9+Rl9H2TQczInc/wAR9aEVXPRr6GO9ZKmlrEM/9R8zyONHdDwNPHSe1hUosrNAejMn5LsexD+Dx
TdrJ/UDGI+cRrcFzNzQvSDJ1eDQ0S/tCRinanYSI3MitoyxStkKBXfCYmneTsghL0j7VpkQgPLMd
SMPFZB8L11rJTagTzXJtmb/UvEY913GknvPae69CX7uRNVnIxij2Fj25ccerXRfCOLSFPpVIVaq1
+2JN+nS0vHBcdCqighOQubUrBmcrq6liPqPqvESNFU2MGVtjaFHApyaCg7yKpyCtF/LS9524Xlyb
VKdh01JpRIYz5LeOPy+R/VsYjeVCc5yGQzQXPl6YbFXp/ZudW+1WNqC+5SF9EuavlpGRcVhUQc3f
uid6SF4GM3YnmkUt5gfO4VLMJJ9L/dKp5chNQ+sLINYcMy2jomt4bhrbz8BGYxQutYKrGD3XSeya
WbunJlyep3qk75pUiGe18362gr6L9mOPMhzrBGdBLp3/OdnxtooM4weE/Zs6anHyAWlg++jdWLWd
30lHfiLKaaH6WXArq74WBOtSBU3mxPZzPUzoI8XTF8tzik3SDDgfXbt6m+15KcYvpMyCZeUrzPHO
siRCap+rQ/hmODEwY7d+akcokGnYfZdmJ+2DbaEPCzPdWezR9pC7ITXPV8af1VEZ+lm+kObL5aV7
QLgV0uHAc3+N+WueS28NeYFscZ3Td+17mzyIbZXZ/UHx8x7Be6SszF47t2iZG4j5YpOtsTr0B1nk
VfakDL69jevI8o7SBhqEGBpRVAs5giCTEPf0PGuZTfFO4/ynQPwVrW9ykoqk38S/krn4A9rTQraa
YfSe12q7mxpNkNUwjwiDhpOgwgrJ0vvVUWaBgfSxDmbzwTY2jkFbdixoChYhVcMhxlapYmtTwDOD
di00deX7zY+iwJWvJCU6geS9kFnxn9g7/1dk39v+Z4MUgL/YZkLGXw1OZpP8ep1G9pYq8Rfh+D/n
/9c0V9tFPv7XiMyErMJvl3cTzu8mnOWhZe/rezUD8eAbmb7QlLpc4WPI71AYy+7s+Yr4AhKYrLO0
yGIKUJGresv+raubNCP7od1lyK8ZhnJMuY157VqOlFMbjtqdRnxZ0mSkXYDihWngRg6DaDNFpu8u
NJ6rx8Lp15qsynFpkeQcZ6rGRvVJGyfNr2sPIRGh13cmX518X5sb/tRtrw1u03a3NU7Hy9sw1FkE
TFmh3Gzfp7idWhdHqTBL5z6pXeNI3MtetqmzKe9tQB36yOporsqGpmj7daW57kpErMOX7OC8RU37
rAZtX/rwRz1bwHsOchbuCu09ajbXdmL/mhuoLkfbiXdO2JqnxswTnq8pR6BarRKiA9ngFE2GeZJX
jl/pN37TPF76ySF+n3zLvGzapfzTcXwzwuYnsWtqPVxY86yy33WqOS50tIt8f3lJDVZGSFbWqp9P
G/uu9UnBK4qdrKJ1jhCwSSqSrDopqI+qfUQwwLlFX8K+FH9VZYO0dW4UbooxiCAPEvunR32yQN+m
ukdjrroPI868jEKQ8dWPFR8zBXkmv9tkZ56CzSrpoXXIquwnxzYRaw8DB/Nl7F/z1XXQbIuaXGwN
1fNbI+9+Fm5r3/YsGkiBh7REMtV/DbNkeYkQAjhOM6rzagO7HOYEmMFSK/2VnOG3Szmt7C1bPAgi
/NCQRppUxKMQ30QSs0jRhG8i90DKNE623kQtvehTdXWpk4XqHC69RteHYGEFn7+1mHJQPo+Hes72
mzxBluEJ6xWj8pTbiaxC1lcUZlwoyDBz6gfQR2j7eCjCQ0ieK/R5fR+lycbHx7mLbNKqpqI095zZ
Wjvf6B8UvSfLGiryQp+6ZsMGavwS40Ug/3R8Ez5MBL4hzaZKuos9s6rpYu9T8Ztd9p8IJ7n0N5JW
OaKqCJJlAJ/Ul+WpmtV1k5jtcVOM4X6atXd7G2kBDQG9TT2L7epsXHb8ooKVbPVBsx48K+YBNY8t
s9G6U5Vw1859kT5w9o7vvYAwne5rq9MXdQW1BxbcAmK3/qFrLfIYfheCMzdIcRW1WCSRG5+6sEge
UVw6l9DE3wmzyjaWXysA1tzi3SWTGf9RQbIfGu0c+KOamB5J0ayOoKsRECoRAeqd6mLyrQBAESf5
1VGrFHxpKeHZsrPsIxtkVRaFTR6756PI4wcz8+XaUV4pM9I5779ep5dmOcnV1gfhl9Z+T4Z82lR6
7WubcrJIWlTYrq0QIi2X3EdrllFzkxnF5WFode7iqRslGxxI6eJ/jCKWKtrrrr66TCLnu3Qy4u5V
U/RqF+lReLoWVk4UdT8urxbwSOEJjiVaCVNoPuGS9G+k7dpFXtWFMy09TVNW1wZtdBiG19Tfml1K
3uH8YhejvMwrIjugN630xPj9Xeg2rri2aD+cKu73vjd2e1e1fxbSJquy4Vr9rUtUKsnit/qvaZTJ
M5YeslpL2Xod/L/OZc8vrDRFsEOz+Qa0x7QNBztYVDNCq4HsDwrAKVaF4uq3WeCC3pKorRho1DHm
fGc5miHOXq8aVVQuGaPm/FHGSdzKLuAHQshKCDD5fmHuhsS2WT1WynvfazdkzkHjVoOBw6+ZXT7b
y6n8rseQOsIoEKeiMfZ10G56pdtHtZl/BqlT85TUlecwMsrVUCv9naWa4daGrXHrID2xbJOxQNpO
AL9vmo+0tqNnvVDsu5xE4gzc27PHecxT7u9lkyxAPxDSrNboBtKbdcV9XRsLNHe/lmgFP8W64Pmp
K0tZMxEzerIHfmRO3K5G1torW19YShg/+kHbPcZDGq2c1Gu2SWp1j2qeR0fugC+yURaD731xWC0e
ZA0ch72tDXI3IxW30JLJnHky1w5+TjbVSbvFEXwc24YDvylnDTNDfDoI2cSczFXIJ2u7EdsygQYU
hkrPQ/g/JR4pjKMlNWBnk/jSa0NZFx/IvNgglvECKGnAKdMQ38lIK6IMz2WTxncyCGtuq+eabPOj
6FyriboYG1YdttkUHBfG6oJY/eLBzo38gbU0yRLZlG1lVTboOXnCUWSfpKk2u+ogGvvp0n8e5Cuz
XKrPpicZuyhZ9kbzGbl+eyu7cJLhnJvJWl4HaGqzVLlJHmrNWMQ2i+C4CDsTVHDi3bipco4qX2Gz
RODnCcmy7pT2Nef/akLSigfKc6vb5CygUVRtPU/T+RC9elmaAUdk88M0ETFs4wjZn7kmC9mYzz2u
3f7vtrFDhW+oSe6NlXVuOdAJ2VM74EbWY5Q6t8MQlGc0SsolKq3p1/93j5Q5hj/naLUSTRI993dl
nDSP9ai8ebzHQz7XqqwNdlM/aEtFMepHPR+axzh5E0YSP0iLicYISoZmv5Ft4ejaJ2OAk+TXzX0S
CcKaS+PE3hRl7rTrPnse2YGpRG+N7eqb2tXDmzxWrVPLzcDqHe+24jFXka7L5TC5ytopCIBE9d0B
hzkhtjQ14nkEvXSpis4Sz23n2b9Vr62y87/GZvj+djBv00k0B1m4KuQDHro5KMf/bPJKbSFe4Ar2
OAXJ5gDPMUVWV4UsuboY2zmaNGrtXWrp034qoGNLKHuLAhLPJPup0yZlN3YtofqZCN/VUl8C/Qw+
CZwkHCx0noUdIZFYEIMTd4Bd9fBk9oo4xRBkSG7iZ3JI/WJ9abSixr6xfPU1IKWBox7vJa+5RbjW
1G47BGxWuTvpT2Vg1Lccf3QLWRXAwe/COkakp1Lapa6/aqJoH2VbBWAhVsrgJGtaMRZL5zSF3Mrv
YOA4t2OsxEsCAJAXGa3x2JWTvkRuKfi0dXvDSsl87ZoCqoiAkGWNSvBSzIJgcwc5Mp6FSaoBopMc
ydI6/JxKc5ONtvna932x7eJ14IP+nogYrr6FJTqHY6MpL1bXf1ZmFZ9lTRUvdduoz4TUtfccrh2T
JEf5u/U4yRSJv5RVkfXpllBga02c3ltKfvxNWVnZRJS9Mu0Koq5FgmtInQszGGBO/boaUkgZbAb6
jWyQhVYk1qWfDfDjFmjY8jo+qTlEQf6orSFAeMHGzlDRGpyWnXE1xie3VQV3zER7gNTcL+OidvjQ
J39R25UBjksfloXj57dWW5bO5TL1ivxWc0xc0HYBkVH52urQuXG45UgNDYSBjzylcr1HFqdt+kfh
zZrhqRF9TTxvieux/ZFG3Z0BjOp9GvnBGHpZ3DVuXOy63sJHqKXipEelugo0Duxhdn/IQaNzU0Ah
+m6bfboI1Kx6zjqE1ivb6xaVjwI454MdRFF+c/VoVLsmttonfBKz1hix7bK1ygOfQx7jq2y0c999
5IORTbJA7vwF/W73KGu6VTtL3emJOJunBl38z7lkY6lMzp9zhQieGLrmHo15sJwrEk9+khor6Xbr
zDZB3Shsfvrrfqt3g+Is0xbiUD2vrRsB+2OCB7ODFWE+JVpkb8oui9fNvNbuogr0rcIduJur6qBP
J7zWnPtSU7RCPA7xvRwoJ7PN4gYFj55nHu0IBJVka6XurZxL1Yd/v5L/XPghjx7d9y6FLxqT0NEg
DjdtV7cL2eJ25c9mWb30UdNauyHO4+Y6OCrYWfjwgxbaqHMbrYhxuxUW2maEsXIWmHB/nU3ejD1X
A20MkWXi8tI7DQmuVbRoP4HIUx3t3VQDwoyb1tv0fj5+0SfYU/+Z2xLSrjSr9j/Nf/SWk2SzT++P
3tIcRNE3N4dtPKhOt2PnZG5jaPRPxuh/7axq/Aok5EEBQPRiiMgkucpUydys2P6007SQPcAsbvrO
JZvTCwoC2ttXPdKGpc4J/JHVJORVVWnyo6y3xI33MxfK7b+ytEa2Kzd+ZH5xQlfGee9FhdpRiVfb
xp+6reDs7O26VQ5d54r1lPf1E2DzHq5cPXzNK32+8Rg/cAxtoQ4v2sydnjoCW+CTqMR4zZ+aWRHu
8Q87GmrHxijUJ9+BBdub5s/+IUJR1/5X+9y/m/t7Nv3l/PID/bP/9XV95vmrv3w/f/b/x/zy/Vfz
+7fHfD1wgPKku+b3QG/7ry0U6ClO0IdxFmTShQD/zWyHy0B8RT/92xAZ9h7IbceC0zR30IOijed4
4xd4baDYKuXVFjCPy9mOePH4BSLP0vhlz0i0u9jn/pNjdDu8J80iRXDltjbiqlokqWLdlr1uI+DR
iZVskYVsuFblVVXrDPmrOY/afRsMw+5qH7XexFMWqI/IOsNlSmPxXnT1s8Op6g94u6liwxtrp343
oFGzHMCwbJLCrUD7UaCnVR1kVV7JQuk5LveNpoaEwiNJIUWrmJqjLOLCbY7hXMiqZw7mEsRLs7ra
KqPFjy3rvjJFG93wp4UcJ4fIhrGAKktOZwXe31bfu0lH6q3yn3PHDA9db2sX+xiBOBkSCzlNFUUS
9gbGqevBv8RJui/tFhX1hGiurZsh3A27XTng6CVvziYVedJn/l02PQ4h2xs3Z7tlj4+og0yPDtoF
pJR2iC/ONtJuRoRdWXCEFml+lrgjuW18bAYXBC5hGZCP3apc+oNDRkEiTrLVCuc8K6LE1poeTI8t
IK55N8xislnqqu6+RcH4qsEl/JHEdzYkQ39hWcRHTHOeIFj9dZuwbhE5YQed2n4RZLj1W5TnghMI
qHmLqfdI+ULiGnaqHRAZoAF2U8tiL2sDrpGzvCrPdVcOl2uFZ+zKFAmf2UAgEDn8ZA2lPqnnJZmJ
xyorhnxbdSNLZoB6Sw4nh6NJ2lYGCwrSj959enW+HIrRgHdbKGtfTcN9rPXTQ21GIGcBy+0G1XTX
ThPUG2dAMVZT/OGliWfgY5MFNyJqh5fRibQFG8AMHQZapzLmiYIAnpGGAyolJU+MXwUikD+r7I+i
veKW8OhhAZ1Ig+qea7tdshbh1CTSuG3EPpo4c5U8e6B3XbaKBp3/km7PdM2cWGJc8GurqMVbocwa
4nXsnjlwq24NokvQhlI68iWDYMPkzaJsyI7IHEfcy4LF/VlXNVCGPuyyix3sgKEUdzWR2/d5QmJK
KCaw2/8NMcKyx28YvF1NE5DOnarj0L5OwzkpwjY8GS9Da8CUy2Rqs5XmIYRcEYxzjCehv4LiL321
ec1N4Z8cYJ4LaVZjgYKGYb1pUC0573c2SLATNxXjUFwpYg5XVrObKq5cZdVGFXukPDM2U6elZyf2
s0uRInWCbDIIbItQlFNOZOVW1dFhM+t2PKd+Z5F9o9lfQDRvCsPPv+d985ZX2vBi2Gq/VkRUH1B4
6w95k5erXrTNU1em3ooj8nBXa+H0gn+BMBq/Ivmi18aXwGm/KMSakCZITfVN1jdp/2hkjfGkEjvF
n3d6yVDmuQsm90F2KuevDDkP2sIOIS2LrN0q6hBvSgN+H7kvw7PeuQeF5+6H5cDB1AeCc8IQ1UlS
MuHSDX3zUY6k0OV24twPkMVue404gJFI7Y8S55vu2sUr5P1k59t+uK0bs3mfj4xkB1R6YeCOWbev
OiEeRVi+tPhdtz6+gF01g18bV9Oe5oijTVzZ4R7RX5IggVktEfsSn4PyoxTK+I2AUu5+5Is/BK4d
7vQi1HdO7an3jQ/bG/DY9I34IQBaytfKdxLibmpx59vIVtedjeQsoQ5ZXke37kyQloU3TuqB2J90
M86hFVfb5coBMu00fKEuLebcMdD4iG3dwGj/mofPxkIIFXm1ssiGvT/ZuBb/vpR1WQjDGPYqaST/
s5PaKCrHzn4/7M2oZBYCGANihEAlqASZ6aHWnfwqNO+LaujuIvcjMnRk1ZM0yA7+6D3INtttzPug
6NRdlRGT2pNSEC1jMzDWXW5pnGHNdR/K7JJbcw72je6uAeOxcLZpCeVvLIS2myqOpElmt1kHa5z4
1BPx3whYdu1dXYeE/av9SdYA3rZ3heXgYc5isZY2Wcw8BbQKtBNCJkwlbY0n3lJNafaXHuabSP09
HooJlmhH7lZOrAXaMXP8Yynse07vo3OiuojMBM59qpf2fZaazR5N7XAhq749iDNqirjwOmf6qLV+
PwgiXRQ3nnaNYhgbFh3qOwGI4E+Vm3pQ7vE8dfeDXcZ7xxTuwvf8H0YRz0u+WcPafLRK1iYN52aL
AYLys4ijZFV7Zc3rJwgBECV4tGsWLLZNyrqaVs5tG6g1J7Z5d/ZmuQIQseNj2xIlOBpK+ub7yDbb
NqA6y4IuQJ73feHV8Scqfv6iSw2EPXqQarFTC8QgIkIz7C59AheLFlYb2fctjr/1OBB+SNq4tmnK
mmwMAg92Vib0245F743f8TE66nyPUK1mZ0x9fCT9m1uRNcRnpBZ5LLILuB9nMZPSL6ZH5M1U3CMI
sg22Y8JeGbQ39BNiMg75UduAbJvALr8Z6nhTZDOE3zPJGG4nJA7SYFxYnWY/TxbyuGFbsan2KzKk
Rbxya796IwIJZQg9Bz6s29VbkSzYC/lvo2rlB1AiyVL2SmxyvvXEQXZkHgTyZeUkGVhUUXcns/Yq
ftNWhRRqqbw4gUtSpIt3Ihfdo+krS3U8BOapS4oQzZoh2wsklL7qRfbNVM3oXdUIXwwjB11ZzeLc
NUkmAmUtUBepX52kXI8A2m9bTlnoC7Wvu7Mzp5HJTFqZcUssZgcOv3tw5nRcaepjHzpL0om96yTF
40Tu4h6R6W5RVnG3G4iJ2yCPpJ7jJgzhV2gnWSNSlsCUuYBc2Gxj+MQ8IX0jWpd6LxZKkVoP4FjE
Yhws70vXlmdUIBx/waPWmoG2vOoxzGIyR8os3GR6zpOy12OF4KgETVcR2SRmNPYRN5U+rXwSrlgn
todLtew8sWlMgEwOx9L8GaJo48Saqu7VuEZnC8zoIhFeeZRFOh/eVHzyw8UYZzvoNcZBNqqpAX0E
H9m6NBHzSByiQhrDj06Jnm4sBfT9SBwYP+PcuIs6V78L8q48kWAI1fU/Uz1fNRAmvWG0b6/2IVaM
pVV3xUYLYx9ONIKdu8t03BGJ3RnNy1RyYiRH20Nd9T+0eoKtPwT59/RU907zXYnNdmE45fjoVJPL
/9To9+xs3VXf5J+sACxUNDhC7tQs4CSMFDtZvTZcqhxexW6dHf+yD0arriK42ivZ7VrkOS4MI7uT
FsNJC2c1jFq7FIabrQdvrwq/e5BF4PDReqJTb2QVUrkG8RcSz1B3Dwrfwgcwl9nWdxzU5edR0gZN
k+x1LXL3sl/fkPgST97mMmDulosg29STN67kqL4yuoeqUl+QJM0P0jQ4aM12dXSSg4jdy1EbCXYF
JxQnrccRN2ooV+pVjzMWLD93T/Gu+Km/MSzd3+NW1h60Cbyr7DHY9SfeLfWxVp3qpjLrfuM1aAWr
eXRT54WpI/IivFPZkO/fuuYBKgkIV7QEVqYxQ6qQJlyBga1u8Fs6bxYPl7CwjZcg1KJDTwzasvAs
500Pam6FahWxy87NF9ND/iR1gmWTEzGvaU58U6e6diA+LdxGUdSf86Yp1tBG1Qe89dbSqOvopSxD
Db5MCpfeGr8oCEJ8rbvopoh1nWebM25Db/LIK6FoA27ObjYKdjd44y0PsH4yvntm4iybyZ1uy7iz
n8PEWgfFhB3+ylab4KaamT68ZwKvdAfW1cMTgQq5zhHIPHzMCQsLiqE4t8VU3XtB/yGHF46wVqkJ
ll1weh2H6RFns37juoSat8XQnXTbztYBartPZqmZpLBm4UdtoR4ttzxVfxN2vfUDyMGzacX5e5jn
5VKtNfGQDaO/kTP2bD0uM9pwW09K2iM+NVj5UzkMJqH9WvhhBt1RxIJNFDNmRFV80zjxGr/O2jO6
CJx3K9T5e/SWftDTwHgMesIw+sR+73VCWRToAzcGFOlH1U/YRQIomAo1Q9Aru0TR+ZnR3nLnaJcy
io6o1nY5Zp+eU4YIUHnOstIqsfNdqn2XAEvqe1ST8dcQQ90Y21BBIly2DjE7tICQ7KVs1UuS2m1S
C9H2M28VVzgrmMX+ZxKsefhrn2WrNYh2perBDOvkPCpGNqeqDU9zhFmRi5uqtsZn9vrF3hdRsJaB
ZX/aw9kuA9H+tBesF/5ll/2Voag4kUzNnZpE/iZ1tQAJej16Djpd2bYx/APbi+LnXijF3hKIX8rW
XEsU9h0jT6S51XUFaupDcpy0+RCnqT9luIehdMm+78EUXKM/pI3zTo7jf0V/KIOR7KVNBojIhtrk
XKAmONTWAR27KLQdnUnnGFmJxHvpcGevhYXkSfHeoHj9Us0AfZyAEM7mrsl3M960OVGN0lNgjK1x
kldivgLofx6UKdlL09WeZ1az7X+Nkg0ciP8c6jXmb6NEMH2rptrYCU2Lzm0a26ucdJ+VWUBZlzZZ
+KQ27EThompFEs+5rrqWBS65f+R5Gctuijv+h7+GoA62dcvWub30k3N5HkmTzZy48ptRUT1rZU/E
O7RmHSqrzsirXQXodpG4dYDg5vwKMa8g55bzXEbPr2AUnb1KPQ2/k96699akkWmnDdU3V/9e5NHw
aRaZvuRjSM8cLZv7AIGwjUBu9xxosYlGWm2vldRlZ6l12YuldmTnlKLdDXM1MyvQy7FT7WUrMIeO
UKagP4xqmL2YbfrFjXrrRE539mJEbOX5Ve2bgK+NmvCq9aQW78TwgTcKjOgUKW76SObQWdpNJ8+J
0CBpeEJR6d3ui9XoWtkLsu/GbdGHP4d7KYixEIr6SbeSfw73CWp5t6b8MhwIu3Hr265Y2qlONIYe
esvYxdsT6yN7AaeNXuv2zQVq9NxUtXLnJxykp0702uqBs8fF06BpU8SvA7vWjWrXREvxN1m4ilVv
xeihMKdXwWloUGcf4EPv6hGJJMUfu1UTFObLFFo/igR1ijK5JzWZJfachEG+xiKy8v/D2XktOW6k
bfpWJuZ4EQuXMH/s7AE9iyyS5c0JolvdgvceV78Pkq2uVmlCilgdQOkAVhNEIvP7XnNyDHM4Sqdd
6cc7N/F7x45D/GHR+7OpKvEs7NPIA8JatfsqKe8j1KnVLZyA5pcq3jHtHquo+7JV81MQVzAMPTdd
GaaJAuJ8SNP2PUEuZT92JcaBYxOlZw3F8WVk2+1GVuU4de5IR50kYmVk1wtUQ7VyjQQUXmeMj4NH
FCEy6lccCEsy5KNYgUaaAwoIbqPJndwOvNSeRZMsYhE3r6ZhqTfe4ChLeZbv6+0yFdhEy171dUTe
75VAS3hME5zU4Hg3rN6jdDXWXnFTh6q1IqwZbLqENzgaA50Fj5EdmG1eizlC3TWA3CP4IaIkHdn/
OKjTvTHL5KxYezuLpq94v6NRtiT6GD05TQwyC6/U72kNUs+zvkXAEAgb29ODkWFDOwymfzAFfDak
IsK1YsO5F1WOX9FEuJlsOvqI4mvPLExq0EfaEtuE7eAV9h7utnWqQ7dcuWOiv1a6OMsPMsNgF8OF
xBqOF2mhTkANci86y5JVl98UJbBJBP6pvawaFwN73MVTQp+7QWHD2amiO3ZW3R9lqc2iHyW7F8pB
DYGKM+Cj+dNQ3NH7a2/bzboqVkFgMiZtFrdBunOxsrqmzXpu0G2pR6+ys5jhInm4GBMneZTJL1sx
v7BUym5lF/4B2UrH32IrO1mCJNdrlaGr3KQD6eQg1v0LJnZihVET0KYQNrts8+YScfe1ouqki3Ep
vLaXnl7vOrK3Czni44QkRFrKtYcSlOYfFwlT/hQnRORn/hjZLs+KO8dcuTF25LLjl6vzgeY5jNTi
jq1E+1Rnzm04diBB5pqjpU+KGronWbPr/JuXzpocY9o92Ti64zVZTEcxVwvwzIvSdHqgE5ypIlqz
1H23u2nrqXuKu2Bcpvjk7eW5RLyxlozMaSfPHVQm7LEPzO31b9BQGPE6XBPkuQ5Jrk1rqMlG9vax
J4A+zv56JRacVWphodj1xbNnRbtJ1e13y1SsVQL4AfJQUDzCH7xc21HlWMXs54/qkDX3jql/ke3y
OuFYo87pNtPFyuBed83kvA+tqTHbNtU5CGP3ZOnCIgyhoSHYpMOqHrCVLJ2gv8DC7C/KTM+veE1O
qgvk7Ge70EWwInEpWKExQnb4QsOsIkOBZW7yC1VxEXYdzxlmJQfZlppxtGDGFKty30SAvzVW8evS
1cd9TGLzsc+nu6bq8QlqiAWOdt09WjZkRBwCjv1cuzYFqJlUaM7KWgRfDS/zpD/I6uhF2dpPgnHj
xWAQnba1Nplk7qiB1y6KuYh5/MasumBewtDWzuweDVxvsWqiABDOjMPVpnibutNNVtjKW8OUKlJW
5Gytd4iM8usCEfnWpO4OE7X8iZdEfUAhdnbYpR2NoN9GXG9U7UH0WR6sxktQltohZJl9MODJOC0R
cp1JeyH6obrPlMzdBWM0bIcoGR9TffiN0L/1W2Qxj6CX8JIXZrJxQF7cEEwPL0jgIidjxdZvTnZv
qUP7tdGx+LU9Kzm5GqCAugb1qtipeUAboV54rHuY5qjKgxf35mEOzAD3nxt/Kbqy1WjLdEN+GM3H
ub8RWrx0560my/slhgTekfi16ax6Ww1XoaLYqzZt7BMO3i17noinJSjKXWcYNvgaOnxRAxjtxABJ
kcl6JxvJaDnXbhEEkE1cq1sMKHWtWg29E9Wwpnu8c8V2NpbCwmtsUmbj4TvmLhU2DdF077tsOBFZ
OcmaPIHsoboa5q2qqhRtysK2XZZJXV3kEI932H7KNWthoAZ8L+aDryO+4Wexu5dVo/OTU6DuYDxf
oNwT1q+eBeoL/gLi/L3Kn/wW+HGMXVKYP6hwV9ZqisVAgSrL3vamYM9uyT8lbogfErGXh8AvlQUP
fvPelcmPK+rkQP64Yo1u1tadMnWNVai+M7UYTYuq8l4RYv5eWUZ1CWASYPfoPsvm0VAJr6STu3Xm
UYVtbIUeao/stidM33XBvaa9Qx93NYDlvsGZqn7N0pX8f5gc+8Ey2PJCp7PzAi52Mvxaxd1SWZCE
spbpOGG01JvVMVIgnG7GudjNVkDyUGuljXcIYwoEUJqFbPwYY6DcuxVFqi7DjLCjdAbW9HGXNSSq
Ip7JhQCj+TTaiU4eaIIH7Of+uq8a57mx5l9Q/oKxmHvy+/D3aw3Q5q5mtbcKzDZ/Gcu0YWr1sr3v
KeHK8bxuo5TgrnUXp660403l9d2Wn2z+miF60s6BWxMKzCouYuw/EaK9E74dL7A2m760IEl5g6XJ
nR7HCelTH7biT6lGWZKCi1dVxmsPG21Wud7mY1wX9ekytFJjmeHN17dZfxnnQ1I6xNH94nubogEi
a7Ld8ENYpOXIWhT95eswN6nKcyFe5aiP5mZkgSP0PN19dJQFAazIBsAoryY/r1Y7DbyrkcVfit5f
m0wNp6Qe8Llqx/A+A8uz1C1QqGMFgKEP8vJd05pnTC/D75lBNlRvmXVdbZu1WsEW0PRvdKfGVEoR
340xMF7dcgyI4KTDo97HwyorSvPSIQGz0euovm11GCV6b86Ezr5bfeDlu2Bol07hQtEjYUaGpQ/q
W9ldwwfFGab/XrNB3JaEg5HiyWNs4vK7qbXw0dGAcWVKQew91jF/w2iSux02Ny14vFeYeXJ4RJxl
H3d1sKzqPt8xSyG7WEfmKpgnXHlomqgIrvVYVFm1MGqY5P/+1//+v//nt+F//O/5hVCKn2f/ytr0
kodZU//n35bz738V1+b9t//827Q1Vpvkh11DdXVbaKZK/29f7kNAh//5t/a/HFbGvYej7ddEY3Uz
ZMxP8iAcpBV1pd77eTXcKsIw+5WWa8Otlken2s2a/cdY2a4W+hM/VGL3jsd9EaUK8WywH/FESXYk
kJOVrLaa0A8V5jt85fSCTPDOhhcdZa2vPfsR2jt4o2uvwcoSycuz7Mj1AWpVmaNr5iDUZXbJum2M
4tV3QmfvTEmzklW0BrNl5aTRcTCL4rVdgahOX2ODZFAyaclSDlLjrlu5hEL3ZhY+ZU52mpqhumim
V+xcP+8WmpFDH5eNWelAVwu8o6wRUq0ulaaM66x245VTptUlt7svf39f5Pf++b44yHw6jqnpjm3r
f74vY4EaCqHZ5muDcg6YuvyuGKvurlfyJ2kKb2RgirJJWBtpMR916rMcxW4iYTPNjsDXsu/FzJmR
B9FpLZ4+8XegedUdt5z2KG5vfo4Sc6TkZ5PqWyaqvGq7LPxoeE7QrZg80gWyBjYYMkr4HDRJe59N
DmRexviKV58iYRIVufzDl2F8/pEahq5qpquphqnBwzP//GUMlZc2fm+LL4PnrY1ZDVubD+yfWhZv
lAQSRR4Igz8aS2cIVhVJjl/a5OiWHP8hzhUTzvh8tqzLUjAgDqxOKSHEyUAgqmk3xDASFgJWfKqC
JLkeuiGLUD2XDZBjVRU5BUbJul+5YMP97iDPke3XISSCn1Al8dFFqDV1kYsMVoKBXenff0+W/fl7
Yq/m6LprOJquOYY6P+y/PMw64NCpY0v9darqZqOZbboxWUPvCfcmT1Gfnx0zUr9kTkoiqhUhcf8g
OgduoixkR+GYT2gQew/QsqObLnXHdTyU2BFWzQMmrVh7Tklw3zVRsr9WgznFIvMsKoHrbatEGPQE
SQtX9WePzMWM6N7HPZZuH5kZWdIVw779OFee9XHRXwZzvvxcOeKj3RuA/SKxyLwA5OVQZKN/sGHk
59d6YGD3ybe1lb3WPORjHEKCwfUMV57x0Z1EaWYte0P3/2G21fV5Ov3zY+0atmYI3Z6DDI5h/fkO
1apWo/sOCb5TwnLTp6qLyxI6SY4L8ZRwDPt3LOROkVd1x6JxETPo8ubVrvXwYCRddheKKLvTElxS
k94197LteuhgyPhBgXHrPE62IQKcEuPp2q2stqOV3fWF7hBsTprNKD/c8wqS33nZraHOeMiFQOeO
TSNrFkOloF9txBRLmAeEkp16GdtacXSTAr7QL8UGYeZdNHkXT61hBUQZ33ifiB1zmHWchjLeDr0R
nvMo0dfAa/u7iJljhWFl/Oh3hPKIZnjPStFDxRsm5S0Jgq+KCkhf0Z0jutzTI5y1+8rUmt0EgIxw
cBtfdGLCF1mCU/SNC6Bg+bMpbxCDjJr02XSnwbmeUJQ+DNYU/OzH+U0H/dIjXBkqzFr5LIw3WXkZ
fyH8BIHbRozKV0t7aYoeP2RdQI+eS7E9IWkvi/UUutdGWQWQb940v4uYHLm/BNMez2HTZO02AVBv
efDjnemMyp4kcIzSt1IbS80JsEpAbOCIVYB3TJSmOxCXRyiAmmy3/Iq9xi9FwN9rVOunm48xucvi
diXrlm59jUy/3np5sw/VIngK1LZYCXIUx3wynZNLHn1pzEmBNp2NNxPxyqs435BlNfcYl5NH9lry
upU1XukMksEweD5Whg6U15nwMHYu8egaWJbsBKQcnfsKXQThTcXSrNJxMaoRNmHzYKNxSUdn4btt
2M1xcnv1BKr0xyHLMOohJmBv2c9P+qLuUvUUacAXkbffyHGW9l0dm+BsN7FzO2ZY2A+eFby7PeyY
eBRsy7paXOwBvTs3N8L3qsshaHlOAo7IVB5Ix53MzvOeiF11Cze6IZc2nhSvUv11h8cm6V/gdm5Z
nA0FfgXSvViMp1N5kG0ZmFc0QbXiTETnqS/Q2KjYqftrtsIEwMDA7kbEnP11IVjcKhn4EXmePEWW
3CCCcJTwr/m41uQgnJ/wsKyTIOGLjcDgrc3JC1Y224q11uiscFDXP8EGyQ/Cq6xzbevWeYxAHf79
m0MuJ/40LxmWbbiOsBxX001HLhN/eXOIMsLdWLGKL4oZZUubqNA2Lwu8RQEyvXUCBTt07Z5zx2kP
xJPRL5jbnQilRLUQ0zmZFO/iC/NbX1gjPrXsX1hO1DdCH9SXqCwWsj3wjHBHNLTYyKqWYREKguOR
qJ1xNIOhul621AoW5I2aniYRpJtE13qMF5Jwozu+w5wS2y898kbxDIr91J76S7No83d/jJ11jzHQ
PkF38SVU8yvAOEKr9NqOm3n7khBPlkDfT+Mz2iVg2A2VCB2HQ1g5+cOcl1wVWWhuZFUZm/wMK3UX
E+8qEF7WYXgHXb6P2rx4wCCbDEtTfx9HRVv//d1y/vKe5x1ikwgT3C+hk8b481ukKmvDIYsZfOmC
FidoLX+ZrNq7i9LSPvV51S8a0fZvQxuAH/BdC7ayoz2hkbPBErt/E92QbJ1WD7fCTJt1HYB0McCX
HLT54JBZO8iqLMm2QOjkamz7JtLj7MJ7HEkXlQVXiRfyBbFA7GIHHpq+VIujp439scAs46kZxTmo
oumMKFH+5OriO/mO5lbWgjlI2RRBfZDVtA37ZeXa/b6azyx9tmr+ZNhb2RuCG18baVVvfFdPb4IZ
cgYGsj12M5/ImrXj22VT9/UR1B5QS9ki+z5Glb2OjLjDbiGrUZpqo/4bk5k15/dS3SI/Rmzznvm5
2MVRTTAlUQlhxCpDjbibh9aNv7M9yJm1O9q3NlJu00KYuX2bV+apysW4L+cO2Svbtcay/+HGyxv7
62OqE6MUmmobqslmTfu8wOuRou561zfeR92vVrlVgKgVSn89xPzgUSNxn/MqsjZsKaJbq3Ssu3RC
eNdGYFHWyIMnZ9GZwEHZAs+mUt0698xwkdXgasYeKTN5QCsqOzk2c5rfmAqLLDzHHVSnCLUMp46l
3v7vf9Tm50W+LgyVn7OhwoQ1DEP7tDSKTVE6hhZp77bmvdSQmm8bZplfDkOPOh98R40FymQvUsSl
b0GN9Csz89xLmer5JmZ7j5ESGqQiy72b0gmtGxUIza5LpunW64ZqU2DNfIF+1i96Y2wORagRizeL
egfoGpRQMq0dL/X2Jvi9G1kq1Ki7lrKfpf/W+9H2MY7EWvwPU/VfHn5duJbuaKZjCHfevH/aDLEw
mdizj9V7lKbfs+xMeN67HaLIOoUzlkfic4SexisUj8Tqo02W4tbRjxoGW9cTSjRqFrIYTTOI2CjH
jbyAHCw7ULKZox/eYSRpPf6AencoDJTBGKC14vS3V/i3LKpDPUs1jcm6JwYK7gDCqA6gB26YXp9t
qWMyt9lhq91eh4D6ulaNeYiP5soCrdkRGdg6u1R1+qg7wryRZkM4EWcXXxXNTiCiCwGLqjzIsXka
X8em4P2dhSiDducrw6aP9Bq6r9Nqi3Yob0HKO++BmmBP7wDGI0Jis4kVr2bju+9WbzdLmAuoi2i9
c6kSxFj1uQOxIcLBeZCdQdb452LyEN2cO7KRtUvjjZiBiyC/bQd1Dg/REU3Fiwkg8u8fE1s+B3+a
Ayx2wy7AVtt2ACEanyMDSFYmGlq279YAcrysQ4JfuAusI6W3n0vT61eirq1dMFeVHgy3ajTZrezl
1Y17L1HhsRDiMWPpJJtHC+wUL7evqIHaz60G/sPJTXUpO10dGxaPR4XD3Ovkd0HfP+JOVJ5EKexb
4Yf6skVZ+SswdxhVxvg61QWoP1xT9lnoF4+VUr3IAZ2S1QurHZs75B7jQ+BPyTrxBuVLEy7kgFzP
3FXhBuPBKzIXn3iPV/98afz0HlnfWo+sYozdYCi4kUnipZNahP38nvuLzNFW1aL6bpwP0H9+tFWZ
Wd3JA1Ipv7bJwR/nKlFXX8d9tOkRSkmsKf50rc/XL21QQWyTdLLnD7atngI4IW+Jgb1QXA7ZPq8V
+7WP0I2v7beugUOXdGqFWpNnvdklduBQFlmYduBKMBhB5Ix26JVQE+rMunTZgOZ1AjXUdct9V5D4
Qygk4TExfOyioftH0OeqsT+w8OiDZzdvHhwd7Iue188uBIHbyWycB+Bsxrp3EXcLcSN+GP2qw+YO
36MI6YolCxcQ5kN7lmOHCQevpFI8WKuM9TWSYVU+JQvZez3kzdJ0o+kuYUN0FINmbPWfQilS7+ST
/MmHyApG2tMWK+bLR5M84dP5n6qfLtfC6FuVQrcW8lwps/JxvRTLsRu1wNIot5t11+fGRRRaQ4KD
jzXm0jC3yV61cPVr6e/H5WiGb1yVHJs3Y9wtCXeXRT/3nozWMq8dxKa1oysR8rLXmUfLUjH4gFMY
F5MjmgxIEBNrMVDUanQnD7nXIGbghelyRtNc2xphTns7m+HC87h2PqhNC78l1s8fp0Z2q5z0qV32
0aivUTd6Mh13vLPVqV5qfVdvZVUehkxrF33npPuuKaY72aalwIMVSE+yJtuL0d3nTjHefjS1IkI/
v40umSGai8i+exqp4jrB0YhQ6/iKrdd38o3+xVU0837QglMz2sOrKC0DNA3qTTik/Dqqj5lpoFae
xrQAlw9jcBmNRlouE//kIW1276rK8FD7EbtoUoZbv5uGB70cjePMP3TcLiuJT+IBBc4FpCBju1xx
IKPwctLiB513BLr84x3bwOJBHdJ2bWm9vpbV0Y3Du2wsl7J2HTGW2tL0dWULY5nQmc8eGWEvu9oY
nmkcQr1j9ddnO2wi7Z0wrb7eyw55SHpgnxtXGLOWVV8t5GjZ09jqbZAU5b3mIp5dNqK/jW1HO3kt
gCRApOXXBAGyFFnHlzxNs22GnuJOqHnxhPXXnRzwHuq+fRPYtRKiRgevw23M28FxBmIq43CGApue
IAMsriM0VjIHJTaPHyPkML/IcFGzGpDJpuqwWK4cdscB1uSDGObvLKkOmo+IfJBSTazG22dZb6xR
ayhR1iRQYQ9e+tVAQKeMreEbRkUAi7HUvO8mH3mctLF2XqSOzL2OfR2S8My5lv2bRVJZsisuWZaO
e97HKYoVLy1ML0z6BgQA6/zHwZ2rH21FanIbZ6LlBoSbuwjI5b5i1beUygFpZaO7pwLEjMrcPgcq
r2WpGDCNyb2dlvqx6PmWp6JH8RnVxvfJmSlLmjKcUpVQlYmZiG6ySQX5vSwarXyHNwT6KHBzuDRt
+wY110qy8n0C5L/16qnYymqi3xSDBzxsGMvdNJr1Rp6MJOQyh+f20isK8k5ePK5le1CHuybSxFMx
qd1N0ptiJS+jVfZJTQiDeVmPdECL7mQiLBO2oDe8mdgYL0pbGhRN4x1G7u+yXfPBboPvlsYGw2s8
HIJ5uN4o6s7FsG8tRxWqOJu1RcoXBPStYRUKip398DaKBgmAchHjt7bsY0c8WWprL4amnl4bv45x
ewrHLyLy4a1X+jcjynakSXxAmMrvOdzIiEDFuWTHHixIc2/6PK2+x356pwydcTf5YQZjWgyXDNj8
EsKEt4ljfdb2VVpvN+pNzlpvCOq1FyWLCv3EsyuUzFsYGgzBiq90E2c+KvnRmx6oLjusslJuvV5T
bgcbHbBYLw+y6aNdltTe6/lHseD81GEGhrKe+LBtNVg4dE3x2UlCZHtMxXsaMyMB0ewqFzcv/Dt2
OM7CgMJBJpY2y++zk9CDO1KUx0g1+oMxaOZZbXxxxi8knmXZ1rJJHlKANti0DO0NqUgisy1LBlfV
gqc+BnAL9CUGRdKGTyh12Oe4K5mv6LS8eHjwje95GYZPhapXK2dM8Txyh+Z2mA+FHiHvkFU71cua
W9WxOcwl2SmHlaZRLAUkvrVs+zSuTAZsL61HSDvasdLV6dC7aYmBTh09TgNpcB/wxfcQ34zG9L53
IggXHtJT5Fv9ae2DGLueBIGv3ESJthBApQ+2jnCsBiOtQ7DS6HaK2VyuVVTlzeNYow6zsNcmfLun
JsPAoCp4TCKRVk8lRME1xmDB1vGt8ikzkLNkVrdxi6GqlyZGok6O6OVcDW3b3gVoSS9l1Wm78oYF
ZnStoqjoHuAlgj+aB6eTpd7qhf8t0R+9eFK/AAX/LQKi+TbUpbfwK2E/JpVer3LHCu5g/+WbqB/U
20EpB4LXo3qTjNykxCqQWMHPZ2mpenuBYRvvVP7bW9rYnCDliZVfjRqb7O6bpgX97zwaSpUkv0es
7BYx1gjPZTgG66oAIvy7k+npKrYSngA1stxjX+o7bBZ5AArTes7KzLgpvHG8zLWyKfim/CB7AgWc
LBTNmBAxVdMn2zeBRPtKdSN7XS1DcxFdeyDx9Ord0KNy504bWSVrHG17AnrraczSJ/SozEXaKvHR
zevgrOva70yG3UsYpPmugGezthCmfPFzVyPsV6iostDrdsFRD5r8vsmYQYSPsM3cbJdmdYDNLCfU
7qVB73ZdDLW6lb38WFC5T6oEfBaX7PtVBUzp2URG72z35i+fCykwXctzjHbY6NgzWmpX3+M4lgNN
LrHsiq3w5CO1uHKqtH5BLv0FZhK/z6hfkvF2vzqTB1BrPknAPdkOgcAqfD4pcEBqGdgav0xBcj3J
cvqlUxXOV79PEaiwo/renz8p1YNfPwkQXP2SVf6LpfjK97TsfvkkWL27SbEWzKUClOicjJcpenmo
0mbzD5u8OdaRy2T9NStPekg3VYvAGQCkv8Z52swrAkWFT2FHgYHwZxsf9CrTn1M9epv8qD4j/Kc/
B0YMgrWuHoeSpU8/eis5CC42tsZAra+nBM14E5mgimR1BkxuUaEzuHFcwhmUfoU2ibGTV0QiEpRF
EZN8mnvHMDrHWNBcNHblN0R/wlOee9kuSPBZYLWG8IeYwqPvJvkiiNhS5uEAuzQdcMZKrEc5wh9e
0HzrHmR/gO0In92cZC3UeBWlo5rcjG7w7NSuhWCKwW5ctbZeZSgzkNA5wi2FHjRXayWLdnEcReCN
qLpJOSCv6do7WTUbC2Zo0eiHwBkfmIifdcfK7u24y+5jthwgMYnQdwXPwtKPeHjDLD3IXhAj7e3f
30HN+Es4iwyf66qCWI0FS0h8CmdFNrNJWTs9O7xh3BIgnAyykhMTo5cijtVgph3dtkI1D1aV8aPi
3wrRziOBao3i4mVfddWJ7osqj+9LTKz3Tiwa0mMRxHIXLVEVYeJtrYbKesyL7lXteDG3qdGc/dpB
baWY9omid69T10+7SQDjDBCHey0NlDcmQmAny8QhB3z49XToIc3eqXl0+vlqRQtD1nWs8rbHnuR5
BJ4tT6+LKb8pyA5jwMWwcoZTZGZaHVPQpy/Oj8903To+OG5mLuUoXyDopzE7HuQ10EQiWTeuFCca
lgORwIuOwtylwHzBZ3o7fTS5AkyMMSDaJtvkwcOKZ2Oirns9FTln7WiW1ouKie7Rx19xlxspem9z
6aPtv5X+fpwduT+u5/4sfbpKHLpiC3SaHKJ6V3eKt42CMFyyQZvmXdp0p6VBshFtl68+2nytnVZd
qxlreZrs6Ey9XJqp3W0/2mzhIJg26uVG9NM3cODIY9aa4Mnz1b0wCGNNokepug6de/Tf86WVBe2b
3olH8GMBIBxlTQMEJtUpT0bZ1e9///v+SyLbMNgjAMiwYKETtpX9vySMMotNTqg3wRtCNWF8Y9m7
2sgeIXg13y2n3Yqx1t5V3xHLQLeNc4mm/r4KJmsL2T8/5qjfL3KAgwsQVvzI54OCrP/KikGCyqpe
N6e//5ONz1kTw3aFbRDctAzHdEzxKXBmaaofBmSl3qdxWEXuVAN94GAmBZ7Ptt3s2CbHi171frSp
g43FN352Cz01uzc7qw9Q+4Cba1CsSCNAnkrT/s0Hr79IRare9miGPShjerZStX8rKm6QjqXMLg1W
0KYLP9Nvx6YitDmY+GvnCS95y3U0bBPpkSV5kAPJwPf4VoX5P0AQDOfTxMQ/3LEtRJQt2wRPA0Ll
z8kjWPQgDLLZfsBiwhRJmR/Jz/izkTdFez6kup8fvQLOOQHs/ad2WZUjPsbKtkTkaLUmJl5/80U+
jfuofpybuxB3YDVFaMKa/b2BuPkhEO4bxAFiILU5YtBg+2LjmDW98xCYoMsB5vxFNoHWGvbMpBPa
tHTKi/QqNk61E5o75OiGe7Uoe8Q0LiLKuaTS8dv0qxbVlvkEeRHFK4MFsAD/IC8Cw2w8xVjHyU5R
t/HaK3pTJkoOCTFClpyk5+P5IEtNbeYLZJbb9aeOLEWrfSEHWjwqS11DSLZqCxs5vXhaBkbYPdqJ
NZ74Qu7btEPdaz6UwxuMqfjh2m8RGmWRXB9lH+AMPcuaY57geWOVDVqufqDh2WCox0Qrf5RkmzzE
c++nwbJN9taNae+FjzpNP/nFQXVbgg9jcie0oiAu/sdBdk4Ogveb3ByLg6x/dKsRksYkDQaStC5+
u8qkbIz5zavNBxVcRqS16cmZ38PAQ+LbqcnO/fU1DEh+g1lrS/597p3dfJDgzMgkghaQF+nKVL0T
7Ub2yVFhOlV7VFdHFirzu/y/farWjfvQM398apQO6tIZBFCEdJpQ0MWgMUFy760GyQIrrXDPEDed
s6z2+qi86T1RfAMBhmM36Nk5zZov+AsbJ1TlzZMsWZ7JDhCXDKssTLaJE+AS2RGxz8dGoi7Xsvpx
kGdU6Lp+NKkkHxatFiOT0vTKLQAXxNj0zNkEqqXcyraPQ2D5wdIvwuSG6HF8QMMLB8C5JA+14o35
QhbJWiUbtFHPURskx8jPUMByimztcBtWVVRU6xSZDVQl0IMmyDVAfGt/98sc/Yy+yx7qhrh1P+rq
+lqt2/bOxTZIN0wvX4qsIvRSFh1+dAwO3L49ZdF0JPiT3Prk8JA9Fc7Ca0zjZRh0a92KetrKao45
4MKcxvhcBrX/XLFi0dzEfEmmsYOw/KezrO6SQpJhudlExAX0+itP880IaO3Fs/Jqm/dsf/I8KFC0
DO/lAJTexoUdeNZlCN3uIIocCeHBLb6CBp0v4BSKs8oABB0QFtIv7WhOC9kBBOqOSEnz1Hl+gboM
grJxBno9dPQbOUCUaFIrBF06Bz/VYhmnntk99i6bVg+NNnbO1WYm4XwZVggnAh6KIbCxZDZ2Xqib
z2YN5GjujpwYNLfFfiXtK2vtBGK4mcHF8L6QnlMC5VBKxblBXWU24lmSmOEX8T6oixRertschtz/
QdjQh+4b+YTiDg+08VSVJekpIJhvtTmttbBRzugtjPejS1ypAEO6izN9uNdRWbxrzaPsky2VZheg
bgJrKavELu5M07Ru8FQM9nVoGJtY1fLXMas38ruwhrZbBs1Un9KkJIU3CnH9ehFiXmVZnr1pBg81
rjzqfgiG8kFg+CTPzLQYCbRCwEmoAeAopu+u3WEM3uFqXG+E7iGy1ztodBp4dZzVpMyWVoUwgtIh
eZmZaJvWJTw5yK2ley2MsoCT0LXws2tU/3/G/PUjuE5Wt9W8LPj4CMXXxT+8lvW/vpVxpjJUwJum
bVju57eyEH7jplY7PJnm5JzjpD1j31G+aS3+mB0aLVtZzZDtsCqdgFlFZnDZt4Qgx37l5b7SxXw9
9v+j7Ex729bSLf1XGuc7q7k5E+i6QJOiZnl2nOQLkTg253nmr++H9Kly4lM35zYQCJxEKbJE7v2+
az2rdHOAeJgEpRhJ/L+WJM20GWVM8W5dettbGX/TmgRT8uu0dRlZ0ZY0TAJykRCpH+c8zB2aqkRD
/aDVA+BNqLtyrYq9qQHjXJfet9n/Ydt6nF1ckxrqTFJGVwpmTHqIKE4f+7mi8pja/rFXysOUz7G6
E6NvbqeOO8/bOuk0W3jGMFHG9EvftelGbWrzWNkARfXmPjallFGZkR+iMMq4PLMaT/0P0hfFDVYm
FdNf9GM9igpA5qkWSWbrau0/mEhankrkgtu+sWrjKh3zCtZcVD4pHeOPJmzJf1xWo7LYBKpfPwTZ
rN3y+2PMtwh0JpPkpcImcTNkpmclfroLITldD3R5z6Y/bte1Kens63Wp7iwZyhh5eokJftpZN0pG
9gWCln94P3h9PlWqrbw89e3Y9blpx9143diPpI5HgYpLVhX+LojkirHKUD5RAjZRApTpcf2fxLZ9
R+dSo3gb9Y99m1Ph5X9kkFfg4ikfIW7lpv6lzKJvYTxnz9Ecf9HqQmPYP/p8QS2UjYRDPiwHRNwn
HiO94lI32Iitl+HS2+I6hlKmhL+smLrG1VTexPvAqhZd6bvvQykIpWQu4I7bzZ2Wba1org6Mx60H
2sS3qhqp30rdTyAmBuqVqoblVVA13ISWHV04X5X8sB5tOQ8OZlT322rggtPEz+t+Ws+hN6dE0mut
vGQz+IOnMvy/SlPGFYOwy2+KHT/h8urB+in6kUautFm386m7MfHAnxeW6m7ozGZnlrb0OQResx6Q
kh/lKYNaH+Grxw95RIFmOaEcaLVrTbN1wT2sXjdlT0tm2dH5NHwhWUm3it/4pznLqo2R6fZNPOBw
gUv6qamLBnxZGTzqzA3KQExPvWmW56nW4CdN+fSEzSPatpGao8hnb1QCVpWIfrpa99Z4nkwtf4Ky
NF7VxCYwJeGoJJrn3RRIwJC6aH5q4y5xZeJvTuuTTDvwOtBtD1IzSDdmTpLs+sL4Xg6mHfab9UmE
Lqab1reMA0iz5lLHsFnmaUbY0SyzpihWH99XyYn6c7Uq/fpEaenn1XVvVFNyWJ/bLulKURVQ0s3o
PdoajX899I9R0Ot/LnLr65d86so/CmzckveXfeszJF/31MSQ0YQcktz39c/V2NQgOwDOIcCkZJ/Q
oOkV45AWC5rOL2Vypcz4VE6+fp/M1t3b9tQ2qLqhkLXa0b9lNP2ybm8YkrhZAxAA01J6k7Vl64SL
1ESaiGvJQku7NuZquEL/SR5EDFa37xDWAOf1zLw1j2+L5NWYx3XdpxmzI3YTRg43WWA42iWfwFg2
FVE9b9uqyrhE8iwdfxLXLNsCcTsh1fa5WDB8ReXWx9H3egjuzNiPXvqh2pFUXIROmX3PCAiPnbK7
Zmash06RxBAtgvmlmfxro7aG76Tv/JjrQnxRZm2ECgbgbqTs7UCJB7PrmyZIwZQZBAY2m/uQ7MPT
7C2KXMvietC61KgtWVGWlbnrNqnGMuNIIefI1nPQQYh28Dtf193vz7MGosfCcC683s9GxwZzjtc0
CTzJqLQr5rgyblYhDrkddxd0W2Di9LC5l0LGytZc918hxV37AWpFR9oEed+/uZuixdS0OptWF1MQ
ZOIUzih/Fv9TOxFNYahZ4fT1aCJA44FiH/aHksw6O4gZiGBmVTj9DQS1/hiEzWex5LOtD/biJO6C
7EJAvHRaN62HGiFQSB/O6eb9WDMkeVDo4T6Na32jKFNwrWTtTHqVMZFMl2qXNpZ7T7GL/IFcLAXv
rRp8V0ckMA1jaKdPyk0C1ue5GJOFwCe0RzsCfrieqQ7En2cqloBW1ZCUnSHV+oXSVqFH4cVaVlKG
oZdsmFPAbkMVbRtTWnIR2GOmWowPkXxOFyUkVZO43bOQncdlKRZVdg7Kut0XJBC+LYX/3vZhbxE0
gydj5UcdIB9taqO4SpbF0JDlo6TzsK6uD7pq5Yb3dhBkQ10haINDrcQQbiHK6KYHvZlaavqE5Ec5
WlrXbBQDqzO8DMhgIdUB7GrZjZWq5LAuO+ChlZvB7qxjFYT2pzrt3NTQRjJSkP7nQz9t11V0XweS
5PQHsn1i2sUYwFLo2x15rnzUjL6LqPG/EtoeuVmxAMoktd7maZSfwfKiZQa7u6vmoL8V9jy5YYh7
XU5pPqhLhSlYak3tEGkHK6+f3jetS1Y1aJtoSTOUCfwRSWadSSS3mPTjm4M0p7vKsrpuWx/mkpGL
g+eQiEgLOB/EoNuaApgr6IcB0i1BKazr87I+NgEqpnWdu/i/1oOsftLkHOZXLn+W0Q9ntZy/MkEE
2pnrzJcQGoSJZtyhFTa2oVVGJ8PMgktnLQ0nqa0fuyKHfgHZ96X7nqZJ8ZoraEjrWrEeJS57CAfS
9hIMtXIszCzZpVVX3THrBPGRVen3nsDN9VmiL6+DiasVwj3f5dK6+33lT9F/td3QJdRsU5EpC9u6
rsp8nX6teVGjDHtLLv1nvVjwB7ManDJqfXg7XpUmaL5nyex91jsw1zEB624SXSaFaDzRYCuWdBFd
d8p4IAmJyL/KVxmRFVdRXDeHzt6oZhntsrII78L8Lk3a60INtKMs6eqRagGBLkWZulHfoYDRMBsw
a9I2hTxB/RpTmUsHp8NBC+Nz2z0JTdI27QS/jbpdu8NWQTlZrbGKtCGxFuJoLOIbU8YVBFD6syKA
a+Xq5/gF5ax6MxePhNHZKH0gGCv0N0mOsvKzLHyxy+ruUbJngooCGph47fU93dTMxVgpncz4nqIH
VG9laK71iSQuv8dmE0GRPkmyScsdQqqTk9O6zVCmbgaffCorTF1fF8UWC5e8HfxU3c76c6cp+aGn
1OKZ1MddHZDplgr46Jp1ydhb7w7+HKV7vLhoZWZ0Q4leOCB6MXSSoSZFvOWmoMeT6DCcs8oZ5Wi+
H4BGxxLpjVPIPR97L0wRJTE9dEySh/Cu3E6qpThJONC6T9pqIwNkI/kBlow0KN+SAmRfb+SVlwd+
7khSlW2yQCnvYtSASAqUCxBr5dLicUpE1JHIELoQbsYjgmP7RIIh4PMGgxQ9w/A+wTTppqNCyZFc
N0SIVX2Aw7eBh0kzP24PMxx7YA2lY4xUDOK5e87kSj0jn/kehOrODBkzGVUR547fT9WRanjQBtk5
U7VPY2yox6CVzU2ig+9l1BK4sbBbsiONhh7LA7O67IyZPztXXKSnEOhrhyOjjv3yPtTKB11vs6Me
0ar2tRPl62uwWMZnrr2H0CLcndxxK8wvhWrET7WU7oQ5DIRaRY1b0I681RDT9bXmpKGJ+qEMCYAj
QQ+nbOz0fd9eOuM4I4PwFprnllDfS5da8yUsEKhIJl1xrFnn0idlVsaRtTVHTT+WVfypyPzh4k8U
ZROYGZao/X03KbcW81GHS7J1AFsKFFoZ70Vcd1frg2JCThyrnAi+sEZ0VcnqSZ0apHKqeS7pxl4P
KFE2kxGC7zeJoUVs6w7+7LTyJags/RP2Q8cKw1NFFfsoZdJ4mOz+S4Z//KIpI9polT+jisDVVVSC
hZnRI25EP7npawAJ/mwpu5GR7CZTTDeS1Gd5qDwlUri9TON4kfPspsWTRzo9+lpM8uAxJrXdJHlH
EHoWehQs7F0amMUGiPLGGINvhqL2f3NZE79Ot7mq6UI3deyeVA2IgPmoBIZElpt2bec/kB0pT8WE
norsGLOXMOS0psSkC9MyDCmv9GOs9b1evpKbYe5C7mjkpCTEpyfJMaHL3kX9hGuY3/bfXHl/bWTz
Fk2NagByZaHQiTC1D04VIStpnVVl/DKSDAXSm8zBQS5uq1QUZNZOw14xSVEpqQO5JXPHbSoaRx1Q
Wq0Y4XKGyhFPQMXVdKsKo9nScGHaErXZbSHntifPobKdl2ttngyRaxup6mmZTgZQET61k/x3n/iv
VZr1E0d4LXTk95hC/mLfpJZpFwnOth8ZQLMjzEXjhGJnQ458TChTCg+LsBbfyfG7OpRrfZLPUyLN
FQvnoW65v/9wbfFLuWV9N+Syg8i1bUGz+aN3f0Tkr/RcUH7YzELgnnQ1Ad7FS2+Fi2lpajezZieO
EUNqsUbrVZWS565tx3M32POh0KxdJZvMWSgb7hkbjkdfChGctZG5FWEFV36GJtn14Wc0YPJVM4dX
SWMKxB19dMk6Jd11JHHo3lr+IKrySSoi31HK+CHqqnvuYrYXlENGolmq72pZfYpSgh5jDWqbZiRQ
45YGQ9zZHR8XEKKuMmRPBP0hyxrFDXW5d6dA1GR1mdiIltXaMFKvGcxTgPWL3IfMyUbSIAF1vtpt
FO70qP2i5DNoxbK4KyzNPiqBOA6RdA8bLP6U8Kt1hGV/zwpggerUySd0Odo+D7iBFFIa73RfqU/8
UupF19x1r/qkXXM9wAVXp940wI+t/aQ7K3Lboqm1CW2Qy1Nbde0lzYhjNoKic+EVJ04iWxF1InFD
eIJE/yYiqbSZ5tff//3FX0Y1fBNp4en88jXFNK0Po5oCUqpZ6UH+Izfl8aav7ZJ4LV8bXPo6902o
MC0qqaory7ezrIrwVuda8Pv3oPzlO7j0ftGo8EVUaal+7AMLyWxG7KzzD1Gkz6S6tWfUGyl0uSxA
pQopZm1OK0l9QeixYwYWHMJJjB4lbeTPQ2FtI135TjBBdxkJywUNM0mnFKZAPOXyZhh65TwPxIL+
/m2LD6XK9cJEzIBmW4qwl17oB3mGSJhOomsyf0Q1Xz450b/Z3aBsCB4EEuIH1SE3DSQyc/tJDz2K
9wfg6erXwhoP3Loxq5JDyCCkHK6kvnSovtrHxpxSJ7bIJiDMwBX8zRgKW+IhqoTsTWGxhw8lb9om
OAkL9oRPhKHRZBvyU4zDGMzNhsqptRssan1Dm8JZycgLJZxpwXynT7405ltzgMYc0qs+VchHvcr3
IbEEUX82jYl+Dm1krLhEknZF3DhVPH3PNXqbIY5IN5GmzpuC0dwWuhUyDy36TRP3FW7Iyd4GnboN
C72+VYc2wzufmt5IbtfW17SYEYnNaFUPBqp7c4vfTa02tRa0rl8ycLXjbxgDw6b6LmmafuHKrm8k
ifheYREcWmFTd8w4mqiF+Q9Y5ezDoEWvHeM+XEvr2HmcDiB4y33ZtKiJqbrsGDGIIwzdCGjws6wS
6wsgRK17crWKNjwYS69NY7pN+mVEwmSoHZohGL0BhBm3AD2/t6Gy7+2+e9FBKWYMahSxFxjibsqG
keo1AiTmdzK62aM/nW2lTPZhNQhn6rVoplqSu3qVuhPR5zeqKRErW8GyHGQ7zB06F9JtlH/ONQQM
JFGI7ETeJmPDXGyC4RXYeHbfFJqx1/pmdltK0LIubgDcLzFHuAmLuW3+5jbwwRD09lXWwD6YlN9t
sHsfDGGd7Nv8Lk3/h1FHIaOpPncSU7K3CQqkrZCjjqZz318Zht5faYEg3zMOTkWKtZ3Bw3bU+vt+
CRzEufiQ8Uf5/S/trxcIRgC2biM4EIZi/gUwoyrDPCfjkLwMUXeNbFjcCxu5e43C2PW5bm+mrk5v
Wmho6CR6VygTjjRhCbfVGcJIKqneTSOKr6PVoaBNTBURZNzfm8ODXVjfp2AqHwJ6/n8nFrE/3lsZ
q6gKnRhVtWyNX96vM0ZDRE3WEFnwIgWAb2aQikNhPrZpzI0LfOnWGJXRCSW/OODZoT2ELPYe2vCN
mdrHXBj6YZ1M9bJ6kZoRvV5+UAbSsoqO+Y4gn8IJUFea7dBcVFEeYgqHO2EFC4gDYw3ENPtYD7Ps
qH6zIxroeUIp9kVNLIQrbX2JM7/eURtOHrK+pmzG1aftxqff/+U+KNjW75WlMXmzZF1B62p/0MvM
WQcRYEziFytTGs9OjID7iY/tu7Fu1ahMTsYoDA+v1MskERTVjUdpavRTNtYe7iUAxEN4UUe5PutZ
WMK3Fp9NgutvVEs6kFjYS632CbMvaZCYNTaoFyOnatLepagC0yMOqqs59792csdFzWdShc/10cfX
c6o7WOS//7/y/fnL3xv9D7dQxeJLagjjw4+oHjK9sYI8f0l1Xd6gpB2ucAPbBG33gXmIGPRcZ1Gy
QSeTX+w5uNfa8NWvZsVNZEXfppodXNaHwqa0C7kHiIGOshK7Vdx1yS2XKv9QWs0XIpjHs0S512oz
L5LqKwKVRwAMlEdxN15pvLcbDeBQxHdrb2sBmfappN2MtPuukvxLZB6I1EhJsyTHAR5ObquOXlrY
XWX1sTI6z6dHryaaOBFKjpa/7WVIu6SEdehmcuzxpcm9hLrX3g/i0O0IDXGaIF+aH0yx5js9y51J
MyRCTTIQIBh0rsEZ5Od2oR4FmV0RYQ8QHC0Nb0zvpE/SlFYbWhTX6BeLK2V8aNs52jPlDKjTG5i6
s7wkZbhPXYTgijurjwxQkHg2w0tndCe7qsny4WoNDNyhqZhcpwzqnBlBqxeTeOJkC4ff0Guiiqv8
ihGkfbKMIjrRxCqcNtH0vQj98ThZ0+sYdQpdh1wc/SXR1Vfyl7CrQDhQx3QIDRjPJSkdfkUuZQvb
b+RSuNUZpmCRo+AhA61ZSqGavlTg+t50iJ45jX0NVCxOPxlaTablksCrWNTc0AzhjRGnJpyai9a/
0qBvr1NGDw54jAOst2Gn+XXyCaH/0a+pERfTdyuVgjOTnmo7BlC9a6R1TjxBHaI2Lp/05QGHtENC
a3kO/PI77J2XGh/4XhT6FWBn7U7runFvQlMd4NJeKxGSylHPnvOuvmgGVPrWCm4GcrZugKW6jcju
SI4oXs2Ae6FxRW3ffMrFbDgTrYdTLitXoy6U+0mEu8kqk5uBGQ/Ms6ndc1mivj2EAxFCIU5a9Hp7
I6L0D56Um3GZ2V7MrfyE4n26BB2lqtmym5uA/LO/GV+afxnjmobQVZ35o2kL9IYfrsM9yZR867Tu
xSA+xk3CiWFPhi/LsjuuoQwZri2r4gvZbBWy3EsnDgB5GCLYhAQz7oxofs7GSN+lCcD5WAc8/pWq
h+mAybIPSbxUqBjHc/87kxCJGQQUHpe44II3w0mMfCD9xTccRcUmHQyTtRHBBL4/G6az3HxN0nyv
Ivq8AxFQECCYdxfoVfo2LsTrSoPBNbIju0Q96CM9IPBlyZes6dMN1jHuIl3IxJzXGrJI3+KJUXaY
B/CGBlFxGoBqJUveZ97U3X0XK8Kd+4eMzhfctTH25Bw0UDjnL6OF0sgY+3YX+DSUkuUr7NfRVR/3
0yUy9Jt2Luu3Wf3//oUa16wUuecCrBhisPbD6n89FBn//s/ynH8f8+sz/usSPdORLF7b3x61eymu
vmUvzceDfjkzr/7nu9t8a7/9suLlbdROt91LPd29NF3a/ot+txz5P935v17WszxM5cs///j2I4vy
TdS0dfTc/vHnrkWXL2xN/+m+srzAn3uX/8E///i/dTQXOaS3t7O9P+XlW9P+8w+J8vM/5GXWgQJT
Y9KkcZOBE7juEto/KCoYsDLAvdmywc02L+o2/OcfqvkPmXuwQV4kuD7DtCkDNaSWLrvEP0jEtmTb
hPgFDcD641//+T/Rf29/tf+MAhSGyv/mJ9uBLgOAoUdkkygmC6FBqPp10JNRfG3GxBjAky9yxqqd
j+vDOCbzUZBGdlTmsXDzMujhSsn10a8aHoAt/7m0rEZz+pS3XI6Glh4/RAmsxb499cd1iSZjRlbO
sZWq/NhN2HTXpfVhWFbXbWZGzjVAeo6RAAzvbIXIdHAE26CYHohQCWbXFhkW31wE9WdZmRe3ir+N
LTU/vj8I6CzcA5eN4EdZ7LXsSVNm0yMoKT/Wy+lD7rzUSAKJR70ycvxQElkXdlQe1wcFR9PszmPN
+vuiktrPtGobLyDdicrhsrvv5+HPI+GHTbObJvG0iXswSoYSV/LbJ2Zxv9zjp/Niy+jJll8+xbfd
Q5Wdmvw4UkznnnnUJ784tkZfQlv/12pKnzqFEx7GNLJglLbtMZ8TXXbXxWCYqWKui+uDZIv2aI0V
Tn4/72R3JoLQLZb/+fuDIBqePggGBqoWy8evzziNoWTBxxVjcQwZoR2x8ZWyhz0gSh09MAQGkGXz
esD7UbR5PtGexG7Hl3c7VdXdRPIgEZdZc1yXxL+Xok6tiS7+dbccjb7wVDXOttIoHnyra45JC1zP
WQ9c15V++SB/2vV+9p/OmavLR4v9onJoNIrNh1cv33Yvr76+pfUcb6+0Lr6/z/WJWbkrJ75riZQo
xz61xNsSHWsFlVzKHWNdXHevD9WcfrU02ffeN61L2XKCdUmvJMCyRfx2xPv29yfo3L2PRbnLJEFU
cm7xyRMHxePb8rr5/cFcvitv+9eN/3H9p1Oti1FFjHeiY8hZXmN9yrr0dp6Pp/jpdf+yGNs/VJKz
Dh9f4aczIXM2GEpTTf/p2T/t/82b/+kJPy2+v+mfnvof969HfnxrH4+MGL06Gj0sk54qzVZ+/u9f
73Xpv9329rv4uDuCLbX/sFEq+NWsPx0owt3sfniFkraz7EkzDTJHw666U7ikvT/n/egPp113GPNt
GJU6HFS+CmmgFMd1SeRcO95XP2wr8CHgQVie8pfF9dB117q0PqwnWk/5vqqjPEwxNnGObD3duqgP
UCKd37/6euD6sL4MQtEHqRuAhi/nUhIcmp/XRYzPvezFzSx2Mh0+NZVJidGt8kiJOaPkhkDsuG5c
H6xU0WaKN8uu9ah1axsN+uyac9U4TRWDDGoXJf+6a8aYOd+vi7IeZMX1T6dRjEB2iNzGY54EReq8
nUtCnBSf6hqW8iIX2EypgN1YE0dljN+jWiMFCfFPJpgxhJnijnX3PWEO4tbtOHp9+mMaZAQEYehl
i44E1KviDlZ0KlP8E+gKUXstXq6jagbP6tz3W6hPuPKoNbl+DcP6p3f59t+YNHQPU1SHXrfc0vrl
Ot4v1/l19b/d1qy34H8/rM9Yn/v2jOUEH1aJfcGg9uHU/4PToKTsGNxa+/XM9nqzXU/9trhuXU/D
yJr7/u/fSSZHxzCecIr+9G6asdiWynRXrncyWdezo52NBBEuS+3yX3nf9vGY993vx7xvKysDpdz7
+n86rdKDIXDWZ7+f4v/vZdbTvr/K+2nWbXbMzCGxcoySjBfG5dalLHfTdWndtq5yB78RABi279v7
sKF6vh7ytrjuitf76vqcD2dcV7P1DrnufjtyfdK8vOy69Lb/ff3tnKFGJpAEGXQW+KjNQsIWUeon
IX+lC5Khr8qwXsiglbMpcMZuGHeNPKhIHQS1SvJiCyuRN7Ov0l/XjNKNQ6bAvTHjiLcjl/tz6xmh
iQZNT+xdnWXgGoE09K3Y2SXdoSSxvqoa6viSEOHmqyFZB4GE4DBYFdELPqFSmnmH439C9SHRLWuq
ZzJEtE3PCMOL1CvLCOaboPJ3TTlC+KzxuqdR9SCTK7KDVvc5jaTntUw3ic72ilmH9C4jAlVmN9Cf
IGLbO/AUtqcPpqsn4Q7mu9tBkXN6zFaO0U4eqdnPiY8TfBqMvdpIrasjOA21ZJthovag8g3b3NT2
ZVLdgIh/TfLBd5hxQGkyjDNTBDIdgWnQR8dikOIP1K0kP5FRXmwswzymivyUqUg7s6g8y1PjFYzd
aZGb93Bt4oNOqZ5eOvFtle1lhCZ4Wjslbj9Ed4aYJbpXaeJ86/Mi24Tdkv8gyWKrFVF8job5c5FG
30yYPZ4YvsgNgODyptJ0N6hQf8mZV5rLdY4Uu7lWCawgtsRJIqIQdbwoTufHumPOaEBuNSPdU6Xi
26vUiktOWu4ClPpaDOPgWC0BllnhL8IG9VZRf6TkJR4zP+wfU5NuPnP/u6w1zjmyeJ3cu01n+ViO
bsnjg0tIK7EcX8tMLDOG2qcoVnX8LUoq4C3AP8I1Zscn0ucAmN5nqFujpkyOQ8tFlcpXviUXz0UM
2XgUOztSJe3nWCCRJPjaOoOk2dhGFWx0u4gOoal86cNbQgsyl1R30hq02tqUZbsTvoy/UTc91aU9
w9hfj8ptF/HfMubhMIKsyUMlvu47qDvdZ+sepE2/M6NpcPRGepHCvV9RLEtD+VNhz0RnE/aZggMg
rwpoUdpCFtkGegmrwy5tl6QnzRU9GXJlODtaXudua0E5yTVaOXnaHKo4DYFcR+GmsmoTjvwCz4vM
jU9S26Bn1V612y9B0r1CTR43akX3JUuue5m65EQd91pHElmQsmX7V6XaGicL4ONkp+gyyh+SEZAX
YKfbNAMBWhVwwttOHO2mfM0B7OudL7ZlydfBQwDUADWNyp1NjyHue+hwSkqsJdVJPaSko2alvcn8
KNo0eKT54JjZINoTQB16fjyzuCvnoXEojHIen25APHxp5/HWaI3aa5CgO53S0VHmGVMZwsuXpwuJ
xjc08covFrE/kZhPrWkiXZKfmiSrNzi3nCaObztG+07ZpNbJgOOw8a2Mxm2X3diKdqyKSZyUmJgr
/j9oJwLxPOp0gbEmpK5O0+FmzI3DNNrTvk5teVNaKln3aXdb8qtyuyijXd0WoYt2LLuZ6Hw7SwMf
s7v1OA8993DAs27ZEVwFJ1jsKl17UIDTnau4va9J/NrPM3NWjNHOBDvDpQLIhIwhdEVS6kW2jlkY
6rtRTW/Ggelfn2iTVxT6Yyh1WAznad8PSXEYcTj1HUC+NqgBTljtdo77byj2cZlhsHEafvhugRZ3
i1Aya5Xa03Exd0Q6b+F8ElbYlY8ShHRHb1Xt7Fd97NrTVxzZjqHiftVMlG0wo7i61Zwg6msdGlnv
NFq1FdYp4dt40OvZ6dAyTTqXBL0uIzfs0if0b646dIVT8s42qtZcKmjWdN7aypFDtLpzLnJHFuPn
tkWkpsfDvuSP6yh9+DL3/gsW5wvJ1nsjHu/9vKKoS4nbam38mZW5LQUZwa2kSkSTtw8FxqpNSI6K
I0uYCFpVve9pZ2/gNkOns3KPS+F0M8QN8IBIouTGRTcM02TbZvTOy2JBb5jllojmbot9cBeANKqq
8cpXjc+ZjddPS8ihyuAEFiBxN1Ou3FVm+YlfXwxCuwN9i/tgk7LW2v62GDTmo0kEDGkOTrFS7caa
yB95ynt3zILHiJ8puopvgqgFCihj5ZJaQm0RFRxyMmKA+xB8N03QPkbhBCH5nATiQXQMy0iQPcv6
Vzv1kf+TgwwiilgzP7UcQVNS9bMZBkoSuFKeVG4opzvDbvX7tHT73lJOHXTQSjrRpHP4pak7gMCT
Y9nwqqaSDhz9F2XCtA2xwvIC4xZki9hEJb/JwSdlGm2gchj1G3JVrqoxqTeVyXdvSDqLGm1ySNon
xBtYKkxX9rnctW3ylQlC4U5949itbW8LkN6ObpSLuU2tEVzEkcdI+lDLKEOUqblJ4ANMsRYjuCfb
Pad/O0+TdooKRDb88DZdYMruUKG21SL8Y/OOTqvtdrhW3M7UdlPvf5qNqXC10f6Et3H2tBQHWUpb
pJ38b3Wnn3qctWBVMupbifGS1am0ge4UufxS8r3PTMAJSuU+H4lOxR5c4x86KUYI/78CRdKONhnU
YZXQtYgwXRhLfmRHwl5Ng8G02FSXsrWfTKlkCl98oaKWIfBmRNQZ0VbSjccRFbJBylc+jxpNhJw6
MH9hE1y8g039TNhIy2y9ecg7OhGdSufJVlHkWMXg9ZOeOJUgUbCxcsuZyVFR8/i6vqMNNV6hSNia
8dgeC34bZuIPWy4k7abtv/UdzAVfGzeR4dPphkHNBE/nCy0fq6TNPfJLjkMSTfuoQ9ncxNEnPyNd
Yo6lK7PTvms9piVao0fZCpdvBmHmCljDeaLXsMgLl2Y6MIuzv3zSJRntBe4hxBFc+UizFWU7ePlC
41Kt6EcpIvAXGgOFJsLv08pasamLskaJbkuu0pe7Ls4fLApEHdfjI1TjbdiI4ZLHC1BDVzpPg9bU
hbLhBWqpkLpcoIDpH7FD1Ju2bW9staqdoEds2yrltW4onwilPhX+bjToGhkq+Xvgb5pNJztZldx3
iThzEH829ZYuSerOWXAG6fa9HHgpOba2uZxMrqmbR3QJ1Vko4Z02pggB4hbgaPgjGT8ZA45VZXxN
B2kivVwibjIQhwYIl6tqiYkUCiBdZjS1O76qExcQuYKjQpv/0bJDYofl8MrvCSkMLYlwbLOfgPDG
ttPlUoQ/KvcPFUNouS6gLc+5Z8gajtjeTU0LxpakHjD/khOWnLHRDC7RNbFLCkSz0SpVPlTmuJ0L
Td1zjfMyQdffyGPs8P1zZy6+U5E4kcUHF0LdjjupZuTTnarQMKjzGqeq3OfpFNH5ljdBc8B8Jk6t
PeeM50H3xaNTKonk2kWpQpUqXUX7SsCAet2I5dJJS2pnjOMG0eRzjvUmMEKXT9zfzIH1wIytZFq3
K5oSS5JGq8rO7kYtpzmal5dAle+UISOfVc7v9a77ETQ9XqVSdkoz/JzG+MzI/VCAx1WeHCndHo6d
N1cjl+YwDk8Iyf4fe+e1G7e2ZdEv4gG5mV8ZKqqUk/VC2LLFnMMm+fU9WD7n+l6gG41+b8AgpFLJ
KqnIzbXXmnNMpq2nhYgBxuzaO2oJ12MxtMIsb264D1JuWQ5/7ibzxxqPAQJorzESWPZI+/dti7qe
lBQaCBKLn/oxDcuHYk67WAejRV7MY+k6KV7aMgoqMz6M+JoDVXQNax644jHN1lCdxF1mdfdFzM0Y
NNlxBH5waTKi3dOfnSNuOymsN73CEJeeGoV6e87pda/ZL9QotT9MHcURDpfQMVfOUaZOir3FrBWG
R4mmeNKJEgRC2oisSOPiA05PwCyVyYMmZO1nkbhVGv6PeujodEe1BQDWwjicReFAbsSukozQRjzl
6TDGe7tbQxkvzJMSdVfFxVsyrvG+6tbcG9n/CPoVLwPISAHkmMuL6kAbid6UtDvmAQJ8nnwnxOlZ
jeF5VZH8EoN2Y7uThu9v+rLiF9rx+U72y5csZx2dVYt8Tmm2wnLWQ6nZTGSJF7hYQaYJ9xBjklZ6
JqjDtIbuqMZ7R7mUrvzhLn1+oXOEkkw3TtrcX/o8bcknjY8xXWGG0dV3s+7hBQyrSVzl0UqidW+7
46+GaSexpGGipp8oyjuvNSyaNm4K/UaOx6QYfnZl5O5Ihj47mLBSQFSBZnFTaGz301LKoM5GHHbu
xcQAaKBbcNxiANQZPzgMf2sRHaTmvBj95HoTm2RPt5fnjngkTBgvGs57INzIx2w1J329v2GVTv12
oHXXZWEh6ldk2d+TWt5g7PWWmhn6QtJjg2HvFr1i7+WDlhwmYYh9BwsgVbSHbsiVezUzo/tmbYt7
wFqG4iKjuT4k5+nYzYDrfj+m2XEDEU+Wxz/fFQvSB8puBsKy/U/XL0yr/n1Y7TlohynQk/Wpb58Y
qct7qcn9YHcI7yuJMJqYYeCSWcYLiV+UBlWpF1HFZu1oh8jHSbNIzyZORaI2ittJm+OHYTssRfTQ
Aeiqyvpsx5IMh+1AO3KFBbpSidb2349V1tJiAk245P/12LhpG4WRin3rIFpwzOgOP0x0N3IyNnZ7
z0UhWPIHaLulEPfrdqA12xycBYDE9VN4B/p91tnpnUTMfX3oz+O9ZbyllL+n60OO0or7AlVgUMq+
Dv88VxeROPYx6VfXp/zbF/BSIVz//YOvD2+ZaF661NXx+oOvj5F/Dglm0PF+dE1wfej6xRTN6tm0
lqff31k26a1t40CNk+yBXmFt58v9oGnpg2xn5A9tdJSaflGXrLghyxzVyHZwVq6rerCYMf/rsWKZ
KmiW+PZyVUGrDM5av9GV8ZSbuXmfbofrk8fUYpwT5egX0a0R55LwphYxJEWzccBOb58DBm53XV0Y
fnP9PGlMQWU032e9c7e6rCF4tyXXzmjcu26u3JmoN7ZPdLY3vw9srb6NWbKeFqPgfyw2NeRcYTX4
87wZncyhWNX2939kq7V1jsv0vmzK8baBhvL7jFqblGSQZPDcooTqQ/X1YChO/CAyjKtRPJ+vT7se
MGEIL3Kq5nD99PpczamGwGylir+J77o+JhZRBEqdXwDfzyAdY/eeEGn3Ps55wbo+fsRR595fHxd2
Od0RJuRFmaPye2xPi8bl2NgigffId7ILvFdTDZjsyvlXL+lwUGLXQiFY2/cYvUhOS5w12KhX99cv
aEPWH8nYgAe4Pe/6BUx4xm0LhU/P8kGh8E+GXV/quj+lC5XbZOJn+Oe5Sdvanotwe1+IlhzGJYsD
wjqSBySJTjAbCwxLOyKVzsb+vAOuPfp926YP43Ywhn440lOqvGSe1d+aq/9XEfyvKgIT8dm/Qvr+
GxVB/r3qv/f/KSPYvudvGYHj/mUZpoFelQBTQUObMf7fMgLX+AvtmmtZAl2Qif0RhcE/MgLrL1Pd
YgM0JI2mq2/f9Y+MQP+LeT/Pdnh4m/7/n3QEgqyx/9QRaBr/nYrPDnyNaRoAa/9TR9BynzQaMW7o
KMehw2O4QVz25yQ1XwvDTo+jSOlBWQbjjZ3d+xbWjqPldtB0ERCNtP8PMYues8EO3CIh/9np2F1D
ONG4tbgscXUp06O+jnModCIekrQAGHoZ1QXVmCingNAosrhH+w3mxbx3CXFJUC/B1HZOA+LhxbTX
S5BAoNvhDXK8QlvMHQL3HHQEAqBc+4HGC5Jxf6NWKbiTUp29wWZzUmo6nOTa/son3XrqCS2Rwggg
QCR3hRkdin6g9hvZUyPzYkY0w/nmjuPxtszgRDE42Etyb1SuOG4CsLz8OHZN8kL9TnutdRZMELS6
JhhDMFDX+yzNtCAnlT7oHxJLDjcw81ZPxYPJXyN3DzXgxDTPjmmdpfcrSOQU1IJfi2y+M+s75CL1
Djd/FrpqqVGFW2zQymj247H+VZn2r8jWiz36u3d3EXgpZEXk0Xpe1hVoW12pBJFNkXerTdjH6pG6
PIKs2FFcTeDmBfgNO1teZSmeSkrIoCqTNxdGR4jIySBbTAHdonPbXeUXcsO7oYvui4wqv1VzmqQT
q3w64QCgj3/IxxQIotxgv6p7Z7tG76+U2XIUpD8b2ltU52k4VGrnR3m0i+J0RzOh3UWU3mULa8Zw
JzTj0ryYmrMj/Xyfuc5pqvV219Bg9OYigy/czfFey2nxqVULXXbBBhqb7nNjVqbXdoTXpVtRbzXZ
YZXVR63mj3VPPm7ffHTOiDKVXOXbSKEP3Q/qGnBbS4+L29+KuD0xnCFnx0oYfKjVR6sc3BZGQ5/t
7WoNRFx9ZphpcII8DoNXsQAfsK4gSzHnj8SpVZzIGnZDAlhKVaMEiY+L1WiHwXLeVRSWu6JDBQZ2
9qfSpi/0pyOXQIXCYWJfwJ3TNfu7MYPhcChKrZF3tzXr7/ZEuymWeUVTU2GGQNzxAcfjpazp+DNs
jc60VfKG+zrMVPry4OQ9dCLf1Cb9tYquDPBjEC/QGDtJv2Kgb1kUDV5GUj+yRcl4ufH3ScTmMY/u
lQzpvVsu75kuDqK09kCeA9maKTOz2H3kjnjQlV8miQKP/Wx+TmkB/76KD1nV/4wS+q7I1BP+oOKh
l85TgWwvfK0J6tlVvGpvhNWLiVr682jddznIm9rXejcNFBs4UJtn54lgQm6ERFdHjFdw7HrboJF3
cvBboX/QUsAMRdvWr11rpzX447Sc3oK5yY2hUcvqsbbkREz8ZO1piLwm2EEqC8XozAWdiOK1UY1v
dWH7+MpRncae2wBG2dAs8sLvBPXhoqXOY8YVh/TzhpT626izKUpNfASVq6XePLFjLTC1CUBfCurn
qWASorh0laW/tGN2mI129OZew6rDFDlRy08xUUVAgr5v0SeFhF89xwrG0VjIS+wiVSgrgtrL9qpP
xskoK/ml6CsoqYLhyAivZUVKo3TZyVGMj55AvVuj647Rt9aaqdXnxDoZGQbIIR0P6bzknjaYX7Tg
MAsVc3SOH50mQkoUtcqTIU62sH8WFT2PMsuMMC0LLh2irWuwxKEatwRtq9i2ooKZJLllsxu/55vm
insAp7nh4EyhNexT8XyT1fI4zzoz9SKTR0CHdPMj/ZI5SsVv0/WBzgmqT7AZxGAyGWfwJ6g/DzZ7
Wq9ct9H4pGWsZSlIjXT+kISv4LDoqI7sH0Z66czuJ+2IGGBB7q02POW6L4i9wgu1512b3bXYlWN2
p+ckLy85Jlwr7jvGD5kC5Tz2tF51j1nVnaAjs1/MSZPrNlfygJ8fVHd0yGFSeQXIIIxzsazx3Djw
S62aZExivN2ccMW2sCda+xOICtc5j2A3oJ4r7IaVaccG3Ac7PzXKZVEX6jwkVX7Kri9uNOtkl8gG
Fqsv9rPJmVHPwDH6S+LEgritpAmcokt3M67V/bAsIWpFgxM6wWuUAAsrZBLvhrZ8jdCCczOb/SHp
01CPJJOJybKgjGUiqFN+QtIVO1EK5fusFYLMX6Z9FuNFQgpJE5qbb0yJnBtXDrczw8Jw7ud3hUnm
cR7flaHq/cIhTq2uaEyp1eozc3EYc+QWdtO7Lo6NM4sBi3JFPZoKiamuA+RkseKh0u3mHGMXMamQ
NUDd6+arU8evraXYYTt18NrQYwdgEnUvi+pmly4O0drjbYF7di+LPA6kpYDjjAmLTuVLVnfr6+oc
emxewahT+Ys8nHSJpS8bEd/w9xnoxHDOsN0bZ8+Y27tqInPGdE+x3rf0ke2LVSvcEa30FDlAkCsO
eZMeZCpTQCfu62QlL9BSGLzpXmq5e9XQ2dI10w0dal7qGPPOrng6sBHDhGbZBRNY7Mko4KfSS+UO
BEyvfaUxjc49cqOgWXlisyo2UxtmVpHAuro8AV+7s/BweAoLCSreVDmk23AaygIhXoNX5NHysJTW
BxNqsHWzPK6p5p4xZQVzjWSiY6ISdVzINY19rRmTS5RZN+lSDje9OfmDCuy7iqCrpe33Bft7Js5V
ZGsx/a0vV28485cdipT+JWm7E5EarLkEyM/kDuMNZr41glERAEkuSN7h28A7nfVLtOoHDPMWdg7d
d2CzBenoHmBk/3KHtzIzDb8DCeqrEn/VAPZ3Lkpm8jIKFXu5N+/GhRMvJ3LBUnNa5pIbNJ1Sz2Yx
C7KuwcwN8SUf83Qvtvw+8ihZW4wfHRdiQGLG+wQOzl8KEhnGwgrWd1sdPpbaKG/UyLmvqd7ORblg
+JqN+Ixm4EMjiHDXCpsKSObPmaK4vr3dtYGUt0dHVd1Txh/Qhu0X2nEfBXrZv6+Kru4To7nYoJd5
5jPbq2Snlr9EmyMoX8w9sT3HSBbfDSYHQd9wJ61yREOKzWLVp312IIIFlqj7gIl79s2CSjA1lrcl
xUVn97RFKjo1tH57MtZU9EFcYUgUBnHMOtq+0ahFfoR7PxCJFvtuOx9XxP1hNqDLN+ro6Nhr6tfg
/P3VZe2iChy9yTnOOu96viicopAavIkUendKx5uGvNIA4B4gyCQXAUkSh9F1Xb/Umy3zOvleQFFA
Ttrt8GDecl+aQ7vWlyC2rYEzkhO0qKI3waxuHZ+neXL9qJfqBb9glGT2bqqyOiBB5d202yasLII0
nX7+XXPlpN4vqDGOTtZz1kanXgE10mCHMgsYuSTFNrqdHSUuNnJDSWJZCfoLO0x3aJUZ+5p6GgCB
NIKoCdnA3rlyirmDLbykVn1ci+YwRN1jkpK7aq6a4yEYC1rehI49LMDlt34clqOWkT6ZVVERqrpF
KSHtQJla3H2jOx2KAf8pCUmBxZvpl7PlwnyIi6NlqGG+vhfULns420Mg5m662Kv9oZXtjxG3aNBV
8Y90HUMxRb2nZU61n7cJalbM52Ukv2Bhy+GXYvrSenLWgAfXIRhA+tsSmykmza1sMyg3KTUZyHyb
aqnfyi+pN9+XxNq1tX4hpZAZa0G7Kxn195YB0ZgPRmBkw6kB4cDi5uwoEUHc1IgDsB8Bctn1srGP
QpOYWMYRO22yPto0M4Oi7LId8a8ns5+fc5jowdwwpDEHg6nP7OjsOuh2dyoyWsvOH/ua5d1UsqfV
nkwcaIA23YESHBz991RV72gbU25Cwc0h0KQFnqLZQqdbHe2fW4KgqY4ajeiK6wRnviPpwBYE3JY/
18RVPHNC0gAa6szOVX1e5BHVxGam6HZp3X9SK31Q6VUzepe6NsYQ9GBAyqoddsvYh+QhQquJ6XWL
OPIGsnv9hGka+JM2nLaIB07rqKTHqrJtCdBa3MSLugFprctI+9uXMvpcLVnvUAZ5o13pYZWVlt/3
u2JwFNqzTGRAYCaTvXM0HbFeklB8FcOdYaC/WSeHJQ5CL4ni55wL8Njp4g68AsqYbHgDQIGkYMo+
yl4yXVIa5pJoOsqWKF/TrDDgjoR2cWN8GJfsoiTueJxthn6xg8hmhGegd+uha/QvAFtPU8tSamkX
uCtsETH0EBLjhkWu3sX9Tk3tAcNRf1NZG36w00k/BWQ2Ld1NlEZHJVfTvdPqrzEYQ68dZU2KDelv
3ENXdmGePZ0tcTfF1BKxiqq5mi0/7lQmrrTxY1P5JC1BHShlq34yQkQU9B45kXdGFAWd0u/zVPmR
SQ3aksmYNMJI7Jk6NQmbHQZ2EAp2Qo1PRjiwmR8WwCL47hmjAH+mqOV+riWal1CI+Tn6LQwtpddW
OR5f2BU+t9Mvx7Fvk97e4Qhz93XezD7hVN9SQ7xpajQ80eF+VCsMzbiIMeERnxO/2BXvXJ4y7YzZ
slcLe5P20SCXxHfXCSWoFVlB3CyeUJvvWo46zEpzd2f1VFnZWgWZMYJ8rvNn155u0HV1h3o0nhUX
oF7TLeQDecaoPmeZ7vUzfrV2RESRaMyYxjT3ypIcLtdpX5dF39TrQxPGqflD6c0XwHG87eLdNcss
SLKO+x5llK7BOdGqUMosDTS6mTvylYKpsE55jkBi7PHEJqaxg1AHFLz+NkD79etUnXZCfsg0qc81
S0FK2uk+S8STQ5+yUOHBGHjUVTLiUoshT6feq71jB9OKK3nMg9kc8pCoTDwB2WcVJ2+Z05o3+EUu
q4KbnPvlrH0ha/2Ix+jkDOrO6NZ2j0IzRRUlQ1HqgLm08calQQ0kiWs4gdup8RpR5DhoOJCC0IKI
jjFinG3ev5DFLPsG1392a6vy51h9Cem6QQ2731PHEZxQjjxISjOccXjNllEhB5SAcAZ7V2E2hQOS
IS+pb21LRg8RLlD0gN0pFzqTGw2z8OhccBGE7N4UtLVMb00Hal+0EWd6mF1QkOkPqGxPl5HE5tEK
6mK4GXC1s6bSo+oTLPaO+ixkax8dfX0rccsreeSXGYtLHWmXHJXMYaDisTItCybJBKiLkaF1TnMb
bXVJHLFv0ovqopnoBgdn0VhP1ddmcl86nSvNGl6t1ll3uiU+ZU0jHRZosxjtjdzszSNd/4tFV8sU
8YXO9vOkskSl22h4Grk2y+xpxqmOrJi2jJ8V8VOxWTaGcrkMLa2hoVkkp5MqCLRM33Oh9o9aQpxQ
Vsnvq7mXfdYcSVx4t/TZvwzu8JSuyfMKuIV3lAUshYdEBAFWAjQGuNe3D6+HrPyJlKM+KumQHVpl
DcG+cdvZDprl7C2uuf31s6tAvNWqYe8Y0b1QB38pbfUYJRUwDkKid7CD7qYU7AiZNMe+NLRjtPl4
zAWuJ2cTH8rC2Q/03vaJlrKS5ePhupl08BvuinjW/cTqJyIoW3i88qvSkZcQt9iFsUjue1u8jn0X
I8eaNmsepcPE2HxgRf6UMI0Sc/whi+bYwnBEZWxWeEOhOaqj1dHikGC30sjhlc0sTC1APNRJn5Y9
Hy1lpWFhjqxomhnyl65CrcQ3o4n8brtcUWiQ9KU8qTY8IlWV93pkXxRpUUMCdA3IwDwS2UcTSEvZ
0qmIP4flMVLwBKLLmtRieFTM9pOliKGsbl0MpzzlsviwpLyF7CuDWlF9pDu3wj53qfEidSffrylS
BdQvHlMhH1BCGSYuWlRV/WDMj4hhnAjwLJzeWxzxWMDBCAa7+cbtAUHucGozCBFlBvnTMU1Q/5CP
LRLj9l2juYFdOLf5YH1zG/HeMIBvmwYqT4M4YHZbT9aobkrVNyxt3GctFCcsjYKTnmVlJZ3SswKU
Pql6P7rdhUkv+pfa1ujPAoeptAYSSX9rL6p+MIvqaVVCSrKHyVTyPXYmhhn29F7qiW/rW9Z8WaLR
ZBJbpBD4Wn3XVQnwNXSDntOukGyLHCe0fmvo4oacbcIyJgO/lKtjXR6TMVBt7FPiXwd9M0Po21Ou
j2Gm7HGbzxWkSBwHci4hLTrKZ1OS7gZk4q7nVNpfP4va8qUvnR/pRNcEl3ofgI0dt+iP+mRB/D0Z
qiNYZHrfKcBkwbjTT8NJnbGFVa6kKyMdZjrt+9U/IK/eBGpIPGObRqA3LFaq7WUp8yr36creb7WR
5l1f6jAteL5smeAJj3UiEPOP2lgfyNXmh20uiOvhtz3hz+cabxS+huT45yJeqpm/2+/rWRwM2ukw
gOLzoGfuDm1rJ7B7ZW6ObWOaLXuH+vQS9yJb/XRr5rDbbI+D83a9GHWbjhai9wN44L+XCC0mlvb3
/779bKD+NEhjp0Q2wg8plKrcX39j0x5hBl7/DtfPq8QFni6WR1Mff7gTQrSE9onseXfNEQ5U0qYl
99pZnubVoJxiPwbam1fEZiyWJ8MdjhJY8F6pJ17k9kqvq8j1U0glq0++ZOx32xt1femdXry33K24
xeAvc9H6jtZkQDYxhkMV1aFjs/wmkA/YmY8PSIeN3WxmeAfnsoyxX23eCsV1q11buY9/GxUM/HD1
tKcGY00oXbc5gEemLYX1YClnZa+j8ZE+3umzSijBWetGdmRzIkO3y+VJjUGuDJ1tBeW6oONLcCAh
s+fnrHHHXqZYNRaOfDjZsHZOpkISu9ILiE24SX2ai0tz2CqM6/qbJ2I4uVVP7ub1LWxo+bcu1Wie
4EPPOFw/uh6uZxwBQl+rOiP5rTZroUCsGzlqcfh9qVyvl+0gNvsWdbrtLz36hLHZDGnZ5jJy+Wak
ur0dNGk2cubrSGaJrcWWo28EuRB55JH0t4QdhvmrjEdxKgvz1qFTsIOCOJ2uB93u6tAcuORtktVP
etM6nPP6bPsZjBJuvX1Mv5vVZnOk9pTqbK42eX20z+csPc/c2AJtYNdzvRivh2Y7n68fJWAWDgPR
ikq3mTVNF3NX3GLFuh7W7dT4hEXAXVYbawB8zayfRutFraD5Xd8HUeC8+P2O0M1xhPKpTCZbQSv9
gW51uWGrt970DEtxR2bwONT1ZRYIds20vFsUh4n8dmjTZDcqYtn1ffKqmmzpZqBxv7+mdcrezCzn
aM+1eVNEYvJWBctlw4appCNxYzl0uorU2l+fgISsZ8SOx2j7mlbKm96KvqQxsGa0CkIUuezh9pFI
LOPJ8AB9TnudCw0RYlXeTui+psLtDz3dUG0idtWDjZxcWlTonjnjbpD59lvVTUD36oneAh3cLbhC
bC9a7ZhxIU2a/JJC45LMbEuViU8VY0WKM3J71MebwTbOU18dcpCTIIZpX6DohQL4VY9acmMB3STT
i7pjTZb8mHbZgQg/dZcN7J6lXIwFf4bQoIe04jJ1ox2QAZ56Rl7cJHm7HsYWPreYit3AFgt5pfKt
jW12Uxldzro8O1GFBm5EaBM0s/mguj1JE3P50Sx0e0y1eB/bVYZmw8lAyPdn2pWETSDihYuQ7UfY
Jb56kzoN4nUrvdEwsZxHRuyeIDU7sLQ+Y3uSxMw1cc772LzL85+DTeQFgsZVQ/B0A5xt46a6DzRu
oVWAeyzOpUZC6LgO1CCYqMeUW92GjDIXAcm2VwSlEB8ZQEQUTVgHVS1Kcmmc4vcBJSlNIETViFp/
zYudBokJRsRF0V0vsTiBidNATfBRux2uH/35QtI34jRH2M1yJqb+9QsqqahA20ykTP/6D67/y/XJ
hpa+9vTXd62qWKfJENZJwJZCGr596NqacliMJCgUU55w9F4f/XPoZG3//qaqw0NVEzuHY0GnRJvt
UzUMKrbB7U5Cn/wUR6jayZxDEFYSBUxAWEFFuEDV9mSLInzqhh80VzbLgwazTu5dGSWgubli3EYP
uRXwvrA8xrpyUrlxHhtWVbmwbJYKkn04VJZvx7k8awvuykwSu4zozNcieTRgq/mDktc7k1XA003t
00xULu/+LR2KX3RX/Noa3vW65fJCtzfW/XNKCCBtWvdN5k7kIygCF6wfaLeShhIlP4uGEKLZLhJf
lw2jty4UfWlde5gnPS8+UK5m5DaYOZ20Cc52oIjic1bbNtT5kxVd/+nazLydgYQM/Tlz342Fxnhq
YiIcjOWFW7bwbHdA5yrpdNXdk02EnQf3lc7JwD67tNE8IllM0meU3ljRB8f02R6Fc12+FX1Gljv4
okofucmy4pmAVvq+4a9g0m6rsnunB41VYD1p8+R5Kj/wMzisa3f6otS+o5Z3qOoxPZQRUZXbxV6H
qlGgaquao1bNdIdaioU18bXMJubVrppbZ+MedRZX/ZYkKAqiTKgLtqpf15svZNEMv+yD1Wb3+kI6
rrC5la7F8IM7g9w54q5Q5hNz/HtAGnv0te/twozNLZ4HBqecWFwxltfJ6rmziUGOUnTua80ZwEq5
d12iX9k6oJeJsjvQnncT3cVq7vgbQR3vm5qOMQ6NLlR742yzKIJnMsWGl2+WWxiLDPaf+yHtgklH
QsYCyBUchegLJx88AM3bVb3AYvs2kKudpW1Yt+VxBtW05SAQTuDZZbKrq/a2qJnmKPeKaKBdM/J2
i4c2CoYRq9kQVbeW5noagJ9kdn9OdnXbRhkjhSn9jnAjnMdwbPSJOxpp1k7u570eQgXHRIKYSHE7
X8FUB9+UTJCAbgTmqGmv0fKrMwXFaBOahrihEYiVwFEvMsJkICk/dTVkCnFD+9xAKV58ERl4gHH9
EpndJxmCFwesfy7jcy/i184C3WXdRLb5k2CeHK6fR//vaYZSx+YmP7azm50XxZoD08Igu+KygH7O
4frR9QAwUpwXh7W0TLKPZsXksdiUbLmxJjtECG/CjGrcbrDtZjdJmKwn0CJYApg5tFzjo7p3eow7
7cHd6ABX2yFUx/5ESgwux+vnfW+vQVpTdUsxuF4+4wDI6DCO0tgiaFl5ZZzr3xJqD68YFlZKajV9
22fSq+DNHOiWnrrtIBI0tEmzZFydfUeqgH07KlmQ6qI9kYEIPcBlH5taqJOv5IrrAazWQ09CFQJK
WsceUroaOJHerH4//yBJI/OLkk2Mve04pgkdYmQv+6Qhb2xxyW+6OqivX5zvsKQgtt92L9p2gE1P
hVaq0+CXtJoRTWdIT3CSZBnXCs4yUrnJWvXsims41zpwXJbKG8+AzkPl4E/VStxbmbv+lJgS+8BK
SANhcBUTXUue4u1QsuU5qR/6Vm8Pq/LkVPwmlbLd8q5P2tSwh8SqfHxs3alP7PbEZq0HTrB9SJII
eJou1HI0tdC03sTVBV6mG7jA3H7j+Xf1yDDIGFFlKIWtj+cZtKInxpJW/Fah6j1Y5MmosVv/+bzS
zKMq42HvDpJp758fn20vhMEek27Wlo1EUuZgjKwWbM9vRMn22PWj60ERxA9y6VMfufOJUsU+zDY8
xGL9phv9wM61ejUnDamqNWq04GgyYVtgSFfrcF3HEVB6Skt42oaFlL8WfLITrcDxFNtEpy6pyRCI
gMDT9RCvXLCxMu8resOgOjiYyZYapWSH4fob9gBlUEzLhU5AJjBqKbSxtCzdpY3+Uigsi+FcYI7U
7LoLmk5lnR4nbJJbrc3ei+1GasVhT+Ynp8b2YEGQ1UkO7tNVgvb/Yr3/TawnVBX12v+s1gNf1MXp
fzJ/fn/PP2o99S9gHwzjbfjzxE7qEKz+Vus55l+W6mKKsW1Lt2zN4Uv/qPX+TZ2n/kWoEuosBH02
lGDxf4H8CBsx339AfiDhuygEXVO1QPwI09ogQP+W3OmKunKi2ikOfdn8qjOa7evILaz9opF7mhUx
eKObv6Rle6Pq8Z6BB12vZOLMWrULSnsi1tgExQ7pE+WcI1+KmH8AFIoPknkehjNGgR3lCSqdxO+l
9uCMyq0jewBata76GCW/ukVtcP3Zv1arPamW4p4zfYL9nGx8msy4VUBK0BWZ6B/PGsptW8HUmJBj
mpN+W5RFE0p6nuHaE7Otj85tKd4ZPlC8wLTE2EkrqzbvG4VSZczNLMCseFFwXu46ZWUdGvBmmhkX
G8qTYzGVCiEH4ieg1RiFk45O44AdAHBdLm6r2vjQugWVSE1Fn63WbsnU72iU76MiohPdAxZyy+Oy
IkHKM8qrpnbuJpTSaW7ZCI3I3FskqC9A3vuUiVGQJQmwzYnbPt5ix63xF6XOp1uqgTDJIlIJOQmG
3lC9qcULa2bmY5YTRG02L+MwyZs1P9fVuh4NmuIs1ZtafdFDik32AAsSJzceQVusyYNiLb+MQiH8
z6Jq1Pd5Ge9AI+/TWcOdRIZOUjTyqJO0yD9B5GNuESu7tse21BC3L869Wq+vTuJmEFJbVrm187W4
nsJuaDeCN64eQK/+2CWox6zE8krcKQt4C28Wzs9ySm+7XPmiXseHeSLtZq8L+MzkA7hbMVVVb1WM
M7C29jGd2RzFv68Mzd3CrxWt3b09Dm9RacDKq/yUpgCxsJDXM4cBUTvTtE/HB0YURZCVzqMcjG8K
cCNcrXtMqmIYfxKCgDVifMN3frOI1fAq2zngaexD3RVh2Rs3hiKNsN1ipZduryzpr6FYds7WvE3y
/FHozc9oIkfBSEG/lhsreiVrEI5EtcnC5iIO2KPFZ7b+ocPQMmCs1e0cdABTG8dApfsnM8IXqi6f
uvlrGSMRzInqhvqaelq8zZIj/upERaQ7WxsufWMQaIbSF3d/cWmIv9uJzT9dVqbY9SaqTadeHgmR
KneUZgkq1+xo5Mv4RBfSGfL2wMJS4gA4D2IezkM6P8/Tf7F3HttxY22WfZVePUetC3NhBj0J74Oe
IidYdIJ3Fx5P3xtUdWWm/r8zq+c9oSiSUjAiYD5zzj5ButNiPLYzZGAMpL+Xnv+DvY/GSk4aSM02
KS3swo016+gaw7nrTARabDNkXKMPdwhRI8VigPMY4ZUKjaPQWHMD5DpUfuhsiYSEvd5y+I5+/VC7
bbgPw2pE+tq/6svRD/J10lTAEaqBy4VdYMgRrzmi9P046o/xYOqLiNYY1/ChAg9LuEN0KgqOXYCi
01bvppew8xhod+qU0+9sanSNttaPND/WtUhcRHx9z950aHe+T+CTz1Vq0zr1bedGYodUEuXYvpmd
orpB7d9GbBoZla+9MbGPeTM/6XK4cfO43zCgntvwahdklb/T2GbIlCVjr+saagPSX6gCAxxxFcl6
ujk9mCEvjRe+RxrD3nKo7ofRTa6k2MxLgPSgHFneOnpX8T2zXsUxQZ2N1DAy+dXGdn4kQLkukn17
arOA9yJ5UjL4oO7otn5hPPUqsncFbjkWUtCrqqDFAN6jsjAt9H4uCslNZlYsVQp30XZsgprALUBS
li9p68gN8SHtEaXmoApQm8OHNWXRgyTuYNJxFCFzRA2rN2JnsZ5fA7l3lnXmnHpNmeg5NJ5PkDRL
kmw059hVZbbJpk/fUTPO1e7W7LDOcdM5/GtjdjikatcLa5l0czpcYj81sGRXDEk3XUUpWtPJD02o
7go8jwG11lqULK693p6TiJxjXeWYxwkou5JdswNB+miCc9mMHoAfe2ChOdZ7K4zQBnEgWJN/F/UZ
i2JnuBVQLcLJ9NZIV9Wpt/Cng0ya9W159tTk+ZsjhnM8WP0VzjbTFc//yGJwF0KxW85VeNbDdw31
6RJCc7kGLSrZ6uiPBoj4TGnmps6jY8vBD1wAKK8n+pS81PLqchgYsKH3PY4+jyHBThKaAGYyJ8pL
ut7GGNujC9lz04LlRopBolwUvmiuYdyMsXsIR2FtvA6hp+e52Taoh5fQaYsLNqynbqRm8yI2/won
SwmHFEWdi1DH0O7kxPRK0XszVr8L8WeDuK77H5ZRT2g6nbuuINd2gBKzBYSqL0w2BSvdVdPeBI7w
yOboxq2y4TgAnl3RA2fb0pvoCic28VE3/AhL/cwNrd4ZyowOcA3yAoHcCEF2p1V+fbQhg9dGiBBr
AkXMWo3U7GJv+LCMsxoQCzPzSxrLNyAM0T5z03WL6vtF9rgBw1wnJwYH5zof+1PLppkkrhHJNJO1
RiKKrWXxzr3Gfp4c63E0HtKmG45oHPN1bnj3HezSheGq52RKPzoTIjKxYM6KY2k3sUG1+xX7LrRN
Xia3Sjif0LPyhWXbP1iB00iX8QXnPdugg91M3TY0vRGyrZacghotcDlOx7Jdm73W3eUdllWIflc3
LHG4eUO89QiyOsAuQSjTJhc3ts4hYtsDl2qDSmS8kD2B4lBT2oPghEbd07zEjpNsrErkW1UkzUrM
s10rDQLux1KuvNQR62BCYOHgb1+05WjTmeWQL2wVHvAPzG6+/RhL4zyofosoEXuWdPdq4h7YkdFy
QbCxQyO5r8hVKAtuJwYx38chItHGfoEmhXeyKF+El7YXY/6AhOoNKcNG9zcDGUQr/I00g5y0ZYY/
2rZUuDRQmGFOrXFeu4BSVJHNKmmUoxNLr22qx69oVrmQ2GgCSui1CxjcZN/R9RKkF6oDWBqUWBNX
SyEEyoM6fA7UUxv+rBHieUw1mbx2W+VUDwFelru4OXqhiYhPOdkWOwc6AnYz2CDYZPVj2uxKO0iu
aBbYXbjQdQMKuYHJmk8pIkR9aWGaQtAYtIORFWfdoqdWTqOOSeG8hSg+0cHO73GSlscqvo9UevRx
SmFKt4e9QY+5dgTtlF2mX5RDELMDkpgE47tFongxpljnpjkZz8SrduvGlM3K1LR2A884ZDqyUopx
WwNhrSwiuJNV99NAn6A7O8bc4Q8rG/StnWEcLUGWbPrZesukS6P66vCkTKa/iyzqbMPvQcIYIFmT
vP4ATRnszFKWO6OVDD5x2sOmrVrZn9P+4uI0PQo/c2/nQ4Zptbwduru+Ipq0ItZrpdmNsbaRDwJ9
Hg8eBxtdNW4Yz0BWMnbpXWvazTqkut2gyz0PDqW+QVBnX9opGyVH247z1Dt0QWaMeX6jckwBbn0r
nKa+yQw1C9oZwuHp3ZGY9eCa7UNiI4BXY4naUK+qpRU6w05PTQghRGYsUFN4a90BMtTwu21t4N7L
urUdDoHyvQkKlrU2Q44+4sekScC0FSZr6GfG1bNfs7CBTVMa6c7JEHyFqI4DQMhjZrxIkytB0zOO
jDtMpgnac1cwgNdGbtJdy36Mib+1ZkuN8ExkB90drkVGfEQ3Oq/diG27JH1smuJrwI6602eOhWrN
pZejaQ73Whav88i7S/LuzS7qPbGEGMBH/6yV+ZfIrF2Fflf33h1Fsn3eblvD2Ce9++73xVeIgFNG
L4yjriOghKmj3XhSHuLL4q2L5F5jZDEE5j6S3pna9KoJa+/79rLzm+sw9Duc1WgrEUFitz2bFBGQ
HXCMZkuFcnUMMdhGKMqRWGkMYohx3jb29CSHmj0Ham5hMuoRSGj0adpZprwzwVsvXMd5ly3crKA5
DXV5zw9qKUMfAGnlrZvZD9xpm0VEEiSFN4TMmkRQVuttSJhE6x+Tqt8ajQv/Gv07Iw/9jEpTVk/z
DxGV8IiPbEdS3qGJ+7vK8k8umZur3NLvC10xKCT1gl3x7JXmTmuCZBnt22J0ybd0fraSTBikUEvC
qMADsWluwmUn2g0z9kU1WRtXlfdNETz36jYgzYQj9qEJbmQsNprurieQKZVpfdnWTW2aLBR4wMqs
d3pH30Gu98D3JZo3TAfpU2Ulu/lxaaiZhtXn3uEez5B0VVj3irSzZUeycq+F0NpZdy9EX2ZsHJlJ
uf46Q4QK+EfMJ8jZ9ohJc2C5j9HRYatdoK90wyDHnhCxeQUWq4p9YA7NohIFqlXL28oGh6xBSg4T
pQ+kbpHrSmTBqMkHA4Gv/jLU9Y9e1aeBLD69eqtV96gt2zq5c3zduJQaiWZy+NC8cT+5rzgBn3HK
+OR1Qv+I7nLwZrU1XDSq6yibTqEqt9YQ7uBHvpujuOkIM7MVBUvLBsEmc8dwxnsElA82IsctUVc/
WISc7dEkw7HdZ919BpyspcShoF+7BUL33iSOSXfWMk8fZJfuwmupuLlOfrnRMtTALFIZzuV7OjK8
IKSSUd/i9YhKZnASAIavGHJnYHk4UkDRICRFYd44skIt512JKKOmhH/N6dQ2R9hK3tJeFrJn9HUH
zYoT0ripWBTbulgEXCJazLfhiOpIn4XSwV2dwegpm+E+c8cHF6ycU0cHm1zDuDE2spWXPm8O1lRe
RTVeleFkKPm0XeNWl8qpFjptmA1uytbkidHAc4d0DV7LIuwlgl0L5FgdvbSJuEU+5IwopZE+HxCz
39la+6NOuiMXoWXX1V/CtLDXEwdgk0IyDRee6cniLg0HDXZR9spo+4KS7iKt6isZHpSOm0dkTA2M
QzA9NqLeKlIZqe8WeGQ+S1TEoPBuPMAILPr3kROvvMw7FC1HWqcvqN025D7wCnBPTXEGodPdBaZF
qmniLn1rBEoWf18y89TaIFF5qTVxZ7vhG4I3289m/dJHEURrYZv3WVEfx754F6bcjFq7Ul394Brb
MEmvnhtsCBNZWDXtVpYhXY9uizyZG8ZHftefuvRvMZq94sT23OEV2/BTwAVuSuw1JnOsafZnE84I
J8N97DLrUej1p9do70EzHki1XxWEBwLXOIFXW9n9R2Awio0RFM8HSyDjlyIu3xqX4i3EBdmYGBPD
H9J/yGuYJKZQW8Vub6iCM5T8Y4kCb4lJQeFH57Qfs/q2MJEe6iPKQk45pxLP+TDrc+VcARer0tFB
SrmPWSLXteZdBooJMpJ+9IjxuaZhw+kubWKuy/SFUf8bW4cV1KV7eHjr2BOnkdSche/l21bDqQEf
L5PtPRcM0ECavtJKjHAl8hC873aCoiwLt7VZ7UQzbmMaCzNmx+X593Ec7mNL3wbGeG4lh7aN4K+9
GTxWbxO/4oRWmJbI0ObL4s4ho4elNzMErT5i5nLQThpX16AaYTiGkDjC0DVGT1FVgqtKQZEkbfip
jGBTddY1SnxoQqRKynSQIJG5YKbdDpu7jagmuau4upK3BYnQY5eoDZ9ZGj+VoYq3gUs6AQYpZiT9
7YivC/SY9qC4baKnLs+jYnEizE2hO09TyVFN4NOWfKONGsN9oduXxrst4+oWvjDE1TJ/qc2ZQqRo
2qabybIWBl6zfhR3PbKiCqtmZKtnbyAZzlQVgy+gdxkqADNV5cIaIyQGfU9wM9BkuFIQpOAPYSsA
JwedtUf909SvemHfshoGHXbJo/SaNRm6PbHVmx7Tj3bNJOptvWY5QWs0VOxeH62+eEQwfRzR+LYm
cYIohVhu44edHuJMv7cgQS6q8Yxbh10y4WALEywWsjlaokKux6FdZXOhhyVnW9AGEvvTzDrY2F8Z
drFlnLMKsCgYzqnKmh+EPw6Dogez0Dr1N2xFf4TZVYvyY2xxx6X7E2wkRswyinUeGn89bSmTrWPN
MWIKXADSP8QhuPMufmDfrKxtwDWiG5wzo8cL1GBO+6J+aijPVVS/ArQ8UwBTaRFMXctV3tm3UvnN
ev6/cjGeQqYU+Yj/s4kIHUd+5BSfKmjXsfl94Dt9sKNw4l1J1aqX1pegow389mdtsL2v8QiQymx4
4zOi5NuOZ9dyo9Dz42CgkRHVV5DYiA8NdnxyelZVfh7MaZ1OMBvN7sa2HV43rRwp8TNQn/AHhuE0
v19VW7yg3H/yjOaV9NtLU8ltmabbtlijNrsjXw69kWCmZo8zw/EztYKfESL6RqRvOJrIHVdWsoJj
cOcntMLWhKTarw0II37OPtpchTk/DR8YmXBLRW/610Bz7mFt3uqIp9w4hsw0VBMVVnHfqPvJX8pm
BAbKZsZAvLYyhhqAe55ifdrUTLIBcyOBkW0/bfKS8aSCX8UXghmLwUAFootsz74OU8LLe7miQb+P
rdda9lc6VwomdOquM96mE3nq+X0BuwbPwPRDdSYcJxDgIsBBYedXFBgvjcHKZ4DDApLyM6nHw9B+
BRUheKp7SjvbWpkpmKlqTLe96XFugKWinZjgV8TVUfnMFVo31xeKrn7lBB5BFMaltVgvNV1xU9Td
ueBYPqSSBp30kaUTde6BJIuFlkXizNSZqq4Y8bPZO4flLchBaqyY+sh03Z9pkzMDQx9do7CHROyL
08T109apjGRebywUSDeNJZjboZ9bYERCR0MLv0lKpKEe4XuLdmShPejjng5g4a66xnPonBsIdnV9
PxQACns3CNeyhq5ks+evw+CBjuB9miGqVR2Tf9gxMg9Sc+komGRYn6KzgcRooVfWQ2xD49ArY9tb
5o3dW9caasnCM7WnyktZrAXBw6QNN5af46F0St72BEPq0GqrsKmsXVwmwzZNCyhpLNLxQYGyiREW
OV64tnXlLpO+fmqT1FuJ0Xk2AJluonzYK+5byrJ/INyj/KHVi6jlFr4KNHw/d1IT7VKVs6eoJWoG
pdYmC0S6ZBtIH2Dk7NhLeE2d68GfAhTYRuOGMXtzWfil463wI+yV35mPhO+xZHhT/cWaweKW86hK
vEQADne5w1uY+WthaBr4O5cOeWtG0j55Dpoqe97hBB7NONgjsGm4eZ0w6PdBEb+FJaEpI0JtqZsG
9Vtp7RPi3ZZxVu3NtHJXARq1xi/GUzy2OOPhxi682u0ZDvqvEibNIogQJ2u1ktvQoefE1ooy1CI6
Dc0lNRTrc4nN0Ojs7CiL5B4c31cM17FEnbbxbH49hcitTO2bUA0/M9fldvecFQUdQIGoxXzUYuup
CA2xjKR2j2q9XyjFWqRxI+6JusVCvXCNdeuiBw5shhs5KT/K2YQJB5vCSLfwuT1lbbiiUw1RQfap
usHU8TDoxVM4rgPrRk3lER/xFbbNmnRgNuhI/yhW+pdRdz8na2u72c5O8YUUmj9S/e+nIv1iIbxK
ZzSp7vEKSvyUyZA/lT1mVE2O8C+sY9lU79zizoJE2SVBrODnFfAHXDDnQjcowT8AGxvWzeSW7+Rv
IeiAaslgmcMiiLeJX9/RX5Nt16RPMNsYHZb6tPBCSBs66NySfVhqhiDJNXMdUSTIXeriyGPJLkIU
gkAwGt4CojB3GTSKgaWDpWnbfnAeOqt78aFhhuy5pzLZW4SZ2YH+6M82Z0PT99yyJQqf6IJnQV+w
MNxhcKZMGD5pq1hdtembDXogKXCKEFiIeYHgKt0jI3fqV73Q73C5fIo+WwZjdR/E5ruhxnPsJ9Ra
+fAhBoniv38yyQxsHQfjXf0oeu4+nvrQimekXeHe585bN3a9JMPkhpE0snEGdhuOxrAJmMtKjCd0
F+ABDhgucV2b6FEN7d0JBDKx8k4Cy2UIgrgGPGLoPdtMCxeTPXyFobqNmPr17h07lFUl/I2Ywe7j
pO6DIX0wsvaq+z6VR3hbtCmhTX556huxZ8KMatmJUF17Wb42gmZZopjDw80qxFZ7htOfdoN/fAgO
dEk40fIFmpWGM8E4V136FlDfLy1f3vZJvx26ahMILA5C3w92/5XayYv0mx9CyGujqXYdZul9ABTb
jj/H/CuIGWjk1I1WwzjdkUcn08+aZwNH0RamOWHkHduL0kHajbBhUzW86RZIk3p0BIqjdlWKGCRv
50I0mTHZ5ZuJM5wsevAVjOvZx+CdVpAH+o7wdFUfifsdyDwvv7RIwdPTQc4aF4uA0ahxXjy8Lr6d
bicJUDorMPOJnmIEpwMU8Bt4BDjgVPMUVKwU425bPQYZWhcHK52nwp09IXJph+Irzau9PuQ3XT6u
I71hK2uhDm7IB2aqSOYGAnOmvXW48lH5k0HDh2859R9/1WZ19W9f++2vv/2z73/x6z+IcLWNJqun
zKUUJdsvLvSNmHgJVdU5v6wq3qw5z9kVsGKe7vLYR6k+S4W/9cLfn/3x4b/xtV8Kc5+xiIOk/Zdy
fwwnaCUO78YfsQvfboXvv3qO0+yd6VGJtmtIrkWQkoqC/8AdnABLWQZZ1i/R/30L47818daQudP6
+9MS9XBCmcOTmBr96lvusPHdiIvyN4z++4MW+f9J0tegaBe45nZmSiK5KPHxyhaF07eh4Nen3wL7
778TIjYP7JC+lSohMk6qwzArptpZV/X94ftr3599f8OB9sz7/l/fhu2pUHwn6Rxm1y8JK4aU8v3t
Mn+yhq5ho4mMmw1aeWgsgxubACX/rWtnnfpnmfsfXyM2TNt77Tvuffjq/ScOyHJvkz8X+m5ycgPG
cY4ZvYNHaS4maDUKgLBZR32Qr6wdimhaUYZvcB64HdfMqoz+KwG5TZfKB4gy+7QmMa7Ux3Hledp6
nLhMmjL3VyQiYm1MdKxwLoSFqBwPyhp3uhJcXMfukqihXDsSY3rO+TNItOwBN0G65UUxyGeBA+TQ
0QTEgAYuTjYCwKi7ETCbl2wDe6+lyU+B/MocXOvgtf14cYfpzo3BjxqWT0ZcAaJ1rN4V6qpdl/sJ
vTXuaHipdVW2lwaHAFdU+8iWoVgwnF8Xsts7VecvQZLwMEZRcLrxZhZZRgITm0tqUodblavVlwKa
gE2iE5MPQ+y1XhAhq9eXTuL9KVCNTIW9L2F47KnDF4+2n6ZngTEwyBvz0hmmeRmbgLPfnNOn7es0
a0EzcD/8k/aSSXI3cuusIoTvHNg3UTMgkddN/4QokwrIXBGL+6p7jFHc0viqjSaD/U39PrF8wWTR
OPwZu4PPtGDkVSWPatWFiiu1V7/1AxDh3izyq1ZP+XWK0KZL+JBq6lYu08W4E4B3sH8tZe1T4opm
WidJll9Cx8kuQntguzScJSaNVVimrFQYt+UT2OZOV/2C/tw5p0ykz8xI4VDmd6CCHEZZ1XiykS+K
nyYjgokV28KuCHHMjYnMOlXOxH6sFQwdpxWQEkpGg3m/XtJuhtl40YEDjznq/Gj+Tdg9aWznKG90
4eQL33FbeLYB70o7NAAQM3THgZdCPcXIZadix5jugQJkLeY3kY0SShMWKhk7OX4qJLZ8CQ7VXH9/
7de3v78jMwf/RovD1j1O0S4vsbVmffZMHO1na0+nIpvhuiD2LDUwQlMXH8BMrPmPGFFrbXizK/NL
tPEDImYslJhnzerYD0QjNwHWF0t/KsyZAOGVrw6OBSZ0TGWr6a6fyCnMUnNlaeIkGypF3e5PBQuY
HfiMqkoPpRmd6pw6L6428G4ZPZtQXJ0Ap7zo5LJwumerMHZd0tQgIwxYRj5JpmEIoN+nTiUl964K
0gEvbWgtcxeggKV3Dx73Km1wb/sIc9vYjzeVDo9qMg60twtzKCjBGvnU+/3ZHZOXXrMoU2k8hV3f
YAu8Ebo6pDtW25Qlg7f2JRnM8MUtPNHlNXPOmCPRW6w6z2CXkkT3ZeSv0paxVedA+jDzpFkw/P7o
K4owJxOvbUkOlEPmYl+YMPz1I/pf3uzJ/Cnp7XC+WuRYBsOdTwL9YhwKJn0BUDVqB92+8bvAwTEA
Y9oohmOfTC6c8e5Ha5t31nQ3hRw2IPpvMKakp9hDswH/Z2kYgG+74kheADBf7SKyZuBCCOZ1qopl
1WnPfsnm1QhzdrtJQZjv9Ob7nE5Jp+6Ana37+E4SkFGoB5gyTIed/HEEK6WN5qmq9GzdSvvW1UNE
+vGHpd/0XTgyJGdnUbjNa47iIwEcvRkxVFELfOVl4e2/WaTaEGI0almpCcM46oDr7aDcTQHOW0mf
hwYEgfckLPicvAzpCEjHOAE/3SW1AWvX2Aw5Gu0aXXBf5OVSH1zeUJocM0I4axYT0gwxLcOoPxfB
0aGKIyZQ5Eh2k2rNgILIiqz6cgLr3XF8uWjZVQqizLYq9u7HOhp2oYSkpnKiEyoIWaFuPLeSgYus
D5njBPuoHYi7TbRnXbtU1GdlgQLFUtVnWs1hC6SEluFPHa0nSNiCAjG9IXm77HADtWOAVkyLdPgk
AjoCDbQGCDVV3IHDejrMpWRtiuNIJghjiqhY2wr8uBpmaMRYv8Vuw6S+BEnhS9oyjw158OnWdn50
cmjDDs3PIrDN4jowTlgYo7tz7Kna0e3md6ouH1FMvZOD+hW3nyYJqZvOGH24fMGO6651k/FiZZKh
Xm4g16PjZx8wPLplhIvDG8kz95tm8yZk3m4qxsuNbU3rsfIAGjfDVQ/RtpO8F68qH11gkpjyJN9C
cFYbSUfJ230tA12++FL/qsLpakeZsc8xTazjASYpG/qFCj2xnnrBud0wK7QNymaGHuFYBmw0W41w
A99ahSZ2uCKEJQKzHgD1xNFlB9VtSuu51gzF7ZcQ0LVyRjIB6g8DRGqgpdMD4KQ9V6TwEOj5Rc6W
gUDo96GkZjayHHV54XdLB1F62FgpeFRCObUEzXo80g5zZWOka59jiUSn8IlxsQjhLlG+eSmTsVpZ
7M7QfsnQXTuGem1H4W3tUt0ylvV2pqtfcdQRtRvegQCKFiabCnh+wR076x2TIfcSOFrAEV1CtQhh
5iAMy3ZeSeHiSlBJRVpkKM/7GVT6066mJzB/Hf+3fYBufmr9MX5K22to1Z/B0D1UaA8o1DA69MTX
KeJMUGnfMGVxcYhWTJ/JtuBqY5GSAJHAD/R3pSFOzvS5W6jsr4IJ8IKitF8PRrMZhPcpSMxedq0G
UyYRH/DEeApOubNyy11EDRrHLGU84dNSRxBDMFXuE57ZUjWeWo+uDvE5+MprB3mdCzyNxZhxBEdU
bpKBfVMSai54LOGeR2D9em8RLzD51rogqXkHnXJkVWxqO+HU7SpwKxIYAI4fnJxZTcmb6NRn41sE
HnQXpi8pXhh0OqJX/rqqkve0bbWDVaMjry2kXN1Upvkms2O1chp+e3A2MdKDIDv0xfOgAbX99ZX5
y5Oau4DwARDntMzFjDZAHHa0VcWtKijrYdOq6vnXX9GcbJWlwyMAUrehyWa5OBd/Y8DGIsHiNH9m
M0TedZDsRkzLBwgrSDi/P50UA+csDbKVmetP+eSQvDj/yPcHp/MLYDftD/7W7EQfotEQ6bEOkEaE
82eRS+vSZOZ+ZJ7KKZjvBSj5Y1nXxQrTJHR0f6K1b8AtclGxy7XRgrV0JHthZ5hexyzMuWxV+ZGL
+zHMnXjNG3QqefZHNX+oNPgbodSev7+UhFilUJbgKmqklewJGY72eHHXdg3eGw/pBjUzvsb5Q9f7
YoljFJ6WB8rLrgljUKRz+nksQARYcpEyBlmlg8GoqosBfMhtwDuOHlBDhpXzA3Gc9atmCspj2rXF
EW1JtSC3CMCNn70TG6px60p2beReWjWwXMwg3FqzpyIRSX1E7gj1SiEVyCIOHylQ4kUQu49mQPq0
4cQftK0cD6hIjz3tyewnqpYxcQapPjAwITPkWFpjSbZMWR4b0aLoKI2tbpoFpYSXVMeuFNWK6YLH
5LGtjgb5QFjgg1MTUx21eMaOuawNaIfYjJw2YBHy/UUnzlccUgzBIy+nc3fU2s3x4jhjSOSKxWzn
+wEjJm6VPBSDWRy7+UUIBhYGbR2dqwDOjIoEwD1+95jx0/H7sybi3trOoUH1qK65n0W3quNM09WH
gaV177HzTY1IQbxy9k0hho2o+mNogfSuSuoZbWqvTcYvEInhh8EKfkXu0KnMaxIpRGfPt+3XymYC
VlcyQZFCOTca9hsv9Gbq2/TMWhv4irsp0AkFmkQp5TJNsgcQVn6AtbbHsxewh48A02ysW+sOmhA7
P68iK91+Nbv6Kc4QQmuiJk8LyWU35Ry1oItYp8U//78d4r+VgAzWl2Ti/7sdYpMWKvr8qx3i17/5
ww4Bzsa12Szr3GL+QBe7zn9wFbOl58ETFr/4xP/HDKGTgGy6nmsbwhYSK8R/oYsN6z+kMRtEXWE7
toGt4f/JHTGDiYt0DKCtk+8sLc82pWVaUItNPhU6z/XP3ogAOxTz1qLdySRtVlWmoqsWF/GxLqsr
qCl9xaQ33EYktp4iXyCAN6iHiyqBPHSDHi08Gm170dgbLNwSy7/DoJHGxUAsHyBUbPN63+jduZaV
u1NoyLZe2LmrP73e/xnr/D/yNrsporyp/9f/5LX481OQwrBcw2UgL1yHF/jb/vEne0dVBZPHwI4R
DW8V8qtok6CnwOHdkhxsGB0lPGsEz/kkoC/9h8fW/5rWLn89OCnSQjhQVoX9W1o7gu5O1zPZbFUV
oogvtlWKnomdMHEG7Ew416+lXWqLBIWXb6Jl/fvn/m8fn7fN+3bT2Jb5W4A13XcCTcdqtplb35hW
n1AVYOeeeQSZQw6bwqYY9SsRZQS9SeBw//D4vx0/38+fsHphcXgbJnShvx4/zKVYAElefMnsiLtB
dxeALMFAIPWFsEKXaWwTrHBxf6jOTVE9cjulnIK9mWdsIsxSaf/wkvz73wgzzXxyobv67RVphtD3
zbKZARmWDZkOl0muwxv6hyc+m4b+dOLwxKXB6UL6EytDE+XpX594HbgmgDWf8cOErmN0yTaee4+n
0qfysxsGUEHuX6Ya97DR6bu21/obR1Fyp05FxWBa4TYdbPsYR5a7/fvf7Te/0/evhrUKD75ucEha
8yv0pxNCVoyZQr1pt3X16fgsPmwt/IDDD5jLf4gsIZgF4Jv++wf915ddGgAdDWnR7upctf76oH6Y
xL1rFgBywIDQV3jpshResf77R/l3rzrxHgjGHXxk8jvP/U9PTbjwWfSEfHRwCu6KKAzs3wVb99TU
q384jv7dq/jnh/rtDQaBGFQBoMYtoGkyiFJYxG38WZKcQ0FvseQyw1UUjue/f4Im2fb/cly5jmtL
07U9DuDfLshjmNhuD9hiaziiXYTwZ3e4pXC5ONlmovWEhHclDLY9l2X/AHSCCrmC9gqRirmFk2Dg
lETJQMyFxmRA73V8fm9jg8DAXblt1zMvSU6VpPTrIECu59hNFZAepvkGtIqhW+Yq+FnjStmNyY3C
iANKhaJUH43oRKkXNLd6q71alYx2//DM5xf0tzPKFJgGdRvbn/Evhy3+OtuAiNSQ29AkG32Ibs0G
8EkY8Kyg5t02AuhZ32lrp/MeyGNhaGiNN3R3DnloskMYjEFoztNjSAjZUF/gLOqR48f1KoiYN5Lp
zuK1E4sarNuSHvgCSnRXDggGKoGg1DBP0rDi81B/RBmwX6CEYuf/GEluXBhxe9KM+Pnvn7Ku/+u9
S5qCe9d8scIkbvx2qsYeiy7WRs2WqDKGRO107Kv4ayhopOv+cYoLBlDsQZe9lMMun5GNmvw5Y9gF
XqqSXLJTUHzmCX8K8WKwr1ypUn8h7Ucn4RUeoSf1jd3KYmk2NlzA1HnwWn/nifdYc8PHDGHFone4
T2oVyhCDq1nTZSNbOUb+osmOmVdjjtT4nhVnaLHdW29OQGpPegL6MB+R3poOMl8mb/itLYrrCfSn
GToGpMXq0LfdbVD2j253TP43ZefV3DYTbdlfhCo0MuaROSsH6wUl2xJyBhrh19/V9NR816HsmhcW
ScsiRQKNPufsvfaIxKfM+1ipUZnqPRFU+dAktr3zHaSpTtGvO0m1VBaHLMUu3liau4Fnba5KY+A6
aqH3WjYeNC2vI8nLC59MIgB6V940TkVuLRURzsNvE4pfTDZM0ERY53x2i8xlKODdunSZc20nq/7R
0u1uOWjdTThQwrb0EsfqqY6ZJhLGYi5IHQJuRV8ymQn1nWzifjKp3YuSuLfS/xY19rfSbW5t6xHp
NAEJtf1mCOfRmq1XsAeMu/1xnwtIp6QNOAzm+SWN7J+c0APXaDfxtswrMoCFEiA03U0WTf84qn5f
uDz2JabBUsz2znV/WUFGUnnQ03Me9QToUeTRfCWcTGCTC0bAG2GkL2nZFP9Y///4qjZXXZs+g7oQ
/Lz++w1Hhz8rLpX+3JrDXV9mn33jXMZZe0Kf9JL6zus/zp7f914eGXvMAn0GuQ6u4p9fEti+LDT0
f3QTIP8UKZq8MXlokMatm3fbVaFZAKg6mkKVPd/+/cV/P3E9dNRqe+77umn+GviBi1Mmgyz5c93y
tWqMTTIZ2t6aUzSMnXHQu52rfdcGN//HxyzM31ZJXthyMFF5Jt2UX7/dXA+0HJ16t7V690Jml1yb
Of7eLJzGfVrE7zk1w9KWJC9k0XyBvYuItECfIJ+Rw4p/vZvfr/q8G8xiHnQn4bIl+vkrAIM6C6fy
W4R+7IIwxSz0sLpCNlENehNn5tCKS+vqDMCs8iYFn5pB9F3n0fCIEKDAe6iv/v7NGH/6atgPYxwX
timY6//8nuoaxWQs3XZrmAbd/UxbV44lNjKWz1U4fcp2oMFVk0ot4Ohy3csIkS7vJ9rMpzYTX9IR
SDiE9e5ADCENtV7QACImY8H3uur08FEkxrmD6HhhKyK3dAODLsjP9Rx9RlaAsDXlV//9T7pua36+
NOIxcF1VEZo+tdove5EQpQoAaLPdEjKKA23VhT02uoBZhCRwNCPfYSkTEuCkacG+zMZ0N7fgejNb
nfhkDa5a3Xk3ZrYu+PlaUCqroWLw5vitv54hZbtDlm3oVuurNMQj3lveo04MmYoqnK+RSUg3Tv7o
dju75A8OLeT/XFZHtN8hnxHDpPwfuy/rl0QdNrH8yb6gPeTSX6eC/vlbDEQDVR8XPZ3XFrB/tENP
hbVWw3JSi5PsaiIZImsfDTg9+gLVbhl9JrGGBoANv+wtbcf2HKoWc94VBSDByiZC2llO2OCT8jUf
8SUmqpjtwE132VfNG56aKPMOWYFmFm0j+x9SXhCjQYu6ZvkaFUM0mR68kLjRKmhhqMbT+9zmtOZS
q4ELgETU0NsHvFDf/34AXHd9vx0A/+vT+OU8G7pssEIcotjHUfxO2dQQEyHICHJp+VWkvKxZFyoM
/unCESq12KCR5rr2k0y6m7+/F/tPKz0bcC7SrELC/XXp8yZpDZPdt1s/d+V2IIjlaBkp5nMEprVg
UGsjF6niniZ+CBdez8RNPpYpOTfVHs8WQc8CSDOBMwu78jtK1eno+jm43lmbGc6yx0kKYLhW+pWU
U7Jc6vK9E73c+6GFNa6Ghs2H8civfSSoJsG7HWTLSDI9EkwJ17kXf2YFbfvANW46Moo2du680h/D
GuKjugdIPW5TNTc09T0IGTYUpocNXMfQOvp0GWP9xbSCd2ZST06fcG2v/DWa/5ceyoEJX+oU18Bc
GoZJgmjYf3y2vy/ujq5DqWAPzLhSdZ5+qtxwOKZBwnLqWel7GGAo1MjBWJQze/q/v9IfFkmHEtby
KZT5rbr6kv9XIdVmqVM0IK23RJJ8JlW9zBlSsHTeegPMyYjo6SInCJqxxePfX/gPW156YYbHwM2y
HFf/tXCug7CvmCWyPBc20VdQWXtvRGfZMYAy3XExe8HKNVD1O6QSL+wQKHc+UckH7OuXaaYsDd53
CzTtdkZ8DJ8co3cZbwIizf+x7P7hQCdD1nAABLO5oLD9+TPqQlK9VCbWtohC5qf1sWyTd+C1tww/
ANLEn61b/quZdd20/HKm0/EzfA/YnQmr5JdDwJdaO8YxZ5eQ/YXIMaQATALg3s2Oe4K83C2ZDeBK
8s0dXYZ7I/D2RgtZffBTwpFK63Y0G+ziUScBmrLRnOPpMRbDsdP+tQX6vV7ji7S5dLp8L5b+6/Yr
BtBhR5I1afBK7L/M/FgH3WhBuEW8tKP/24H+Nv6f8KO8/fER/L3Nx8tRImHDoN1Gp+/nb8MhdCoE
VNxuzeI8dMbZsnhVo3AuLM7mIuP4BfBELrb2rwP294rccwRdUg5XvhCANj+/cNLCAcF7226Zn76A
arwTLtUhVIgUBW1zQ7kCKYT6Mx0xOzthFywSu8Umjw51CEKcm3nrIKaRG91LD/PsVP+4VIrfmyK8
QZfiUedk9vCR/vwGYXsTNtWmnFGa9c6qIilkugSVOR5A2/6IYnbH0vI2DnxwhPcPlRWuAtxia7cx
Zjpk2SfQZvMfJ4/1pxWGHTLfFNWtZ/16IHehDAyzwL9EHESy0RHB7LXCRjI2JziP2LwiSvCXZMro
m1Dq4YqNI7opmojMJPPbCXONYccP5jh+YBYfHnoR3oEvbi9hcfQZlR9rL7rMrDSn2q97/F52sY3Z
aF4Krgt+Is6dh3YlRh98niuVcCXZwsU6LvTI8eVLW58LjMvreKTDQzBp945d6HXuM5jfZuI+G3X4
fa7jdSpFtB2KaDxngssa+QQEJ1ertmYP8PeF8Q+fl0eOocNi7LKXFr8c30x248kunHorQ3sJOSVZ
9xa2gqHoYQT19mMc9XeO1nwmmGz+/sriD3stBKyW6+uu0D3v1yZ2nKD2qXGtE1OdubtE761drAXB
1gjMlJgbBwV00wBvy4dDFtDfNE0GbdFk/v/XVNRStqU7ahrx25WhKqq5qzyrJl0BF6OVEzyY6joy
HMi3biTe0a6ICzmyp8Qy2n8crn9opHu8ON1cihiXXv4vZ7kxB8i5el4cCR1ClzDaGl75NanC8JSH
tbGONbgEISiiRIYbpE7RP87iP6wyvk7LzyLOUli2/8vXz06p6PzIrrdZP+dLaC5ghQEAtVgucrz4
+j//YkqhP9SS7CmxS7vANU3W8Z8XDi+1yj7E174FCuV/LZnxLoeqc25HmjabGCtQVkjU0GPto6Hz
dA7D4LtJuMXRHYN6G46Bf5to7wyoo3WfQ2McYtTU6WCirjKIYcKCgimo15adG8UryHfakweAvJoa
e8E+OT1p6eg+t7SYWkS7D0aUvbQTgmuXJJd3hGQbc2qzO+LM8FCYpc0VUKfsLcb4qeiqYR1XebjL
jdF8SS3rK7FV9nowRmbF1ETnUKhfZIngPcX2D0ZBwDC7p5ujPVoB20h3sJ9j2N972l/BOYgzlTBp
abe2Lpu72cB12g/mHYON+qn7NEuvX8SjdF488xn3ffIh6es3A5aKPn50qSDuSGPUzggpCELLC2pu
LwrgP7jgGcJwOkY9cZXzJJ7bQiijhum/AqEotgTS0CIyYPwUfvbMToY5dRLOl9HQj3bVi0PX+W8U
Qem5Io3p5JG5tuAKWTyPU/KoY11D9jX7G1900xcVvZJP3fhulTZQErbkaAFQn6QqTHCa+vIhid1v
BpKZb3oq7gov+9LlsbYpyJY7T24fn5FQfq+mlkCFfiALwMvLfg1rf6beA1EdQwVE/JzNzSpOm2mR
CPKC1hBVlm5mtsheK3b1ffbSaUm/FerR9Sk3QoCHRgW9hu7GF67s8aUry+4w0Sa5PiW8yj50mHGz
Ih5OibopdUv+uHd9LkiB18omgOblbRIll6L16Jyu9/67IaNRrquBnpxng/KZoJMvJLmO52CY4nNo
kXFAtjtUzSAtj9Goa4iVNNLca7d5Gx2iZciJ7A5xOPSw8Lk353m2zhD5IvIL5xuN7LUbIivwOdU3
12eY/E03cZZYO2/GFtY4p64I7Nv/bvCpkVDaGUiYke3bLXaqgvb7roVMzx63sp7G1Ix2HXSQoUPY
2A0BFN2UkuoAN+d54hvYoL0N13iQggcU4cCbCvGiRWV5bBEQkl/dLfSq0u67Smj3Y1nfkR7Uncuk
0G4FOvTZj7ttMGrmyoaJ9Yi1vD5EbQtjXT3M2eKfJ2RjfYtrSxIMC8E3HW7ZJjTgSRBzJnF/26Yr
V0+OBrCiO2IksI1pY7aXVR0sBUzxTaI7yR024eSOBpNcj1NMWujk0H53ZHQ09Vgeg7kCVkcS73NG
UvcWOIsLFMAInp2k1ZaF1eXsrbxt64zz82Thn0lCOZ8LSCvPRpofNEv4d7neNM/5W6aetNooA2RR
cDJU7ramfHki12t6cEg8bFxRP9VTU8O1Cwt65CYcqBJV3URJfOO0sXlzvcfWdaDWWLheG2/E0LFH
SiazObn17G7cOn0zM88+uF7nHPKIXJoZqoGF9esixzxcMl5rtrYgOp6/5Un1KJW/111EdkjmYWGK
Bz0vsBrI276sEOnN/Nm+DPwnGRXOSh89oE8pL0xCWQYDbKjO2mTAc6ha1M3w8hWIgk79XSclcduj
9SoJThJzURC2bZiXsuU4KQ1sNVqTA1SDcms5VfQ9cnICfqzQpgeh15syhJUtW1S1SdHlZKr3dxPs
hy85cV3rVlbjXsNj/WqPz7bt5hiQrLVZgdzoC2wqQV57X/roUBuT88b8d9yMzdztWi1MX21oEa16
3jHZ5WYVGHY5sqyaZOI9OZY2Qdoxpl2v7FjNnDwXU/zGQpK9FWbAj6cQOsrm1iND8TmCChbG+fPY
D/2d6cVwD54rqxaPXuOXN14+PoV9EzzZ8Zxekk77dn2UWXF8Llr0hDkQsdVQaHwb9F7vuMgghnaC
B1/dTJ0FMyOarWPGCBTMlNHA+e+71UxzaVcZYnryAzykMexR5m3l9ITOKl1DLvo6Eo6xrCF/P/Rj
JM6+Fd83rWwfOnUjVK7EiNFuGSp+WIlO7aEh9uIwIAdd1Oph0ncQeYoKx7/+5iscfY1FZTc4/uuI
4Jl6zeFcNAjt1Cx3J3DNfm0/+KKHndSGnouPZ90Gjks9buOvbe0LYzngzkCtth4EZogVTb1mwXNO
tobNjUgu9Oqot2+Q/U0313tIjO1FiaHEnrVkM40m87yxTW/HvIpunOzZh923yaXt0xqDUqwrcnGF
8AmIAEBhB93lwYG0j87Rn3eYQdyjSX8trSLCTNzyGIq0OlpVrgNjTSAiIaUHPllsGNG2d0aspzhJ
LfdYG151zB2Lo9Sdo5vrxa7EE0sW1EChH+jz5XqDL/QZu4K+1ckgOVk+YI5QGHsCt97nuDs6EfzL
pP4oNfnNgTXowhwcFHzQh0LYKxwhFTXJSi6ybasLiXwBRGUXJHQVcAwNeIYNZcTChnCoQTo0IR7G
kA/TNCAFDRZiOMcfGmzEBkairWCJhaImQk/kAteuS9fbzQqsKCEstlH70qGtxB7/PZEni+s4Bcxy
hMsoY+deV6BG2l93bOdXxYgkxVUwx0mC26zZQ2pwHj14j8bU3c7wH2mH3GQKCBlBhiwDEmnIr7fd
9MWDHAlK65sBSdKCdjYaByCNLGvaZwFvcoI7OeOMBWqOWyVU6mzXg+IJpXJUuEpGofCmFMLSVTBL
DaolxVByEOX83E/Obe3IeSXIBkoVOg0ipgQmBqYxVqDMUSEzE3xuJgzNFuDgJI1tClvThrEZupOK
N76rTOark9vgqlRATko8wuQUpNPmz6oUtlNPj7ID4+lUT6nCejqK72khOO9bjBhCwT9NhQEN4IG2
cEE9gf8jjiFQQkK/K/zg3sFUtNLGSWxbDDxLTc9Vk9FdDnTjatijWQKEdFY40gIuaaf4pKYjmU1q
N/E4vscQTG2FMtUV1DQxxVtR6RdaJXJJdFihGyt3pvb02/k7pDmN4Z+BDU2xLDuGKgQ/AXNH2Aky
pEY6S4Y0ihD8AJV5q0POw92sxL7KeWq8GiAJJgVolQrVmuZAWw2Fb62j+jIooKuu0K6MqgBqKNxr
WBoXW6OOKJoKX700/OMEHZac+w+tkxXGAPNTKwDIApIn/mP2MbXMd7qCzPYCpGUAiwwfWLlMCyyg
qYLS0vjH2hzVGCtirV8rYHzlzGc3wpY0KqztDN+2Hkq46PFTN8/Kpm4f6AR+FrSSwwJUS59/AAT4
NJWKcFB6wp6dxcKVzSZVWkML0aEjzbdaVAgMUCPa9yA3NIbRoU8uoVIsIoJuFjEGNU+pGSOla8Tt
fSRRtlR6R10pH6WSQCKFRMUBJueqjnTQSdYIJs1MOCuRDIpD0Z1MpapMkFfaArMuDMybRikvQcsC
vEOM2StVZoU8M1c6zUAF7SjlZlv33wougEk1xXcd4k6pVJ690nsWSgOaKg3o9V6LLLRR+lCSbYj2
QDE6KO1opVSksdKT0me0lb40U0pTPG9HX2lPax0VKil5xC1flalIVKUSsHpX2aqhFKyl0rJen+yV
vrVC6GoqxSuzm/oolAp2uOphlTIWWxgi2XxAL9sjnHXVC9ZKS+sqVW2u9LUpQlsw3jTGr9pb9VdE
So9Lgug3RgMxZki0ug61Ox549LtSKXn5nHVsQKh7baXzrZXiVyrtr0QEXCIGNpQqGLPXV6l0wlCS
6kWutMO9+hBSpSf2lbJYUxrjSKmNS2THEcP2XOmQc6VIHpU2WVMqZU/plYn+0VYeEmayQ3CbKVWz
qfTN1xsfybOrtM8NIuhRqaGbqzC6VhrpTKmla6Wixtv+0igldXvVVKsbSvBTrPTWM8LrWCmwZ6XF
xvf35il1tql02jSiqnWvtNvlVcadqE+5VtpuoVTevL1iPyP8dpUCPEEKHitNOJln2TFV9wSC8Vkp
x1Mk5J7SkvMoOFxvSqU0t5TkXGnPdaVCvz6fXKXp17sDcnXadO6uVgr2SWnZr/d85O0aMnei/QCW
WCjfYyTw7lUbL5HFR0of/+MhkZjZkUOqX1pKSW9GVHko6zOlsb/eTEp3P5Yv+FTyH097SptfKJX+
MCvBfqe0+xj4EAAqPX+DsB9rabBmmOEdTKX6T5H/m8oHEGEIqMnJVP4AdtMDE0+ua8Ll8MmUj0Dw
jS/IdEh3QrkMDOU3mDEexMqBkCkvQqZcCYCCqg1oE4OTHM9CqdwLYfQxKzcDTb6GzE7lcCj2iXI8
2Mr70JveYdL8eUmaCLG+zB6wqrKAYZkYlHdCKBcFxpDvk7JVeNEIQhhv/dAVy8YXEdkCWl0ciGb0
U+oR7s6xBeGJk7g4ONdn/VDDGCRVqtT12V79lF2LhIBwWhWQ9IgY16Pd9XmocoKTQv1v3ek9E8GJ
+vHrzfXXX+9huCVp04fjc33443V+3F7/a6mJYpkDyVz+ePL6U9X17V7v/njckHtlDCp07P+9t/H6
5q///OOd2FP2Yhuz++Mt/feDETbD9ThaL6UhCRK5vmqq2bvWHrlMh1V3KEAiH673MnXvv4fXe9fn
fvk5pBwQXPvi6fr89WYIG+j6//1fwqHtTT1GN9en4O7M6yYvv7ZdQakMWn2R+64Fn4CH/93MCYU0
SBi+7etd1nSCA/zRJtXdPEB8aHZR3dpLfyASpCnrk9Q1nK9oIlVieLtJuyTfjrkIVtXoegtdzQLH
ZLKWiOM+x0R0yxGT1JKUhm9ciPDcszhv0ybamzlQKTfszVsoNnCfYSycHY9KHKjOJs9pzjStL7ZW
RfbFgMDKSOEN6KO+nSMy28mdon+/0sgeWcb6V4/S5Sai1UGd/ZC7X9ixRauGhXxR57OiCZsJOlfW
HifNPlowJY1t3CFYQfY5xtkqiIIX+HKokcEN46Z333z31hb6phzrrwHsXEUb79euAcqiC7qnLKGk
63HTJmRtbWEJ7KNmdra6bz8UHeIi2Jdwa8lkmWCt+BKIGPmbi4HmiSm6U9Zk3RIOxLT0UfuZDsT2
FGqUOTAEJiAEZk7RLKWbq+zH+mv8MMj6LrYgg1RE1xd+eGuW462RlJ8khK7zHJsV188PKUWwjToK
D8/sVrK1DslcU1UkTBFGFBYUdjSL6LHQEWvYIanYMU2uRVl6J1K2v4z9Ta8XwInALDah561oRvq3
riy/Ep4drVOvBgXXP2pdDf8CKuESiMwxTKJ3vNda3kCJ8pQssSf7o4madV73W7cs/GPYoE2I2RuJ
YtB2vfHhFIHYRfIpQr51j3UtX2A0PWnoU8hA2k+yRI1k6iffJzwu9ZN4GfclCdt1TrReHAsuz5ek
+k5EICRkSuCNsMMQkFqZLYmeJw1Ol+7WDxv4KakORTIkTbtVhosmpa0lUij+Tbhrg/kDjWN6cS2V
kth4x1yO8DRsOdyZCM/ivHrRsEkfXTL+mHX07HasujxncbWzpaXvpzTe0Xp61ngLR5vWx6IKJGPA
wBvXswXco3STYNcaQOMs6khmOCXOLkPeQITWsYMuCo2xfNV3IQ4dF2cb400E6TUTxdylICyp3WmB
5euG7gD/ED9S0ExYSmK5SJjLHgN5h44JqI/P3gCpAS4u50kaBGummIO1DImLvkr6XAP8gvgiHgtr
nztFdSrAITI2rtgH4wY0FWlmppOIKir64iZkqGQzieZm0jSnjv5Q66HMIvG4WVbYd9fe4L2OosoO
3te07JubOtgmOGyXsw2xKaTD0I5avEv18qIL1B/SBjPURuD4k0nmG8du/S3aV38VpdbbkOlyScpk
hLOV/X7PAJeyAoRr/GKOiEvjoifVu6Rwiko2qU0Imjurs42mZS3dj7haueUw0MYqpm1Z9be2kTVw
ZenJ0Ofa9z0AQ51I9z7OPHIESV7LPOOSGYyFUx0WV+g49jIoWZgz/V1pwCoNRKfGp0NdR0c/mz8L
RslaGX/RyuqzH0YLRsSsLdjJO9vcQa6VzxWhTJCk0R3mcN8B32oi+gYQGkevXa/ZcoNxiH33HA3Q
lTITEEtdIOe0G2bS9P1O6Jy8VYVgm0unFWC6HaddU5bzNunidBUYw/c4Lqc7VkCEMISlL5p6JGIl
xVgOgD1dNnMOaYFqjowPccyp3UOnJktVsgEzdePZ0vJgk+NrgX7XA5KcNX83yeBY98mwCv0keuhG
83tgn8vq0ibMcYgQNFUnOLmdS+GfIwhEOXyHlWhyTm11FgElHEhVEjdu2FDE+ZLYbdfdOuaELFP3
03OtbgboaRatOdARh871ra1WN6fWr9LzjxuDtbEz/c+gjjAfMoRY62Qj4dMU9FK3bh2dygKZih0n
S5dxoMsIkOYgJmB7SPtji3D+SEE5rgyP+UUeBg3pNwUcpJyVSu0mja3dhHu4Krhh4xw9glZ4YOmH
deGS5zUV2qaJCQMLoCOMxbslErGsTOyXA7ECq+dWFs4mQ4RFaytY9pEXbXCNA2k1WK01opdoEQ07
S+/fp2KO9m4g+V35Ugt8SH6+MNY8u8ZoTP5lb4RLrwVipbsd1kbFDC6ieAOxuP025PKboY/kcrDZ
KXTiiBqc4OwTp4/SwP7omKBeJ4deqAcBQ6tOqJy3kh3srcCkn1DL4EPniDR6E3VNM7/GRghXKC5e
5i45R2DNj+GQJ1tmORqHG0aPvC93IV2vDcqrZnpsA1bZLOrsNePmLzQbiWOLYIhnBkbucTaY5vgY
/tKt3xjbojNYo3rOTJ/fabI83hDptZiiG7apw6bqwWvihkqWeSrcTZs80fLGfORv+sK88WfPR1nr
ZrTUCflzq+EyhOQD6ogs1kOuPIdeBi6aLAhX68fbqD12IJJLkL83KTvAMNOau8asvpGHzkFnyfQ8
pu1rCvlwS+wFSWa93Nh0zdbsk8mkKxHGQYTGIZyKc2RRhQAZXQ7lkB5dhunrjEUbDKI1b4ZGHmSE
w3qiU7+0UT/ftOQCtKa8F3OIfi4BlFApS4ysYrGevmDpyO8lA6RVkhbWEqd6sSxpeW1KQF+SJD74
uf28l2H6fRBhtTSFQ/yynzLgycyvWeYbW4tEhZVJrwvayhysOxe8BAO1PX2ZaW/3TXpsG3cpO4Kr
tHyeUUWNXzXbN491l/in0ffDTYamEjWWwbBt9PFZovu70ArQT2lWLwUhI7e1RQ0bTAaI/nL0iCEv
k9s7PR5xYzNe3YV2Qg7BLGCP2c5o7HBuNSRE38vGzB8q0kQyyD23aBSKB7Tx6cYjGnEl+i9NH1SP
JNX05zGKv3C61Y+d17OtVyF9fvBpyCR/jYmBOOqVNi519RBlHAkyjpEeTFmO+yijx1C74WYYB/Gp
xRnBF9268ceVrG33NZ9I8UEESJcEDoQJrerGw5OHvaGjJqCVZAdJsjOMeli5YphvQLuEAH6tfJ8V
bCEnftHW17IN8a5v9ij3WeLJu8qJwgsz00s3AiyOs35HC0ogR8s+O7uTS7Nvwo2V659pd5Mg4j/V
oAWSrD1DG2X8lyGtVHHhSd5bS7s3jXUSj3tdtD1nl459Q+tB8DLMGlDAbHNEPcy22HZOtY4JXQ4M
SSheijCIIas7LO1sU66ZmrrxDcTE2p6kiQovFOAkAwrcoHszzPLiwJS/2IJ2YQDsYm+3835Iis0Y
Y1ZKp3lDVIVzKxN7a00mRJup2cluuLctu7tMSaNzBRFyU5WTAcOPqysAwT3avWhLXLF/ymr2sEPx
2qggBYPmJapKf5dXxle30829n5jAMWkjmKO5dgZij6+huBnzpgWsbop4zzrlY/iBtY6GqIu/PiWM
aJ0Vg8LiOPsuigvAPF2PxN/pybm0uOAGU0Y/YbR2irwqoSUyR0luJKuuiIV9F8e2DR0qxz5eJRbp
QHRESGm2EJpMaye2zKU+tP1ubjIy3SJ2N1FmrDIvQ1bFSjE0zsakVbWyS73aN6kNyDOYnqNa2EcT
x8IiN5AyR2PubwoPSPTYxtWDyPJ169BSLlG3bCsnh5IZ+DE4ipx1i/b4wqjbaQXObRR6u2dFGpF+
OJLGh4zuPcjiOrLq1vY/hBXIvVTc+da0F90Us+kbyAA2qLKXFZzQDdHT0P2xI68Nqz+LVJs2eV9D
J6BcPs6Us8hdA4YEdvxm0GLdW57/FpKLeG7stYiS6DYcMYuAZWGf5Og5mwuXjkpFdUdFC3oBsTYU
2eI0TAeE0xR+yTUay25gK8ZbRJgozskdCNIG92frTpuh8NPVkIIXrN1LU5NGKvTxSW+XpDwCBBmZ
yrjNXTLVwUYzx28Te8VTUVJ40lw7eUkAfAg5DjFSRAk01ktQ2sEaOpf25gyEtBTOi0i+VROcR98e
p5PlScIjCjJ7kTBzUU+jc1TggBFW8QSzoj0HXSru5fBYpdATA2QJ54gYQVhWrCS08rcpgpO7POpp
DxE7fJbZxfao5UIP1bSX48cmdrG7C9jBfE5Z4160eKKDbSNedUxUo54mDwpCSPs3AMhDfsDJVjet
FXabxp3JY+xb/+LrYGDSUz7pO6JPIN/O8yPsiuTEiGK6b6x5qc0atUafMH6yrde6nb276w1tu12S
Gh9VaTK80zMXEaobL9m7YwYKp8c5SMYz1wN5b0n9AL3jbaBNTNdaMqGJUKXB/mnPcw/ZqRg1mA4+
qbOWWQCQTsVSc/uB1nDPjH0GJlpmaJ+9aiCVwpmIviIb/daYV2Q2+GgX11ZhTmvX0QsYRHlyMqN2
3aXefCxoFK9jQzdJJaDnqWuScY7NuLm2o62A93CXohsh9mFRJ6N3wjs6HvwQ8XZcDR9xPQAEH2cV
VFWMB5uClTQmOBRRja02D8Wqj4A8C4+2ojimWVg9FLaCzS5NTEunKcP/YRbRprGrYGHENvt3IBTL
TgtCwo2L2zQy413EgIEO6LR0zOqV4TuriFXEmxF2wsqJu+nGLKduyXyETKos6NdFnzTLaGIYJOyv
aFG1vR1V3nYU8QG9QXO83mjN4C+rkQ8GUlN+l0/AaBDePErO+EMiCapNe10eptj7UgThB2R/7zYz
TaSSxMcipipJlTIHtoxFtZ7TPF9Ng9mvysZgclw74T7vwnHZ5HW4dWeoK3YFZzJw6NxNE4xrLVIz
fmItoNR0CZk13cDusI6917mdzzBYkL2bQ3Mc3bhiKFK8YoztOCT8eB1p4utk6ex/p2w4dNTE20R4
pLY5+R08suZCsNl4EwTlkRgrYzXl0NMLVqFtMaSETTgwJEUdvUytRg5Pl5E3piHgCzxCoNyEYI+K
jsSNHb77xmftSvPFLwd0fU72pdTwh47WmHyhr14tAw6xwXL2FNbg9koMf0NE6lNnms0myofHXCRA
QtlS2Hm87Z3OAQka+HssMHQHtmkn4x0e+8ciiirw5Yap4gvYe3Ses4nTrt+TKYd0xdfrS3/Uc/fD
6w3Em3VA7K49PVpObu37jjhhvUWsYCBCzouCb7TrqDs8dAI9gjekNh0hD5oDJDqcvzsWKtyS4TjV
I2kWBhme25LwMeYTCN8xg3RhWW2uoVFz7SJZpypKuxRRDiI8+loz0e0F2RVmA2E5jcV7TYKoMNjp
a4z9usrfZpUBi9wvd5U1lQgNCLyp0Jlus2AGalcRelUhek+rFYhgpp/VFkas9TkQa2c70Ff1hR3E
5q0mBLDIWtuVerZOVbKmMdL/cYL+3OTalzEfIdLTC8n7sF8W8wT+arbEvtSmm1m6/rnS0uYkys5b
oabKGWgyRK2F2BSmEa+53qtTt1imIxxfc3xNSkCuiXuou5z1nvy/xqlrLvVuSCZvUu1MtlME963L
oRh3nYlD3gkMJJe0ZNhLoK+rhmVXMs3NywTijIo97jU6tfT4KVLR81Sg0FEBXbJmng6VnsKFndxj
aG+EaNGOa22xcguaX4btdzvNj6H4lmRABCBQmIZk3aG0u+/0w8nVNet2gVF6WA8M2bK0fGdM5myn
EMYe3E7O/BQerhGZi9jRj5D5isVo9sF9TXNpGpnX9rgXjhqBHpR53T250VAG0hA5RK9ZDx2pXIaV
kbnDvK/LJ7Gqo8re9aqu12isyS42dxP23qUW41qw/4e5M1tuW8nS9at01D3qYB4iuuuCs0CRomRZ
kn2DkLUtzPOMp+8vU27T21XVXXV3HHsjMgGQIgkgc+Va/0AqHM5tQhq9JnLMnedI8YQOZ1XsazWa
NnW1oC0aTEj5sgjnYk3wGhrWJmpt3A2F5kO/Q6UXUUhiWUDiDfQaDLEXcx1FrXGLovxyk4/5xXO6
8rYokBRv2qY5Ow4xp91NtwzCy2oKUu8ui8mDxOTW4gQ5R/xrH4mgGm5WA7BM1N4Yrp5sTLj8FD/D
bdg13n5Rc+AU08qtSyxtkcY7987yqFEpExkpx9f0LN+YPU5fussPN1Yzy39bCUh5ao91unQ+I5xv
znYK6WZ87Uddw+O3VNatQXov2poBitN6TfgWltq3KOsyqhzFHy2L9v1UFcFaKb8jphLdArFzd46V
/DFaItWl4wqYQLm33LHc6LAId6YbfNP14i5IZN6WRPasUydrI8i/PXc1jrk2ht6RtZ48odVUZu06
7CoFSfqEQBZq4XoJC5NxNv9OnZdFFiZ6u2BJmLfRbd27SkJioZpORveVHMY6IRB5dsYbfAgcP9U6
ba1hF7Ju3JqqKA5beFqpvrcYr42D5UusRqk/VTaaeKW21eOhv6mLpGeBzlBCHHlfBO+a05T3qomk
YYLazLaokmSPWDGmHR7Wgybjhsdqo/KgjYSGmFhzDw3r8UuHzdgRS4p7VDbXYVNXtxnMgnVil1QI
F9bDbgsMa7SEaynxQJyRDMIU7S3QSNGYacdVHq1D6SCJbltTtkoHz8BqRvmWQSRW4bTuSDkyHwyz
e5wMvh7C2zb8Ebzr8sDEBYCS4503RweERnNBsMUnrA6MvUOxJUU8McxdjJJmrbxxFTvbo/wJad38
os6Ke6ynDkujeIxvHPNckmQxFEYcRbkPNQtNCSwm1ore8iBnzbPhBBiggXvYV4uKyQrlp8m0Kegb
NdJEUcW4b3YeKj5sstH6oyK3Ru4vRn+472KcTYtL4FYmHjPGN2JK9S1rzHsrUKNzNNfuTkNf3RnG
hPl10LakhIYdwkE8z73JBW6DjLWmfSDfEj8nXnlexn5aZSTBkkqUx7rwsQPOSsCUJb5e5Dd12mZ+
qIbNDXas90bhTHu9ZtBaUuzY+GqbNEI7NAPn8YaLYdM37nOQoSsYjUa6n1L0CXMPt+V5Nj4jOXjI
+/ZVR1D/EZWkbk+5DITHYNTnvG8eCarmG8yigBIU2VNBjDRHnXEzeDhdQATfBk7KMq2KWkYknFUH
5IZxSYNgXwdS5T7yG5VZtJ8C1oa1BcG8TVkKYDqPeCu2lgga3AKZ2wkg+7bA4vq+ReBvrUyVuptn
76sDcG2t2ihVmhPcA6hbPS413aHWS+M44dm58liLdQnptxRZBBINIzLL2L2oS6mevEVjHnTQhUSF
CkF3HHhIjTl4FaX7tvRY6sAv5xoHD+csyOxd4vXYU9Q85W2lk6GJiuCUq9NBnUzPz4ilb4YMlrld
teCddKRAMb4+TOGOz8G6XEke5tIpwNvM0dmDMhgl8Cf0UMv2OXVKSlBTe7NUJktl5ZSUqDNbqpls
DG2pbrqiG3cuFK8Npg0r6CADKU37JeNZueQapi16G90UIKjucoQm87kZbno7bc9eGCJ9gEfUaeS5
jIxJ8y2U3zGADRBCAAsXpeeoM/t1m1nxbRqgMz8Pnb7HmYjRqsBnXQ78rhAHd5QKJbwO2y7mjnM8
EyqqdXUpw+TO0En6LuawyZRkOHIxHW6hjoG8qtRDlfYnsvL1uqkb+1NgU5yIGv1TWRCjBCPgoyGl
MjTE2rciqYpL7LTboazNLy6JljVUID4S/I5tUefGkzocuuF7V3XmY42U7MVNOjxtwE+xHtbXKV7x
T1YWfS9te/he4jFgW7OHlQV4WEthKRwv8+2g2MZNq0/pydXN/eJN1RemwQIMop4gMl7iI2g0ZMf7
2TmjcB/ughDxvwmjxVCrsxuFUnoQ648tVmdRvnATqazO59LA6WCAIQiS0zh3DfNHkHTW3VAtwzpC
iKAklXdXi82s5hls2Wa6mBMG8ir2n58XUONYJz3Bk/PEGhdZjTG7zJUxHdqpes+rtF67iVPbLPoB
FJnzdBk9LTw3qppTbnhActE8krpxjhZ5zo0LmYH0fYTEsVpEWyXsnQ1La+umbpsYEgDctgVfsKUB
S5sQ1IKDw1LI7FjU6aMCjzdMv2qWdgc7WdlD24x2egPIjeH+q6MtFhF52d3E5RjiftmkaBunNgyq
qD2YcJ0+pfnyXnF/x+5QPJpebxxq1tGrlGcZCTP1bpwYfhInBbO6jPAfY+zB0EMH2GK6PaXVJTjm
uING8RLfQmhMz7p2GzYUt8vOyAGQePddFpZ3o102forO/gbGUHt07UA9DWbRnvU2u1Hr8pNhKaSf
YebcuE1DQNNZa90h4tK80Pg8zd4Dyf7OH1zsTaAIrOYyDD6BEX4yR3dEbb9OjzVKy/d6ywNfopG9
QdeaDBnZvJOXlCT/dAi6U6Tnt9RoWWNVwyH3NORTMdC6LydJCrY2dZ/Zt1JOuFdVXFNRsm77Ut9m
YhZRMlK3dhiDvAPbNFLAsjJUnjPwpA+hUqr3XuS39h6yVfaWkp5a25PaXtrhUnZZdptBLmDhmWov
ABMhcGsNAHPKDM+sF4fxFFSm+8VIupLqD5OiRvqH6NChuoSfDjnL/rWYEqCLdmX6udZ+ZUWgHvWG
OcGLja0KHdwZ5/LYgSfnqjA4pdkQXcbJeCxdYj1Ti8iQiI1LgQrJjf4+Yf6+QIO41ww8MdAI8c2k
BUWUaPFxwJR23dXwjVr8K1iyjty1bMKO9bayjOMBqcj9MKTaTe1ZyUMAMM5WEYxlXFznxrAcbRIY
h9kOR1Iy6EUq0AIrzwifmpi0a5i3yILWZQGDERlluK7F1ywgEEGsI77Pi17ft1RHn6htA9O7J7Nn
m+mdngO4yzvMBJzqKe/F6hl1gWY4KNCGTmaofg4oaL6XRs0U6FgXuyfTN7RIEmSBa5ypCt2nI8GQ
2wUzTkZRsCn7/FwuQ0z8xBK9TCv1pJLrR1S9/4TvTMPvWsTPUU16p3bhi41zszO12WBFq60tglCM
zasTNpUN3uQpiju1xyCcWMGlye1XN8QRKbKHT7oS3jURgNs+LaZ9YLcs2gL+TGNm99bsukfq9Bi3
J2NCniQLDkWG8M9gzsP9CLtkhHfwYjckPtM0vtdgG1Io0e0VzyQsj+AG9t8OOUn7D+wfUjvYpiW5
KblJLM1BedVUT6gxbcKNQj3oJTPr5mhn3PBaWqgvXTP0gNQi92iMwPv6NnL2mTLkpypGvbyyrP5z
xM1Nsjd9AkyV7EkfsqRaQuemakMNd2Ov+jZTIppjTb2NEIZFdcezfN1YehZyNvjOllK9kRtvLlCh
zy0pHKIBC6cdx23AVIzTwzzbCC93wfeJdNBDHGDhimxvs/ZkvqoAY1pU6FfL9JXdILzuzu+Oo0zT
xjBAdiIqo61RuOv3dSdYB3FiYNuGQHqsD4bfCq+YWsOxWXbtivkOtbh516CReVBLYOFZMeFoP86Q
BfLw69wb8eesevAqr3wa9CB8GI0RzEWS3KO6rtwhfLCvouCRrM5822KMDTzPc+7TIoieNFmL6KfK
H7Be8uB9PkbZctt5lkM6JZ0fU+wSFUhmxyYDhMEyxziODpSo0GvqlyWghAW5oBJOfkikNuQcPNBs
CAv03i7tWUJbgLALAS9frGba4wrowi/J0Oid4UEWBpXcGaj5dkBYcEd1F0Sl1ZZnvczfSTW4+1pX
QTDoo3FDRM4jIQwpp5wCfzArDDNEumu1m5Zd77GWJbaeTzYB/7oqx4H4TtEOnmZ2d8PCkrdKQ/1p
pvbQ9W7/wAd7n5vG2yzAQ7Z9Go2HAhjaCgnr4BbYd7elqkmBNWjsuxREsYtFwoDz5hAS8OZt/87l
JEEY4jA+x/gvF3kqpmLNuLDSNS8sK3soP9YxV6xp202oF5vPs5Wnj3WoNI/Eb+FKVbJob1XER2PB
GntcOrStJxJlHd5EvaH2n4HYssTFTeCe0o52XoJy06dOcoLCYVGBnL9ivaOd5EYZNIo9cCDJX7CP
Mtmhqb1h78bLkWuV+aD1tIfA8uO+T++rNjCOQT4xpmksa2zHeFy0T52n6M/aW9b2uBN44VOk6OEd
iiLPk+1Vm8xy0PLG7/Sub9rxDouKWxiwWD4jeZOYq4W8wa6YCVEXiK+UiQt119ZNKxUNjmq6MCsb
wsWuivVLb2aviQf2ckoq4xmcVATI7hNuNw6GxVq4Q0S9OUVtceeYwhbOA6A2RAM5niVpjlqo+G3F
lUc05dletP5gDg4Sis7whZWFdgNxzDiSsgsP06TlO2+CM9NkS7H1wIGSOElNzPx0kLVbPQzqTQl3
DrZZ8xSRFV9T7H7NTD36vPQXu4vyLcT/cbu0/feh6h7mSnM3k1mOJ5Qq/KE0LMTjws+hV6vIwXbI
x8/KsmGecPejbg4fhMv/9ydCefu3/6T/hrt1E4dR91v3b/vv5fk1/97+p3jVz7P+/Jq/ndAmLFtA
T//rWY9lzn+/n/Kn9+Wv//h0m9fu9U+drdQive+/N/PD97bPOvkZIMaLM//Vg//x/V9RNKUcAbf0
nwuaktsvm9c/yr/8eDuhE/rxmh+Cppqq/1U10aLxLMPWoBtCJx6/t91//UXRVO+vSP+pKNVYuuDw
8pd+SJqa2l+hntsIKhgqRFdqAD8lTQ37r0IDlUHJgfhLFcj7dyRN+RjQVj/0A6SmKTKgrutgqea4
KFKa3u+6DWoeVaihLArO6ujSgAREiazNat/62frYV024oSUzuECg2KItz/q7Y1PAMrqZETv75bh4
P9mVG9CMIPfJbe3C0bt0KcztbTtm99EAaLgQDjlkp9BmoQhPgBRSYpM7Y4EAlRtAABz+OKnBrg8D
G3FMnoVg0o+zrvs+zrz2Zeu6IX9ZEiaMX4YeN9zr/t/+6mgmCia2Pz+FbP12zscnaxWMk3JvijfX
c9DJecaQ0iMy7m4qB4pTGxSNXywY2aimDRVhhJUgrMPYKzeO3f6pn5bY5MgjSwQ8R7HCG/lquSsb
NIytwZHw6uuJsis31zM/Thd/9pc/8I8O/7YvLEp316b2Sbi39jZl3es7yZYBvMpRa3sHiqz0IVDV
wiqBptwkP1uyi9E4h80+/HGYOQdPZK91Pi7l9Sr+dlFlt5DX3w2pseEFj2uHDXEDETy38uFA1z7p
B2RgqOBscY7kTpU3KUk3UhhapX6cKPfJl3y8Tt7SOi58O/KOZ3mfznKfPIyEPVbSUbqXvWy0gYDH
FFZ+ea1sAvomlHZGmCt8mI+HQ3wi2f14U9ElHJ/weBjNBpBvjInWSjblJh41chzZaxEn5BQltpjQ
qOOZYCMhxbKLtkWHJSugvFiDUOyUsLoOstlhrlSGdXijRWA1O5eCoXRekpu+nfoVq9MG1ew+Pjju
DKTU4IkRG9lSU6QMClL+jT6VflDZpQ+Km0XqtW80JYl7u/hCcaTy5QaVyh8tI1MrXxMbeYBs6fMC
/meLNFqFGlSyriBJHCZLPEyBorLFjW8gD+ugyW/lH/jz0BHe8hKx/dE04vsJnDfa43izpmXG0QhD
LZ+cM01XywsfQ8HhxsovduiBv7bUk/w6xeLxJ2Tzw4UKb2QMozw83Auk5HFYdTAXTRL7gD4mNhHX
jw88ydnoAjZii3uX+hKm5gM3rOzKDUiCH900r09uG7k76TvVOaCnV/pipvgxi98oz1EXXOb2Xv4K
Sc89IFvyr6k9Ol3AG9aJ1kz+7MUTmOEiXEXwtrfT6ICmM3s8GlDYEQaDVodlRFoIHS3d8V3qZYCK
EU1GuhPc58fnwsQa44+EO7TUWZ3KDyWviUk40+N3epC75BW6XqsAzVTcvkhUMMinWf5UtQUAJ9nF
e7H2Z1FmaALIva0qlO+D8AY7wdYPHOvJw3V5N5pIPtTlsF+UvsUQQ1DdRcsEikeBJztwxRtfASyL
nxMtklT4eilkb/w6UsDsGf0fbjc21B8jYVmVKiRRG9GU/WJJPqFbVe3A/la+MqDVt5LNAO8qX7Zc
eDIiqX+bCbszaYOWUhDmhyGE5ddiEzaYFtiCVGB54YuqRC3sCjayde26i1dtQeO+y119H35xBzj8
EcbkDCl4cPtuBqjTCJdTr6WdL3dFIUlGlEUPcE+fKzNjvP/5ZbEdEOKhP/sTGDDqi0q1uX7Dj68J
RIC7jiKpX3XQOtX8VtqUXb+l7MrvW5nYmUGTg/chKP+ZNq+RAwDJURQ8buLrOvDn+KpyK3eUNRKi
JJgP0hGuxwtu1etJuv3lfpV3Bww0D1w89qhGKyb8jydYPMZer+zzyND2112mmZ/riCdPbxRGYIMp
/roJlyxG7RwShrwqpVuPu1odLgnyfwQGHdBvMW3LbiId6mTf0vD0I+eQbD0ZEEjOh9yobl5x29TD
LovJo0Ky8zbI4YBEFve8PVHVgLpQYkU6QPIUAAm5Lyjmr04J6lLvLUj6YmNnKWSCUtUoogMJMhYL
DVdKnr8Y0n2YzxVpA+/f+aSNM6W9gnJNWS+tX+U59R3mvdanYt76wwRJz1MxCw1BXvMY6Qk3vLjB
P/pm3QWwB0BHR2A07KrhUZOXvxEXUm6W2WVnPcPq08kYUeclN0mGb8DQTlzVDl4nOcNk5XVlzIzH
zydvbtm6drvG1rYlDMKti/uUMy+aLzdhqD1b6DuuF2Htp4qhU24c4eV33Se75QIsaSWb8hx5+NqV
+4xEyL/M9lH2cD5mQJbnfTTl3l/e56PpIrtud4x7GNwBAW7rWwo8rU/ysvH1Fgafile7bg+bvocs
Y2owpQaF7F5peSpQuTzd6BX3WSZCSZAgBEZawahhip0fTXmcQeUuyHFaVbPGXhWCsjSKSQZ7XT6l
bMqdclOJw7KlEDUzaQhW0/U1sjvcG70FmkW8iTwk98rubIs5K9VZbVaUHwlNRD8Wb3J9pyhIIEHE
VjGKAIXyvjhcynhGNiMZXoqdiWjJbiopWte+PPHa/Ticy7hZnilflMkn5vqe8vxr9+Pwb38tub7G
IhG87/rq4xPI1/3yKT9O/HgPB7gTOD3o/U3KpF8iRcg0PTLpyX7AWnSDOB8272Kf3PQ/W7K7uLg0
ypNl6/pa2e2XOsJyGvUJzjJDh4lVNhFbW6A5iLdSTDHdyubH3uv7XP8UMyJ030wkCX7+veufl63r
yb+84/W9fvuIv73ket4UM1K48UEXD6smHlu5WX62fusac+6tmeCxpRWn6GJuq0W0cd2QMmpwipv/
kLtUCDiAWUVodj3lt6488E/3lWWUbuIeZo48j1Icb/jbe338lX94vAe2t65tEP8fn/jnF5WfXe5r
5SAlm9dz5GFcIBi+PnaKr3o9x0IZ7mao8acajcOIQqv8BeVG/njIUHPJyUfh5ZvanyrMY1ZD1g/k
UUSQlw/DKQpzIO8iSgNYwNwnPUhl/7r52NkUGrbidY3y528nGeKVH28p30T25cs/dsq+OkPt0UBQ
ji4lRMRvyfyNKvTgsfH8LkOSXFXwdqubGP92ZIq2ptVgcF9XDlBEQ8FIUk57k7mMKGS0GwfO0QFG
U7LptUbogPIsmcK+tJex5CIj7Sji+1PzgSGlqeWWTCeOnotq+rIV1bn10TJR9N2z1D9EYvYhTY2a
gYyqgFAj/GfoDfnLMFbXyhEQFSoAMsSbYtb+UQG1B59ExtVQbOROW0F5ZtDxKCwd7UGPvGaXqeGE
r3aEI9bUzXtUpCzc5tn0ZlndxCAoQXp1fiJWLbKVIz2RoCmwx9lE9TuxIZu7+G1jaNuwtL6ZkLn9
QSyJrhu5zyZCoFpszPzWbbxSlhpIVGsoTBRLtM4U6ENanbwsjevCwxPTsStmYrlpF8xKy/JZZQhm
iBC/hCXiKvnDyJbcyANZBREdPYNC0CRH/2OjZ9EBVOkukGNjJ0fmRaQfRjE+4yRKU+5VC2pdZkLJ
dIzwGrY1Dz+kmO8bNvPh95M1MVrLl8kjsmWRJ4aN6ZdNB/Dq5wYz5F+78oDcF9dauUI/Hd2Moga1
5s0DMGOTVDowrbXcdz0gW5P4qTxYCyAsiebl9ZWt6waJnR/XXO6T3U4TSZ9r/6O19PfRQjkl/Vgt
iDeUB+QNI18Xh865sxGTXsRsibdU4RMbwj7+2VXkFBnJxV4rjteamHivp1IZNNEyBXDzy0mZEe/j
uNtGA0tVbymD9oBE4uC7DsJbHiYkBEcaAKvUBg/LAiMC4OiUm8Go+lu56Wu8d0jFHxx1apkUNIIO
uelz8lAr03Q3g9pXHwN4jb3u/wxXYpzLwWVvq6GPV33hzn5m1BtcYnHQE0s0TWyu3X4x0Rm79mVL
niPPlt0qULODTEH+W8naf5xh/VPi9l9L1f6zrO//h8la3bGFvvI/z9Y+ROUf3//jpiV78sevGdsf
L/yRsnW0v6Jvp2ukfj0bBVWRl/2RsuWQ65mm6mmOh/YkudT/SdiS5dU1yH22C2pclc5Vbdl30X/9
hVwuEoUq5jqGpv9b/lMI/v45WWu6/MP2w+AzCAHG3zUIa0TsmtwD5cryEx/OMPo6+5GtPs4uy041
KC9Nq3YQqPAwHhCxWo3eZO/KIrlBB0Db9ZlzRncozC9uPTy65XKMdeuF0isWRPiVtEm6tmCapulr
HqQnp1R3wrzWhcGWlzeUxgwrvq8L5zwmHqCQcdoPiGp7HkhTxGVcWA3LQzzZrq9V9x3iDbAg080C
MmSFQ9shzLMzRNOOjFTZASXNgOyny7jKehWVwJPTCIWJqVfXtWL6qZHNayWBMKxSTx40672jzFEo
X8sUikwWqU9KYp+9osPfFmGWooOtl8TIVwHEIq+TvCcz2F23dc5VNqBCN2mXlOxDZzp/DLOzQdBq
WMUtIBW7pcBv5Ce8XNepzvpPAdjf9I+dyd9GtN1z8u/YMD3AmtwuUfgdlSLHQDgN196V1WMRHCuf
HJvZLtCHUwr0O2z5NZ1JYVCmJK1mp7jLTiUZr74oeUm1MWvhgz1fYirPSqweY3U5lp568QKVqpd1
MIr5EiC3Puq7JteeGqXdWWmDbBSsYzs7NV38rgGh9pT4OWjnBzhLj3pkvQCm3eakh9stMstnx6BS
CBLITpNXzVqO88jXTJEC1oaHSA1udCiZKQodcb9D+vDUz8vFTOZjYo/kTlJ/9GK/SYRHXnJCvoK7
IkZTcW1mKVShHjgpxrcgC/Vs3JON8rXcO4/wRErHfqlnREuU+aIu9qmbn9UMJK5nRu9Gzn1Akf84
WdFNYGvHoDYPYxFuZ+iTyHqpwDhd7dDzl0tY4ajzaJuYBb3WGS/pkL1iLnQLaxTdqksVWYeqi/yE
8A/+pa826UlcYS0Yn/pWB7KXfmMR8m6F0XvdTQ/iZ6yU5al2ualNoLb1nlD+bVaxANegMqtAAqGW
4ZdCdRsHsLRfh8b44BUN6IFyPCJCzAoHVSoK2P6kjZdpsQ/9HCOetEo1C1SEddYjfkFUZrTIPAgN
S7yW390QXwl1QkthMnYwnU+IlDyJe3KprQPuD2uTlWRgTW9upZ+IXaZ0erSj+WGszJfISP1lpFQP
Ubepk1f5N2YEFSeEZFvoy6GU8q/D96B1gXaAlQin7JUJ7QjWfmtyVeDsbSgMFyb3XzdfBqCjsRq/
WH3y3qQtg0S3y50E6/fspJgQAnnO8zk+BGUKmWJ+mrD9ycGGT8lyQU7ulI7drk64V5XmU1puh2Ta
NzX0max/bJT8NIjhwP02RcuTt/QPI1yAcEJwe3xqYGi31Efnzu8ogSMZ+CSuIMILWMqnJ2bIV/HD
iPtRAzbjYMCmoLrVzsjyaPNqQDhUfKUAksdkNcjWmAdL59Io9XIZW/XS6eO+DHc6uITQaHi/ZuPx
fVLP2SaC/TJaLy2qZN5iHXAP++Zp64XIYRWY/aceQIO4t9N0OorPloWMZePQoQEOU37R90lSnJKY
oaCHFmZbPSQZnvU+73d5m71PprmN45dxIHGJYYyudYTFUB7rdgcs9SnAy03Pnzp+KWNwXqaq5n5R
lyfVvGkV7xNGr7BvEl9JGorOPcP0cnEAz0XW9Jir1qYrhOnoRennJ+gh6M4g6RGUMVAZ5XnwwnvA
WdbZbNS3CEwZqVhgWzBrqaOcEYZ/86zgcwEeCcTRe1fMJLs0JMBGDHOBu81+Gdpnwu5KuQQoXBlY
t9sASNGPOdRL6meufTat4XGp1Utlrkis07QOFkLSxjc7Se/VMvG7Bvybnp2QmECgQ4i2RdwS/NI2
C+3ma2s0d8Kiyau6x7ZddkvmoJgwHUmKn8T/mIfDCPERp74waTg7YELH2urf2mBClR0WmNk/1jqP
WGJW+yBCRMWxDmKwilseK0rvBTTyTKweH8WAbU6gpsvkzmNm65LlSUvy166uP6Ob2efToxEgeB+b
E5Ku30E43oSTfRaPpBgTVA9AZMK14yFqdZ4xTQPNO4TuS99XNYIZzDQe5LLeOjAnRqtB7R5sk2ee
gQpk9wVC2mvH38gKRjevRxgLcffRsHnUcqAGI89HdNtEZ/G3ct05yydOm86a3oTrQDG/dopy1gBG
b8k03w0xRuk2utUrNKM/L8h6r8JKT/xJgV8DLuuQTWGwVq3u2U3q19nrhoOVaG9JCPWJbOHK6YLq
1uiNaa2Ptp8wxN6m0Zxt43lWtzb6Jqlj+0x3nzNAowf4VpscZZl11qcv+TRdvDKdj3OZHzuAc6xT
YTUGbrdNU0W464L7YZ7tkCG1Jm9lQqW9ydTHSax4pGJNbJv9R0vum5d43o95d9M79n0cJfpuSWyD
5WZs+rIlN4rZ/OiahvjYK1WkAj24zB/5QM8Jn0F4gUs0ulunR2NK9QJllSlZwNo9io2115DclJtx
rjU/T6i2BIv1DDtrxRol8AMXrm6ZPUcxLDFQxqPvehVUMZQb8KpDw0GNnzQHx/k5H7dutDCE9OoB
iBQEOmW74BgwLOm2gC46ImfBHLAqlRe3fUfsA6/pDFkLC2WNbjOtaqdG5Y89nX4LKXjc5i3uUfBy
2mM1l93Hpten7siHWw6L056dqJl2BEXCgDrgqse7TIkuRWmWW+KvJ3flZdbrYnmHiFkAhTz3ldyF
u0X/zfXR5vgKw2ddKIjDYPy06iFRUJ5lbV5m5pMNG32D9x1KS4qNq65F4bgjwx0W3NhLor9lSuoP
hXWGV9atIoQZUU47ABB5QdEHXUEe86Rh8OARKOb+IfcWHCuxPJuw3w4IdEzL/ZKpeXenkqNnsNFK
pEkY/ia9BjGfOi+OguUAnDS9Ac9llufMDlZ14CIcFr/G5gFVvCPF7//DGERTf9NoJ05Gpdsiw8Gz
q5p/J6df6BW4pzkvDlpGnFygTljWCUJ7cCjRvDXtlZKqxzKDUKRFY4fEQrwf2+ommpRPurfONmjJ
o03Uvw0MYL1pn3tEhtvuCXHEdc08IgaYYbi0+fQQKeFt6+q3tZt8gZe1qoqOwFE9J0b8PLvpa6Lz
/liARWSt+xs45buS8LSwUC3VLWplTFQD4wu/WaGlft9MD31gnWeHcGUZULhsKRi1xzgY3xxcTvIs
fnWM8mRW/KXZJfOJYgSoMI0pkBgzUKYHz0Uvoe9hn07wwr6KodRJE1beE6KvWJwxhbdGv8+t4UHE
buDLn+pIvTAMTRAZDEK6IuLpQSwnZMhZhYipdrtQo1DdtA+UU97mXggz11urFROr8eLB9bEhz9iB
s+/L8cm2+MZ9CAzdCO4rAskOjRpLeeAO6/4PLf7fXADEZUanVPzTgM/o2m+S7GNYO1k3DsVhdItN
ix6FWYGddUZ478xgRgcS3aaEHR5/WTT+A3MNwDl/tw7zBCgHWTlNgxvm/u6aZSKyoqP/eegi6ylv
spOZZNR/RTZyO6pcjCxHSBufD6K8NBk2gWEeGqPZVjPhAXG4TphooL3dI+0BJHonouaU4LvBNNip
uZ72N5vp3kRsobBxtyecd6aLmIOL1H0ZvHaH86EvAo4RJXLEHtvB3qNp6Yw8tchOH4J8fgsD+wxV
a2MSgiZQKeoqO1m5+pSXKTxb+4z1+zqkENHkWMvU2zbJT7PXb5oU7LJZQFE7UuF6050ekiBXMzFv
7RHdty49FYjm5cnyMKF3lDsE9iaRQWikr+I7G4v6hJrFU7KopxoqRJt+U5zsNCNC2fPaVGRu0IME
2r6dAAeGNqTwCc9ObvuW8XUxN32dwTTYuFbwQtQqHAHdFzGPIhxLXTjadIZ5rpb8XUza1GTvCphd
f5S1tx9ySN34AGnje5Mlu27MT7Y51qt5Wd6Q3jWCRkxk+CfC2pnOS8dTaZbqZbGK10Vl5TuiCByh
BaiaY7FCrABhVW/XMignaebPqkmeVz1VGeuFxDn3U/oquBRibYXWzFrERDM1cGU2tyJUtEzWGHxp
zxge9VS7QIXxVYeYL+kfNH7UmGdjHKxzGMwX0a/0+QiWOSaoQSj/hJnAK/VmoIjkGqMFchrWXmUQ
zesuMw91jIAP8R+I00ezG+60cSuH2rl/FM6OWgnqlRBC69VPii8Clp6lnArAX2eBqy3JqxknJ63o
HwM3ejVNPpVivagFa4QcvY85SKxdGh4ty3oR8WBecAJPb6FaYKJZJ2bxSc2Hhyr6lCAtj4LJScvm
J/S2XigGbstA32rp8jZE/YNRWvBvkSUfEl8I6irkjnXQOqED5iTciYiw6zKCYKTmywPodr+q5qO8
4VmaK/DsYx24yMjvyehlMneZRbEVc0ZWYemHDTeR7lrPR+AuJjja7kEsyYZ22BThm6qw+hQ3nFgj
JJXJPY3BJNBQgAfAK0smwdYZnjKoBatoCbdDzeC/DPuhZm3EcCyi2aUKvv/vwweGpf9o+HAsapXY
mALx+80rKZuNpNap6RxQfngrWn7IZYS98plojGm5R8kCuZQHt89vCbbJJED640ESKyRxY0FGh9Ld
Mf12HguZcsweshRQLsO2fANH/1Yn89vQxO+lN78lrkLiYTqrevzJE0plthvCBYCoTNQybtv7VNGH
lYr6wxQrOlgC5pyiURCCQqTCm/r5ABkwR5elv+ROXe1DNP5Vq2puYhfZ+TJ+QQ5Gv7UXHpPJ/m/2
zmQ5biTN1u9y92jD6HBf3E0gEDODZJCiKG5glChinmc8fX9gVVlnq+t2vsDdyJRKDUFGwP0fzjkf
xmZWsu9Vo6JtmJAW5hrZcwOolh07FbhuVePmWqBP9ESEVZM0tjGJ6Nf6p6SbCdmmBhk+dfKFvJIH
fD1fooXMrGRlbeA75lQXdnf2TQ6n9cx5CjX9qmOLKJvoXZfg5obxxdKn25TYh460zchAKtv46x2e
xR3ncLsrBej2cTmvR6AiXlfxiVyfv9ZVT4b1NNB9Z4n+sP5tBKfchea0H8f4lN5rjeuXdK7rpyLF
W7n+JYqulPjHuyLrbxpNb2pOJ3Abe7sdnglshwA4/0Jl7vd0l9DaYkqk3aGpupsq+5sOHc0FpjuP
cPtQqBBoENbtJ0Etz5aYHtYHunOZY/3Nx+9/DhEZgqMftbEPuY77JzsnTijSkzEtD72bftbpceQt
KjhHyMy7NqxHtZl4o/hzcuu/gfb8ic5Z72sT7eoXtsY25J/Ya2WPPQkZWC+D0HiYrarYzJk4ZluR
032tuThJ601EyGhKXNcr8W++8JVK8xep6/rPWxa4ZF4BcVau/setzRZgspKgKg9mRylFJ7Y+Mhof
aaVzaow3YcXvbXnspsfYyc+NTc/H2A9+9P5vXsgfrLR/vBDJ1JmRFoWEy4D5rzy50EIAIhFNHtbS
eH3UHeY2mXaWrn6P6vBmZt3NxfsjietgHeivn6615FpLxCxjnKdgDhU2pd/3//2VrRPs//ktUgKw
iIsPzv1TDYxRYVySWYLR7imc9eJsRdaj1sYYBTHIbkB++Xba//wq/nGDnuNs/sWc6jlsH0onedfV
9MuKaI++hmfSWR7CvSm071W2vHQ09lbCgz8zpGHyJfKZfLn14XJeSXHbp4lziGgP1hmmDpVWZtMt
jxJya7mhLR473osxJBOtrLHpD7ekb3yDZ1Xqu5rRQCD7fdHP+0a2N7QzhwxXXGrDLc0I+xiC3VpH
6SQn1pRh+EZetHD+lS76dzHZmFZxzFjNgzT6W1Dln7Xq+euT96YkCIgZGjHjA0U8d0emw0/MmI7n
5cSiahyeo4Zcif/9Xfh3Hw+o8KZjCEN3zD9ZcWYWq7w0KcEis92tBUqvslOe/fyaO04v0DSO//s/
aPzJTP36RNooztlpSKpa+ceNpEYD1IXkyVzLsTYDyUBKZGK9JOV4axkL4NFN3+eJO2chiUDvh2eW
Aafazk8WR3E2OEdjecI1cSzKu4XKQKnem4gOQMDOh0FnXJcN84M1shaW5j3UjrgjOlYUiMt6Guux
uCx0iz2DqvXvHWW1s7SNM4iDzXhunZlmfBJUhMbZnM5q1L21QxqYOecO0eJJ5M35m2hXv9C4Z/ux
X+vxIh52cftTRlSARtpvFVph8CFIh0hQjmeTcOBR0oMZhPIhHNqE5BeapGk1QM4aCedIBj0pEukv
Qg43OnMms658LDb3RTq9sLt+hjzoDQyomU9ar2bG7LApCbSzfjQM60tatXWkt94GiZPhXW6/Nz3X
ssmwqohZaES3mks0Zo8QHpGNPaxlVKrnd5G0X03KJnxEuT1fJi351Ey2kSFhwGG/m6vs3ciCkwtg
13qYKusAuuIwc2oPnXwVg/GwDsOZ55xnLJDoDgCxrVPkUhzMfuHYjU518TiZtPR8HYDvr0qEpEkS
0Mot6BrDeZT6r0DaV9f428vn33RsK3ZP4VuQEJD/bJwWV8MBrVnFYR1urwPvibfdeHGD6vv6JSNP
OBR/c9r+u1Pf0RnI4XNgKPAnNb4x59ilaOWwTRlXt4zt6X/+5vn5qtj+uFpcfPY2SG+8Geaf2MM4
qtMu0/XiQApCgbAMTJeZLc/NlO5rIO8ui7LHlCwUzFH+LOl8DP3cRunnOoNsFMVIBx3KUqRzGese
6oAd6poyFB5M+9XlIHSL7JRE/BkIGW2S/JSgiWGn0JYx70JYS0wqx1k+vfSh+TIkHNVNQ9C7udBy
5netUHi5KMZ5//sgfTfVTNXdncuCl0kT6VrLS6Tsa0qJPFkMLNviznFvyzgdHMbA64t0qLhrIa7E
2z2XrHQE1bKsvlXsXyRO9Hh6SC3sw2P/bLjOK7EDZymSu6Kx7oih8rV2hglAOUNBRa7zNnVgB5nO
ecHkFdDhtWxTSGqmQLRJwxrK70bv1psgKnz8gSxRzPjT4brQZia2dD7DBKbeVJuMd5J87MNa+q//
nN5w0JDC91qI/jlv6fZql65G99YOSE0ZwRehD5PveT3B1/rx62Pw//fuz3P1+//+n/ePPC62jNeb
+Ff339bnhqEoYf7fe3eUBlEcvhf/5g/9c+cuzf9AA86xYFN8rKOV/7JJKf0/bJ06CXOSI3THFpwp
/9q6y/8w2IObSihLUFWupex/bd2FgoTtSvtfu/p/ucT+OeH5h73t3+NUjfUf+WthZEoERrRqLlUz
A0V9dYX9tWSrJ23q6qw1zlqAW7EhgzpYBueEDW9XjurnZEz4ePoyIg+PtIGSRIb7pl4BGItx/fqv
3igll7h6XJ2jROflr3W5jOev/3KmzNiQWJzvjCr8Rfjl7wIsUKlpJKvwCHkLSc9bTLM8JKPw+znK
z2EqgIvV7JQ17N2Y93ODPq2ob9M0/KgAFpO0N9zapg3vWZZZ3zAKW8w59faEQGY6Ei12z/f6oSXQ
71a4giBcEZTtelVHeKHy4Mza6uBQgNzbZieugb7PzTB8NKCWkX9WMKdYz7gM6/C76OpDPg3jzmKA
vJ0no3iqCaMipk1CBJoIvO4ictcV6PLHBVWh5wbiAd6p9pQnDru/Vn+ckHytIAtedP1LlOH45Ob2
uAcE1m8T3FlrdNhbqOuI13rW/G7iMOvLqehsygHGOGwDslawS9aHJzzBh7CWCm4Q8VtZlObHYNCW
A28ftgLLcq9AuYlhCYjTt40kukh7uK+IxGywtR6NThuuZQ8nxQ6L3zPn0KUfW/UkF+H1Jv0qRn4X
jUSi3xNCLLbj6pqLhzT1w7gdLqStPQk9wkJj51hdhFHc0+16qZuTldBBBGljeRnb6VREFrW9MwB6
4bdfsZqgb24eYvOzWAxCU1Rik7emWa3HV3fUEWk8iIW3BWbaoxx1ClB3uC2B7t4Yt+5nYXZXuyaL
XYPEttUQJD+qzNjjfka90Wlv2bwkPnzENYgWVXJWv4Q5ND9jQFAY6dVtrNXo4bLtQC+lZBKlLpkS
k2seBxm2B2kavkxIgbNn3XgglZdYqiFB8VGgfsPi3xvV+HdX6h8jVq5QnjO5tmnSdBzzzwdOtoSh
B81CaKBwNR+8iCAaabgw1CWmmvlYy/r+6FjxE0n/xhGKyw87QLAR2QmhXiFBl385sP55IvwVqMww
eX3E/3LH84ps3aAnchxkPoqT4L8fAaS2WBXhvVC0wmg8ZimJ+45TaR4IqFsP8OeoDylQoLoFA9uL
N4Ri2mNQOeeGeNtaWc33kmGZF9QGeSO5fAAPiHExD8K30Qb6xPgEZtD4w+V9Q2mQhM/qV6WceWtr
3NYkROSkYUmweowV9kUiA5/cEyaqA8rMjj+BpPdOZAIHsJp3Xc8fDEXFEJ/xBuKFlvlSxdLBdgkf
7Jx+uXfn5G7oSSKbZ/dYD2z6i+reyGxxxqkc+6t5wUuacLra+rGzgvynNizOFqsoEeNadEf4ZvJM
CNRlJij87Aau9CTqHuarhnW0DUEskBHe0d+AjKjomXpyO+/ypngyZ+1tVOF8k43lO43+gkPCvpQ4
hYSp2Q8LLpaIZS3EhFHuEBdtu6Qyn3XCYEBH28mkH1eVwMRK9BDBgN2ESWYf7Wg6GpqbH4bxMw+s
Dsxh/81oBA93bMC+srSB/UB0nQtSrnpXR6cTkq2TJMq38h85gWorONfxMewgUMqNd7XCZCnfxT7t
+++uYLs8k0d4TEjdJCSMuBysYBsXTpEXdRExbgT5zEt+tlto15KM8kOTWsNj4fZ+axZHXlJJmc4k
SpKTl5AdQi7gOF2mheAl4llJj+jr/pC4kBGN4cNVI76+BLNVB73FMEJwMrmLs0dzL5GTlOehyQ7S
bdtzlEpgn056JCkt9/qu+eFKQ99rAo9SFgqxt6O+3nawTT1HS8dt1fOXJusz0jjaYdEb/ngwfx+i
mMjsmZH5YEOWIfEb0qet8u3Urg71NmGpUCm/a6EF2ZFtn81lfuZrul/c4MkW2FoTNMd3rcGYbanp
0fvJuGY2Y4N+9V8qqbMp6WJ4MHa8M4Mm3huUqfXseGRqMDqfAzCSje6JpiPapyQqMNL1A1AvdXEC
9zFiDLpLSPHaYLlyWSAqydA5vm8MBXdTfqsdPgOZmpMNO6d3R83xPlQhxh9w1MYI6iENnrReC6Am
uTXLswQJh0pvTuFFgnVBoUqC4CYwYoXVGF7fy2E/2bUPjPK57YzpJgFFuBo3QNBq890cJqyCp+Ko
2YIZZuU8ET9l3y/9rjIYVraW+UurzcqbFr7ONA6e6YheSgfCBo3Pnslq7NdJWV7mZguodsViTA+Z
LUlzSItrlTQaASK68oMifjGNwvIGYJUg4kHUJsjafBixa8FMTDXmoV3ZGcqP2rzfaENc7G2i4bEP
FV4ng3QHVTPygBtt66lxniA3NYd6lXKXGeaauGWepNtbFdeosOZJ+bItv4XD/NOu+uZgAyZOGtw2
KO/Q2zbzbYqLeF/b2ZvSyBf4OnnqpXmLdIkciMAGz3Gal6FQ39re0TZApCDSFJoNaYnvQ9k4Zz3R
JsybxSHJ0NbAVHX710YNJLkYD52uKUqgyd2E8CsIjyRDU4nOT4R56Ec9vjB5RRKRac4efdSvKs7s
q/WLYNCSmiFnZTSyHDA+xzjns9gGntNGH1jDhK/Wh7EIgodINAejIKjFGkZyUYEvf51xVUpafGNT
ZLSudammoTvPXYzKglS+3HAw143NG3yL5KDlHgloMUu67q3KS+I6JciEpQZokKzAvznRPDU7wLLW
J9e05xMzBhqwMQk3wVjsnPzmBJa76/UWHBbLm24sXIIA+c25RTbxHJVETDanqqWgalqXDPGmR11W
Vo/gfD0y8ptLNVfEAXfMArk4BDu97nduypbMun4dYmuHwKyuQWPIB6WH6kHKGWBIOILgGFGLD1Z/
QVbF7mHeBEtunUQt3mJYLxsJvBx8oHa2YRqfs5AStoyjY6cqwNA5iMFaG0jBEeo5yCxxKEAGW9ni
XupyW6N1wnenQY0PC/MumEnkQJhP2lakRedUJpDPFsSb6ejsINl/jiPPX9Sly9aW6B+HwvotOI0P
6SRr3ybp2hMqRA808juoSgB7Q6s/ZaEkurgPP1L2p481GbCIocofOoSMU2P1j8TgdueCw+TaZA7j
pR4cg4Z78kL3cMxsHGWdjsGm7RTh7+SnrnOPsrimepwcW510+zw7tZkZ+CNpUefOtu2dsLJ3benn
nS0sFGCLGz64obqbY52CLBPthUj2kQFWx2V0D/R+3katKbezToBc3cN5W+BBesUacFwa1XXUIzzC
MNW9NiS2s7PNLWN2MuE6cCVOyFotlt1FcKax1BwTaIOQCvRhBuyGfWqby4gLwiaptrZwnGgaD6Ot
1c7RbQhQZ39mkT01DRctGR9hpcDuW/9rTLXWs12AGlw1uMG5Yp8yMzo4y4K+BRvgvsBDC3hvIm8r
SLf6wFluhNMx6c3gMWyJ6tP3gOCD73nVW2To1fmum/R7FtsAgRNCnBdHvmd4VPxhDnu/mWlLsLbw
dYf2t7l5qwLV+eV6wMbrUduzFAId7eie4lE6Gv38aqETvpgyGHZ2ZezG1iRNJ4GjLGCjHKKGhWcU
3bpO/k4Jsz+npmY8t4NxwvsyXjJKWuqW5sNIKhCKrnGtLOOZl5OwKI9/T6HePQzCOVppxDvIemof
hvW3tjKIHmNtipAlIPmRxPAtAiMYhqMZX5l6vKRjj5d0Q4T16Ie5o65drR3Lub63rfQzZot1iKJ5
r/NZtbExP05RxMqRQKFpMX6FIjs7qaz3VgSGhoeMhxBCXDeBBeWbOyfJLnML7cbVZYvZgFXLsolj
F3xpm23zSVswhGbuEZ7NDxc0wLmOxeMS1cWtaiDgyqm3fWKcaurOii5MkQKlo2oyEg4LK+sxdwCj
JfKZPeuaB9e6pq+acRursnvIJyiUJFHHu4jR9vnrB1h2HyzY+O1aRAPWoF6Num2YDvk56bGfzvwN
Hq7GY0/+GAmVdsA5zFdymOrJ2QMRxTQjnPLyjwaSzLLlVmQEKjnkFvbcyxCviARbFjbeVINbvWC/
ODeW7QdRPh2iBVRdIs3wMATdPRkkBEuNrJrdiiR51nxQTGbRwXjKfgeBUATHDlB/kadsRBjZx9hF
Aj6ZLCrjvvrx9anM0d8+DGN0SXXnXlUkOcL4JF1ncqqd6Uw/IzokL+maclc2urkbFZU3odFEsrr1
d5PuzhvZQyH+djBQx2RQwaCx33llvDyGuZgZK2dLCGW+TwaSwdhRRrvFGk/uevR3si38cJUNFmZ6
LNUoaEMrSAdjwL0FJpN8ZXhrRUUKeUT8c5hAC9byn4Gu2ivWUIRynGDyOBPT51sppTnKjpsF0dCX
JDSGmvo19aZ+spv4tx2XP2lx7fPU1lCRTfqGARkxgG9kwsQKghMYxU4hJX5jqeNlsyM9lrculxyP
Mr8u9k1HWDbp1rBuLPhStdMrUpyP1jAYl6E3f0JQP2qhrTwLtovfExK7iQtyFYtYWVt8wDV58wAV
iXHgxpVRvCWgEm3cYGarTu0xsNco61Hl+7YdgovzJjnZrmNh3CwGESS718TNETGgl/KYOWWJwCqG
L1DozWZpXOt+mt7MLvOtx7IT8jDn/bJHaXolvBQLEcRFlIM44fJ6FzeUH9wV1ukXQ2v9mg0h4Yeq
FtuCpCeLufcxJkmcHPjwRw1E6yntzKdOzvsercklnEf3YvHN8mnwza2ZhEjVEyivbpiA0rXtT94V
th1VapAsbrHZbsB0GSOsmwJNJshMcu7zx75OXoK4FJ45sHtKxPoUKKQObELnrcpB2KWESzs9UpzW
ds9GmszXDnFEARlyJI+/jJR1gJTbkp5v3pUMatHtu+/BtLhk6pr5vl8QH+cm0RYkxgy7tKa2Du2H
rkwVboYm8p2ax9vKY/uFKvcpQzztms1xKrorNUB6kQ4b6ri9nw0r2kVOikqfQY7h1tmpihkzRQX0
JT6b9P+rUqipzqMDlYIkm7NT2w6YDKf9RzUHjt4l5jW8ywIXSKWgc9DY8m8IAlR+rmPQcudWXXDd
eWMCEOvrhyX22amm90Fk6H6TMJvuO8h/aGoPoqCpRSr3kZo8SSPSBQYo5WZyIu2Gbq48j01LYs46
dourdfC1qIxageGNgs9DQ2EctXIezs2Kew0kzn+NXdU5Jgby/PWzmsznYIizk7I7kIkl655IglGk
QpMHyzDu41hPbswni3tUu3RoHARemJQA4vm1rTv171aQpA88KzDBdTTmUIMgGJg4Ilga3dfpGFwC
k7SGzcDWZGdrUXam1E/PheSyaySbbQg/wQnitCLLrmslJXrya8GxR5JBkd8YgBoHY+6Jsu7IlytH
L67xstpF8CPou/zSReuTVQi1ZXsvT/0K5x7YnwK2MLXnMS2+U+n2exBWhLfn9bHkI+llqgzwnMbz
vZGzeQizAGHzUhM2yuwhtKb0ppXl7GVWStqwasBjK+MsSf68H9ehlzZZ12EiKpu1fbiP+zB+DgGq
nYqO14J5JXrmlF4uBIx+XEY7dp/02nWforrhSEA2fWQxBcrUxZvENZ48lnNKsKA1nPUyo1NpOBtB
eDHWrd/KBeEayJmBmdlQ7rU4J6lNBk8DHfvOwo1+yKJe8+ap1I5pKo9fX3QCDakMoYTPjXlnyca4
+/qsdIZxpBt+HKmFHypWz5uvIWRlivS8MMqADmh+BGKIN9TJ2aEOhnvYT7NejA90X5twSVs0zBNy
0VFCyujdZMswkDK41e+i+tviNsulYRpw12jiRhD06NWOgZBM03dGrexLfdd1v5MlKi/xyLHk4m1h
uGdy8TbwuhpKr60Tx+4ZRAs+XHXsHRXekQ63YUqYshZJJi+VaeBN7D62Ic4uKni+JCwGE0g93qlW
ts9AoCaUKGl3aJvlKlzi7aIsGO9ymCWeTSz2VWsXZN1Iuu4sHfaN3oKqINMpt4H7Ecw+BDcQW/KS
2nZzyDjQuW0xL0SL8bvIVXXGCZlto5g2iWwpbR/01rZIVH7Opg4+njkjaM069/z1g12CvyLp9MkZ
TPc8jCBNkOL1h68CRGrNaQmJ4SbOyzhZxpoKv5CnZ4I6aQtwGrUoOS9MJjGJsV2W8TcJQTfUJ+ex
0CyPE/U9tKASx8zGfZMbaqc66FIp9EiGHht7sORRc5j96MkEq4uI0p1tOfUhSK59m7YvKqu/NZVO
SMuovhVYvUQE+M9IwmteGMado8U7fdLcA1cG5FGCGTfkjMuH5QuqO8jH3lULPrAlvagFYZaMoX81
FSGlDnL/un21cEY1Uo13gj2jB6bUPjr2crKd8jnI091XI1muqTSM1V87xOVe29LcEjqG3A1Eb5jy
5berj7gU5XvcLr/LSDY71X6H/LZZhHCPlhXfAadGpy4pd/KMOJskEct+KTWBk7uPDkt5AmSnfN5k
zbMIQqo03boAQ3vsoNzdOWHxGsXaSOWp3p21xSOqGQSj8TyRkMn3OGejkPiNCLYBt/ypIMJ/ZKaQ
0Kvbtcm8KeBDm4fCo+VlmMeqZsdBAy+WYxxfRRee7Zh0edcx6z19nLkjwoQOMNP8nkr5W4KnITFQ
D4jS0p9DpwpJGgfr11Sl7n+9/5Ru85YcOuUJu/quDV2xl+ZCK5QNsEUFW1PUCHNOETZjJByYgl6I
tKO7D83LkrFemOcYQUzWWndzQfJ8P4I6VMAHkB1nRFOAxGiNtrrgNFszqqP7aPbH1ASUIVaBWaNP
D23Bg641uE0aJGK5mD9HU9R3LSdT28sSaAZ5r0OohdtIH50TPHHflnlyYJaUkDHPQdj0gItW9EPf
FM1WcwrJjGAQ3gCSgaxV61mMtDNThTMr0aLIC9lyeqE0IfBEAGOhddRgRjwnTcjymnlxxAj0uhrw
9a2E1ZApJpVOfPItQw+P42C9SgxF18YWNyJRGuZ54YsTOQ5vrYINpjHd60p493YbfKwyZPph7iw9
bw5TXAeecmqYKQVjLpQsAP9SvAPIdRgvSSbDn25h1BctC7WnnuWOKGfW0+swpQ/qV9Yet2pKB38Z
MtKhYdomOSirWRTJKX8REdPwkO/SxmoorWxRflgNUTWzOezIIkZIqmnuyYF7sjWi6rBGGKxTUP0Q
hUFCiYU4rEZAKHJJ+R/b+2xql40rGNsIm/kO8/cesm3UbnusDYgc3tKxJb225NwZTbd4HEYABZVD
7JS0ya9KBl8fSP36evWJYRf+WMfBBoZJN4xvqnOeyWLxloJFVBLcWfNQPOpLuAVtnWGXqQG0dUb1
Q5qjzSizAF2ZGfF2GEKKKfO5qwzsRHYXn6ce9WYwLuLE5/QVfwwiY+P6Nbm3+Fy7dl2jSY9vraDR
Vkv+UHa0uao0V/BqoF4Ior026ULvALWOy2LUzn3ZQv1eW9Pe4gx3E6otmSxgaQhzPozsv8LwOwY1
gZWdPCtpT0y8l2pBrqLiw2BbwQmJ6AU9Bk2lLaKnIjTkxqqtkDYmrDbC6qOndrZLbxxV6TtGVZ3d
9Qcndu+IeOj2X0VLZE6PbtlqO5W54Rlvh9cZkpwbGXQ53oA24XXL+pxUsb/OBErwNSI9Erfqa4oU
cbX+UAjtRUCD3HRNFHoGGp4rkm2QWBzVXWc8pkYabVvrU+JzOoDGerPCRjLNsOmeanfxxw56UNaG
Lqx4qBOjXZymtKovpDlv9LkKV0PRm66FgIXKioTtlQTQjvEqPftZ1p16wn4CkKEDL2RTUR7SxW49
pjbZs8DpqHUJgUhJsY6P4EJW7E1JY+CFNiuJKVq6Xym+aMyErXEyEwGOo8knmBI9ltSp2OSyh+mJ
ZYp7XOS+DUF4m0yEoAJ7IaNF5sdOw7TZTT3734AVa1qVzjdKoMPgtpU/DkPgL2jL7hC1MZ8xkZv2
o+X1Si7PraToTxRrA+UOB1gt8qFL8remGnfI0c3n2v5opS6AeLsI5ZL6okagNDW01V26QnvtkSmY
tXTfhFMQV9ZUDDuM0SL5o/ymSz7OylrYaPaB3JCT9prVCPMt59Uqka/qyVixrsUgYIxwCPKZAgXQ
7D5nGXjS28pLmGtapr4VZcc6ki3tZVH2Az5f1g94Ib/Dw/gM0oV2kKnbBbH+TucofS0q8xYmzG5S
0qr9ZeRi4S3S9mji24fBxpwdOxeeDgP3pdZvA3B0u6igql3wO2MZNzEuRPI2hUoQUK2HuyVFMpZM
87xJkuhV62boXwPxwkaWpV61hoUM8PMYxnFKYpkr96KI5Y4QSiAJ8IjPKlhIzl7/L3cme1EEZkRp
XIS2umFZPnrVQj9hY8uW1nwPzrm9JD2gNQezdh8Nx1CLTCh4EdfJPD7wHMZ7HnWPtRg2X0kweBC9
1xqwNNMI7CN2tGFtjJotK6wKNSRkXaWo5WEvt6A62uS7U37MUQitRisZggf2yBlRR+ewj2rufuQ1
00jHqNXykfaNISwrwKWZex8Wsn1XCPS0Y5DM2ME0nkZXd7dTk1/gkqWsbAAExwv0MhSV7f2Y59ZF
Nz5N8kq+1tpwNp2TSrEGwEB4kuN30g4ItSR6sOUY2c6x/DVkHdPvmHDjqLG6p0nUMGJWr+q8fCDx
JeLf8hngKzwQ9UgAOpjCwUg+Jw6qbVNb74WpP4sQUZKjq3RHqnEIjU5ptTeHc+hBQr5Hp7Xr8Pnv
4yS8T5z+yTaHY0Lz4ZOETegAH3MhtI8gbO1tpAG3ZpKYbGuHnlxr7zp6W76X7c7QMFoL9zS1PD6R
bpzpb2K+bRqFiL2iVPN2746HBoo3JilQQyvraR7yD0M3QnYP3rpKEcYy7oxCTlsj1zFrUpqzfJfe
hFCWEMSB9YGW5czE+2pDQxJn1ZtG0jSPDKUL0JmkctRGjPVFz9PgLoqEwjzBz8JQu6TtqI6dmHp9
a2XWcEDf8YrI9dsYMiVwrICVWA0v1V5/+PrZ1w/a0uqnwdQOxdSE17DIo8PURR+1ZZHoRMBodK2C
kcSGAaPv16+RzhIRajp0+w5lJNCHNvGEIB9uLF1E+hYV+PXrB920wl2PHucfvxbAiNo1HRsS156S
qx7KBDZAtBxDQiTSqUgAt//r179+RiyRoCYgbE26OwCAjFP6SiYnR5QXGzPX3VjWv7nIOWJrqJfU
kISba4W2TYZJR58rwS0NfXawGAhvIR4B8yWl6oT/9s0kBYYIDoAhOokpg5YmlF8FqKoFYbChKH51
4nZ9TUKD0jGeP6WMJi8DeHJDVzchFkLbcb2QWpB6Qce8j1n8Q8531tM4BFuZXeOCCZkViDc4RPjr
yvgb9NLPYoxfrDE60PmT4cdoslYzzXPNKKebrX1jQXPRGvtsEEKzza1ug5WTPNac9fT4URQ/hBje
DZZ/fdgYh7Hem0bjJZn7PTMc1moRzppQXGA9mT69HVWbgOUcFeGtZY+aOm4P/7QG7M7kbGPQxbnY
qLAwwJbH7xY5kVemOrwL1W6it9746bIvopOyT+U4ubBldLY2Q5ijkU2vlllIzx6Evin6DFp14uTo
TEwDxd3BtqH72o2hM5T+sRjYnVyZY7POkVRI9zGDn8BV3FydZdjRtvYrt09ntmYHOetopR2DoIoo
VplER07/GDAS94BHEEyf9VdgQdkUfbecykW3Qn2QUDRqHZQRwBAXN+IvRMPwo8CYos9Fy7Fb+1wa
HqNjhxQP/k49W7vC9pBqc7Ypyp8ojsdN4ljE+ixFt9WClR7m8zockqJS2F7zw6R+ppPKIXRFayFd
CrwXoK1GlTK22bG1oh7OgQiYPWQ79nk0OdbHMgbfqPMAow7Ok6rcLayWj8nYEFPPc9FARkjiKF59
hr+WmPyzMkuzfSTHW1al1zIPHtkdk1vWrR6ZdKp3ognOJjkuLD5ozmyJt2pVANS18yxZEym3Y8SD
YN5zI+e3Sj/S3mVr2obrQM/CANBXMQxdcchDa95aQbEXGEy9eWxLX+87wsHyp3HAvq319dlMYAK1
RdvQd9lPkQl7whCt7lfJwAgU99rkNKhsQWE5Y+xxd/x2XP1A2b4zU0hXY5ceOeEZxkPFIS/KTwuj
8POlvpmNU5Pm4uwkHKW9pbmPyh3ZKIToqYcIj+gQVj595ocxWQ99w/TRDoot3JzO150O4VX827UN
3si4h2nXAp2biDlTbbjtAr3jkmz2plPctwx48L2AcIhyuetS/Y2l5A++r5A4rUnjAy74UAFXpJzv
WND3GmSS9Y4pGaNUhJNlEHo53Hl/AiQR8D4I+TfT9hh1LZTtCnBg6LCEqRjap3DslmLkti+z3Tgn
DyQ20pOmyG+rWqktEzQuHHMNr7Ha5kmYlM0tkIEEGOgQl//J3pk0t61k2/q/1PihAkCiHdwJCXYg
JVGNG3mCkI9t9G0CSAC//n6gK+6rI9ez485fOIIhyeeYFAlk7tx7rW8xN7RkUJF3EywlwqSC7VDF
HQN6Uj6bia0idluyfdJ810KfzE2aTXqxLVvHCNDU7VLkTdApmq2h5Y+EzljbiHwcrDc+YbyMdeZB
s1gIMQQ5Ff0t7K/3jEMrjrALYHWnSSH76F/7Ar6k0VLa513BQFjH19h8A9IrtmVD034hV3VbRh9q
3zwWBMKAv+7igIH782BgbFhzI62/yrhgujK/oWx6y1nRNq7dAidFUFNI3O0q0r+0My0fOhiAIMTH
QeHjcl/IEYFoXO0j05uOrtvf1SWj2sihEWfNhOaSxGyv9aal7P6UOiNSZIp43VP5YWy+dEhetqpP
cLEv8nlWabwRFUrKuowB9/GhOrqzt2R+4mD3Kcvyr9i0a+g5P4g6mXd+qpKD7vkv83RuRfRqshIF
PeOovTdZTzrt+sSjuWx5nHzT/HMNQRLUhflXU8cfB+66zDdtLJ1YAK16+VL65Xd3lCRO1+eIWOS4
6V5LZ4iDRYyMGpZLvTp3aQ7RjOimgKwFez9q49WQZcIxPkLRzGdRkooVFBZz8yarL/RLv6EO+BLX
ozo5vfdjXPzvkc2G2xbaXnWe/gfLyM209XdxmusK/hCf4vvCf2/gaOsSgEvRROFAamo6Ax92GpBG
FdKrRMXiQHZnRVvCtFj7yb1Zo01zDUQ28V/ET6a4ehyJWNJJDjHV0e+1c8Y7v6PpWS5uR3S90N5M
1/LNvyvnrGhJ3IRZAjhAT5y6tf3l+Cm688Ta0aKnn1/4d1jp0rWjRTaal7j7hZRVh8GsZlCXKeJe
NrI0Lv2AEtWcn/7wAt/xAm4v0HF5eT5KQ1PX30n7xqR2yJuOo9DimBfjJqSaIBw5X1Lt0PLCt4lU
E4mfTBz1QqFvcrZijYX//cv4RWPM2+TqOn5RxMZwxt6ZcAxrkFqM9DBETcOQYsm3deoQ2WN/qR2K
zmL9MBvIwVFdFH+QN76zHPEGgErw+GTAi8HYs9/Lm2PfbVAHO6FYR9KScWGWpt7OViQPL+tvHDtK
oZCpveD3v7O5fvZ/v3A9w2b95Mq9mTTemfIMr87qqoBc2aRp+4DsC0qQFviRNI59nB5mVbJsyeml
WrwftQuZw7Ou863aKwePjmH6A+JjHszkFF26asI+sAznIuvGO9uu30qHIh6tw5/kqe8NU+sbhm9X
91xTWFwy7+Wpc0nLx6cyDsXQ0V/RllCtbZqaoUOQC2u8CjhDSDOOCPSshXjmyFwKwo0YoUftOO9R
JWbKrAF7M3PX8Md2g5yPudk9Nn3Tnwd9NSKh33OFdmBujIh8+UaC0QCnImPgwGhiUyK4uDRmglbO
dba0ojPUE5l5YDR9R+FtvPz+k/r16vRsjIFo9Vx4Feg+/n4Tw5dodd5pJxzoG28kN/BGF+2uHYfP
UlAJph0NYMPNPnVOru9//9y/Sm95bhyJPmcS20QS/PfnLiJToX6XTmjozq5aJrlHpDngf4wCIgz+
5JD9dbkiN8g3PKKfyUv5xQzn9IBPUUs6YWpq31XdfEDjTQgA3f3cwJT8R0P4zYL07h4AViJ0gmC4
rOgJ/P3XI760pfNR22EeRe4u1bItJfHBkFa1qYe12bGOCNKatn+sPTVNh4HWFOy2tUcTcB2Ptp1r
nUTcPN1Eo2VDtFolOFWpCJaWbe1zFixSkuyHWILp1Ojk/v7zMX9dQD3HZvniDbMEX737gLDaRbMq
HCtMMs0lYZj2fSa7qzF4cTi5/nQ0DO2zYBDm+LxcBFUDAaYTPbZVjqg8FCJkN0siKTZYtXzGGQ7R
ms1HM23il6X6AG5v+YMt7D9czpiRGe3ytrPfv3/PCfaCvNfYGN5lSoPfZtphe+2KvRhPRlQbAdCf
GXWXF5f6H/ghxn9Y87iSsf/SgIY2834/dGne8tylGU6re6AlSHxjeCh3xi4/G4JpftSNMyQLr9lY
Wc+sa9XUdpM+bdD4jZvff3bGenW9u/qAWVqeYYEjcGyxvtq/3p7SKpb/9Q/j/4x6WgmQAkZYOC3r
1aoeWlbNz5XrLzkszQdO5dxw1Ica9r0/3Nk3r/Pfn30FWdoI6lwGNr8uK8y6PLI89bDR9Vd6gg3K
ETF/tr1DKYonjGUC7mRJCzRaRzh6RiRuETMkSZwvbmoeo0IzvnaGe1yGmlRSEdK5JxKlI1RhQc0Q
OxkmUAaXD5NlXJeEEqOJrDD2B+Ocj2BzbXuBxDPqh96GAdgnjNwaNLX3cRqTBrrIDYYRe09KN7vf
7Pi7tC78ILPKJ2BUx6H1qzNDiXVpsGezAQtJnjGx0mCW5jiBcWAi/ZKU6X5nsJcZ1Rcyu57MxZNk
7jIoVEZ0hDzpcaEEqRtPlzgznYOa2gbol3YxxDiD5RFHLUOVpJX5ExgftaGovchRLczFfIadkhNV
NujLBu+hd6nc4rmP8+sgE4PTGWDM318u/2HD9nHhubgchckB4raY/dvlUqWcHmeNOLdYWd55gTyB
0uBrlkjvcez1sxcjw8hnNAOZwUFGQuyosuqFJGSg/kvHcJkma9yiKzaH4uAbZA96aBkZloCUGFqb
OMIK6y9knD+8cPvXO97XXVZZymPfE94vrvtiRLZCDRjeZKI2GhNQBz+GOLa/lmX3hbQ5zPW2e5cv
S4T1qWAmXQ3X3reylcCGx13lJfUXa1aqXyISLeg+C9SDZKYz7BSnPK7pK2YfY6ZVu5Ep38GK1iST
hlmDZKxl+J9FppDXG1ppnUXBJN9Bph4aU3O9VVY95/5LecUxxcLoT0SpmoDoImbLZ6sUjxNU+qDo
/uoiRM/BVKRMClkyjy0dvE7N/l774okGU0qZigAdFr8f1b3gHX4oo+mWYS+PdY/OyzbV6++vCuNX
u46vs0ezimAuB6/wbgvTW5kso8cWVnhHn2bPvXT7doecDX+RX5CT3pczjThGgjlgs7BoXfy/CaKI
HBAbPM4/rO7GWrH/bVlxBO++ZayQC4w7719Pm0oGl928hHy86uRKJBWuu5tqvbtP4fg4/WPeV/XW
bdA9TnqzTxaU6pXL4C1NankZUiP5Q6X766rPS8LVBIHRgb7xy0rnLSaabJqHoQmzDpnpmsgK0lEx
b8gTg/aMibzOdfT5jn7/fHKKflvqo3kWhiu2f/i4fqn319eC1tjQxVq82u/W/BJ3DkGM+kzMm4Ev
EHfCSfbtIWUMuFEDH1pkmkhfmXsGvaMZgTvw2jTVPMR5AbWjLa/M9SP+n8EKgDzhsECieF6m5csf
XuivuxPmeWc9lGBu4oDw/mhG2DN4yMZVodatjt8OO1IZ6xfUsT7ntNyDq4V3pULz/xBF/lHzD23N
re2nZXLR0iexYEJRrk0ya9edOsDkOKO98lLM6i7ZTwh9n5p2Krcsd/c9ALdnVojyzMQSw5FqdubA
MkwQDnEeFhTepfZfo6r/ri/IP+tZRHtN70t0Vk3lB0mFINzOLJqLq7A6aaNyP3o2ykJHHgRKfUu6
9sluYaV1c+kCJWolAbBxfbYTWtso0/bW4AFRk8WqIgPGQLNAIA9y/P1SV2kwZMv8wD2NSXeBT7/Y
EfJGzdvWll2dJ8FY+PbQkAC2H+eaEPD1AFIz0EP9CjtxwS2JO6RyHhYgLMEIzMA1Pxgz5XyWxx9K
s3kl04PJfVrsNKsnzjLyfnQ6epBRLDAGq+4uTux+6wyDD3QLrT1G8/yse+Pz3A6ver3gjQDhhdLq
khrakzR7jDgTWgrXiu/i5hMD/wzPge+HDlD820k6jbofE9EtWING3g12gm21xMY92A72uDI6SguQ
3e8vql8vftvgpI/f2LeF/sthN61wyKDmkmGaC05rZMuuNXQD+REPMEAYBghq/t/f/TasF8dyoWJy
w76vN/tYN/txSrrQy+E4abV1R3KFf860qjiBIkqDxROHvk/p0qDKKjHz/NQr2IPjXX7/+5vvDjhA
Cii1THZCzGC2/ss9VWH9MNrOthhNay+t61UXbiK2YAIrdGS/B+wb1slJIsDAwxysfo3F5Uq0a9f/
mOXaPulIVao8dZem1VcKERrHprZtEDpOWknt5DPKX5JHwfgvqFFmEzXU7W2gw/U0mX9a6b337SV4
Eiasdkfwu5gQaG60vn+rSKyCSaWFaDtMpjYNPA3o01LaeljKjL727Xssi0Z4+yqviq1s5vR0S58g
RJw56u1Lj7TVclN4ZbGfhfZxmvIlvD2kVPFI3CcKz84Obj+ytZrmIa2LTdz2S2hOOQOFvj8KhHAM
QVoR5DkGiodhPnXtwjAlA3ua2plWbpJm+p8vCYQkw57GM85xAd+BND7bkT9Kf9bCtF4m9nc5bDsS
wO1tOdVg2qMR2VIhSgLp82OmNcy1MysiB+kyRgRzLeXkwcVdv5wxCzGQCKv14faVL1MOlOAQeMSd
TLEq9MfK7jHLdNlzH4EdK6I2hi3XFMfJsQ6mpyOzmZLndmDTYhVDMde+lH2J0BgcLCOr5eAmH5Iy
tiH5YGdjloBeXHPSjdklLzdn5k/7FXpBLHfxsLUn/EDDzFimIVz7qqVv0GzCSJTt/WIlFOBdOu0F
Nq2NLuv4CH2l2E5oSUyGG0+ZMRovVQKqCy3LbopyRgUFA1ZjtrqzjyfoULBKg4LxvItbAj5UdrRv
CKC4lWezaoCcx8WmiXNvX1h9cuwxit1eJTPwu4rZ+2lIu3Sru5X93OdmCnKNq4HjC5N5JEKBAzH0
QubicMkQP3G4aJDcmxbZkz29pr4ar1HU6i9ZrPuHGO1wZ/nRM57/bd5yD+laK9iXZKMFiXtT+1l3
cRUXD6BJPRLVUWA5ynFON7sO2xZEGsXoSuuIyCv6Cnv7jF0etxbhwjQppypBvCq06pBMHecFyXHa
t+N6L+VfeGePvVDGi7JyoGRtrOEBpSU/13Z5QeWyqp3si52jPIMbnBx6RK4HnFsGiFTOT+BImT1G
zguCMXOXoa451CV+yHyosVumGvOf+CM9ogesVrShDOgbRWKczBL4OYd9NOqLueujLpxTtWX0kVet
8bkq7Y9WVX72ZIywFIzvdsYVfzKHbq+NAJwEAGjXieuTo2PxbxJcfd1ofkI4S+1cFdZOdVZ6lMlO
8aTZACmbl7kBg6edfnYo9RzZodc91S0qdYxkTzdj6rzKcqfWfzHRdzGEoZdpU/pdqml4qA2C10Hn
VjtPIa8ai/QTStj2MEI7wteLaC9CYXu1QMhBjHSIPoYyFy/OwZdGcVAJ+r5ZL8xtlSU1tlaO67gM
uF4X83FBGfOi0IjDHywSxEl8W7TDHUYeg9VWd9CN0F1wB4WoJRETeQBU/WLM5L5MvewoW/3i21p1
FCO+56zAvDhh+NtZ2pzgwo7EE3oBnn7pnmezcAPd1ndEamL2csg/ydh5t17OyLM+WbPTPENmiLdN
1w4MT6xiKxYmrFWx6o+w3gZElAOv8XcICIqjFdc+oqF43XrnGLGtjgSySy40S5KTlbEKSZ0bohID
wW0il0EPDCEYGWDdOaakmeNSPymPDd9lQu3XAoUezoKzOsz594YwxjPavuaiE7mOMgXDSYGw8uJX
j5xU+gut3mJHA9Lftm4mwCKTi1lodXzyRkmV6cTtC3XttvYq65GKCcuKL++qfjDufaFleCKeMO6U
G8xQrDFwx4tg7MEiR9akzvz+SehU5jbVvYnwQZIWUFAlXAELmHm33dtW4l21WBoPDTdTy3F2GyPG
DFN88GsDV4Vjq10yDz8xAass9J/rZqInV6mX3PQjdsp5DvomfkBA7D3n+V9sDExYpfDCvuTUw0my
jU1sm4h5rQPBEPYYjQihrv5kyBfa8sZeb2GR5aQwhVMRn0vyQPPUxVrSvxVz1R3SUsTbuIFm1SFL
Ote19yT1yeYtfUvASPn4ZCDfI4KbEb/vU8baG6cw4o3djeWHMv8wSLGdcFudU9Tkx3FsQqaM2Vmz
2eK6laSZVA26RteirGxYUp60PN43GvoPo/Yf6l5391Ond4cozx6tilZf33Dj101lBZqOJ21AYX5K
y0o/xXP5gS2fhQqNKu+2TqPPlwOGJPRtW2piHwvSNAYFw+BDPDibKa7VbZqaNaiILA9gNh7cdDP4
B60Fikf36t7PxI88doJZJMxjTaY05CfYuxTVVBUz70Y4W5/nknK5jQKnsr5E7WxuoCGY+96zqZuL
/AHVPR9D1uiBhPTABFjh/NIORMPR+mmb5Z6RJI02ffEDAzfxPsG2vMMVUx6ipcUr4Rv5udPvzEEX
9xxb0KrBp3lQncDJj6wVbZIpdh49+8MExLZ2Te+CgG7Y1Xad7JFu6Qfe1+NIRhj8+3w62aLFc77+
0wyFCe5caS1IdzxujulZsQrtXJZQjzXouTXJzxXxMCGeuFq2sJ+hIW1KsmCuy1xXBzX2art0DoaT
McfiEw3eto10Y8c7me1s18ZLOcvVMpJe+lShylumFdr30cnvyQJxXx14G9JuC/xahLxmkxqfUalt
b9rfOk8ZsyT2W+k6qAqzIjn5GglnkWbdlZU177qxu3Kk/Gam7dEb/eVk6IFFKcXBaPqGnAP3YSkf
AQ/KjV4bwPwHsG55DEd/GB5MOb/OVhMFRVxcTKn7R7Mr9e0ikNrC9V9ja5RxoETbDSnxGxLzxMal
dUkvjlNHYhECOtNm6CVxT6XunMq8NQJYY8+3sczQi/zkaJ3D666+CB0FRz86l75qz9Yqtp5iAcwm
v9SZ1Z3MfGCcHMUYrcfeQpgHBkvwLEbZqLNT1Yc0ToyLPTrnxSu+tX3m30fIggQNnkO/dNd2Ejm/
RjSD612GMDWigPSIavabe/RlSIqBzZ2YPAN50Tt/l/N2pEAaaAVBEJizp9r3kjsb+4QxG96l7ZzA
g38YdJF6uznL+xSNUVsmu26RcMd7jxxbCDJ+329vw5C+gZ03jHnQtoYRTEhbd1NKj6imEb1jno+m
VVenPGuSwCuNx4buSDb8pROajBjB6iL/lKIp2SQR/FRbx3BvVVjvnQbru1otjDhE8Ql3gkFd8hVp
8UQai7iiaK2COSOLIgJdHXLIQyePNXprtF53ibBnHlLTfksjIe7sRa5Gpexk6sXnCO74nnmosUlK
zAsuXp9Ur/pz5zrPftEAccy0MCrbFs0eJ9C8Uc/wp/XzYMUBQ1R4yLNV0SyWRwPbLxHe9RO9vZdy
NvVzsaBXUVF+KlIiJAtsq7vZFck9cpK9WrA3AyhxL8bQYzxRYxrSfzR2mDKKkLZgyYHZvjpa+pFl
vAsVzaOHhc1YIG89CS9hAenz+2Gx/QdaJ06KgDJlIojAklN3K8cvdP+aR+fxBjiJcwDetzoU0fS+
8EVyod4XLONIurW273Yad36gdQtMQzdGUzhwcQLDtqx+OCHykEEsvPFR89VJx9d81w/kJfswAzl3
OTn0X/ch063uoJUFppkF4R3MAoQqMv3qQpc9gVDGseqXTx0Q0RSbwbMek6yRCemz3GeIT2zQ71Ua
nfypbZ6qBVCCoTnrzhkfo4bnmsb80yjkcwtmzjFU9ES3CD1Uk5sPIyZr2kMAZuZMIubLPdjGOacW
vE1Y80aSpqS+PJgD4IGuVNqXWRQPOJEGR3N/REnGb9vpb5yHtaAz+0vaMR1tF7qgfW6curyivrG4
NorVVIUDTDY4j0ZHqovAH3p0Wu8rdAAT5xjkWqZkSzSXYV6Da7Rsn0R38rn+JQKWwAkQjzJOxVy0
cQCFhnB8PrS2uUv8pnpEjV2fSDWcGAUMj54o3TfFDeYv2IIGsgTCGHHkE3HzaD4755TGUCynacgw
qIMaXQ1+zVQSTWR9dlqNerCSSJIb2RhBj2QtlE2bnpJyvsbtUu8ta4k+Owlqm4nAkDobr/Focc9l
Uty7C7tyh/R7ThPzCj/+wbcnPCBKFJcZL7WfFv6LJ/A4Iu+7G1qL/sXcPdqykY/jiCJybBZru54f
btctBONiqzoYLnJA+Tu4YnqaVEcHZxA++Vutv7Nn9PAYfQBMAiQY0ccGnTuQhKHm06JxzuOE/dHy
lXXWSh2DpW5WBz6ZT1NX2czoWG2jTN82PurQqivjxxUp03SI4+d8sgA0iem57IEWqHw8OgXGbtqG
3nPhvZLUAQDF8J8V+JWfXBFuaziHS8q2vo4LBhPbE1cb5sU6YoxYAW6RVrPLCGXe0DhDc1VNp1KH
gO91FoiacZzAAYy7eqAeKFoB4IKc54NfKOgGRW1d2Gpm+BAmAqSm+kErw98xVTG3siuHrWZO80k3
cEVEky32GSK9O1GLPWKe/FwybDr1bn8xJzLHJ4Ysnt2R/TQj/s1mJMx53hx6H6nGpPfaoZvn/lBH
+nPFDOA805C+tbcWmfxVjcxwfZyvm3KIsgsWa5Zm03lhBP+iqvm+03B1WVRwcyUzHI82RlGZ0NDr
8HoaB63Q5bZfWUYysz+mKR6cVhYEJa2uJqz68qFpR3moYh+fleGdWUjGA/5qb2/S/ArSQb6Z/SBA
ko0L0wSUO5sxXtewatY+6MiXY5uTgTPrQeEBoxzb6bUg/Syb92VROJS2086JILFacVNx3qrkveoJ
lDD6KCz7oj57bf417lvtUMQTjg7Cw9AdMw+7IZJ69LM7ZFswzHN/m9KCuoeJs69s2T2KjEIyyrqv
c+LPlNrosrx0hAtc4v0EjkvG/VQEAFL68xj3IixTm4ZZbQ8h5XB6Ad3cREt8N7WJIq6s9TcdoxIk
4GBOHIasdsJ7WKGi2tK3wG42qdPgds4xjab7GMHlcTLNH24323el7l1mD1+EtPCktHOmjgmyzEDX
xBcLxfGO+G4EEGJctiPv39HtPiqPpcEUbOuDUk83EBS1kc6N70MiJldyFYkgNTfuozndjG3S3Wn2
8NKiWtwCXix3jQcCOW/TYTfGRnFHC5mApumi7Cn0OEOEDQiwAWXdDsUv4TWN053dzIT/78knzudc
nqtBtkzvR68Mvdy3HvDlnuuhmBDdWvGV/n0wZn67c+NYD3oXWeWsJe2la5thW3Ttg9EM86dhj6Z8
0+hx9yARolu41txxkffuYJ/jMeGTBw+xj+z6i+r4D2/WQ1stVTAN1UOOVSgwYtSXLa6KTe71H9tB
vIzYkLEZzcBOrK2bRWDCYBBtWfm/llqCB60w2zvFc558ZX/Uav8LtcqmtbzigK2WMpemxqHoKgw0
RXbXynJzO2V21fyzUVo0jjhVrrGXBqPXxWbv0teupT8W962ZUPAOxXMkvhvAuLCHtzNlFTlsbW1+
8qI3KIpf4wnPjOWqaJeYBf5Ig2P/ZApvh83SCCLZx3ucbccYd0y+CLmzRtgxiZ/c4Rz8Zg0Uci6N
gY1jtPYm6nEEIZjGrWa+5IKWmGEMzreV8v5FW0R8VycVpx3PePELZyNj51WM9vhgpsWp093inLUl
UTscvCxhwX2Jpkc1WxoKLC3f9bnjbWXaeKe0N89yiOedVMJ+G43U3mmzfXLySjxwFr1wydeOnE6M
zsxAS/EY3yq4mtXVSJlepKiO+ZV8BG1AGN2xQlPSx4dFd38kBv0oXJkYvQdkAWrmXpUoVhOX82ut
WHZ8KT5LrvVNEs/9SSzjhLNKq3a+Pu9YJtJ92quzOTMCHY32/icIchWQAX+agizCrEcDMsZGYRWB
a9N5j2auzXFAZ1zV2FlympVl9uw7q71SIhxE7XvwWksL0L81W6FFkGFT4jpcci1wjSliyJcK9A4W
oWWZvrsOcL5Fz3w6glOyegXXBV1+a7K0O8ISwXo+Ll+1A1weHD9rhOGgQkeZajuJZAxu+C6oArCT
JmT7sdk3oTJp1t5EkwyKCc+hebnJbYAudjwdLLejC8uxzqsaebAUZbdfcJxiC3JG9LwVxvJNP+Y7
M66rkByVt6F3oFuj/tl0jmDvom46JXX/qHpfnIR02VJm/dY0pZO3/kzv5otRGnEg7Grcx2p8VVZH
CExfVNs8d+h9ukSr+J7ioDetFpVeIbRJpA7rnx1/6CFJ1PW47zhttQJfGNckNlSgdlNRqs+ONE+p
BeXH1e8x0er21JwqAn1ZIsCLYdUAbjpdkXi6G7djUqqDUh9McYpYZAfPkedF1x8XLzfuScEWwdBp
OLaV4t7hIOqth52ij752CmqC1w1czS2QDc+WhGX7Kgst0F/bxXMOxTpM1PHmcYxSyOnr9sD8RJwa
7EGbBWLGMVowVhlR+4W/w/xiDrs+TY2LVO29qSbnpM0YwOmlX/2wfthCbHHoFjV0p3C6nLJcl4E0
Gi8ghOa5KUz5VHSZdSqtnlaiVl67e0fZ1qOdx5fOq//SvcLbNaPVHiDaoylnl9jT8TVeWraqE3jh
qe7qa2HDclMpbr6IDQGD+QlJ8/xE7PzRyWdv1W+kd9lT0Xr22RkKI2D5uLrODC5AtfHWzFiil2R2
LlSiI0E0uh+IDoZHBu30Ec0qQ7rWmTe2oyR3Yz4/CFxuGIfXbGaiBR81j8XWMqVHhCPUuGbA0chZ
2WYUsV65LVQYrL7DAfgpgC67ihmES2tbs+Xiw1bJrpxMd58bA/uaZtKu9lPnVc3fvAR3ltZEHDHN
qbjXu/It8qsvg03TZC5eZGmaH8xxwW3K1gbWozmb9viNM38SYJoqmVksyQO7VWA5ZnWRgEr2Atc2
qT74xZFRPnW2vVtYOJ9rFqOZRHGbommfTNbXpp3Tj+gNPntGswPz23236XfG+Qev8sRlGPRkjY88
GmjKLubA+MCj3XK0q+W7SusEa0PB5EqM1scoeuVE9FLSMXqq41wEaZI/9EOhM8lI5/2SkC9IeZkf
KegvqqKdrmXR/Nw1BPL4PXj1gZTDDeRom/wvelKJE0uyrcyPJiXQnWgumpnqB6MCjBvOST4wDWo/
5vYggzbv2ldvtSJEqpke2rbWH5VRfcZP11znWv4g/gkukcqKQ64099MymyuhbtHu6xnvR04e0t7k
6HWUg59RQGnyPp6uAxSk+uAWUSDcDFEwLbYtBBLWKmcFFdh9m1861NNhlELZL2YzBNvv4OdBJntC
yUmjyy/0TWJWzyqbPkW1Nu0TELqXyFBnsbZGnHkkQxjPb1CSBnqPjm6+N1nKAm2a6OoO84d8iK3r
OPMPbyxeWtsqql3iuDbT0I7PCZbNozOSf3X7dm6i4Vn3TxbhkA9FnRxqtzY+xOTjuaZevnZMVw4F
mIp9Vxv9B7ctTxT+wejgdt/sIrzKXI8QakBFam9GM78qoCcgy7GBExG2G8vALvr8Ui7IyPzSPrk9
9ClO8Z4D5DwhScvnuXGAEAXMSDrD7wC+bnB2hyf+fP9+HTfjBv87f9ivd2gtD3CrzkQ8Xr2X4pPz
jW6w2Wyk2iiBwR+SC2OjoKeCSIN0a2HR2fmswtAB5iN44+6ivIdUPaNjb2AVdwGq2YMV7Hb3u/vX
e5xlmzdvY2zJy9lNO3Nvh+0pvabX8aP3WfwAe0PV2ziABWnnbPGI8m321Pa7wWb0scvLPTGrjKuO
+qk4z1d1NV/ka4doHZ8JnigX9tOWxnUkyV7eaf1+UAd6+bhXUYLgINHvk7mct3aTvCRDs5cA0XBL
MagcGq85AkIcD1E2WFjxO3+biVk7eaq6x3ZX33tD8qrqcuJGdXbMrcXXnEJgQzmrgQbN3WNc1Zci
H9Vb3QADGCatvpuR3F0HRSRYXO2lGotPfJGhTCKytSrT4hOd5K3dIUHI7aTFW25Zn8To0DHLKDez
6iwwfFS8iOdP3c7Z4LGZ99deBTgyw2sOuCp6vrqPuCnbRjmBLec2vD20VtOGLbjPn9+6SUYfscH1
k5lZF7pQ28KolV14+/b2VS65NIayvBiM00ImXxdiO0s6t/vWnOrQb5yaeTlfvfu2YzpyXOwxyDxR
hXXpQvJI4pZHQifq/VR4T7e/WSLH3qZ2R4fYKKswysTFZUC4v/1lVI9V2I5xHa6vQClT+7efN5VL
Ew4PTqWMMrw9xFlUcnPz8H9/dvsKrM267LNnF7iWjfU5ZcV+HS1RS3jh+vrttOFcyUx3GxsNNpyh
CSMZ14e5Lzp51htzONTg3Rbb/te/LmVa/Xyedz/LWgBORld0W+akH5aqTfadS+7BViaELbGhQYTS
2irk5FOFEltnUWXLAR2jydJjkr1rM6g2C/3fH24/i92uoKVXn7X1Xb89MI+ld5r6OY+TM4G70ZBI
CJ1Vf7RTKFtdX4f5+kSK8f5P7eD/J/v/gexP2jxK7/832D/4Xrypt+77v4P9f/4//+L6u/Y/dYvU
JQNhsU5Go4PQTH2X/X/9Q+OvXESYNoYWlMeOaf8P1l/4//QEP3B9QTqJLlYl3b+w/sL7p2UZCD34
9/CqEBTwj/8F1t9y3yth1gQ2AwoIgxqfJIH3iVRAUZLMWPz2OOYAxj3mYYtBHqzHGE3ZJM2mpU1g
rMVZXbDLpQ05ds5OpejEjVFNQdm62B9li+7LKONttp6mM8iftYEzkPzT9mxnQ7HZ6//N3nktR25l
WfRX5geggDevMGmZzKQ3L4hiFQnvPb5+FsCSWF0jTUe/d0iCACRcgomLe8/ZZ22DWki4rgG405Aq
uKK3S0oQ3QG9yLHJaidNwquuKYSNELyahNpdXFp1p9H1DipoEDDYaTEKq0g/I+XeNoZ+PWhTto+o
ZYywPjkmkO5CSjy12QRlPRXvSZHNW7VhbGLyFZ0E8mSfN8+AUK+Lkq+F6q/u0ld1YcT4arcdx6pF
787A0gqNx4mBmZfApTeVWvBomxKvlkXDA11REl0V6UpqW7Ja2l0Rp0fCBMsoEWVYj1HzUQe+kM/q
tjSi6lRLGmwtLELMbNybqJQhlbTVUtt3wU/gVfdT6c6M0BUkpMlgyBwySs4dcbrvCn+0BQOkQhvW
la2YvA/V2CC9XpG/mwPxZRYbm5EidY6ydkeTWXqjmiR3fmC8RHQk0pNS6+V+aJEM1Kr0PuNx5sRG
ibRMlgD1Wg4F240rZxPy2SZ67QovCgTkDklNpCqDzDxFbevpWPiiC9xkWSbacBX4DX0kQ1E48NQR
8sXtXRmgGtUl/vYbNF6P+CSkLiUq6Azm4Bjq4H/M4Af1JCGAVoIlUijfIGxgdNE1jrVIpQYIEnbE
WH1zDhMZlgrFtWKQfExqTHr0MPeiEthSkZ26KAYSr9/7fk4NZqNXxCunI5yVeUNQ+4dUaJqtVRP+
KrpeQlDPLiEnwpwVbKPRntqiovsiyze5EIDtN678vjtJdOYJQOd3fYRmIPJFEsFkksZF9ZUmeW9P
QbNPzOBGRjWJp+6VJr7VZXYpqwRPaspIA99PAObxR0mm4NXS/f1U6tfL0Lsg76IoN8mUvKKIBKFd
FHeA8j2ifelj0kM4s+esRT2tYOrpJyICIkPYdeLUOwjLnNI/B111HhUfOFC8QLz55n1HHkiDidZ0
nV1mkrTJerlYzOBL8vEojCbgAYFQLqMZYktFSWV5UNgZz7hd9uMOkjNkX3iZHbEZxxKGcd9DJQ2y
InSkET63khNbMCqMZEpx2oOfuNcl0gHw1kiJidlHbN5abQgeDVpxYUlnXxUObYAfdUfC6jSZd13d
DGcd2gZpyK0xl3c63I9bwU83Flm1XKrDRwVc7jhEH5Ls+lmW79Nh8S8Dp2HScz9TWrWLp7tpIsSU
jlJLbaZ534UnAxGIl1IIWIwIXFtsBxijlYXTZKDs/cTwcGAV4TBRBmxUFTW0lEQ3CU1Ngux1X77V
qeZfNBixYXtALHFt0Oggj6JtE6JZsAs62a4vPU0kDDaB2N9mkSFQr034xoCK0U2yabeHhqGlRILL
9fWixJtgaLxBr26qKR2BzIwov1DRgqWeAi9UFmPWqFS3WRHkVETQOvXprVnhXpdFoiMmWPz5CXEb
o2tnyuDFM0V81sZHglx1xGqi8K4Iq9lLw/yuaSH4xm32kca+RJqV3uQUSt+N6CBkmH8Pd0BTELMo
6NtUBPZAE6SLUUkpvefhup9uZCU+thS0U88R6k6Z+a7pi9/jqI9ciJqPMyOhKKD8CDmX4Widrx91
NTeO8dhjLqFPHuHUAKbUSL9qLLpjKc/ZZuAC0PXiXNLJ9ZExHKE5Yf7RJ6Mb+owwpvExxrOBtiFO
6KSYWyVAIzh10Y0xNhgBS0VP0sTkvUH8+YieKtiX1B0b2SOVf91RlsbuKFId4BVp3tiZKMLBLSJI
aykmUT5xrXWcpxGqlIIp3Kcm8X0o29vOHEYaHdrRyYpg15E2dXIfk0+SpB+yQeSUALlwpK8sYODX
aNugly9CrmnHHFyGg9U75TUplEjYDYwrY04n6AZI5WG+bmMp38H6PCnjRLGHlOFSMmfuEOC1EhKm
vTJy5cnCbXarUPBzBBhd7lDqn4oY/HacT7EXIt5zoxYT7vUqIMsJS8BeOFbzR2jExmFdyFqy7vzQ
Pq8yD5PxmHR00OEyZXMpH/qpQubzOQsgeU+QWbMK5P66cg8HjGgnVLxJ0uVNrco3o0KPO8XiIEyU
g24AC1vncllSDiiqCMvFmugWc/+RUf2+gfRcgcd47lPW+nq6RbmFyE8G1SlO4I1yNfEmaz6lLSNr
3BzzvZQG+AYYuBkK86kaiW2u3ar/dkD/TQdUIShEMeg/90Af2m/hr73Pnzv87H5KovWHqIkowsSl
cFRRKRP52f0k6fsH72oZHTg9VEyd6Br+aSsl/yFi/6JjUErZG71T+sB/9j+NP4h5i4qIOSakLYle
63/Q/6TM8Le6GZGaa4UKRDrA1BFTsbJUvv6iXS4qMPvFZE5YpQio8Kghwi9jGRb9Mqsb3QJpRyTC
b3eZ/X0DNd0qGa0o9b/JnDmUSV+I7JO3gvm9xYOESvoBvlwBHqkj+RlMQBDI8l1CQwJ+1JlXNZmG
g+qrJiqE+WMshOiSIy1EWYuVRjMmMaxsUJOCCgFTHwMcBWt52sYGDM156A5DGL+EwvwcSoQfoJBG
u1IVcF4exq2cdbBDDEt1LFVqeJB0gMIgfewmGrTZWb+JmVl5cV5nBakw57t1Vs3mtD+aM6ow0ODQ
PxgG/tyBTM6ft+KXw6x7/XKX1q3WlVgebwFrStsuRgjpGbNfHIho6P3zOutDPyQZH95rywfrqnWS
BHJxINlc/u06dWgZiq4bplgP/ZxVhT4hILvsuX607v61uK77Ok2+7rgu/5/Z///sXxe4zgVRqe2n
qB73LVn+g2gyVFnn+mVxnfv6oEkYcX8trnPwURZ7rGXrr12+DrPusi4SJsQ5g6i283cbU+qPo9Tv
R/xcu+6uBQbnWWcjw4ZFHH5e7G/X9HW+9Vi/nWpdJMLY2IKs4uzz1/cpGQEsGDO+X4j7mJOXcIpI
hBGMydcphCgCBCiKIKcss+kSMNCzCn+JGmHXsupzw3z54GuTz2OsW39utHz8tfjLx0kTcrZOTYhG
rLPrVr8dbl3854/XU/xylQFqNDu0ogIv1TSnH7QEVZLlYtctkXfj6WUNAkWvrdSjMV2WsRr7udG6
+bo4C9ioDrfrruuKryPNYEqgoS5HTpfJOve1Z54BTvo85rrSFJBsdhl5gjoUzkopVIdWoo4HSMtf
s0S9Gc9JcoVJLCvHJaQLC40kpMCQVpOIw/edgUGMANg0UW8YT2p7CSbbATPf5oCn15Ux9cLGaIVp
RyUwEL6cizCXsNfnrLRE0jTuZoKkkAja5+y6NkQihNwfA6Blm3Wy7rhu97X4yyHXlevH64Zf+63r
fBkj4CKGClIF6P7sPive6IRQ6OLXR4qPqTxGpM7YxAA/lLav1LPhH7BMlGakUS/Wpp1wSHmQQKs7
RVG3jtqN4M6taDyomOLt8ll0k2kphajuCy2dXLmvqRSgUj476NoVhSDTPlwif/S7ckrtmfuarOty
XSndArcGavq4H3O9WJBkVUzDXitPalzBmTckfceQWtkSfh8PfsAkJWe9iWbpPsoWrqAZwJfze/8e
s8abJvI7pONte2ijJekHO9VdFzOG5WrLt5BhnILmpl4mloc2syNTKog4xB1KDUKN5RJ0NOqKmgir
27RRNeD78agp/TfF7Bi/NUF1jPKuJKFcE4C3Wt4QIsnpEUthH68GvezwKkEBd7AoMz1ogvFzrkHs
szPkzqEHtng1LAR8HWutqSEUmC5NcFOa0WKExezXyqgXzwDd5s24PEHrBBh+8Tn3ta6mLm4DSQ1n
Dx6kdZKENbzAXNpbRjpRyqOL4kEIztUi9NEJNrhCOfAITBlOxGSIwHKJvZvX3UW2+uHzh6j8669x
/ZGt66q0hr3UkwtPDfEIlj2FCMxTUDIMJCNmDeBd/1pe5yq5GzmZRSkdpFpXMPrxkJTG8hfG8Nem
niX2onU5BLx5GCsCwskg906uGuhaKR2uKF/IqX83B4GYy6yOh89Z/IesjlxwOM/IT2rq5WusGoJS
JACPN4IZ5hbyOgmp+TKpur06EHfXFy59WzfmoVEQLkYmyd2iVai4GVFLwCfdCAlOGJ7Cg0zkBMeZ
CInrDdiS6W5x4An3zd34aoZb8jVmgQ7JmR/TnfBBtihQ3CpzRNnmp5j8IAqSXKJ+WwbPHRXZo1uL
jKqeve9KeV1hDNnsiC2LITXYsrOIpz2IWxqakMnYAcCL5utAvEhA2NQfnf+N3BGHjmtHsRx4Z+no
to9D6BL2EsNvoDEZEy6JpPHYmbs0gELqxgyti+dw2mfzO64YMSS6MjxEw4bxG7BnkUSSaQ8JI7B+
M6gPukqxFghvxEpPxjsRqUl70CykaR48wDo+FfpjqGyxofBDz1zKaZAkX+U47In7UtyR/2kw0MGq
BhQDOPCudUsFebZryOTPaXBULis6SUjvrT2ifWV2BBAlSFFI9gzdM8QqaSaCcOWXZygmWY6eHVoc
uiZcWrZD9wTKFDThpWx/6P22Ppiok1zwA4wlMeLGrt0YXSoUQ0FDUIdkm0KGQ5DcGqB0gZaJ10F/
wEGhyShT3ynfhgBvkGIrdoeSmi0Scs0eHF5BzslyGnCF3F/lPlIe59TOLoQJEec31lakquhDTh3x
uX40UWqJO+WDeI9Ef+0sndCqCSnJfE8PvYXabG1JMPSP8RHHsuEcRK700J4iF5kOJIXE3xQUPLX7
Sd+PyrYM9xS6afV7S8UT9inFyaRcLNoV/kafr0z5LZ7pUtNMdlhKXIkWnqtYmGzNGg7+oTZIMB3j
6NDPPBeAhcgmx8kHEDG1OQGZmI8lxiig2GdbDLYUESHkET7ygO45NTHIbWJ7DA8l9RqKp/MH7GFp
HLUPnllV+0HCORzdSnbN9iB9FPVNnuzLmXzGcsO4TwIxZb898OuUjV1l7kmxUWcMRwiUGgdrXwlC
IDigWq4gEoKgqUIFTiHSCeVYjsMEEivzSMBAGl3xqrzVBE9SkRodsH1S4Szvs3bn19j7bQwEkiS/
a7oOVwbWLuADST6mqF6wZJ9sb3wdH8Lajsmy421+08p7fL3svifJvMH2Y4TQutSQ2Vq669r9QPiX
UM97/KpTzdaP9tBswQMP8u2QXRn6RryXMVsXXsT8FBnn6JkQqjJv9f4gwXtTnezFguPNoxBsM+lS
ElMUo9sZdsFMWpSnto73IhEKzF0kyO4diUsnJfiAzChwe0RXEii8A/MSnEXwyR3ppyuEhG22TQLq
GaT7zjy3aAfjHdXj8+ToP0pkZA9m62ieco3CySeuyrt5IbDQg/RKdTO8kFXVje0C08WbKNsyLCqe
BawYaDhLW9FdcbGEtBthiw29lbrc82t+zMbJulaO2TZHYLmkYXmPo0uyWyiD3DCqcKidSd1IsBXc
89oHBk4Eectj96wpz1hBGqkHX+QWowrFQwHLpYHwBl1Cgeo1iHquyW+2RGRlQs+KbTnBQ/m0GNqi
d7eOhOQ7zxc3hXyXw+rGbIumWBquenxGxU341uFyZbldtxe+pfy5qlZE4bNtEA0CKpFJWTvRQ/6U
napDeFbvSe7Ot2G0mQ1brl4V5Rz6bld0tp7Th/PE2O3xukpP0ghc/wTvkoRyVj5MxaYyPUM4WulN
H9qUS2Y3UWZTKygQb4cMku7ai/WUcf+/F4/GMVV340716jtC2yU16DfzMVEBkHrjEwJWrHpEVKYJ
cTjqXQAluvGzSChn9qIc3aq1a1LedYQMSV+4yYxaya54+q5K4V4TqK65x5Fhmm4GBqXNN0u8Qm9v
wCaNbUXjj4yrFKrrTQBHEopKcUe09R6lrmlqNqFwCos7atJwXe3ugvhjmF4WlTbjSVART5SR2317
koNzH44OGYkev5LeEYkZmbcwWdJql/hXOgU/tCwRkBs3qr4N5ZVE/A1veNMDVkr1J/GmiCCzSY0C
qig0JzbR4MXQ6Yf5jas8h8+ReuToyZEBTaigEKEWzg7v4WZvh1uMmwklz61H3WzaITrfpu6C5kLF
/iYZdrENa3xM3XuR2LmjH2RHsOONQfLA/b7UDzyVk6tfSPHs1RssVeYNVn4oC4g2K6/+DkfOQnMM
j1+a4S2WdD9KmoPH4D6mUvbOuF50boS10aLa4RPoRt/fWY0dPKgX80e5owzw9F4/IfbSruMWZ14b
K8MJUCW/WBYED49TW7ttXArsdpnDPbUJxNvhRrv9br8DQfvebHR3H4q2fFGu8518mWgU6AA8ACXm
icmf4ieibRJ4kyftlpyCYpAicQma+vd6iTunF6YnNh2oi+1BMbrJFmisf4Gz1csPaQROf4sjCZVv
hBM1LN9GJ8SsiVyF2y4KO4+wqg1fOWyd4rXZlucIyZstLkVctwyXCnI6ULnqzeRFB9XtnZS/BFbS
6qbPr+eDYuAh6b5ZduXMuxgHLXkjPe3Vzh1efZJ6V5MX7AycJ6+F7+LjYtAY2c03qJVedihutF12
Iz4Eh+QEzgt6Y4b/aHzdt3bxUGxjrmob3ZgvpHL4THrKQI0Wzkyxx4bUHZdGVqfYFw4jLWrlmLIO
pzU3umkoMWhtEpfaExlDfmesEB+kezlw+jv5sbnO3XzTX7QrQrr9JTnCOnT5sW86ykK5aQ5Ei6vm
ur/Ue3/7Cl58vpqvcDbYmHhZ7AQWrdA78XhnMw8bi+iF6nvKI/re3sx0EKb8ji3I2diMdK60TfjS
7vHzbr5NnnnwD6/Nt/Equx7h3trmlt7HlXzIr/BmmTcN9zFxBI+ovk1Gwo5PoLhtNnGLE+mVjezE
l3ZPDrO8T67Le+E5ugXY+S2+t+z43rDFj+px8Mq9Zpeujkb+JXhCra251r0S08TTBLhMM1h8LtTr
t/aJloyfDneYCgPkUnQQKbsOljZ8uMy3cP9Cp9wn4I3RxV9p9xg0uL6Tb61L7kQb4wX1rtC62DLX
zvzSOWBnERktVV+OFtj6i4D23jF5ubxkfKttsKVTgqSHn8NjfN9eDR/Jtbntr6pvKb0eIl/P4sdz
dh3dTp7/Eb7kP7KdyJ2gjdGO2rE7WWTcgLre5XfdiRrXTfcqPkQ3lOrptC029lNM73GWd9lQJLn5
AMRvtO+tt+6VdJrqJcfqJtuZ39SH+mW6piGkgVS/1S/xd+pIruPAHe+SY3KUH0hoXqob9SHxRIeb
upVPTB1InZzgrUwcWp8NpSQQIGztytjpTnEIn5cf3U54ohyE5q1jTEuS6JVSje6EDRMrKRq/kXb5
mVfioXrnt1o8AJrZz8d40zzMx4A2pn0qEq848XZK3tffffsUn0PSDrxdeIrc8YiQlpQpMMVWP1Bb
EYHtFzE4cXieo/d2dtsnPuNhgkOs43PFGIVbo9rslnGbSIHxznib3+I77OxiKOEQt/vNgsSethrA
KpPHRHgTT7TLuqNtxj3SN56Wi34IduN+5A8yXY8/6peKEaitbPi9UwJOl/x7oNsUAz4KZ5Bdm4CS
U6eLpV1T2+LjoDwnW6pl99EeVX1OScBm9pSDcFJI10aecZu9T3TtoHBbP4DaV6Q/ZF6Z4yV5Mg0b
Mkx4M92KW+M8X3XTTXIiGUVTC4+CqsKXAjlbv/Mv79HNsPhfOhmipNkd6Cof4nN0Mz+NawO4thI+
vVteROQMH4r3wObu8821N/Kt/NtCIqT94DX4htERDcFju0ftDynPNr+15+pgvWVAY2D53VrYn39j
rn4Jn7Wr/qyPy1XPoM2c5rZvna52+Lv3d8aT+FCfE/JN8za7WfoHr9Jb9colUoofaW713uMm8cQL
sX+b+TPG2KQtjTENG12E4dTQLE0eGHM8AA+T9wbDnBIHe7xVrsGV2tRvO0ibvfpMW8pr8nXOTsO0
bR7SM01eeh5O3NdkJzqVh88K+fWzfAh5QukCOdIr2rraBsvuYUzI379kJWA6N99BgXWp/z+LW/xL
MC5xtfvgqd7AByJeZZPHbx6D3Vvolp62HUPeaeONftXb1Es5MSax9lh5Eo0kssgNo7GnijfOm/Fj
fqFwV/shvWhnahzceGNd50/lUd9jhI1I4FaOvcHwupiKE96DdAeJw/CjfaAwlea53oNjcYUjSopt
taWHypG3F/QHt/Qphndz+fbBoT8W23nXvWMYP+8oz3MqR9rFm/guukluSP1thtsNqj3pCUYwT+tI
7veh58m84Zn1H4kt8gdU35XIzXGHf5y+Td/KS32f3GbX7VVOK2h8t87hvXEnnaH5zHv/oG+za/MG
LIEbv7zFrnA7HnseZ2W3/KOPdjhQL+noj/K39CJo+FbiKEbdJBJ5R3gG8Y8iPqELBXnBfqYiljeN
+Nj4VyaSxlv5oB8ShJoW4d0944UbSuOu6Wbyq5UfLMlON7TTxbAf74ODusfAC/8kir1m412cICME
N4k+8VecMRq9b+8BfgcgiWxKXfL74tZ64iLeKIOAYQc+sFvCoUlPx0qXDYWxEeOjNewmLIHIYtHk
rZPPdY2PVkXWiRUQdDKXhMI6Jy0hqnXuMxplSt2mGOIbRiEEodQlnLxO1kjU1+I6F0yDacuDojpr
FGq9HlOkRpWSRXcwpDtUwuM+pGi0QmS8V8rBwWXN2EuI/8noHhvhtSeYI4HuJ6UCsVWOdpNYBAeT
p3q5fJzByLUmxU4UgzN+CiFC3oAB8DJh6KKLgr4PKpR49RLKW+eaVfWoDK68qCWbeInqS4uSjwBQ
9nM2aanPnsOB5jLFIzNHqidHVDjEJkhJap3mAH+HIc9vIXRTYZwrDHgBZSChVqpLrRIbRNvUHaRl
1TiE/SEMJZRREzjwlgrvGch+HNKjBtZAggooCp3yDLZ7ekKBQjdouWKiWmQExBguh5ZEFmyc1Qu5
uJYVhQa3Es7EaHd1UKc0nFyTElDQohVPY4/UqEtAmWuL7Ks1lvTIOtuN6G6KSC1pTZds3RrjXeO6
65yxZuiQ2x9x6KbiFpbsYZ1MS/5OrgmEf60rhS7a1SHKgnyC8tJJQ31oK60+9MtkXVwnYkngCtCS
wUCBOOg6KQVc5nESYFn3/Zu2y/rNGpf9jNWCYEkZr0VMh1AXdkB9yF4bSFTHJTJMGfTPOa1Ddbqu
Wye/La7brbsl1ABQhZVPrzCbCXQ374nYvIuj6ZBbpQFISJELIu8ZQDNHqZXlg1Vf45jL9xoJUh4m
qt0PlaSM27iYrzN/P2AG7cqdQkukEhUvl6zNiHvJ51xiWseZvL8bz+OlwGpC8oA5VAeE+EYPJbU7
U5YkbXpBrw6zvIh9iarz19AfIS50+8+l9QPAhfg4BMTsf1m57ve5vM72o2eB/zsqMzFXjQZfXvSk
LQh/8kkaNEh6fcv8unqd5OQqSZUw+Vr8+rRqfCKufbpdN/ta/3kUpatrLLL/2lkf8huzM1qIELD+
wBrgOjyJ2imyyILiMDvhm0xk0x9RTbQSz6CPV+BBUHu8naXxpUi1eltY6v7rs3UuWNSz5jxz3esO
il7hB7F+tE7Af/FHU5uUMjG00e660boT0Ws8vKU1jbicbzRStvw81Nfaz+V1h3XX9aAxenDu1l9X
+ctFrCu/dv/a5/PwX6f/PPCIbeGmrvu733ZZjzggQnKGmpj212G+tvv9yn5Z/tsr+zp1peHoIVsx
meflvq2H/Jz9/dt9ftF1T//rHv9yps/ZdYPPL2h1jDN1mFWff471gP94T9YzG0305x/vl/v69T1/
+zLruf7PFXydYn6dW/WBNN3Lb5ruVdj927rfFv9uE8L/xLVW4fn68TqR1qTV1+br3Nc262GBEjIC
+9rm6+O/W/f7adZD/HbYz20MZb5tybdtuiVpY64J2CCecOpq4sOqRe+W9+366W+LxprhpH3OPzc0
1yzquvnn7Lr9ooyXTa2D0sgJfjvEurhOvg7zucnX1fzjfr9d2D8eZt3u60zr8b7WjUsW7L/aoxxI
yvRvtEcWaPD/T3rkRlRkR9/b/yk+/scp0i57i779KkX63P9PIbz+BzVGgF9VU8e8ahEO/alEMow/
IEICSoHF+qmF/0uJhNwdoDq4YkDl0FoNHXnQn0ok8w8sGxQYlrBkAfLz0X+kRPpXXq5qieikVBCK
MtwgHUnSv+qQQFMnUjiResGx0caBJgs+tJlxEebs6AWlDK0pQ+vYRC0uvWsNUcr+jvo7W5x/yLAA
G9H3IrrcAX6ow3AZyp0YQUV5lhjqtdHll9t8+aT4/k/eYYAZ5S0Mcp6nv7laiI/gOLk9Mqj+f71a
6o/00jQDrnYUD1JoNpiDlBfRwIzWV58h7cAOTbyAgZBm7MBV3BooBEA7TWa/q4T2Tc4I1Koyxjei
B9bZAyF5igpzMyj6flJVfB6JGEA6w4/Pts6G8r6UlGAYAxTnvBCikGOC6seEsLwsh5t08l/LOrZI
6mGjVsX3ZZueRGCLGeVyukKzdoPlk2YlTsKp2gD9soIlYreuWjZZDlmV0na5AhN7x+VQg0bv2uw8
sfyucvQ/L6pSc3e5puUC1wuucL4TyZEZGWEPKvI5XFBNFB3qrg+fgdIC27eAZUQop5mvmG8Ww55W
tWVcipuA0ZQpnpdtwkz3am1bhezKxzD7SP2yy7Ip7C0/xue1yklcnVXwVTIp2Krnv5qUA3urkbUT
M/9Vbyr4UhwjggtUhdQYEUer2BcneTuYtnA33CGzTsvh5PjY9c1OZTiwbJFEw03F1gVdfWc57dCK
H7KJNXdCrl89a81RXcK52IHlHIBzrNfFySvJ2Pz5VZfzNeRpDFgZJDiqnBpKvrmqhOv/x50mvjVo
FGSgeOsX4DhqSZWnEG2X27N89+Xky3dQhdirciCfy7m4hf4yz2dNQSymgHdzL3Jpk5I/quJIHxEe
mZyq5EsCkTImSHGw/QLguzrzfXGJ5XuqMV2K1x2xPUQMYpG0Y19HNJMNGmlEaGMyRCNABK0bzQaV
D4xD44yUFpF51vszduK9T+f4NeIcy3GbBNI9hPKEwy2HkJm3WsPOgYotV4UHi/PnrqbcOhUonITg
fUQEzGd++axaDktCZIkA9JtEjVoMpto7Me03GbsvV7DshlxOt14kRfAS3d/11bTpsVq24x7DFRiS
yBwdVSf0TVl4W17JBJ9FJXS/9XCW6y65HQWUJYEAcUspX5MmgwCoU/SoXPwsfRxKnSC1ppAMQZjc
GAiAjRM9fWdG3N8SlTNw2uwoSndz1COgqLdD29IvN837JH+WG5K0jMuJE8fmxHcavkNTd7OQzIge
8MAIUghrRvGanog4uVJlaG8YtjolrqddMXMHlTONWPAJ3P6vfvffvEPhry9mLf+s392naZQXUfPr
i/PnTj/fnKbxB3bBisIb8rNK7KeA15L+0ERd01n9s4Tsr9emKi8fsV6VdIMrUNH2/vna5D2sG4bJ
Lrq8HvE/eW1qEKB/exXxKjcUSwOPqQKpwMPiX19FUEFVBPJNeFC7h6awrP3kEzWbFgulZ7i0jdNn
quzq0cTYnXrPBXrTeGYlmhs1iX7oY/kxVy0ZBBRZjoCC0wsgtA2RdZnAXx/MFH1ER9S6F6zDVKoZ
ogXKkLOog4YVHEsJ9A+xRFP6HiiDcTdW2tUsMCQfNWO+HRoinUWG9Z4siZR+UPGJq0C4zaqUoE4V
o92rp2GXzmS6lIaodvqM2021H0YKkHv5akwT0WOwsJWG+ImCKVjZJuw34BuJi6NH5QVi+g0sO6Ok
MAq2QqlpV02cPppTMB/BNRh5LhOH2w0t8UuKKILnQT9AE0GhBUv8Ime5M2mKdWUY8z7zW+pABrSl
MY6lpOHQxeHze9WKjXJpc9O/Lkl7zn5fOBoG3dsAulRixfWTONbYMI5r/Ai/WIWCFgA5CpgtYCiz
EXtm41fX66TV5b1ZVZNHqRHXwN1I5WEzdRJu0BlOwr0QK14W47iEdEkily7cghGPrzXO19TlvNWo
ji9r0hXRNHiVNPseArnCMyBlUh2Yk27sOppP0pNTPku7RJ3eMWbY040bvBT7bMNMcR5ejDbHFuWC
zNjbSMZLnfbYLg6CM/YF7XKPUx+csu2cCIhOYsU6zG7j40dCAYLhlWVznw0GwP0xP6o5tmRRHaeb
EKNAWxkK/zBbZ1MiJgFGkgo5KuSLNIKDpu/iIiMr3s4QWHD/zCgPe4rC4GyCxXOLoDyOAikmH1+U
oVFvgLmRQFRR84HcUi667JPNMMxXX4OqlCuCI3dpeYwsIyLtSGVcFsXdQbEoPKFrhqnmhA1vQkl6
S6Gnm3cK/nwRyoKuxQl81NPPCV9Nm8KU0rP0KikhADUABiinOwdy/uJTwV6MPgE4GYtDwZxqe/DL
XVaZ0Q4GMQ7DoUxJndwVl6JvNerhRELecus2i/AmSapTIEq30GocGf/uM9h1W1Lk6JQkCt0dRYLt
r5BUEgYI6BNCdpgDQpJACVQK8y3BVFTP46uM98LtRE+L/EtGZaVBXl1GoiPF7zox6dyX3tSw0Dzf
l5b8RN+feVVdhErCnCAfJ3cWu9BuRYRCnR75rghiasDgjcr3G6kJyJx3ZOfwPv1OeVHmCs1SFaX5
p2JE+GZZtWsIANgVCw+DGT1OcBwbB/sMXEz9tN+XWVw4UT8n3gzIiz5CvUkmdKKmlLR2lobAP7Vi
M4F8crAZGqz+AOPQm2f5u1Yn90XXYuguUto51wgDptJ8inuz4c8J6CVUzb0Zh6ghqvmpoOaHbuBS
e18WF3EgPZErIGOKyMJ9VqA0ce3SGcY2yAjhEZSchoWduvFHYF1qxt89Ec6hDsOwnIaHvgC9NxOs
c4SGr6iTBDDlwdVlpKsUJLzJSvEop6VEXq7dadRw0adf5CbCqEO1qQBgCPW1QsqoSg+Ef/ltq7kz
JDrh70LJyHa/1eGLoerj5l0HTuIM8o+cmnMbBY96aVtyjCMR8qSpnidzjj3KpiLIgkmxAfSOhU8R
kgRqcnUTkm/R8nC+IOz9qILhrtLtKqF4KauKgq7SUkI2HiKlozSJmtR9p4Rv6ahSma4mFNtVOEmS
+pbb4aPOw8gVk+I7RXstWlq4VnWN2JJW01UUjQr2CuD0HOXbzjISXMrjS7CUv8aLLUgAQjxIP/oe
elOtTpobSaiBIOpf8pli+qG6QAIMTZLSoTY/WSoohRIwyFTLu4rf29R01xQUP0Rp9QrL59JAy3cC
XQh2uoCYupzhPyK3fs0Akh3KGL9dTZ4cpSeT0lMphSSRRKqB3G3MDUSIKJTz/tCincoCMoN1+SN/
D4fgkobpeJAn8VpvNR7kUTnGmXmSDfISmRw6cGCRR2nI3VLGCjKUr60hIurQTeVJ9tPXNEW6YwTT
jzJC9ojEZiqVclP1ynOQlBB8q+hpFKXrMOy0rfRciozZqjqQ3Uad4L1GItnk/+XqrJZbR9d1fUWq
EsOpRcbYjgMjPlGFhphZV78euedavfes6s6IIbbghw9eiA3alXr7HpfJIeiD0QaMiCyJiFmq0i63
pRj+9qskGdbXCvXylRYEfQCmm/y3RFcS0oJlbqsuKc840xquni17rHNAz5h/5ExPjiWKaUAqNMub
ohLIVTSeRevJ7DoQynI8nIUZc/Kq+VlMFXVsCLEooAP16no3XqHjQ2x+xnF8GiQQiVIwQXat9Feh
aW/yyM6KfeivqjUHs0mEJ8UQvMkKz6GGSMW0uFXByo1PZnCAZYPjGy6uMgbZXjaIh0XoeI35UaX5
sIOCG27iv3Grfaq9SY8tVl9rmf5+Cgott2gDtfnQ2NYftEKf57BWT30EEgS3kP0sxDeWHrPl06EW
p7gIx26XTXimL6+zUcoEDwiNzfoZ3bVPTRjedLF0Uab8BXlNdy1LkScJbTUf7VhGXmpE+bdKcQUQ
ZGmX6UA+W0W6E0aUuz55N2LQQHXDrlbUIE5nQ/7Ig6F64vBoU2B2bBlsHIYGoVARp10sIaYJQQE5
S6RnVCaGgzBUF+Y/TNVlJ0SItllq7+nc4plUBdyV4VvNSMO2LdE6FA6alQBsH4pfFDR3Vj33+Gys
kEFd/IO9wrOYxnYTVup3PV2DGlTfokO06nNN3aw+92GrRYfekJrNohvHqkebVIMeFZ3nRQUZEIoB
+wZLVyL99jlbaaVLCFfbihS5VRyx8PSGHdX5l2xl505TTmJTfMmddg/btwkdbzmW4GmtyngM2d58
CdJtF2mvQzbrbr+a+QFALLoU4fKOqkCBNlp+MhpIGmPziWIQmArU8DP1WarDk2yWP3Kt79p63ssd
rhczUpta9S7NJjhUhphYC0gb0xGKY68Sl8gfRAVsKnE6MHzzq+j/dlGLBkgLgjhH328TZuX3FKBE
/q30ix+lZom8n/GnLYJTG2o/OtUpZwqM3zh7qsZBOHXLQPKeUK7INOsDfRNkirBl20Qpa1+lbUdN
wIvdLC5zBi5XCIx7XFSHQtF7fIY6jGJQY0W6kMZSs1o0WfI5AmbbEvoxYGEbfC1W5i36cjWa8Csc
ulcdhWBzjSvFWtkXP6oSXuDvkbu2OSl7fJ7MGBUBhKdCyiNLIqu21Aq7khW8FNCtFSIvzv8IVXpZ
lv6YFwEm8ttymBFccIsAQsEErFVrsxtKXCUQNvG1k2YAoDlLy5SLL/3c7GpTx6w4mexuel9y8MQE
p8HWnACyo2a/xepK5ZCxl447y5esZEHVaSzsOgUuEZMJ4DpHU/+halYUox1E0nvWYGYUDHgGW+o3
jtV+p8p3K+1OSSh8YXH8rK1u0IUELIxyVRMi9ZUp6m6ogC60pbld0pucgkFSdO1FaorKHrEoDob2
JLcJJZGM24/AEsqcBRK7LHQqyp8efGCqFOyDeZWMbitmYMba0GfIQGsp1k1GRD+nX7tuUb2SHR6/
amZvOdSncB5YX6ZeXv/nlcfjuIYnY/YZ6gPrHz5+PF6Qufai/e+T/77y73OGHHmBNMfbx1/8+/z/
8/WPJx8H9l/vSdPkoMg9QrV90Unu433ssO1/fmXdb/9znI+XUH+GSoEUWkb3Tiv7W2mkWIOtp/T4
gYXtf3779zm9REXo34d9o0T7GoRXEMyu1Zuf+eM7Hu9S//+3/vOcuheJU0mTQQC0K2vsQR1b8NfG
cjSIHC0QIas9nny85/FDW5uTEyIDSIS8lBGWHf/19/8+HFLA0Aj/RTZ1JLgY/74i4Srs11yhBxNs
WuV+opomulTEpvN4DkZJao9ZhyPBFAdeOwMGUVJ0hKKV1xOhqpixw/BrL4SXosthdvr1iO/WqVWf
2K0W7UQ+kSSvposNL0Fp4LJT783Enj7Gq3ID8Hgu7RqPkAORCyWsV/DSAYDU5Z2IFG5Z+V1sSB1Z
LZxlH79IgOLV/GYedcDW+h5ZIyYP0K7kjAQ7oiDv/WmqjGv2Yl4UjBy/lQTtQG/VTCQetjP85zZD
5VBZ7X+Zv+QqANHkEuARJKb4UALfN7bxJ5AtMXfF3AfAIu07YCe5330Xmg0cHuWsRHXK4T4FNq4R
EVuLo3y1J9qQmGz5yjtLCf0wD7BIC5goeAOJeAAIhpvcmDvoE8sQdW4w+Hq2tBMUn86TXlRsUyV/
Aqqvuro5PKEkc8nO5mVhtQCjhDuLJ0rwb0hmsfLbl88hjeJn8DBNduSnBlsEFOYS7WT5z6pPiLw9
ta9JOPET+K8JUeQX3PSi92A0N+EAVm1FyMVAhQA3tcIWFVxSVtRR8GoEQM86CtYtFbYKmN+SsK4X
qRSCXFTR3+DH9JwAhPu8tKXXBc6y1YBiHbJbfmeBzi4onYJrzMAh1tcIpLHmBSvh0wHpupEJcjdA
LD8t749hnWd7gh4RrOqSwT7zcmSt9T1wdQT2N5i5gGsd4A0b8M1yJ/nEunzbuPMf9Vy53ySm4dFC
OtGZ/4CNEO6Qbo+oCmrX98mWzyhFgfHeTPvKBeSiKg7pIcxk+1KjrL41nQv0HJ5ekV38LEEn2eol
+DF3w8YEwa9+BC/mDpSmr1/ik77Tf4ov/gWwBJYZkOZX/CrVfvAjwGeDVecwVINL6MLPAXe2XgAF
DDTjKrLlALrfRnd+xQuIelu/sCtC40ShEkRjSTLqxPfg4xsOwsW8iIOrgYNDx2YXhHsKy6m8kbUL
RSQDtwMvwv5x46vQHqgmu+UrOMl7J9ge+iWKcy+fzuHzH20zSQ4ArIMhAWkDW5yVtaMBtwKygsQH
ApEbU3bwXgSpjKXBM2jq+DU4ak+/yvNzPOwE+7er3OarAiFMYRu4s8C3U/p9fUmcXnOkAzQEUlom
3nWK/OyjUZycuVTYVHPaEcBhipBNLfyG1+I8u92xOoOqXLbpK/7hwyFmxfFRg0f5hbPPwGwKsbcr
X/GKDO9AE//3WQoaXrjPkfbrqKU8o6MmSh5ym07L5Q33y+LUr3xucq79+hf8JmPZ7raxZhcjSPLq
rT2SocjWm+pTZ6HWYy/fDLbvU3KcvMYZPFnbxE/9qTl3tw6cWTyfzdOkMsbfYqCcIAe9X3XXbNHL
we4VLTPD/Wek/ALUteyMHHVjzE7z/p36zVawzRdqPuzfRQe7g0PJbRM1JdVJT8JTQPdgQ/mdqt06
nbmZjLIDHs84f3Ix29+dxMsjcNoU5ZPiXBWnINwZ1Dj2YX4Q99q3AMbZTnfLFZpJsIV3iwHGhGbg
U3SBbGQZdnmaNuGdIkliL++xC3jTS++xm+5hAMR78pzySsDElSv9ytwM+dUbEf37SohSXPG07KLo
4JW618hO/nQvq4t87dGltLkqjeDh3lbDP7H13G0srhqCS/Vnu+KQwccxe52xucs/EFJE6Y1Il1JW
PYDMW9X6HalCqUT2Kt2fliMcQ0v9HH4AsxbdqcbtcALHfV+AMNvm31g8J8rmS4JMZMu4yTxptZe+
Bs70XvfoLPIM8D5sKsFAUYnqNtEZWHtpMyfy39Jv8EKVbOVr/C20HeZT/eiyhMVuvKlPDBao3W4I
6BXc+/wa/emvoz8YZ67OcgDLhcXEpvkyHRg25EYyqnL4g5HGm+tIj+ajOnyUJ4lbhCvBnxRGpwY0
kGwcJpxbhsjxbLLlyBwBF1k8K9vW71+x8wXQZx5R0hee8SEeJW+FKYPdD20AmqU7cevHXzodMDHY
MW7KF5slW2BtT4fMWeHOY7gr71BDUo2HXAMkiK8xG703fc1EqiIcB4fyDwu0vd77lbjyme+xI9hK
2Hb8rBZ0DBRMLgHGrmMP9Vuhf8v9IVhve0yIl8jPFC6zlzvdqvIzvGa3hRmFQKot/jY3Tng96RNL
zxTs4ggjyc0uMTe4fnpj6CAFsx02//wfjrvlCwgtMG3Q2hMcF2OzAM5NnxyckYNrcYGy8LoyEdQt
oGquRAE5sbTn1J1Q+/0WYWqZvwudPYJdHywfvRnU+qGL1G5bogbGljSkyKv5csttyH/ZGVhG3gEm
S/gO0iXF3OrMOGd7w3pkI7q0dbcMq+TH/Ku3HoZhNQTPg8cQapkrtc8G5bGTcoIP4PkX2pR0w1zp
S/7N9wbLeWZ9G2AJafVRn0M5Jrl1uHBq53i/oztWeFiqg8pGcHCDoaXvQBpIcN2ARQBS3u3EcBNc
l138i3ujnbQo+BhPMHEhB71FL1bHYukvT+kLiTcsA/GVifobOfQrw71yqO+JU9ssnqwZSE7Bt/gy
DiNcinDjhYf+U98jyrxb/oSfwV04KLv6ALHWoQAAQtBji92X7aVuycc32UX+xOmJQIcKiA3j5bEw
OSxOzmR4TWRnbxesZECUb2r0eK3hiZvTvpqSzyW0EfHmJipsGXT2nJd1mOKMRtUIlpoJ/piOqLJp
vQmO1LzLPgtCNNY6GDkexLTEYeabl+ogsBaSNEClzsCvvS3lnU4cAc/q8AdePr+oQ3ZQ2b8E1Fcz
Rw+OQMRlPDvyrdHfDNOvxltE6TeGgyiCk+fW6slOU+FletIz3UD71wfgLGwPjuhrG2LPG3Zfc+Nh
0NhZGwltX+oOULs2/b05Y8BkXaqt4cK1oJrlBF4HlJ9R/owkMGxld7xO52A8h/VXRv/yuxZeAMHa
049CNikr1gmpokLcR/CX4pXRfJEQz1zq3BXekqV8wo/wm7MyP8OkhS46+cK2Mz4zk8HR73DSxfko
WF5U1L/EXQ3DWSNzgwh4o8SpBcdC28DCEHyh+JZfGnxtMIYgTawH28SSfQxOEKuGu+pQSYgYKSw7
0jbzinPiLOpW+WJtYz8hkJaMfMPSxvTvuXP5FVZZY3mEK/VryvY7URjbEagy8c6sPBHw0H3/W9v1
K0wSya4qFg6HEJSAuhpYPJ5bFSR5rR+pxxca2FwiSPd7WYloC+j/tVXsSJo/YLFMKVl+VZjabFcu
zBPIkMUVWhEq/7el2lae+qv+ChXYc/139BWTMOKjOjPPjXeks3YiiIkdFRPZBGCA0PKG6somf5Y0
hjB2fEiJQ1LFT8lPGyrQQOmdKXT0mbXCLlsvZhVjxsO5sfVb36/xjjweNHoRVIJKvEIgJNMnhgiP
lwobZXZqYk94hlIVTjbNirvxJ1AdU32aQCFQAv7B9vif68Hal7GlABPhmOEUk6vvuNrZWSDxwH1j
V90IXSg/YqsEf4L2XzWAU+Beukz/Pn1L9wkkd7x3sw2NJ/beF3XcauERiR7ZRjRuL7pD71YLTsOX
6VDaSbTesQ6wa3aIxF9BPSaxmxfOHdU0AcolYRFmY34EQJ72vr38WZEBT81lfi1Hd5Q9sXweoP+l
fp86FFXE1zbGMQwCyGZGVHLcKfoJH59ZeAumDzO2SzTtiRnQFrwDlCAifMdVcUMIHoFDsOXn5Yyu
m+UZlpfVLgHGjF/bmQB1gd4KtSLTzhQajX3PLoDLlI9dI0ndKVivHkMJIs9NSF9o6uxhXJjjTvtq
2QnGCz6rJf2DlWwg9w6JmbQdqm2TX/VoP6EaFrxkiVewGpSQiSaabptSYTWTH2yUtvxCYh4/x4NB
tqVceulMOMP+iNY5ix2sh1/0OVtKso2DZYll+LXqpT0lqfIlQo0uErwKMW8AGJgEcWnONGnDAUkj
1jZ7LDdK4xXpHuatkR9qAAQJ1hZ/yROA1Js3aiFqAPZmAwKdHp2i2aNG8RuSgSNWfpYiYefOwrFo
ieTd1nCK0D+vw2+LbTLdMMunHZOiWf1dRc8JnhVbydOlfZUcMQtagzD2Ec2h0zNfw9rLoiPlaPyl
q/GIlyS8X3GTzc+Az52ehESAEi7CmECjHdvD7NrRzHzlBuBsANFpI8CTSNmX6/SSp/7cOyufBppO
eohYB9VP07g0oleLe7ZsSbYr9Wu8q9S2virs+shlftmVIDT+ygHmtu7cb8ULKCOaX0cVW6iRIHbC
a7Zw518WGxFbwgQQlcc2TesYEiyOnQhtZsKr5nW5F1lbHU+k90Zy8+gnAFP0y5Y02QmeS9MLB82a
A8NHwZWQWghbEQETa92SXWGjDC9sD+xPm+7MvDH3Ci1s7yzx8i6qqYd7xB3dDWILK3oNtTD8TD+7
473alZt79aNsp/dv8GD6B/S37mfl/JKnkZTGnzEL03ziJrwbxDQM0TfKAu2muZDLbuNTfoWZAkGY
dnlPevcp3B5cOAgs1icCNudJd5Nvwi5EsdjGjONL5eHwmoFcejV3zdfwzloKAmolP9Nip2LY+O1A
akQ3iS4yUSo/i3N+Svec0Ka7adu1eOCvMDKWb6ruX4ngsdyQ6aX74lxU2/F5+oFFRUgTywO0+G2s
I6240kCj2s3b+8SohP9aepZM3cN0p4X2gsPqygWlKsGjcdOpO2ymU/q5l8ipR+iTxXm6Mbf4JjJ3
v165P+W195lwKceHQ4HJmnVEiRGvgjV8oldOvYA1HfZvv5FXMNE2wklgAyvsCGeZUTb/xm71k7P/
O0QfRuDke1wISGTt+i+M0yvTnW/JSRoundOnPylCnXDV8iuONT58J+jKp8fxhMM5+RZdqKXwPEgc
CfKrapudg/5cJB+LsW9lhErIvSGH5bljJk8lJQTC4rVh2r+iHmJb78kfcnLDk+B6b+VfCkzCV+oG
+bdROf1Vdol0WCALz2TNpKyKzwVp7plMVXonvNTt7kPBz5BygXcWd9xxw4e9hoU4th2bJfaK2sUV
a+bixDSkbOmbwlEMOVx0KVbT0c8CEhccnE0P8gTLbHzXP9rKY9agqCILm/RE0KRZL78PAq/8Oo0e
SfuguMDnzI/Sx2fKN8odaYaYukp6bvRznP8FbPXOl3ejh8IadEQ4uMBCktXH24lCV3wRgAWu1YNF
O3aX0Nj0z+NTFnnyDinfDdGsqlzKYCt+6NQ+9Ats1PaXAQSzl3MAKghb9cwOIy87FJo+m2MDOPRF
i3zhO6hAamBVB+rLxSX2gt/gjCIIlResDI964b3X35o/HseX6BC8N68jGyZJJ0zs1g7NTXS1keu4
NcZ7KTrIBX1O+6TZUE7c5J5Tzs5ACOEU6CLjz+7VuKx8Bn+HW2kdS4ZXtaXMlcY36Py17jATS/0l
thyjo2p/rIY/4yf7GV9zz31Y3XX38V79zZHy1ag3kbOpwt+qpalqp/fs9oKSb3hsr0Qj/R2xXoRH
ZfnQUXjNkTLZgrigzNgRx1IdaH8hdkY2c3bUHDSWxF/l4FvPxOaH3CXDpC/q9NQw5Q/5A4L9QGXm
KXyaxx2871k+QPVPliNQEdxICcgw7bsRC+R3pPReDLphjFR44mtCRxC2rtMbdIwjby12/CYNrNrM
aU9z6vOsKB+QUYihoNLQaE/iQq3ZTY4thGto48ZrFbijeimp1bxT860M0DCbiTgUV9X8zezOU/PM
XT8h5Fz1h3TgVM8Wztdl9lWyESAIYSchRgW82ziK8x8qdIW+xyoxKDxt+eI/KjIWEJz1nyclOOSK
thmrV8u4Tu0Bbi0yIBgabJRtVW5f0to2ox+EOgb0Ru0STdHeD/4WZ0b9N7URS/WnLeR803CbwGFB
O5Ljr/URhE62eBSt/PPA4YPaZyM4YPQH2DFQNsEHdTpCeGSC3ol4yZYoWCLQHdg7LjSWxvVrAD0T
/Yv37p1/1orbVnu3nmsIZ1SccSfUP3phS+L1xLjvCFb8QYIx2r0/qJLYywH+hWJMpmEWn+KIfiqu
cgUngFsOuFWHr6F8TdbGZEZhoSX8jb1m5VQ+CKzW+MaHfUlfRWozMNr+HJKvU9CVUQWHPOaSfL4L
T2xDpcOiijaBTuOHIKrCIWiLO2Lpy+kTpqvN4OH4ygW5c0Qtlhkgj0l0kzWLZkcEHQbTOTXdxwqY
n1hub+Tq1S0nq9GTp+mLqzW8E2uxrEXrchWto49Fj7g0+Ohfo29SF+JiarkskLHHsmRsweSSWBx+
s8oJPmL1RogJ+DKmJ9TSf/xidZv+5JI/8B4dv6XDSNPpBMAyuVHUYGo9EbVnuzY8zTPVmK3ELv2+
0ue/JJrYiGdTmgkkL/V3pPYbaMjB5IsIKLyLIzPtCqTCWEn7Im3K1BXic4uC2RMXOa5xhkSRHRMF
tz+Nr6o7Q4fbEFd7TDLlq7uBJTtS8Kip1hCAmh9E9xl1YQnXDjClaw0GQ9aRGEHnHrwhhA3slX0A
GIuylZJzD2oKcYH2b2Z5RFSpblNyV/fj6GoBNRjCEpARCYYhVJV+R+0d1i9IK/jUuz/CjZooS4af
RntKShwWN0j1h/E3pJzzV2VTrGefjgRsfsKqMfG5ogBTUlKkdE+SFHzM40l5x0LNZW/74LKJyXtA
nEX+bVKhQT4LjTHxa9qYH/E9DXcsDRwNPOAvPollRSNhF5HbIkyFSV9OL5Ba0Rgo8dE+Kl+qfJBZ
4O7RbcSOax2B6VuQkCS4wSlJEeD0+bCsvbFqyVwZcoubsh1u+RudZG0+1vb4BqP6zvur8AjRv/tK
8Yq/TQcmMsVqkGBP5okBTqUJ0yC3RIRddrkgrF05IVbqkqiv6QjYjRGTqk1i0VLyxfRNa97z2afV
RjOU/DV94b0UdmqCC9yyUIhg8bO8AUz66EKgpmNBvTg2LhERX+3yd2PvEKBv0Qcgkxi5TI3PR1nF
DqnSUsPfhpprYX2Uwt8OdMyMngKAlj219km/F5anhwiW7oicW+WQa+8CSz/HLARot/lzuM0afxLn
dfDE8ODRL+CeEZuQXMGkh5SOigv3QQXLfYZiyxFFgiOwEzBUbgQmKkofFCvKLUfPsfLJ/KJIjGfq
6dzdmgJpvV4bzrdTXvlCVjKuR8WSMr3wKv4AreYUsks1kd9JucpXFBxU6SXRMnSltjTWS6Z39FNN
P1zUfvzgz/meNV1xuNAd6TkCawcuK2fEeVWEOwN3xEGDgkPCQnRDC4yXF+A1az/HGC7shVxxrpcq
bLlGiYhf3hoG4YOD3AXmdj3FHvLiirtIifLO6OQz9enKvhcI21L8w1lnFBvr9I2yPw84fCrruBQH
G42XZOrWrJTsfKTUUsWGu54mKQpaDD1cRJtzJRtEXZ7IkZvKPs9VlTloChrShg/k+vEpnAB3HdY4
Z8XYgsOOFTtHzzFyi1bJFcEONFa4q9DeMocW5d0CGu8l36jMWB8DtGfhr0rZ/mSG2Dqs+zZ1EkqV
vemug9Z0dekPY4WHlFxlbf3sf76Zb7C6HYegklaDdMOJjv64Q3pSYa/AQB3ReFvPdQYRhDhZ6mOo
xuXn69n4ixsaQ1xW/p7O+HpDQ5s/4tzxquE2cjoMesXlqJhEvMJbuB0jugK0htfT5mzlCV6zneFn
hujYsB5jrG04/wVx9tDmzPkjjpdBsN6kCtgm4i4RLSRuIDnoRojW9o04Y/2EeiP9O/YeoiQKLbbZ
O/NpvPPFw40ugUDG5PG9nA7/Le2ND9Qp82hP3B7qwpgiUNhDu/fMrNDUHVM+Vw6dtuvpCmiIKNAE
Fh3wb9xEPmydGLHNRK01p69p1r2g10n+Y3rcWCYI38Ebue2cIaeJUE2FH5RfX0N5i7oEsvBLfq2B
Sa79A2CgRL/OsE5lW7K2+epS4U10dS1HetGzA8UTIaWYcGPM8+UBqGcBKKc7G5ekszO0v40L5zMy
lIgHt8Zy5DbwXpQD1rEIMIXys7wOqRX6SsWdcIexCqzzdfyFfAtulKvMUfA+bgOqiNyGhZKCsWmM
UwRiUnnlDyLxOFpH+nWMD27lNNhB7tcwfmgDmk6UEXAjvMpUpwloHcZ19hmkfRwVh43ODlUfdvrK
7voDg6y79M80SJGtWudiYncvGRDPiWvsRjVhCygdxCQm1C4sCOaOgntI4XN0zGMtcokcp95rE1dE
2yKXbDjcz6iCsZxY/XXoPpBEtHDmKzN88U5A2kQZW5RNK58wxUA8cy78UtzRGrcwcg2dVHJDDcfA
d+4xh4l2KHPPaG885HRXBFeFn8aWuDyQtgaKQIIjoZbU0uZaL2x4sIDoyC7JEwjHpdo9Lv8md6ng
FAo8GtusX9Vp988VZi0VOrxYqahu0sIhF07hAheu+Yb+MSMht2eoKVSDRQxXba31mXDF2nWym4v6
Rg2Pq9Eubplukc1iFIIpMGRHRiMP55J2G+Uet44LRddaiVywOhmATy4sKxCPG81dE6nCxXxl1cRg
KkI1hS2tEmisg4MJ2a4cOo+a3A/nx31lWAb07dS1PjlmB+urvgacE4kTgzHGpwy48HpInP8KCMIj
CiCr7gYU8zdhueam4CNjdd/krwtqOAAfGAQDpUx74H5ONtVzLfBVqpxkZRs6F/LqEOsbDSU1vODn
zWjVts/qaSOwkctggZ5j/Q+T0TpE36BU8+d1vCLKRZJqIp7oJcWd7IFBRoJLDqyStZXjC1696nQU
p8CtBWS3Dtw5pp2pevqwXmkUKljJqPLlV/ZMQgulBQrnVIyxYhdrfos6iYTRMuulo9KRwsHgLSJ3
YC0H3kWHEfSUMzMp5sOgXIH01y/U2UByWOZBEvBdw580uWJ75zMN1vmj2rUJvtCpgN9dGgyA+yNP
cKuRX2hqkgoHMhRTcnwK3riionwC2ZWs4pkOM6BkDZE3VrvVNfgP28b8Wse1cuVeUmgVaYjS9qxj
u6NQD+hFyDxmVt96AC6p5LICFZRJgXPlyO8Z8AnMPeuwLFus/qT4NR7exGSOZdkBPfJhq2GEgf5Y
6LI8l+qeYchZDChHDq5AoM4EbRATtfU76W6d7KzoqcMMQsCLg8njdokPlYKZBiLTTHbl+Cl8g1hh
GVN/671gbSfzOS/dlmtKeGP9MZpr1TpgENeR1O9Aliv0TwlSEIpyWi7PclDCJzp7qO8O0WEuHG34
M3Qva9eLUkLkRjExApbAe9YqmZITGolAkxUKe8hCUUawaNP4FTabXCDqWqRsLTwtG4fv+YkZCN2R
Qc/TTJEifGUzMpEjQgVH8EfzwEss7WvMgerrVfjisRnt+KgQTTtOodpx19jJC5Hdfi+kzxic5vN6
FrwTU5f1oe7A1msARkaHCLA1xndQs4mkmfcC2M8PKiJ8vdHi4LDOnpUBZiPkh99Gic0pAIB5XheQ
dc/OqKTtWEkAKC8I3BQew6bXrkxLwOlB+1az0LdeNexlPmrBa9Rtu28GPD2QQLkydbuYxQ4DCTdK
nidOCLADs0LAg692dJwhuz3cEqxLuWFgYPqDom3DcSvMHsS8KHQq4crdGTNcRg/qsqWQw+UWiiva
cmjes0ixGDFZq0v2wZhhSnFkrETLsN5s3sRgZjFi5eAWQQcUsx03jZUHx1EdRVomMicZO+0ngBAW
KPY7Qdvx9t4fyZuJlzM7B7OGdYB0Zhnr41NjgjMmNndCvA4x243W2Ie9j2IZD7mGBGfMFhGF//RC
B0ezKNuvTQZuK3+VhxBzwIyfLInNDkpOMo2bQn3Dppd+5hrv8VGEIKnPEpItCLmbAISTlOrwwOgP
kRnsd8wZ6mmZ8vkMJoCWDJEYZ298s8hfqI2SrJOvrts3yBPKnyCLMsTpgBl0Lai/HUgLislszg0V
poCIHF9EQTI9c7Jy4KSqWmALyeLxUHV5iMVg5jJxMVfBF6Ep6BYNmp7w8SywD52VvqkxFQphB076
+IQKeAJTqDPQC6HYpCSDk6cgOedRjP1KV69xNSl7nMCUvVUj7icmgKgKNd9BWLsnHTSKfPUPSTGq
DsQ63YljRKNbgNQS6w0KsE067gPRGPZhj5LMZpRlZtKoiOiDsIhPFoWzRpfG/dyk5yrWBU9auCPt
qL6O+pjZYdAaECsmVq5OVdwhekFmhUTq/3SJjEX7afLwcwzYZCqF3Tlacr833IS4JgxNNF0ATUO+
tTI3RWVoMpUS2VwUjR6yRoGuz9j3mOfHU02q5AQ54u3xWp6n83aiclOstKBCnrp93uodLrQxl6wf
jrEMpjL9vx9yuADEfDzuVs/GXq5MW6qZuM3q4xim0f/+UFpf00q2EhSnCTfE53/fkOjJtznrcDpX
raXHj2aYke359/HjtwH2Oirc+e4hCR4bq7jLP+rgYsmvQlklflEsB6EG2SmkzexM6oQylGEwR7AE
AyAWqP85WnM1kmzqFAbq49fHKfzzh+tfg+zklX+frNJgNzTkYF1LracxQEI+vvnxI1nvTPo4nMev
jye1qn63RDqJkwJbKcwRm+1VdrpqvbCPH+P68L+ee7zweA5b3K2S6MjCGuMxNzLJK4awBupSY1Sc
kMhFocAKUL81otziMBwZTkd/Qw5bPMgGTbNlHZS5dUTbW3e1zCj9VqheRyozC2AxzVzL2wmVgWL6
22ZiQ+YXfIVIqBAR1PsysDp3rDUaIwuYtoQSWmIMAAiGIjwXAkAZRV1I/VYiXdRS86zMhJC8hdlk
gOOvRa7d3JsbYR4vVceGPIiajQHKKrs7kxJlT820sglNNXXawVy21mR+5e2t0SgIao1UvIi0QmLS
dTHORy8068TX5IpGCEUStdGvsyxdahF5EEUF+FqPwaabCE9mMIe+1uhYsULQIiWgPldi6BRl0KVV
trRy6J9bcJUVVSszRTygyns0LBEnlhSacE3tBBNOTrlJrmVpEM+zkTpUpboW5D6sybjS4ey1mIo5
TV8A2DOOaSihIprWP1MvsEGHhEE61bawopmOXQXdejYhuIeGTVcB/eOErFCgK7NkVYvSLp5Ow2A6
40B91BIVrxpBhOQSGUZexm+l2O3A08f6SIM2IX8uDSPeSQsYJPzBYpMCoT6mAW2i/j6UXLSmxiYt
1t8Ui9yhmIg2EbcgkpqcIYfRNt3hB/ZAMwcQ/wqCtNGfeg4EEssotA08ZvysTL4sKkCalGrbCftC
u8oIHqOCBkxPsUoP6Edh3OeJ8TKCaUtCKE19ccpr+SavWRdUiJ1JCRGoFwxaA+SRhYv0yKwZBAPP
9vGj7DliQUgBBQrmse+wNhTZu4w+2hdTuBDYA/asovTD6IhGRe3LSiztGPZscLkG0bSKw3dJJzME
x4wUsjwf8OFDkxvLloOlDBAlYMQPhlY6mbSG91IZIBZRZCfoYGM5Dse2GRSkNqvrMvYgpGj0QkFZ
DpKh/allhbB4EPyqj0smkOnUCPvBhL+OxblFBuQ9XkuI+AaPinnIp2KXxGWHB6+GCkRVHjShORmG
Nm7TurvroSZ541iDVWHy2rVgXHspZt+L59jJQjNeBxF5TmwMVHOMn6Jaxs0ywm1LVPWnxnpeCHPF
63TiEQH3dNuMDcAMeVvs+lg84AKkYZM4IiYw5yCVcB+Ukv4jjQW6QEuXeonE/jurP0ZojNuxgdgH
7eNJGVJ5r2D6gAga0f8cfCIsAp0jRZpxCNF2f8Ed0xtUyTo2VX2ET9Md4K0cskD6q8zt/7B3ZruR
I2mWfpe+Z8GMOweYG5fvixbXGrohFFIEd9JI4/7081FZPZWVM8iZvm8k4JAiM0PyhUaz85/zHQI0
CuGMWwCzBgxJrXNyKE3fGSklvYLkUSFr6G3X1iU8q3UDBBZzBDG/g997uNjMiUOSovy6yV19JCEF
RyN0vkRRFfTNubtQ5twJGv08NOX74OZE2jq5m62cbveM/VUXUP5t5ObZi6effkbXtpkA4I+JvNHG
N9SUFY3sv+1gb1hyT687kWaXqE0Z4PVo5iE5pdxHgpYCuTkk7D1wKl5Mi9hAvJoEbO14B6Njv+WY
ldiakXcsVM+NxQunddbF9Q2h4YMUxnwYrHJ6sON4nyoHkHlU/MxD8+KXmNfbanyWBee4jpibOzBZ
GzSyYdz8sDW0bL81TnOCTcNYApJqnKOt5evnSeTjgdKpc81bg+SI+zuKg5ups345A+cbElcDmgC7
oqXVe2S+O0QpB6HEme8c23ptAjB7AUirQ5NY7AkrhKhmajkTEsJyVYbfrOnHQyXh+VUxU2RjSxDW
WlcWMR1Ru48T+dfjFNnDLgkDehfMkioSNjJuXtGnoKyHrk6fQhnUWxZjigLSZzeiJAA23zmIZutk
Ms9ys8R8aql/2VtYsTQN0afBe4ck90VtZ7IvqE+cYtrlTSt+rtawToZD5b/TZNifA1VdYMXlu5TQ
MekBAeUci4QImWf5qjkLpZIzuJuX0u055zHJmHJ5kcbMsun3AzUVXryRhXrhU3qjakNd3KLleN4P
7JsDB9K4NpgCRs6jbdDIONOGTaT0VzqG51SbFnbaAgKmYttZDUl7zjnt5hljl9pmDORn0j11Yf/U
pqY+RCR0GDwsEgnZ4ahJk0uSUY/qFb+1J8kHyM+QkDoh0GE4aCvJNo5rvrYFYOrYdqib65VLvVZ/
qJ2JW61tultn4HjkQaAuRP4iewuPhp4eDC9iKEax/Kbwi3VQVSXBx6A9m6PF3palpQMmtx2E2Z1N
2j2HYf4xVu1dU2g0gmy09rPoz3aiol2bxBThuMOjjWp4l3o0bspqZ5hFAjo58tZU/pZInRMWFwO6
emiGB3Psc44WRnNsHQJJ2kVUqFszfyL+czdMgON7KMqpG1DNVZCCYENfq7rmjop3XsIZj1Oj/CrT
apOnzob9u/0RCrLPfNivpS2Ryj3/kEBC3BcRtg437s7GFFwlMeSobAJGJn6JgXttVJREql4/U/vG
0k551Eq6HLbmyP9M6Ocm69lhlXHRqRozOrgCSTOjfJtSLfr+ttnI4VD2WE3aGKdp1aLN+TXXjJDd
zvYqXOZpfyH1OGblb4L7q47X4kPNb3XT+zdREkKu7Xn+LomXeQ4SytGhTxZ4G7ofkz1iZp04DZin
aaarsm7GcwPeCN/wV+S4bMyjpn2Jjevg4EfPAl1vw7T/SiY7BKeNm7JKOnACvn+Jov4z0l64Mw6W
o/aAdkC+tyMywFzBRWRLn0m6HZvCfnAy/Slbej9Mthu1jwje+PNbEmLEqEkJU2vFZfzuab2xo7nd
OLJn3CyhFBlzdivHy2Ql9BYrRqh+am0HGTAg9DjkcAxvKxgucxbTdFAt3aqx96NJgsNgdj+44Vxd
34TxvBAl1G7gOt2oMHTOKshP1P60pM0XjUlUjyOtV4cUHxwFozxJk4Cvg0BvQc0imGaRf3brTVOf
ncSc7zwQmxfABMj6ExsWFAI/7vWGCs07C2ToOQsYvY4EcbKYRs4hnUHRm9lPvwrTcxN2uIPSbOe6
DpLr6EB4GES1H7x1TFFzWDknORr0ZUzy1XKzu7kb3IvMmxdi69wnfdybtCsdTZMlZ5wQ96YyuM9c
3kpAEbiaTGsF64A5pxigj8sHFLM2LzQHiroAE1BeSlunKOAtWp2rnE0e6WPa9/WLxra4VczXoTtc
XbdBvrAVb1nOhq4XTOlrWSINN3ZJeK96bNOO47BD4I5E14FmUvMAYOxe1yLZdyksLzbfKGee7p84
mqqdJoaNHZhvCz9v6Zd13qcAu1tsN6eBkDGipXxv7PquqKwAB9Tc3iwXj5tNGw6PvLiOay+eXLak
RrEt3XHaUgrlkMdmG0En0SHvGnqu0UGADL1X7H03ViF+FQ1YqVEMkPaHJj4l9d4LuEiVGbGMWXzA
Q8a1+dDJQ9gXMLSrgrwby2Q5kLSwfLKyoX6yRO5f6h5ltzKrfZUsMQQMn6V05GkM51sherk3gUPs
OU9bw7zsCrCuZ5HYjvaMnRFDGAdqugCb7KFLgnQXdwzXsyUWWVUUec3uZJ1FmO1k0buoZhCaAmc8
uAPxI9/rOPRBQ6AHro+5X2VoUhBSbTlbbE92dDJRCmBO0YtP+fHNnJVkxyr5Fr3lHhH8lE392vXm
7KwD5JR6KLnnmSK8nbxsyQswPgmd/FkIdBHXlvJe0XWNUo3mZ0fFvBm1T1LeggVh06yEDTDdUZxa
UlRQncgx/qonunED+mJRTvR7R+/QbJQaySEftnMlj2GDczvwdHlskNHKiCcr/OiutXhz9cz6vIDK
KHVHr/YFNrIJb4ZBieu2okbcMJKJWy8sxFSlzaGZsKNzikBySnD9tzMcX/Ivur01zD66+CK9M+3B
eOK4a3Hv/JwbTZm3PvVugmLjM2vsjGtVeoew5KDgdUw1RcjtO2+ZopfeLYehdZlZn0MWUwOdJXB/
7aJk7DDj32rf+nB8QXZwOD75rHKO3lfUjRGggAMXdjCKQeEeMg73R081rC10Dmom/UYjwl1WZz2Z
SN5OIs07Yy7KVTs4yylU9HSGWRgnI2aGHVvnMscZKi3SJ3IoDl7RWvf20B965JE+CpNLPBlY24Oa
LgQfdn6dWvOaWlnWTr9lu+0aXybJAjpzk7cx4bYqYq5GPi1c0GxhiQ+N0E4lYDNsr1qyjE4u4HgV
2T7/QfOjsgZr007NuxgcEMVJwiWqFNLf/CYT8RynjArnnrG8Hwwh9n9G/eE0zQyo6/c4qSW9WxFD
SrzmWmH/j2umHzHA8rkqstsxsR4Nb+h3Ipg85h7zyv85RNivp1hh1TDcgs1Dk2+a+CGfp5d5KWkf
AwTgripuS62f55ha4DyKHnPnVff955gGmGhjjpIKmWPNrwtSF+3WpFlOjwXpEBwkshrxK/jH3s8u
cXO2pHhvZpAMBR02HrSBVeC4Pt7b/qqDon/IxPDLGoiR+A6pkD4JnJX2aHx3kvzNHV5UVTlfs/1Y
JtlDMTb1oStnxkDpuAydmQTpALk1sy8jN6QNatTvvg76fRswy4NbQ6FKOQc7CEp0NUscjfBbPoyZ
yYJ0hw3N0mQE8fBtZPbKgrXQ2EKckiXru+qTz6TKv5QX1ai6oKtl2J1LvJQ9d1Vv9r8CLeTGXdAg
STu/fHS+HG9FZ2yCghcJbgV4UivEB7Bp8sS8l02/9zIqDsuh3Zas4DedHM99H1kHM7LY8MeXuah6
tASP0YWa9yN0DcrsJ2IHHeCIBDa2uWguSzBxaBAxplYhiFP3Fg8zmylT3ZHxZXRRc+3Gtf1WBsEv
qzCqbdrpn6XLO24modpNs3tn5RJFOgWrZ7Ar8jjbKZ8oDUA8LoqyJqKPYXy0IYEE5LZ417l8loKp
0cPrkTlIBX1ssmATFTCyKbztA/WVMKZsqfJ2wiHCIU8GtcHAzEoTBuLDKLATyWieNlPOHDlhGGdA
PaYb8GcpSUGF/nbSdXVo7Irl1eYoF/bxa6f129jP813u3AcFSeOsM/IdzI8S7yJQJcNgx6zR0gP+
DiPXD23WxNt40N1/FzX/+v+BpUooAn9b1Lz/GOCb/Bvm7Y//5Z+YN+nYAE1dAKSWbXn/oqNKV/zD
tLnD2dK3HRiplDH/s6fZNP9hWtKjwll4tu2Cc/vfmDcJOFUEyI+mJTzJv5H/FcybtOiJVn+ASA9f
//M/6Ie2fAfWl2u6wvdt21+ApH+qaRZukM+pE5mPQqXGPp/yjtWuYqxRykuWZMZrXmJJVUMJ+byz
n/1ZxCuTQ/MxK1SArXB+0Zo8SR6WA/NPIfEs0LbYCjLhGS3sQnTVykUB3PWBDm/GVhYb1VKn1llY
M2snug6+UZ6tTD8lyt+KNsG73xogOeLwyK1yWBsuY48A27dnhgwpZWTsw557D4IBNejYnPwAJ30u
odrngVpmKYO1T1pBEVc5eHurDEsWFD3fzyN8EeFW7RoQUrbN/O6hjpb9i2hNnEU5vTk69S8tB6VZ
u891Ga/NQD/WFXqEG6oNPBrnFGUOaKtoP3MP3AcR2evSQ5+wAMNDy9vywWjoEA6jTdh4Gd7wXsAa
G+w7jtifkNYQfJW9a1LVYRwbGFIZ7s/WmV790m5uh8h7MO1G3fVtg7VhIrRVZ8XD5LT5wdeeg8AZ
4J1kaHsdYK/atde+aj/8XauO6rwsKLajRYhN2Dk3NvI5NQ1N2ZDpvRl000ZIDTMGy2faD92tY0eX
Ygz7Q+rVa5m79rGqxt9VNWR3Q2e8GYkgBG/O18IZgSxkOuLm02xbD+c266q69E0EfE/laN+l+D3w
HE9JLD7TNnBvGy/HFj+mDNRES+5gnp/q0UNwaONypyqvvi8ioDR/giv+X9C5rvl/fpApNve4OCAW
+tLnavrzB7mYbcqPQ+0+ljU9OiLs9o7VOXQRslkNnT48OJIhNz8XDSN9Fw4zUVVUKz+306MTm/qu
R9XlIC093KrVbsh6+eCVI3GVubfuORS7QfQkK0V2cPIjNlz9Q5IJ8DJxOqGSdFuTWw+9k/I2l5k6
KBu52qBTcsQixb3T2/nNzMagJvRvGSSi+mCQXGUbYWh9WxV6xy6L3oYcqKnb5nj3sw+vn/WrbikD
mb0Xajqca6zkpp+HdwiD9AJqPqoBCmanreouldNVsyG7sTpc5l40ELUjIo+Hk0CA2xbB49+/4KZY
Gtz/bemwqUdgEaKDXti2Y/+FVax81wfpqMpHr866dTwxL2zjaTP0sXWxIoxoISbSCBBffkZnpyGF
YvZR9e+tYA6QMUNc1xOOZ9U1n05Hj5+X9+WeytjmTKOEyXDpksgEz7G/pFaXh6iOyB+wedtoNcgj
k1cKyShONbrUupdkbbqYjtZk/BmVdnbMVf+qs8UWkSf3dUwzu0g8Wo394qVBGhmiMXk2VSVPvErl
2WDLh0biHfNmwIcNdsjxw5fIHs1dU5fJ0VVywA4zsO+hTng1e+rHIPQZZGS5K7rZ2JGJ1mo5HFB/
DNhmTG96X/1IhPbv3cE+Bq5PrdVsfZVudx4aE68Qi9tkaQL+PSWnNSLQyxQNZxtPhVMIb9PaRgtE
rVqBu8ItnypyOKmAOBZVwWlCheoGjo3JguzKi9jG5CYZwLq3uQBFIScnWFvYI2NzOBSJdyP7JQe/
tIbrFA+F031WM1phbIVnZT8XuoKRZYPZanEi5JpBcGRhFazia+tTvjojDt0YQxpsREcspwi6XbqA
mtuyOZeCur00N2ip0eT20tk5KVc+u+V819kDs0zNcGUaCeLmmi7ZIPYzCE2YTYPYK/g0TycxY4gw
k85fK2wXdZ7Zt8yYvGYaTkaMqNf2XNKcAKZTzQnJUkwTPRerwBBR0GsQrgp8SCu5GLe1h6mitJhV
R5LD3+zYziOVwkhjHYLPFF363sHYVamv1gVB0ZjM7DozSCh5zT7LWKOz5QjyCd7FthUXPldsyXHq
mZxmKS5Zx6mgyZLFxKRe+zIMExWlUm7DGpx4zeHybpzwOxQQNzpafsuQqiS05003OWrnBh566/Lg
AdRUNaUpE89sFZWZ2pcFVMrAaS8Au8kbD/47REcQ5V2TbaUCcYmqtO9KBM4J15cRAiUuB3Pcp4J2
3z6NMrKBhPXYRu/s2dbrafa4PWXROR64O5q+um9d/dk18bD/+2VAWv++8DpC+CaqorAsaUFtN4OF
I/unHYQZ9WEY9R40gBx1ZIgX8bwEkBx4abDunfkwB3bzkNX+cRoZFzUe1p25u4kNBnVcLBprazCd
xmTGp1VyeRVl/xI1Wt1Ibu+HPhq/5kg4j0lxpMNUdd141pg+cqem5cdwd0aDplQohRGl7W6K2Gpv
a1+9IaVS9zuP3WFw+CQbEe1IA64EdHjob1DH4jvRepQ/YjLkLZdnVEawPJpOYihrxsa2yl9uaHWn
OGJOG5sSwoEKwfkArMe/g+QRlecaauO2anJsZDFGnGEkO+4IgpCoKWb4cwR6vS+EXZwaosbdwr60
Av8ocs9E3GHtHwwIjY6FBV3x40moGeZm4sI6WwrFsRVhQr6aOXvl5vauNbxi3Y2kDVsrQyoqDedU
T+KlL+L3XiU/XSMKdqgSTEnd6FSgdqg+IkvgTM5Jc+iOW3felgGjKc928NQk5XBsNMFiRQxw5gI+
uYFpkoHG7Jws0FoA2fZlKC06kydw8kUwsS9zMoL30cK/HlPQllQHswBkUGR5R81k2OtAZZd2BHHX
VKjdFRD6sx9lX5Un8bhO18QIYqYAKJHCMjT9X6I757X7ZOGAs6viLEt/V9WqOHczKfTvh/3Yd7//
/lPr/gVuzIfWYvPsAVh2Tcfxvb/AjZcpmBHNTXjVIc2eQR8Fp9BVFPO0pt4L23xRTbE3jHm89s5n
OgfTxXawWy8e2mSuP0SIQFsCBjREzi7YHPU6MSvAPplJxePAMc2Yr8ZENcfIcJJYt/9gUHv/wy+R
R4A3x9fFCICJF0ONjesuqYGFOz4V5sppcLb5Tb8GTz9e6oq1zPKaeTsnYw5xvAuoyxxCXOfzT8bo
Eh9ytmhmeLe0denHhzL0/PMYuigiZYd3rbXF1QlzLELgA1q3ES8BNbezB8Z3sNA82Qm6ZzThlivn
Pi3GYl2FubfzgJnU4AW3f//C238pOFheeHs520gkP8vjtP7vq0U5Z7qRceRdASe2mzFFMKgVq+cb
A+bwvhyDmbQMxrHKd7bwz1eBES8Yr+6sHMbbE8dzzIC3ZUzvc93m03ZKMpeEpXoRoXBOfR3Rz2f3
wa2BnZ/7CggkXzq3ZSMoJ4jzk2RncAirKL/xWTLIe2pvX5k5ZwKnV6d8srInKZw7plo/YJtWx7mP
Y1T/sDy7mY8KKPRji/8IXZvKdHbJB8OGqPb3rxFwtX/bWS1LqmV7tielaQIBtP/6Ig1FkzSzPThX
9ojcMdPMvEvkg4a5e0ShETt+5ptrLmaDfuyOoptHjispylwvsaf3LHVM82DD6a5l7zsiuIUF21qb
vLfyiGSUWSBxw0jcisF8EQGikBUWDet2yRRaJf0xa5OLV6evZNpsep7PcdGfhafQ8FQsmXXAnvIj
GFEuM9xAez+ZWJI9Laf5yQtIGI9WgIQLw9PXCQJPsZbKJwEucBwrdoxr02caJv10us1tFrksgfcJ
eGJriIkTToCJtAaNfS6Y/ax0OHSHqZwwHmYwSJL4zZCOsy+T197omnPS2ZCus/jiuRbB8Sm2n4Sc
MPZls3sqNHZBNhIsJMcoSvqbNCk4X4EtXcX9MOzMcWsbAjS1xrbH0B3ree0guXFZDpx1NuPA9KPx
Y9KxlYb3XbhynZbEAKuDKTHxRAGJFoNN0720B4hSQQMVlOnHZQBzYcaLM7Fyz1WXd9dkFlujJStb
t7V7O1ehRxpCxOfASd6oCmPZ0CPTgOynOY7th5+ZSGqolbVD/3zBnhA537sPewsu6M00LmruFDIR
KCAUy66xd993IGwo9z4L1LkS9W2ijLt8kP5dUxvN1o/zaoNrdy5zfWs7AB0ovztWgbypPFRzYCCV
w4jRTD3jqGL3IICxvlhZgf9/SqaHBG0Z1zBQrUm8Fq0vn4cxOGR5g3w8gt0UNvbEyUz0pu9R41vD
L0+p79236pleT3BWNaccsyWg6wRkRjQrDyVyxLytkwaBUNR9dxqo2ICVMvzyZOetReVGW5U0gBvM
InuykmOcGDE26KjaKg376vtbP9I7r0g/maNUh2lkF8clxbHXhE/vB2TeM152GzcEuyX62ob20bIm
AvsTliivjSCqjJG48OL6f+hln+P/iH4B3s6nqCr/3OXCYvbXqziwaJ+hw8VxvgWbv5xI/VIWHW0T
9dVx2RyMzCfXyumIdKOo3HJTus4uS7/TlPYdGOlHMw4dGBAwdfJhrHdTWDNcxPq3cTjdjRZ8Uyu1
Ye6G90ZRPthmWj6RRHTNdn4QZhrvE2sKEBtiaiJ9jUOYuh6wsAQjKlMxk6d0Qmju29/rrNUw54GI
ORzicOKdiLoBjnj41fv9VeRW8BRRUFbxNt/2GXFMU0LgDhFQbrhnol0qjMpm748wDR2SaoHRYS6U
lOMOIFM8g+qMUCo6RyFjs4AjJ+cDWB5j8k/G7Pu3YV1F+w4u+Uq5dckPjso7p7NOoDiZjQYBrt4y
6n54aj6kaTY/uRLwVh6JmOJvkA2leujLFga+UcXP1lxTRJ7wc3NjTJ+K8NENlv+aIc9lDH2IuLTA
4QYKQAGFrG7Cix4YvosLkuy8LvCSpKELusTHa8pO8VUzR7iJGZ6e3Zp9fh/bxTqaREoM2fssqqi8
Rp0gFAXh+uRZlJgQ3y3B4FPcx3YmSnEE57js1qpn7M201ri2Ep8qGsJOB0Q0E4c7V1J2BwtD0w0j
YXbzzLi2jNp2JZu9VeEV4a1ZV8HKoCTiJhZpu/OZaZOGNcpbPWboGoPxkvQI5WWoxK6ZsOZ5bscx
g00HnhYqT038gXF9cqoFBBxScBdW+As6F6yjFUOtKwbQ3F0QbUOQmIwK3YaPDmaJja+6bJ8HC0ck
Sl/jFHtuPQprnXfQtMtIYrDLA86w1JX2qTs98DqsHZ19Mp2Uj5XbZjunsqJjokp9Rx8cqD1a1tuh
Lj4ldEPVhh9YFSbqd7giIzkwvaoSXPhBeAptpjUJbDgKqfLnXDo/EWzkpV6+a+vghH/mWte5dcwR
M59wz1GDJG0CGslLoQ3zTi99CmFseTeqYa7sa0G7qyhA0sVBdvVND3BQxfHbzn6HzfDTrX33IWXG
bUTHWA8zQeQ2taqHxPhKMEHctE3jn+IcUmLkldZu6h1/LUXlP9tzDkCzIgxppJQe0Cng3HAbeDE0
U3lmlBrDI5TlEIO/FXP/HTUYCHMukqd8Ip7SjmV6iJzyWUUVXWsC6JIST71F/qGqrOSH3xf7uoE0
HFVg8R3qlKr2S1qpf5oKs9l67dRiPki2Ec0UtwKB+2GIaBk3encb2UbJ8qqmlyzkY8fmKI5bPBrj
xIcn67EDOuRMJlbxc5GX2d4uf6ixgBZFrQipaOfc21DwvZF4jNGP+b2ym8euJcqTBzW0BSfIL3NH
WWMQIk/2yciezNATJu6UrLCJfYU9FDm9AJsaw2w+LVAhHFPGpKk9jLRDTyTNUWgOZIcoRLmNIxWs
xwTLTJnh7w683N3ZPY7zNqEgNWr9JxC+jnVlt3IwqJ04+3b8zHDKIKW7z9MWiuE0pMhgTnFy1cQ2
kPMTIF473BeGr7eS8tO1lcr+KhWeIfosRIvBNIdZD32pCe9HB+HU7kuCYMCWsR9b4dHOCgDmTgJ/
UA4koHVCtnMc8DTUwyOusxwM9TTurH46FgXch+9t8+R8tLlqDhzeH+dwym6miZF7aUzmLdPMPMDH
06WfeUq9EIN9cTZrQSZpcbV6YYwNDZO9O4VnY6jn26EnShaommS7bbOZFRLgsbR+eAtNR+sfnpxN
eqim8UACgYxouwBoE2+4lSlV0IjFG4ENYdX7w5UZQsCLRms7QyECmR2EDAU3pC6t33nNjDkb5fRq
TyX+LGZZGNJZ0+ysuWaNuw2CFxno8s1HO8fQQc4RMyljOfbuf9wp/7tC6P9ZIeRJjj9/UyH09RFX
/zZY4kzA//GfgyUp/yFshkqMkCzhMkn6j/9s3qN2jwkSpXc22oy/DJ3+OVmyg38I9HGxtPLhJDLl
vyZLtqSSzwlcPhXLhoWB1H9lssQs6q/7n+WvEPxezJiYcVn+X5r3MhnWneOF7q2cUvy7mDwG7pog
Q5YCX5XkFiC/2GyP3w8qoavHjeKra3j6mMtEm5vvL78fMER5CJfav+mQ4Y7fD7MR6+O4PHx/W6FH
ULUMAiYfzGRvUVR5/H6gBbihzIK24j/9mVEWuyhsTuV303HWUc6bLA/fX5n0bOYru/EVbMGQNvGx
UUf1RxP08mVYm+SceyZOdvU616AI4qVhuV66lj1Kl90qvg/tgOJdsnJYuxHw4yJgMmXj9/zuW7aX
JA4DhWHb+sUFu8RNubQ8S/xJW6vtxLorXQwGgXfQU/Yz4H7LslXTE+3a3XFaGqONHt2xNjUF4/xR
05bd0TY8koVRreg/QMMxPH6niErqbgoOHvmuBNvZwTJRrzPtcNt2fDpN5gC2+feXuln6rc2l6tqC
2IxLutl//57GUrb7/VWSVFhZ2m299Gd/PwBqj3digETf62qfNNM+SukOzxb0xBgda+wj+9FkP6bo
rZYcLtuPNAHRxQGMxdhDRx1u1NLtHUVLsMwbD3ZkPxZFUq8zhif/6hiVS0u4gYC4shag+L8eyGRU
f/oWY0h5xEyVPtAd1W2z7+jJ8oD5XR2/v/WWpM/3V+Z3nzlJzIDYzPH7N/9+8JZvv//MmFEzx4I5
fbr0pP/RTrp0p0fZzmRe+ghYVC4ITy+qlkBg/WCd8RizT6qfTeeRrN/4hV0WlBTRowrXg1hClj2R
pnXPtngL6+4GWwjBs+ljmZWB0KacoOuufIXIHgAieoFwQGpXu9tJ3LX9whnahi6S3ilbtker8i37
LeELN6/VhWgj+zyLmqWMfQ+cDEhH8501Ptrqq3IgQO0bGwQf4xqAbLgbie9hlBlu6hMiAdkRnILm
jdxPPdhTnDckbEl6kpOlRWJFtplNYglDxDu54sAkjdwKBR9Gs0Yd9+wz2eOeT2G5cX+l94hNIaRz
eGUkRr8BsSXgbCvdui8koE2AQZKg6YpYH9nhblwTAc6HXcq5FlkInBqpOEhjC5AIqqlHNu1WgW77
YmDAy3fXPyUPbLkQmaNNe24fyQrzSnhrqK8zjtUaQvKG+dHkIyquAKA/4B7SV/5c/aA3cfORHWBA
noxbuDfk7dSPjiQyRGn7pgSTPVLyhA/rRmzgLwIZso/axe2xm5J7ACBLL+Wvzl0NzSfkGFgu/Ew3
O1QAjj6Fz/34ilWOV7c1sQOvSNCKDyYRBAlpjdS3kKUbG/oqpYlHoOnd1aKG5N58tl6JHUqHNWTF
GZucEtwmscIRpB4pviJaRdB4A8kJi7rLtXlVNLpUK8VxHAR5sR7EJn90z1BZ2tfyp/dcvgSAVohk
4/DxutOSGSVEuAdLaPAuAlYMd+zyOGT7rEj9p7dELJ/9XXLJsZfeT/WaPC9gPv/JOhtvZIV5Mnxs
7Q/71/hEwDQ6LazW9kB4hN4lkoa9uc6/QFVGXA7hLv0EXC0Wkuq6uJgWK8XefslOkCGAwwDnqR77
c/0y3pvvzMSat4UcGcA7XvVnX93ypna/3fxozzdkDAJMZiXxrC0ETFyJtXdC14MoEr03p01yEO6m
euL4lvBOUBa37ph8FRu5aYkdrOffwTG/6aFnchrYeJBo3N/BZ/yE4vDL/rKOzkfyFTyw7kx64z5G
FJCxXYVM+hzmSM5Eg5EgTuoeLy6ZVfkarnNga/BiNgO4cw7Sd+WeA+IdjEDF7QDoHczrD/ODrHKV
7+GVzQXyxSb+glkLQ0itv/pLB1fvohjzvtrnGANjse0vwdrdmMUa9yhnZyiIuJSpBsgvuN1d1KIT
SaqnmgMBnWSsGUv82P9dEud+IUtQthurfdPWD9aOcGKYvRrdL06suXclOcsXZALSg/kxARJlMIof
cJXz140Vv+ym+SGZpu3TrzbawYpFhttXV3j+vOb6Y4aLK39WvzCHR2RY9yTn4QT0LFENrOjpmbxR
tGJZHHZgxw7DduT5E9p9Tn7M7PW31Y7Vcnjv0+18UJAowI+sGnL85SYmthxiYD2oJwjyIe0v+/ze
+KyBhOWrwWACfuTaK59GigW4EglOw1Y6dy/hfBibtZhIoa4DY+vzPEieYukk2DieyGwxICu50bHu
oGY9pXwom3VkbCK0NLhQK9lsKBOw2p1I91m4cR+4vB+KS/ozTm+Cz+jaUoxx59ksINYvhm0cpEB/
Eqd5q/rntL5kchc8GoBZyYJVqxBGHLWoxtkz3vVUruS45eDXfMrH9i0kGrzypvsM+l+0jl4GmlKr
F4dWcIX5FuCbjbICAOMFkVKIBz3eeeJ33PH011F8w+KRFJvQPrn5psh/0ToM8M7Ca/EwvtHK4gMi
rFbe4/wY9u8mSDsWWa7eegIGu7W4hBRTVgzkTBjd4p6/w0biEuMm67YsFh4DNMboZJkBCgYrHfDO
YN15j/tXm4xvegwhzv3OD/wDugpy1YYnxvovduzNjvFnNN3I1RPDsYcof8NwaN6W/LrtzXwZDjfh
W3MsiPhy66OJZ0sTX4XhJPrs/xdd57HbupZt0S8iwEyqS5GicrSC3SGcDnPO/Po36CqgWg+4uPBx
kGWJ3HvtteYcU99jZorTDclzYQt8dCWnmC4wHzpScM4rGr+O1By63uXpVUi8RztMNxIRAkgtTjxZ
qd00NlQi36LLvSECHYMEcID6YsQwDItd/L7YKtvoqu/GtXpUTtPJu5tbrmgsFjvhZTCOZ4mJEauL
y+LFU0CdWtUnAZ0pplHlSDPRxv8oEfgaHrPZpWer2nZGMlwTp3/LV5qtrNAzJhsJJXrhZLD0m2M8
7Hv1QATRuMucePVA9ck7qP1IwbdKrouMidFSGD/ktkoMXEX5RcfR59wX7nT6+lZY78jDLL8af87X
WwoFReR6IIsDrFTkomo14ZOSARu9TYS+awepW3dQfJODTkAH4r/C8ZMLGXekLcccE7m6rixE9/mh
gKKfoEqbVLcWffjfvLSru3BWS1cCasvWq9MdtDxYUL8oSjFf82EAIXJ0aaoUsLTAzJaO1tqYMwVY
/xB3SydSdov4gU9OBm+UMV+3wm/1WRwW76lpAUMmOxkyxi4gbfGIFR217rMsbJ7SVd51yG33GEq/
1Gdui/uE4EGbuM1y2fwTDLs6+osN4gS3AZbrwpVwFSf7aC6C210mxz8L0hbMw6nfKe/l+qID4v6t
PoZjMznmqeAxYBPs1HVGU8YOQAz1B2wQL9ih3lsFYh1S2o7XqMR2i4GNKdCNuKXas9HVhwjl+00G
dDh+IPFpiBpatjLTEbvPLIyVX4t3EQHms4N2dAcD2V3SFdxGAMM7aiWehUvNro1uq2PbtJItBkqg
6Bd1l1zGZ/+s7rz+/LKw3RUXvPAovNJlNzjLfFO/9W86jLvdWMCEWTUDbtdjtjUe0n36DQZHwQeW
HaZ7teUYgK2i4R6UHf+7PRef6qoiKwLmg8w1ZIsIZWYSyDq4thv/JrwZP1w4lSvdxeaJsEF7SIor
AULC3VBDbHiaE8B3cmCW3SeKaelBLBIK5rJZV921D2jfuXAIS3qbK0bQMcTfztrT98WiAhwE0nn2
EV1m9TqpOa2TrFtxlRPiHUNdcdrO1TuLaKqeGbW+Uj4T0rIUS/p06vKU/7BPLzCkpyvlwagpcPMf
NNxuc2wbpObkidw5VZWn5i5+4RtZvMxVKK7ibCVResKxhsEHYmdapT3V7bm7VtdKPkjhsrsqOUy0
Tfw+UxsDrvryPKIsXqzKW/zNH18qTo+4C9E5dwxj7215Zs6KMafW4e8tO+Mo434Lt4z56xPABr41
151CWmdXFQaWscxAa4g2F3z0MUKbP8Yn78kzaplIITrG8N3lUMjsiMSbwV780yjPhS1/S6Fe4t6t
wptRIAVYtz8lPfX+xSg2VmxGWrS8tpp0ghudowa01H0/KTPLR6HmDAhqtSplUm2OZeZWw6W+VSAD
bIt2g9fC3P79zwiyxVZAnG+a1YenoD6m2dlup7b970d/n/v7n6/y1QWBwlg7KvBmNCp3BSJBpYHB
V9U48f4TgKRyXGbQQvTR30e9NPz3oxSlMSCL+SsJhh43TrrdwPyamMr5RwZNabL1//vTalG0tqb3
1JHa2ohM8sEE3GMA1+WMShHZ+6y945zZzr9QNjkehwov9SKsIeuM26xLgGJOI3mxWbVdZCXb/t+H
SsE5f0zI5pPPDDxQdzb5kwnObyjvYm7/A0c0AISgh3BuVXjfXfCoeWcDUGlhTfBbuZMJXSD7+xeU
3q5aKySNGVsModmXLlkm8gYLHLBwJIUhhAT9rrFTLGVjz7i/jhAhWRwmDx32c2BF4LB0lwdVdTJY
OstYyjf9phxGaUV2o2CuNFguoiUTWPCbPcez4DTUoguUsNT6TvE0A8vbB0v/0M6cVVRmO/76I/p8
OrKkwCAWv4yB3a7U9/ZQfnDqRPttqnYw2TRR4SFTjxVECz3LyNbf/a14lj70W/MljLb/yyydF1oF
uAtXHOoW7z08o0RzsKvJv91PdOaQWiRXjbwQ7TLMyqx1HFw1oLqwLbMVWWrIF5NlsW/2DDkm7sJ/
grxsXvF6/A1W0scMS3g3Lqo9k7CBPx+jH4piTno9fo33+jf/wNRP5g5ck8BwpR0vHjk/nHf4MZCM
QLOo3eRHdSP9fWBDIgSE1RW6I1zJ9kL0AjmJ1MOH1OmZsdjBire7IPbkPMILXWuXZuujyLKU4yjR
KnLQ5Sqoc5lM/vQAriNrgYPp1ETrAREvfjiWPNyiDgoufoiHYrpg1y9vVcBVze1Gho1bYE9ZEq4K
YGHPVVlAKfkCVDq7Jp4BLye5P0/B+R6WA+tYuPfeQBgs442+mYiVOnjkcznQ+7fKmtQ8wgNat5nj
ddQfHrVUluT4ZOtmB7p5gQHAEm5N4MAmjtd84ipc4UnHBxUgxJyIfGVyhHu4c6SdxMJyi06AQsHE
gMUEjM/YWn2vGQJdYYxyrcCIUH+gSD9xNqFbQvbMd5BWA+S+vANplmx16+9UhyQjgE34idzyikqs
CFdcRiYDeASjiCBdhWBiZbk4iBiZrWHd3qMTzADjWW6lHcO/5JRD3IxLS8nt8Qd14sXrHAOa672B
44rogNfc6b5oOKPyDJ7EcIlnPXTkH5XDNycqgnS4gkmoSS2EuN4NsA0sc96N0oURSFoFMFCMrPEd
0Wt64PTSzkXgOvxQ4WlyEIhZg/OVoGykK8U5GUJO7duzHBuuAU1uMigYDNLbYrywVok8IM+DVI8R
09mVvv+8cQJz4vQgXdp26d1ygGifM9JumZr/BphfwkGrNow2F98UfxxPdbfYzM0ywIfgmQJH44RC
ngkdA3oEsDUe4j8T//6ec6QIBepj2nvdZwCfiGEs+0TNk3B1UnkoS9lK61X7qX0RBoLxlKYH3UnA
ypj/UFonb9pzJT6GTXGCLwnWSJTIWbSwM8LrBlTFvLyjD/bM3mEr+dMchlAApysdGLSFLe3QUHC9
ZOS2fcxX0Yf5SxcBweCNC4PwDG7DWa8bcBSnKyC8OHxrX1wkwWtqCFdblh/4u8gyGC9pcoTwR35C
9Gp/WeKC9wLqE8kHCbXarjvX2OCoqYDbFjIwVBZJnhfNiY1+6XWgyKvo3H+gMKCVgUOKPtaoPWH+
CQbSf0f8TSqn/hhBhfOi9QcI5xPbN7zgkNSkmv5XssKpmH6gmEP1mroCbR8/3PYHOGS2YddfOGZE
LvWDAhDkAZbUjU4wN0lLmJ7px+I6akdIsIBCJYkUwUsSv3msTE9YxWBFu8r18fwMc5uFJXSmCUNF
JbDD8ffwPvBDgEaLLOap1nxwoOlAn4A4LngPz+6cbwE436Bs8Xbm1nShrYW3weHdrX7iCzeJr9wM
jS30MClryOhQS9NguwhXrNCKXd9lh9MLnbQ1vKPxnl4gspeHon/Q9WInmtH18OB7hy2n+oLTfaSD
Fu6UJ/cugPXxUJz083hmRAymjcSPDGCHxeqsEx2gIPCw5oe7hMWV97HsN+N9XimiZXDjneeWE57t
ITEvIdx/VliTm/GLXQNgbYQQUEHFAag03uX3+NCfDWJZ0Gsmvi3+DoBD52TBnfAFJZSwcTFYjwH0
h5VJJzRcDUQKU0YsznOeCqmbODC6TS78/r3evDG4aS8di4D5bosickSXwDi4EEyo3eIEmhmSMfBe
Fp8FcDOKkHxNcAKgXcilOpJWWL3i6NLCMn/ZalH8Etch4I+LduxQrKJcWGF/ACMP/LN566/yL1lu
kNUxPwNEBkzbrejdAaHE5u5pGMgcfiGcbYIEURwIM614TtIOjvkGKSp+TCxUKhPAT2AM2BG9F+rm
9DV+9AfuNBZs4GMRIA7Ee+QdRnfUZ9gok021UQgDZ3zI5ZTPwG5eK0G5Uy30hjOtuWsBI0auKlwR
8iyuCufbOWBml6u3ul9zX+j5PoEcu1M+tMExMjvBMTNtyhYQtlsOKzM9tVyNP6HD8XilIQ/2nTiF
5Pqmjw5YxBE/de0gxxQJjNsUt/lvZmUhP4H37oCgCC4b/1hrXwCwaX7yhnvdgcwM3zjHIZJkLgVO
lWzbzGUz8guXMLhBxAPEBXs1XyjqjNluCORggQGZ3faQHeDqwGclVAnVIeB0ll+rd/QHE+CAGkre
zaBO5j+/Un1bmKu643R5FP8SdWbcMJk0+aUmFoyIrFADgWYrT/XuX6Dr/eBaNI7drmtobQ6w76na
fOJGyKFf+Lb0TaA4AqJll29IAeEe/U/0YU4mEAnIlniHKTwgHueSePa/1F6wqxuGQ0tkCYvrzKU9
SV8jnEIf9PfAS0E5d2neSMM1H7jwcNj6tnepWUjmdnTMaRHTfmGv+mt917fpZ3wVHbiGua0T64fd
76+hT16M9ES++G9RrX34OqtgyVgn2wjD9wx7d32ClFh+YeumdzbJSV2JN15YYKzcu/UvtTi2JBJp
q4LJwEHArGnNFG11ax6Kl0SQ3D9wNCRBTea9QacbIVIXXTo2Me/h0iMWZZ3xKXVurIq0LHF8/kuJ
cAo/DIOJG9UerNyqsEuI0ndATI+UO4ACr2fjW6XZWtKWKRISS/8XsAIvLKRWIoZUhz4wfUzyieTt
sJf/seqigAvBR578HVdZc8t+VCQpVlbZuF89q9iPl8ZwvF8AdqzgegEpaRlH24nhB35Xe9xG5/Lq
r7lav3mSXrmqmz3N0qI48SaXW2+jUrq5WnwAwx1+mI/yqDrDLiQvAMEiYDxF5vKkqdP+Y1teJMvk
TZ4Z59qOiBbGCXvppE3nkUB3euSg9inOr6xRlbKWJUK7VkIOSWAuM4hy9c19UHDuWUHLF/M9R7vu
a/HFzQkpvXtyscg/MmGJhgULvn94xJVw99b34TmC5yYFhJfv5yN5m/bVDUxNsAXljnREfoO8Q4W9
Ud+nL/Isane8QxZPP9iXNPWUtMdg/Gajofz39sqHh49V35nfVCdgWLIMo9gmuKaUD2/apaChc4tl
njJJP7a+l98Mrslnt25/QZNyKDvFh+EivrBQ55sEgcM+26mGQ5wrxz1klMjIG9zVFPubwlkc/DM5
XcF6cNQTxJSeUw1imJXiFFa+h4+5Bo51XuyG9XDtX5Jr7rGXFxyWjmMzVw7NiZY4gwpCYV1CmT2y
3BKH6oJkQekLJ0N3Y43EygyuPvmSquXYrSnfAbKJc8/ZLC34MxxIyAcwyOQssacDxliGe81duLMa
602ERzLYIvIZ01ZMAN0rkw4v2VfDbkRJ5sQLyBSbHJ0PiVhWNue26dmSXxArIL6RXNjyifDFNXK7
UbkXLKwQFuZuA2FOS0FeJ5JDgQgp7lvaVtvmo3/rSNPrbfkFVdrmTadiBrCN6iE7ceqjML3mylL6
ICKIUE9OfDsGAhsOFsZ9tjocCAgPNom4pM83cY8Qs/MOzsFn0feJ7nC4doRPb92/hn9k2AJfEQ7l
S2hW7Xfz8AAUQW2+wCUheAnmkfYwd+IXjSutc9SnsK0kN7gOj75ytGZF6yL/ARxDcOTczQf/VIjr
Rtmi7Y8mSyYMg0ZTzRvuFDrtEDBruOJh+mJSXMp74i/mlNXhQwuW4p6+zwiqe684uNNu5cuno8QI
imLcGJ2UZgxtkqsaf3T8ReGmf4U9HqEVBJKRS4fe/J5O+ve6Bn16aa68baVnYcOh8Wa1EBMkiOco
Qi0ds6Ql/IA/+Kc8GHpgjkx9V2PEJq3DszLBGrFrLoul30JqudetC/dt4srnGJyggFwXTPZGNmgb
k9W6j5ciLP8MhvWSjuJ3YZFs8cK8CSENU7wqz69/WNmAXoarNNqBR6VBziPHTo544yk5NtBwuGHO
5ndfrflmzgXJiPnMiQ+s2gmnHc57P8A+uKmZLZ4JXNqRS4t1fFVsU24eSmU2Ev+gOcUq/2wf2lez
jyANIxT8FGklkzxOrvS/fLTSf827OcwbFbM+3a239S44MGP1/ylvkbt4q7f4ljjwjx/qvwHtbUiK
8DwbDZbADdF+cadhybp6wnni2I9JjGhbb1uJxLkfecSg3Q4vL9sNqJ50biaLxTpqcQdtzXhLFIOm
7lXaPROeBSuB3U3m3miF8551l74IkczMtbRwGVoqvoscGXyMYLpT/UIiDwMYVgVjIqKGW5eYL3mu
I5iJmrC1l+hOy6tKUY72mBndS+m2TE1TfwX2oBaIx7LqwTY/KY69o47uG5Xrpt9SEDAv5OBnE6Qr
fGfvaM8ywWa1zBYXTXPD5AHP5CYtVqNJAWOBsc+secuy43X62dA9J0dHtGOmwQlpUQwNaUrPYYsc
XEoHmSoRlVjcLPHgf8isY1T3jlwz4eLdowKO8WvakzQ/g4loSIKReHEk2cKHz3ZG5kZwijQIbxvD
qdgQjWVHJ8ZlyZ4DP6iMoxfVclrsMyCHU76mRlt8GvdUWWaP+MfXHS71dE82g2OSsczTJlqGrFoy
oS/D3j8yPm3ekOibsPRwjLxxhmeguHivEJnRMImeJepHmlCkeheO8Nt/m+9z+BTsezYkyOUUGx+g
Bti+2eFQGs6cCNIu1F9Y8ZQ4G+MbfgqREQF5PBvP2xMRqbvai9wudJvssNxJ8YpZPxSbMHOays5G
nMAIbRlSuYwOgze7rODskAPGTNiQrOabDVRZRj9k7xEGQVAyWKNDCs/r0TvDSWA5kplMTdQ20Ahh
pUeCZYBK4xzGncZ1LVjBPVzVN3wTouTEEMpguHwkxbI8F/c8Xxso51U6244U0bNbLUhIjM5j/1hE
wHCpnVkoKDZ4Kqv2K6bP4+q0d2zGglzrhM8dxkO20SxhTeuIa4HKDoz+nb4s6MCCgulmnIE0aCd5
y/aoPpRVtaqfcF4LEhzQht9laVlF9G0xEAQIYpbAqhtqsZv/mG4IalvlI0R8yRNkDMEoa23SJ08d
A76NtgwJJ2dSZegbnxSjyukRpAQf+lF36i2MmzZaVi/yXIroXs7PNfwcCItdevynrEdyU8YzA3MG
Rn270sGS2hRxHZFojrpneDo96Fw4jLFeLWPKu3QWNumpfEuubOoL+EQ7wYY//sPAKOI8WlnKhoED
rPl1fBPVU7TtTzp59N4y+fWe4hOcSULhvSnfMzfaIv8HHWgpkDqs5oP+f7HNBSgcS3lXfWSO5wib
5h7e+HPIH5IcphxA3zYhAgOWa8TIB/80HDJXRhVMU2me0IXBkouG2i55q964NYc3LjIWPLlcaTfl
hetDOA1wLzYLnMnyvsvfRVoYD51mTOP2OCyyFXGiYrQ0SAmid/ObKbuKbAp6QszK2KJ57Sl3SL8b
1yC3koaZy2r0HI3lpSe8YJWT9WNucFVKvh0YgCbdgIA11Z0GZhkrVGSpt9Jjrn5Q2fP8AUOv2YI+
dhbxM4HX3Bi7TjhKBzYWqAaMvnj1sGbNL69mE3cbG8yjLeW9+g1v6deAq/OXgfCFh5/x5nzXFloi
9rqcg9Kz3lW/FdjHGbxiGfvoXhDdezUJKsPKi16byRKtrdJiBNgRJEfX7413h78RauREGfaUd61t
HPQTMqGluDOvzA6HyjF+APfYHn2ICk41DSVLi3b6rvscv2OJe9CK/jHn2DRQY62mtIbI7Yloao+S
4igUaYSjXPwXVtOczq5xADLKbAT0EbefSuJzaytk10jE5hDuzWnWGr/CJ4cKEhwqYFtMdBieOO1W
4z5F0vNl7si2Dy7FHbgQWRYbVgdxpUBYy/eLfDX16xIMscNtUNqoWOU39ez/ksfOvPnbTJbNElnE
PfklXrLIaUvY8pPf16342+lZHeqnuFbujBRJ/r0J7/p1ePejtbSRSWxZyt81JcoPWY8PGnfaXfA3
QPxcZot3Y3RZMiDkbgPcmE//xqKgi7MQTVOdAo/4ySfDp18zZyhIDZk9DctyFZ4lt/+Ozw3DN+Hc
ihZXfHFX3lWGPOEtUe3ibn6huNZo/uzaN4YnE8nFsVO5EFzHNx6juVQX8UvdxSdCO2XybBhw/ulR
hsf0UbkKpHjmSjQa6IveGDJrEMtJkrfkF3GYt+CDy86/iTSbl+aJkU8x2un+85NjdUyHYT24MTXY
r0EW1r2kKbQM+EU8xxBGoVXeovt0QxuQUdWygufEFW6Eboncu/xa8DOL/b+EF3SxT1z83CycaBeY
jd5SUmeiNwa36Kac5He86avgUu/mCnlg40UIYCEhudOw3DXH9KQfBZu3NPoouLF24aq6FpfFRjvj
rz0PrvpFSqjSW8hCdvJaO5sLp3mFT27dYAtx/pIce5vp4jjsYJ+ie6EtT9l5saVN5mLIkleYh0Zj
ra+5mgoa81dcXOjk+SPaZ/PRHXX+Wsa3P3PLFvbqninlZAc7QbNGXmeO64GV3dV1ctV9Z6/9K4Md
95e+VuEPlRve5x96MWQ2zUxmYogZ+SA45Ai26ug6MEQ0ttNFkTf6iRIzLt8WW3GXsnyy9ZR7rsti
m9xzEPif+hefawnn+WWJ4EKR3iPkNFT2z+og2xIVW0hFZJfyGV5qxKRmtDIUVlAQaIuOkM1chZMt
WCECj4P5EhHfqgu6TwGBHSdqgj2iT6r3QnnrKJImR5JdhbO7Zonf5Z5HQixrKkuxXVaP/ga/mccJ
oWrVzDvVnUeo32f7lr5FO65PhtdAUwU62wgxb81B2MZv7QYVlf435efUeJX3wWj3Gyr1gqWPp8iO
yQExWJtPRtglcQgH6Z2+7u9AVbX3H9l+loj5tjl8eONmcSo/gw231kQ/9YUmhLlNsexaKyGkOjaR
z5GddPJQxKKHe1SvmiN4D/zSZt0eXjMVkO7U1n+g6BD2+oWuAM5t74Od7i2Ot+YFYdkFmeuleS+f
oOCpo+EEfrJiC9jTSI7k8lFO7CDsNPoW1ZBaIkOjEQ5BGcDGwS+X44Uq2zhLIx6kZU55XF3Gt/qm
nfsdoPh4E6pLg8r2UbksMCcchMJu8ZYAxjyKCEjYmWl/TN9C6Po2ophdRD4R4rUVmkfaLFS9QGtJ
uRjdhc1K8KoMe3gw664e0WNx51DaQKRms7n7HIMovxx8idsXMG2QMgZ1LR1jPruwqE8YqY7/cL0t
XtEbB4Y5nZFoGw5NDrStY0TNwbGmJKnBASk5MiD6aT45qYYE+h4XH96totSGKlxtmpQMnjXMcOpJ
r99lxTES1/q3/h3LFotOwIu4Nwxbi9eM0cMXZ6r2pY6MQxzyr9/Ek0GxC9j03P+IhE3eonV2VLgx
26XxKZzZ6VLllPrvM0hc4eJSOU+R4Tbum369yK5hcgG64wUwEJAnLbvfkvnfkxpiZnF9EIKZ0m2i
t3L3vwcijzzaHEtuH1ZqSFgpKMrCKcGuxW5bPWNYohz1VHDVViWhll1zlVU53WXmrjSvmDX5Fk0w
+ZDvGneZfPBYI2UVn2dp6Rxd3xrvhLFA3/wKs01NZNta32n6MiC/pgOhzyhhXpAnYa5o/NTB4bgI
5g3Yv43r5pfch13IHUTGJaj1t/oZI1H110G+N72lRvdDBQe8zpMDKApkVKx8uG5yRHwGh7al9D1u
g31BL2OaS1hON/Qt/WVNdBp7FTSWC049ityhORkbk7Fpt1YUZKh79mnG0iufBQef6XgF860M2xIR
BIzTdkVFwhNOk5fkIRmFIwROMOo2bQ7Rmgb52qO2lueXH9YaoQkwP4QdZvAmv4bxSU4PKbHTOUJ2
bLH2JDyEftN352zcmky7mEHmDCa2Q3dQkq9R36omYrHHCAZezAgknWWI1EIUCXhzKpohc4bdOpYd
M4S6aPF2TOSxDfuF4HqI6jC+jiCabB07FM3Dl3pdnJEntcSENVjBsAlhrLcojDLy2cj+UzeYXyH+
oi5iYYbx1t31r+78N9hv52n//+b8f/8EQ4H4JZVgyc9f/fu+wPTn7kiFHo5PDbpPlgsOnx4oPjEs
8+dGT1dxTxnnzksXG5A2TtrSGItq7oRCoClH2AMR7H7f0krhI6NAUd+PAMTLam8KKmfFv0/9fVGe
IHHUDa3tv89JU8aXF/NP/P17AaPYLMuF26hI7NNIhnExhD9SP2vt/z5XzV8oY6T2f/8ba6wHfx/9
7wt/3/efHzFVogHA/XeN3amMt/6+KU1MoNR/H/59a+PnHEwiOd52WlKd/G4zQNipVfBNY0vGNU9W
0kPTrfo6X3l+445ogOSoaZZDr4+2njnhPW7HQ+WPl8GrG9vHEmnl5J+e9Cw8JUnwuVDSK4C8T1ns
mpWaqOpywXgjjMdNKEROxf3aeqchGxTAMVJEt/flCbjBjSgZVgl6utjvBndqan+VQjz2cjoIi4xR
Y4IsFgyhiHVU4kgzMybNFp1ookRHIYxfaZf3m460gyWOE7Y+nX1Tb0MGV3U7rFOdyXbYf+ZiLu9U
D1kUTm2SExzeFehUvEaa2MGdNDWuQVqj/TltZGm30BjJ45jAi8Ys3oSQPSczxLVtViMJlCSHJBMF
R9tBiPSQpAk+hVESMrIM0XdqqC1qaAMEhyNrrHs2whjGGAkpwybJg1cXydscdepsJMHuygytKNai
BkSEeIsVL0i21DCTIvkuEV4uSuAfISKvSY0Q03Xdwdfl31pEzqwHKPxriaxc5uVF0Itg/4yfKNU+
swX9jCQkADYHUaMZKBMGE+1LRfsG09sSZDJHDEWSoNU6LHiCWJhEyfYZJ9ZTGiC2QxA4Zj/mkEUO
KVjhEF7hpzU1arGq4xgQjT4BIVNva9jjCU4CYRwGj7DqsquXkykUBfJFEtk4/ggmRpBnbpYCWBXr
JN3W2tcwrrVM2E4Ca+CYR6HNS+7UAxJ3KUwmJ0zblycGBZkY/8QI5YNXIVg3hqTH4KhtQXiXHaaH
UKLnUDVhdIya1Gmbea1Jss+wxG0hHaOiRKSQm4gWpoYTeWx8BIbRuLKnfy2C6TDKCU0pU0J5DOEV
fzFjPv4iX6W3KQf6cEw16NQJSdHaTBpKuNU2htI6eTdgCB0n1NwBmO2UmaKi54+SK9GReok+ZLnB
EYU4MmYxi8zkX9UH1Q7KwWma6ImYIbbqKOP+8PqAACLoZFj/qF2ND5bA4p+a+j+RXtFaS9jbYokW
lcwlC/98JZdCt5/McWtMBNN7EdWAGtXvgsleUNBBgy9OtQ11lUhQncVATj61MqXVVUUvA1i01Xho
nY2CtFOOBJ1AOFzbMVUV6Rv6EVtbpCxurerT9itiza5YyqIi1U4Sp3+5P3tcSLbX0YyQfdOGzYE6
N0H9nf3rhbjdwzYDhkAIxGK2gpI+Es5gI23bUtJEnj+43pSTEI/oNpdVdIb4z4cmEV0syBobat4l
+WrU9J3OC9DN4UFpy2XWTXTBfTBya4y6u2aqohmn71skOTiLrIgxuX6G9bCVMHMjRDRphKj+WtVM
iCCMIcK4/0mTjhFp6L8CHNDEgBBJn8uxC2GrXYZVPLlyC0i6NkduE5Sqfgd+57ua1JADcPyspumh
EsNQMJpqmCEO8Yj4ueUKDmYWn0ATK2fwGRIxRgKQeDHUtDnlMkeYePgWDfF9GHiv8ciOjkC0JrLs
rzrnbA+zSOatHZWTqdJyFFTQ/BJ79Z8EaGTgEomIbVMiETytug6poL7HtBtlhVklpDjZB8iaqMK2
p4iQB50NpzabbdyFH0lLpAwmup1SBwaqSDhLWseAdPCxJXioRMKxvCwkkrHbKNnlCmPiqKRyaCQF
ZGyZVyv8qSe5GR1ZN0BHm9j0vUq54beeXcT0DHECww0DzLRqpwr7jRGcMsmXj6D0X5Xc3vOK+6Sd
cqcZRI7xBv2JwK+DY1pwANUY2k8a4ZhiTLOd05zRFwWPy/omC95V8HzmFKUQb9EiloAVA2h9czZo
byz2hLWscvMlxrQpvTRigI9DQYrGZl0PvSPoyX0xzHYFvf1ozMDD00853OtfiZ7+jo2+cEGeEDIj
0oNPnUA3gLF7SEtkOQ1s7G/Sqc2Rmi+kPLZNlfNSSyCYLPu6O/ntJSzqgNCexUPNxTmDgz4FtxlK
uRq2pGpOts9VjtJvWfv4e5g491mkbxJz1fnoDYGhke0e9g+xvY59/ahzAGqgLD0j4KIKYAEpI+Dd
iPwAYUwe4UIB1ppp0hb8GZpjKCeMcdB4SAs6I2bDrQiMs1ktyBOyMwYfnS60SKDFZS2NwnIKfG8F
0uwUe1Sjhqbm5FlMm1YKCkevk0uapiOgFNqjJpQMVSZRNJgQNkx9wrhi9BDaJ/QYjVFbpXGNQYQH
GTjhtJENhu+U+VzyRkTY4Di3qWsKcTXkPV2IDSy7Du2KUEiWXtFcLiaCAISR3pfsiQwhGu2ZiDQN
UnM/NcLkqCXqibyvybwhzaggMGSbDzgpNXJZ84wScpFi7Yt8uvyF5rVW5+E79ziFxUIYMkHjCIPw
pEey4Jt0DRWiwVYEASpSITiBNsdZDhzsI5WuR61z9uvYYS2DwVNgLAjskhNmmAJabJQj5dh1VqnX
BWGZSPhIMjiOAz3jfLvA5b/MWub7oaEuZZZ+ApoxysQwCwg81aJ1yKBdGhL4WAjk8Uw/JZPussD1
7TQ01PJoDDkkCvdFUpu2B7Ob+bxG+4McTjmLHsQaraWBBdlv654+PIcRMZPt1sf0ktURviU2k7Qy
4BZq8iNVj6NSaWzkxVpoaWCOYoxjq8l/eMU5spuLp25q/YsgKbI00tsACuSYtl296/2NMjAPkPWw
32kyNAegGIhhUrpQ1cLcL7L0U/OwnnciU/w8Og+BaWyVqb3PnB0uVsoaqruih0qJC7Ses8YiEtvI
0oMr1VGzVWBIGUOorzRlkAWZbBkZHgffkB4W8PoENZr0o8TaI69KyR4KEZTOuA89RJ8d5xciGZvE
LiTVzWKkC0F9nQxjE+qwSENEDbJUumbp0yr08fwovv6h1H3J6QuMfzjQxIKEUWgE/FUThjGGB0Uq
EzgqCaeW5283ml8d87E6ekLwPg5msNbJ6JvsMSIZQm3EtT/STUpJY3JLo3O6Cv2PWDPZVsXEHYY6
Iq9x2qp1fy6TPHQzJXCDkO6VFKDiz6MSG1LYYlacj0AC7HBCGqW6Y5sOF0e/l8aNAaPZqqLcjgWS
e8WCIX0SRHamHnQhjUh6ZLyq6RgZRemf1jffcOj5Nv+MDHrcUd/xghV3L53MTbkHGqLeJlnHd0vC
N0Sk3URx4k6PIArVFQ5wOLTSHJhGY8LjqpUmbd8HGsOUUrAkA62QIVekQtKlH2q55JxzLvwUw+2I
lRR2hWE2I9raNCC5w0B31R+GBbtEz+ynLnVpuRhRQ/btQ1GUaANP/owQYZArDJcI6kuJtzpsBgWM
aUUgDS32ziiNzWiUO3VQ/f9j77ySI1eybDuhhzIA7g44zNreB0MLap0/sCSZCa01Rt8LcauKt65V
d02gPxIWgmSGgDh+zt5rP5QxQYt2uGpqpIpQr5ytJPfJ9Uoy2zwwlh7LFU+Vu378katrm/iaBqvw
xnA1I6AJhmLkvoaWemxTYj46XisfU4yakDwCCsjkaQr0R6R6tReT8Lbkjj2Q+hGcM8mpLJ+Sd5UY
v5KWD1TRJyWw7BCq8r2G7EJN17xldsRcwyxuIr+Cc8SCe+DIXWcO7O+25VOIlMGihLDFSjyaGSHP
EVk2Jb09a1cF2iR9vl95LZVTRVLFoMIvd8jggQcfPnD9Kz+ZiIkh/Sxvy+lGuNZNFhoSJBsqha0k
He6hKmmqdax6Ofl71b3pMVFpo6LZlYuyN666g+dWhNcK9F8YNtXc08QIqD0bHCIk47zIMcOsqKMW
83FjbTxVnSqTrKtGv4P9geySQp+z6B0VeYJSqKH5NoFhrbEWPJkMzYaoec/GuFmFYkA3OSTuTiHM
T05Ob7OEtvuTI7h+tKGNySTPuDWhnTMDUa/dCH2aIto1ipBq1BDLV/2nOZMYZbQ57/S+rfBAD1jK
QmsKNo7CHDr0ETLFKYi3vs9SbxbJox86IDI6ZrV8G8WqU8kGlGezIR2KnnhV0c/XYE5ZdhyE4dyB
EqHf1WwTcyIbdtiPGeMhzZBCsEpFwkyABBctOAPDgSPZe2jKc52Ce+qWjhtaQQ4eNE4lIM1wOIjC
3oV+zVh5Ctt7egrPRmrh28jIZvL5Ag2rpgcydj+SLge2RtA31TwJ36159iemtaYifcyk3TghllbO
vcNq6Gip+8FkIBZPL3HQ7b0kpnUQQkciwocPjIPdJjB8eFUW+WXhkgYSeotftnnB3D2egCpHV7cy
zz3wPTM0VNmhiFXhTjjjfd9brLxrihlfxLRCK30jHHqvgRFcz/5SLFvsnNSlCHKaa/bzbK2hQvqT
96HrrqYbFZ8so78jhvGaN04YwpKIYQwNHvaeXF8z/pEI0twb2MjrjoC9XZGjEnSTB+hZxKWLFmnJ
xOdrLt872NOVsPyT7Xvpq+mArwqN9hS3i08x65lATulC9jJ2KSDaYTSZu4wevWm+SgmQhkzXOr0e
lz5fUxo3dfjRjepIHldygmDF3qElY506wOWDpFWzrAgmwdB6xm07CPdAIm0B54nJRvsZmmgqapoD
Vcuix2OuTijB2nTx9ucDn25Jc2YL5Srm8GLgTRRmcOVUuLamaYQjQ8fBS2qBTndgeFA5w3VYuNvS
U8PSysDjbSOKi2y/2ziQuLAh2fmhq9HXdXIm4Q4y4SBQkxPEpXcdGpd6Qd8U0sFUVf+eOPUqL5zO
WZeC2wTAg4gR9dHgKX8tfX+4aZJw3/fz9WzaySnX6P7GuTx5Xdusy9pHO+hHGxX793BZaI3O9kks
4x0lOTHJrHlxUpcRnLl2htc5CMwjQJCXXgrEXH3jXvGiHCLpsnAvDQjU0OWYB4LMEXmHUapFOz1B
yB4yYysUvobpRaQOVlRzJp6xRFkF0fMqYK8fZuLexhx4JKvgV6QZpVnbn3P1CPfT2ixnfZcvFIMp
We83dhThDRbRfYGwo7RRGJZTtW8S4uMsw380axwiwFmZyW5SK31NHbHt54No8FYYIjpRFt7TMZkR
Wwy73LR/c6L8CkF9EebO6i7vBosjIFv7jTSu6lYwXrMJXMl1sXEijwWt9p5yoLur2GFHdRkWDqzh
b21ONpiz3M85itCEIHzvwERtbWd4x0HV8iXWwKcVbzZEUV2V+bglfoY5h9GG95PzoYMHLA4lPSnI
f523cQf7h9kyTBmW6dH05g6sXIg8+WGbLOvKbePLN7/AW4oF62i26DzSLvzZmjSFYpgBcRGDDR0o
q2KGlE1VvXHI0WDyLfwipnyvRTdcWQLhqenkNjJ380M4w+NcM9NonZukLpACNBo5n4WAbEi+QjfK
72ak+nbBqKxY1rGKJZxFDVcOwdnAOKEHWiBjap39OdKPqmYgMjC8mmh+BSKybmABrguFjarpkWom
5Zg/zsL80KUVfrC2+VJkfWWW85R7iq6maL64vr1nDr0X1QZUWbdF1dV72plqDMZtUEXvEjQgFvFu
4IIaScy8YMt3HaeGc4bCZcrx7bc2XLKs2qmAIsaF1VCLYculi9GEhPU8pHqVW/2Hb8dw51CKF4Ty
wbSsfVzX/T6UhL+OmtNbPlk/U997JrwE/0p6OVkxfPLHG+Cp79pqht3sZM25GqVm3mVYaycyCwQ5
1c9+kLtlmbEqaoDNkyPnk+eBs4qpW4q5zre95V9zoiPmxvbkVVDmNDe09VQSiwN/ezSQemKKU90b
F6/oPhnbiQAg71G7gbfxZwCOTdU86zxfO1Ml12NRYUstxKNsOf/llqzXaVDuXMM0dmhU7RL7E/S6
jOscPZ6Rc18+EkIbkOC0zWp5rIvc2bsoD8gQ7Ha+QRGqcXIKP+cslJn4EaiSzKjAJ89Srw85o+hW
QisFL2+Qc53ksbcX1BaEXMrPKDO82ygu72YTU+dgi3FLkjRUYI3jJcsp5KWzcWIF6Nrc9lPLzNLL
2xvxMSA8yTjxr1gRVmh7ycd2G6YO/iuBxBs9C0T6PfOMMP5ZQ/6/07SjWTVMV07vvniI7zKsfnhe
5ARU0PidSyIRHE0e62zcul39FdB42xQ1WomhFPPOQ4kxE9O4qnzK7qVrXxCLuQ1cQegZYKr94E83
ehzFle8yI1X+RCFXURy4Bopin+g8WJKcMSz6V5AMbaSsI3HdXfceBMZLXLhqnTqsksMyf7OnOdvb
Kjn5Pkj0acB+KLpFZNm26wxuNVdNTqSFRbNZNHe1oUExBBl9jiBUW3KpjA7qM6Qwex4wdTg1vIKm
A/QVErjUW3h5zHxuiA/Kme3PtCNGrnCr2PLSfWxDf69sPlVS8j4dsP+iydS7R8BurOPyR+yMP83W
uLFr58y19m7gm30pfXUE1Ae7MG9QrDQcg1kqSbZ8G1kV7/0ajgz5xjo/JwNG/hjpezZw8m+xZXEh
Ga9Yj3B9dqrPNMgpSC2NvBjwbn789zfDqb6Hz4uhSilCDjxVxLeXHw8qV08MqpdFRD9Maxb+Oe7Q
5YeWzffdrHJgIlzu/3Hz8uv/9vnvX5/7mtf1fd/VTBiHnWUMv/kvQzwSgle8bC63Lhuj6MkC6zGp
ft+93Lo8dnn2+4f/8thf7l5+zoc2U/afVu1vpgSrsAc0+egnJe9mWt7iHzcvj17uz2LkKQPe5db2
yLFbXsllw961ZJj/874x+/+4TyAlvUOo0m9uNqt9MoOnNczGXklamceUJDLepdEepJ9dpeWk9/4o
oOVopqdZX6ljaIbqOIe+XsPGR7Ky3G2r+e9PJMuPuI5k8mCI/fcvXH7sctegKbRzhvB0eShSUh5H
Gw4u0odE4l+G23P5ucszl02R1fznLDof4khg3HZyDF3kFajj5ekWDPehsD8naSsEw16PuxWk8jqC
InaicICytdCK3IphPrRqkLwl018Zt49tzICmr6d65QCYPF429tgiiAiLekbfOKMQgToDavJrNNBa
5JqAxii2olPCBVzWTMzCpmFcaBB/CGxsD28zP8YLKAq8H7vLcveyybIB6Xbn1vW+DmBCWz32hssz
fZBbZLKV+a90oCv//XtpE3JBnTrnSLpxuksuf+Hyt8vAWMgjRn/i7US77//vj//l8mf/+JnLU2PL
JMUaAMt///Hkn6/s8tOXJ/70t//Hp7//QqnjZud1zeH7Z//0fxaR3kdJfSI9p1/BzOL0pzNACgpU
bRh4j4NEuGhb+OzcqT0ntJ7BSUHP6HXOMMyIaF3+TKRFxGHlL4jk8OAmU34AE1yfjW5gqpQwx2+D
fR/2m5gYGyNAt1IVoLxArKx9z/jZ1+ZvR4bZsa8YxBMTRheUyoUVp2KVDanAcBx6YswsbXI0114u
RggwMIjIE9r5zD6gzdJvb2sab94TBVhxkwyc0rwKMK1lmpugJUy7DPoKsxLD+j6vEX7Cn1zJEahB
A8Mjz371QWRsalJ0E2oBcOIAo2nRrbHLoy5yiifSIugVhZBBLJQUPV2yNUU3827wmOgfZXCoRuvR
dvNbyttmNaYmQoQo3qdcgvf9EivZwsZeWazLgPojp9L4uYrujoBZLmaR392MFoOljgmmJRjTdYsa
PA28Y1+M0FITTFuxgZZYzeXMoQUUx0WrDPdjQiipS6O+K5gt+vFt6M/pKps9JDRW+6WCRG/muHLX
tgezOhw65Kc+YnSY5YHGAGK63isZIDA0ZLQGkI2DqEPRA8DZmY2fXQdItc6bD9PdJmnaMmhUTPST
hNBNFtvAPNFQh/h1fdSgNsO1k1Q/XCV+2oSUXauGZpqcrL1y0I6HBcKA4rZPkBu6afWKyyC78jSc
k7oNgqtK0ye1kkhxCYRl35O+s2Q/j4fKZe0QMIOFSF6f3MG4YU5Q9+1TZVIXW6xM2xyGydREK4bB
N0NinQcir9CPdfGm1cW10YpqOyj/llDcj7xa+ra8HOCbOc0R27gy4g5kYI4xJvHz324akeM9YBwP
KuM6zOmhcTmDKRSRkOqk9k0AZUSYfb2qCdshyHU6T2Vgr/LEejNb8ctJjD2ZNyuTX72mHcABE853
meE8Er053tF7tAOKtUShAHOU6+1deDQVzZCjIc0J11SSHCzNKij3jJPrPyayV/fAcn8rGxd/lD4H
FCg46nN0u/K9bwib8Nr5NdwbgcUyYbbjvUwWXa/TfjIMXBZ+g7HRFWu9tsDEJ7p0U8ac1URG2ref
UbOKnJE2Etgmd8lLJftwUyTuZ9DX4UtBe8v3vZJ4vWhbDYDbfPq6Wz8jmyuJDjQzn+1K+oeKT8jw
hEGrs1DPVkE0dOahgdOcRGU2YKuTat+LUO/b0r+GGVwfpSQmtSf8lJbAtYkJa2z69yqtf5glryAr
EcFm/j3xPHdNOLL04/PujU1P4OiV6KYvK3GM6zrCJ2A3tPAMoPRAkl2ohcjAY+W/hRGi6jk3YeqE
GUUnHuA29K+LGSS1yfEBPcL4ZLmGosI85B4G36A7SRR2A8aepgapxOl8KwZofKWRBWhqs+ojc2gb
NBAS1wTlWtcSfZtFaw/xS0J+LsT+x6ytURnGCGX4bBEwt0SnU9MD8LMQ3U75qXWj4M7tuCYHjIWk
JORlFNYPHXsmapgc/aWdPE8y6nZNwjKcdGFFsI7/2dJC6ywFEsNG3jV2vK6qi++itgQfOAvcs37H
0T32PbKY6crr6UypANFUT2ammkd7U7rt8NQVA2PL4alqGhNtafjLFp1YVTQLtq1C8ztatkUNzx9l
SozGpVuciIPnrWo802mTtfBOYntj9Le8RHttN2Sy1R2tDzk21S6HUckYHyXsOBWnPBha0HmoSRFy
7GbDUJshxlQBDShLUBo7gHsPtgAspEjLhrhORsm4kBCY3hEBrdtDG5i3ZLgkO4ZVz91McAupW0ND
aImt6X1MpYW90AzkcdDdZwwplUZb/jXGIAmHOsyp0swXw6waPvUaD5KClFm108lUGmNb5277uKOF
v8T/BsJNr+jyYbaoxsextdGDy4husUHGajmfWsQ1wKCz60Vkxp7rFj3pSeWcbeosO9MnvTXMiwA9
kpsidiqWHW6960D9AzCck+NU80V7M+T9IAJOQw4TbYTx3QV9DpFpvE3o2x+HksFKBvTfJmMb03Dh
HcwxeSeyfO2O43vqMEwnkPiauCn00RNWC8fGwmTWYhUopPBTP527Ok6P1XYasvu0tDin5t5PYNw0
81ssvk79kmjyktmRHx2GWvkMarlyuDJnhvvlLIeqYzPCSbJzPXAA0bOj2pvHD588gcGcSqA5vPsY
x7tlYsnWGRbkKnyCFKwspLoe2aQRRwpCBCig/LnsODjA7RgzY4NaHrs8MWvYeJUrn4qmDU5eqN6i
FLJhXBNw0S0Em2HZWEOCmSLIn0MjDI9hVntHwsTfQgNQRZOL6WhR7SEvYVMbKtioDDlBjA7qlFS5
dai8eW0v3UO/sXfjsgYwXdYFFetI3RTWzlwgn5eN/c9bl7t/vMTlF5ooYjC3uTzQtzbl3Li8cj1Y
T0aSAvlxB3Ot8Zaji3zNxvZU5lO+o3wk2niYkvaobc1NBunFVeHkYm15BgCS2tvlMBGz+l0EaP8t
D53npaS/bKRmV7CXzeVuaGg66CzY1rKtu2Pi/whkN85/vCjRgC7ftFNzHy57eCK5HrQg86/AwQMj
WxYRlQ26pFg2l1t/eYyMBK6bDgaj2o5pTi4rJ8MoKWkD0aG+TNRN0HUs6PLlu/zeNEvh3EUqWJlM
nFeS9NJsby1k1gsileQp1iy5uRubFlbCsoldhZTpcj9aeKxzRTfGS8XeMfoEXb3blyheILNm9UNP
vsTBcSEW6WUzpwh5jbZKV4M5LKQqYLHHrsR1VhfqOnQLThCObR+nrhDHy63aNOxjOThEKNq0YoOF
EVuRpUYtplhycO/yGi63HJa6ZKMg4QojUmYq69g22jqiY+9Dh9jACpqJnSD6DcoQE3xqyekQigfG
IsUxt3S1C2MNlK15nwfqPNZ62YqxQcVXWJhrPzCw7LiNOJa2JY6NiOt1xzWUJB7UBy5pWlcLOhnW
pefm0AIg3qQ+NAXI6E7JtG5qpL0SPWsZ5ph3RMlHOytz2Z08lrybNjJ+D8s65rLpllvW4COmnwWN
oX9gcl0Y/+s6pSEC0z4/5b2FfYmwhAyqV+khxI0jFM5s6K8eina2diPz0eO8bC6f/+WuoKWYZjRz
+LgDAHrLd0Dl9veNN8JQ0WgFVrNHrIibsiCyQ4GodNgVHYqXioLXW0DC3zvg5e4U4ykvptlfd40m
m2N4L0s8df28aCXjOW62oTl+COzxnPfdwzCWp/+Xyb4JZWuMNzYwwtk70NwBvhlw5aVnDXwy2RXJ
JtmQfrQ3f8xfIQuImDYhGUdreI4b76n6MJ6KE6MpE5EqSu2lFoS5HFMQr3A0uefweX4HL/Y13jKx
8J/Dpwytx86dIJyust9AFJeDctzR9mSCWOJLYhRAcLgkbofCnWE5PdZt+5YvwDEQJFtO6vMjPOl6
APS67cwdVMew35sP8237WXB3QjZ4JRFDgDhiBvhuc/haxDiu2zf+K4dZHPKv+sp8wIzGkDDDDY7w
xjlHHxarGOyphDuxB9J+2hfGCe9UG2+onOtxhyPElttQfSKGAVZTAhp9st7vAVhtorslnfUKmzFC
iyeDTqmxxXYeL6ApfZ4+gzv7jDoNcMEGfyxEAhKNna+Sy1m6ch6dL3VjPxo/xNF/pB9PrddgxxKw
d6/88EzNwGnFfo9fp1v/a8Qb/jrAwG53wdmKDhIDf7ciJVk5LCS3slobTLGQk5+Bz84li+6r4o39
AAc8gck+U6Nzeoo/cFyWxOptLLmF7S/hKKXoLTD2AnjojKsqYoS1Qh4HKGq4oxLjvIEk3rs/o7bY
jR8BkRwPv7x2205I5c8TPm9dcTHcy2rvuY8EK/8J1/5vMmBs/decMW2S5qS0cskaA8eulgzNP4Xj
lUQHxKmwMGqS82AgWdkkv41TsU8+umPwAOU0RbewNf27yF1P2Y62onvW1/Mnewh1LRq9dGG7kG1g
bWufsulgpAsnNQ52oSZU/g5m51DCUF0LY2d4NjN26oadjeTvDaIJysCX+Td0v222zd6hcFzjAd2X
L/09KVpP5UtLx2FFUtuv+Aix9i39KTG47Pqb9Mi1Hx2myQ6LsX4vdhMTiZ17z8kMrcEe2Qx2auTT
+PYFxqZpZw8rueboWIF5Q1k6S9xR7Yt7DYZ5pJt9dkj17ra/6v7LecrO4HjD3xgTMDS4v3FAqXnl
nFilrQGmvccfiCHNL/rWyF+HRwYLTxVfOlYbWMU8w1ENr8FA1o+U7IBh1j+re3bZlvHjA2Kz6hWJ
hb4ptjcYJfDq0htO+fyOSKLe3Ygie59+oNXfGvfiBQrm1tsEv8hSw9gtdtFTunAa7TctNtG5O5j7
cCdv8IXKHwQSYp/aYL1v78EAInjOXgvIIrheUDZtkDtjjuQ4dXEDfMSbVXQgOoruJEfYdLsgAJ6E
ufoFmCxyN1QHayLT13tglsA+mWCHGAhP3WK8OOFTAKe+sR4YVlohlc6ZFjl08YXewG6LjO9mWlNl
rI1qD5HhwFsMtuLO+sqyQ7Uff7IE56VyAd+pY/U+nbx31pU7KrcttfnewDG0XkALN+/qB0pCFKKb
Y7zTm/+w5/81wuyy4zu2aUnHdTzPXnKn/7TjA7JvUHTZw42t+xs8S+F6Ocewez273pu9KEyvImhd
P7DNoGzCaPSMI6lZiN+LVvk/vJglaek7qRb5F0ehJSWKZ5NEJvevR6GKCSSsvX64iWx6hfxrzUOY
byY+IhBtOGy4fqzx2cXQMZiD3ZbtbcAAF5vlM/6R6Pbycv4v7+I/5l14mpzF/yXvohh+/mvcxeUX
/h534Zl/s5TrWlL/S4y65/zNkbZjObZrea7tLF/uP8IuxN+UuZRvUmgPdYZkJ2yKrg0JPjf/Jhx3
ieVyltiF5bf+/3/9S7ZX85f7f876ssjO+Msu5gmhJFqLJfLLdhFD/ev+PmVt2+dupCkzk1dizjlc
Q7VpgD11lQeH0o9fNC0yrCTNuYlmQBClgng42T+NWMBQr6Z0Rwf5Oojn/lzqHyHZNpCk4iaJnqPl
6lamv6epi/ZEy3yNqMhrzoISOmk39cbeTaLl/EIQZKnFicH8Oeon86Ybnv3aTA5ZnlB0DPBxTFPc
T255NprxOJHqTh0Mm87JjWHn5L53TAZNVgD1aN1i5k+yHfmo+hwARPDrfjwohm9b0WF7Vr5suQaL
jVEg/mMhzvkucfFspM5r6MUmXYaMxF+xtJuC+Ua5BOc5tHn8Uor7Knd+uU7K0iPsf0Xkm2/mWp0j
ryX+QTfP1TgHWzdtuObQRaGvLIyTlNOeEfL7EAnjJmLW2w/IyhRJmH5ujc8JgtxSQKSWXfYhPGfJ
jNwHxbx4WXLzYMGY1QLgsJsltL0KO0YTo49oxcxt0MOZrxV2rKqE3mGgX7XKW5ZVeYRckiTnaN1z
HheTik516c4gP22bMNhpxqgu9jI9TC1GicpqdqPaE2pMgQX2x0vKaK3D6cMxyLpCf2QiFwDVK8b8
RvYdRTbsFiLpf8i6eSY4r9t0vtw1aZjtLF/Bis26VYOWgLkC+OzBpvHg9W62m4YEBA2WZZpUx84R
tI3nhy6zqmPDVciBQmEpHe/SyD2JcGPbvYnqZtCQC3qqRCl/C5GfhD+0p9yoz/FooLce9NZ5SVow
H7M3Xqej4cIjDj/kgDmlts2j7BObYl+RG1hk21xF4z4qfhm8vBVx0Mk2GTMDD3/3nrsgGqIZOWzf
DvQefHWw8doMlYkTz0XrGwu4CWNI4OasGoG5Ta363v3KCwzuCJQpOQL/C5/SsBcJJ+Yk0BE9PZAO
rRW1GOXde5UTcduzDLxSgbK22ul/5GY47lPZXifBTFVPCS6KoaWlURwU43cye6FzQMcvmEsX020Z
NMG9E+9Fv7Tza8aC7GAQtyWJ8PpNGWI+TbVe94btHzK7vK/rXlxj/OjPsfVb1mN6HRqgGVSOsaM2
YFU0eXNVurI+OcxvThxx45pWximTZXcovTpft2302jkk4smEfkroZs7ZLD6Nsal3NOreg4lyy9Xp
0q8Q4RG7vY2lAp29f66NMl4HUeWz103vQmcaMRVJ5IYybodMuhzaKPwxkcaheci0ue56CUBS5teZ
RdeS+FvQR56zdUqsz2pCxSZ168KMI6E4SboVrQO1V22FvTL9yJ1ewu0nCjIa0oBpe/LWppJZen8T
jBD2px9RCjO7WbDioX6o0fdsrGkCeYSGgUH+SdFUXaYBPSGZPxCiRvshDlgoZWKd2Xa6MYvmPrXn
39KnbZJkpyDqN50H4glV+S/tBAenMBQK8tJf+8iFWKJ+8rr1OkjcAwnJjPaqpt5ozA2KNfBppm4s
hmlcF10T7trofXQEXXwINE1GuFY/681ohs8ZJ21Eh+1C+yyoaxd9GoqzafVQF8j/Zx9+pnLG5MZ4
CKoWq2UekUuT3iIA7iGvO59kwM6r1IqDjU9e4VZ1JQ7gpLMP9DWY36aU3U58VzdLkZsm5UYOASU5
YuYMg8rgLBH08tbxGGrGCU7xvkC/3/lJvJmMcOtVM8TZ7K2cF0m7oyrUQAzBTFQLsprPjZ0PeABm
UNkT8xz0X2PiU/gSmZvJSa8np/7hjOw/cuRdVi21XzO7r9kvcocYR+bYAWq8wQkN7jAqprMXiYGY
jPyzGL2z6bvJDbMajMdWa6zNHoOt3x0iek77osfdKmt6kHlmsyi1FaBO49fs2XiyxrC6KhCkrMXw
K3HRUU0jRr8mEsEL11x45tHdXHsRAC+LbPhpOscxk4Y0zz7wLT0bpn+yBlJyAkWnKrBBHBj9azV2
qNjoNFuxf0xrWru5ZxPB1wSPXtY/VH2utvOInEvIRSPaVWI7hr3LStx9nHwkobow4rXLSOSWVnX/
MgntH7u4ZdVgu+N6mJBfNaU17RCNZTeMZnKAJGSHS1rhzNMwvBRyvvOTumWpUp1pG7L7KBMycLyk
OVjkelioEfFYzueWKgNIgOsdtYyYTdUAasZSCeZs4L2R1QB88CrEpTaykbnck+59MKYgW5seDpKq
6eurPOzqldfE7bFvaeT2akbKCV4Vv6GNGQHQArm3m06PwG6N9FlPsDOMvno2zclC1IlJxV0iJpGY
9OvOhJPr4KtBSsLnVs+U1Kov0huJnnyoSGwanPo66spz5gTyhMoNorvdnJ2Gw0SNSDcGwCpOIG7m
0huONhIVhjRIEaMs2BCm1ft0xx2jtTajhxOVK3tFYyffyXIE/lYWxHFYw5oALocr8gxpvgjvIxN2
ZSNzNPAVOHkcI14FrmEkZn2ja9fbWV0EvxMCu4f86aqKy/ZAhxBHI9RP0tvZEfTQXoW2vu5KaQOG
Mgi0hQEjwEdEwROOGswgxVztHL/siRYbi33d9VxyWe8pxzqrZSoZxsxJZQldB9lYRcv9nCmaGGmv
Dl1SQHMbSNrmVWa3TbTEzWCIM6pdEKTGo46wbJutZr1psE5bOqrnDkrqVAUBntWJ8IaRZKJiaYyG
S+gVUqu4e8S8RhgUPNxgJqoPHhry4iCY1BoZJtEnJDJi3iurY1frL9riQBbsQ5CE1fHy6OWWbAC9
u9DuXHPMN2nTP46Yq466o4leFS6UuqXHVtoOKt+QFOiM3ezolOJHnCB4inNsYKIUOAPLdG8yclRm
Nx0vmzntrI2S3k90Cs0mUP3nnzQnZrZ824ysMTLQ28zU3O19BiDOCFWYTO505UYejZwuIdrX1uWO
Pim9rkouWozE5TqQKPLsiUNemYExbay2/Wipwa8wRjGkWl7kmA8gUmyHUbJP4tPYwaEb+wTMUPNc
Z2gzgwYwhFE/+0mbbOMOHaFWWKWZL5zjgvXa5V5Q6rM9L3hhwY44RV11vNyyl7br5db3JkMBLMrI
23fWQHDcsmn+eWsi/vMQBZu696NTqJdGOURW34xPjGRJ0OJ8kncaEF+eQNmNIYwUi4mxpX7dWrK8
u7zcwQUFEdLwxhoOhnHpbV82YmhRfn/fJ9wOuLDvvI5Lnxbtbn7syyDFrbcc9iMCd3gHi+rKQx8d
13m9axb5h7woni43G8nHm5jpCHqR/c20Xq3eqpj0M8hAGU7/7nIzVQ26qrnS64u06KJZ0qpDz/7H
9vKAJYu72cHhltsQdioas+yfxfFy63sjPAgo9TI8kKRMIY0DXTEPOPyXbr0gL/Sols3lbj0lv8wS
0sH3Q0mJhVyilKUUJH3t8lngd+FjuXxWja3Oyo78rf2U1yiaQoWy0Z9hJOs5zrlK2eHpsiGEMzw1
+ne1tGjDoZi4nsmSMKwFOLbk4o34IjTFzh6TUn/83nh1MhzN1KWJ6c3PmVEu2dahQdTYss9FHJ8V
DZEZdSBzJDa6p0NnOs0vdOWDuZoJ5NyFRMQb1B1H3zD/vtHft5As4kidbcikRvvehm51vGxcK+d0
qZ1qS+HIuQ/FN2d1jEZxxTt1ou4G30GAQGLGrcbA+QFFN0S25cl+OdhFBbmkJe94JYMZ02uXjhDn
i4yCfDl7OMspol7+t8sta9JwDC73+zZ4ifSAj3j5ji7fxeWL6hORbZ3cfWQGQWvdjznlVI4HYtty
dpdv5i/7bzMMrKka2CffT7geq6zeO9gdhpfVZUceOWuAYJmqZl9TEOjLB8J1/M+flzeWPTJUlBYH
lhN/fASXd3l5vxLTMsDUf7xzTtv5VtfhIZt6YpRrpEimgJmvyWwfc7l3W+veYkXsSgzbygaBUwoP
K/IMA5/ANG33zqZt4+00FaThoHeNSeImgXdmAqnbX7DotG4a+vPD9FYnCSdYLBKgjmnjJYyu4c20
yfX3ZvQQDLkMYBoESZ5MsQDMiMTqYm+6uAntSD30oQau5F1XRnVjB/5d7bB2M0hlqBg4BwjRrgz8
W7KRD0VbPFZyyxWzYy02A09PKN5xuG9nL78GwBHn+aflWi9mACMe2zErvyF6zcyXOEwmaCnlG8bl
N7y2AFQEh4CVxRgn8nRfSOCvNVCBKiaoKztHuIRAqCF0dXpBiA0rz5rqHQIS4HkX8545w44O0m7R
zFL6uP1TXNrlKajb61YMeh+k4XNlTS7qoxgQOZNYJB/uwTK5vgZme+i0m+8sQVzgNN55mX6KiZ3F
gB+d9IdBn2AzZdkea+LwoDpN9aX7YyPl9X+zdx7LrWvrdn4V1+3jFHJouMOclKiwpNVBSVoSwpwA
JvIEnt4ftO2zz/G9Lpf7bmyWyC0tUSQB/GGMb8jmU9sP4XxVEmR4nBroGApxST39QUNSMPhHMNEn
DOJchAOJS7cehoRBFpg4/DhImDkYvGPNY554d6W8n0LxBy/OjL8g5QQqk/e2p1gxJlMjQhWX0NMg
K4Ph4OXqGjZHVCp7tLWQF0If/FjV3YuA0MFUQ1FzC7kYIW56NOxUfcONqV/iAHJ5l/g3E0UGodAc
EhbgqbbZpNTMmwCjXii51qHcWZk5dVWIMGbuqmIDM8gV7603PLV++HvgRZhTtOI9iIhV5Huge2Ad
Fea1ll3NdAG3RjND66GnHnIWUvnYPrhxgFEAyHsjI/zxMnvptQORzX6e4pi8SfJ5V4X31TTYsXqH
3budwp1s+/tCDaSd7WZXnzuSiDngv9sMsnfURelGtaDOtXepcxIJPTyxPbpOq2YunXsBL6TZXguF
03EiFHomcKDLPmZbXPNoQh8ifDIC2d6gNL0EsT44QGS6YjoLl7DNJbp4cPVn2Vu37Ouf5yZ4FFb0
Fvk9O1SOo7mavaPpMHVWdXgvVYG5A0AYij12k82+8fvXqiquPEsyEiIWIFYe7kvwXbErJUKZxcRp
LnhZngHGr5MI4OwYvA3JeK+lS+EotiZZcxiknMEPdhnLRccdkOK7GCGcIrrPdPs6T/EpQBwOVql9
bdDhsFsUx87G21qEwAHnJmEFp8VwtrMa/+dsvDWEUENErLgUHHuanqBqg10c+jS39fBu2j0nP6Pf
ejYUgG7mdOD3FuQT2d2z1iSF0tikmJ3Y41MrG2jM/NJ6asMS0EnN5jHNsazYDUQG/EL8+gCGH2O5
phjGc98SiBaioZwQWqxal6yoZjTxx4I07fOSIGePECNfvYYuRjA1RGjSra9uitpNWg23ihILZGiM
wkCCyO6x8a8RQ25GN53AJVwnkUK2KxZ+1rB3yGzFY0r8pol+F/aqccrH2riYdnJJTWRzyWjm9wp9
JFgzB5dYcI1S3N/VAAo0cCwWmDrY5ZP/TWWRbJ0e1SXHaGAn1kkXL4j0HuiL54vlZpcqYj1p+P23
00eAzmoGEo3zrr0GVkRjvpUZiJh5ds99YFsgRg2kFyBheuePKxtA+vmst2Eywt/A2gBBLXPCG0xO
kH4LDuQZJoybkySQ828rs0TFF5fPWTbdtyXT2EI4w97sXAuBhnzhqtHykWIQOJGkAAHoaATjperN
a5SzGDKd8gbxMjEdgeHfdtK7MyMQDdJgs5gtmlUQVegVk2ORMhboCswHcfidw3jZ0oZ469bIIBsE
GbpMz8Ksrl5bJtYXTmubTPNuYlb+Zuwx7Rp80Y4rWK/F8WPNOQgubv2dynHdOfFi2G++UqYoq3r8
DnN4VwabIVN2W6KdHrKUfDLMITjNCvOCUOTOreUfLjGXlhMZ1sOKmqN77Yfwi0v6sHY0CLPIc09W
YR7z/I/wSA8Y5368+IgfdU5NRhw6ZpuwZXq1y1sAR5JLGgfSEpvFUk8twBmBNYaxpJGcYApWYXRv
DT3JwgZnGaraDBfTSESQCyyxno0PHB3eRk0hKjsfmneTXRvhQaYvR0Bu2EjWfY8Zit9kyeBe0liz
DVqg4+5IbKaLzuymivWaRc/vRgfw7AZM2FXhHcz5qwk55AvQwVFVjGQadN465KlV3TCBVZ5xDLZo
v6r0rTJrUFpE/2DAS4exvHPmdnqIPcICkiKDjqoTcztnGmedc+f2M4bmGnedsGGXmJg4B9u/trli
vxyKHAvuwXHq8WL44UcaeTcGXRhaEnyypftUiiUeLBcBw1JOaEk/3MeDs+4bdRizGKR8oW+nZHAx
djl/shlvUo5H3nVGqLYTzK/0JAoJS7+Fu8NZAiU0FmBLgl2Zq+QXpO6ia90zA+91okCyeRbQMI5A
a4cniKQpuJaOeKr6mxZBPIkCLbQgxFVw+lDKZITA6mJmAoectGQrn8VGdj8Ne23N5okxGagJMyKg
EsXvJmv8hyyz7xFSgt50fwnm26t2sS383AQYR2pRxgerVE8uJ7aRXHsQ4UHHHjpnOKQICCMYwEME
v3gmMhJiZPJd6Fid49E190FsAxnt/eVkqA+GI2+4zK1F2ke3WQS1EJbDYz58ZN05tmtv21ESAd7C
HxM7znPTwahQ5DB2gXiPYtDS7CKIwZDD22xp8pqglSXytykgdQhiT2Js+c5A3dJkD47k+bTB+Een
oKISfTEKIDxFgGYrdt89b1KnrsSOnnjH2aS9yjr51bvBtaoRUnQwsjwn/1DoimcmHhvVAWXTLq1m
z6cuDI0bO4OjgxuqBpqN0Jv3ZBF6YdEKEqp3owfaLYG5Gks0xkRmNCPTq1PXQBrqAjmbs+2s6Bj7
FYFdMq9hQC2jpLF4aSzCM/ugxU/YOUffwXYkvR6JUOmfUt+9C6wl4iPMEVGgw920WaXuOil2poBd
TjcA4XaQVCiNqC8pUbbCBNDHQAWwIFypgTA7E+yk6uJNxPtYKNByvW/prTKj91GV2zxHsY3RzCak
l0McFcUyMO+t6RIgE5wZWkRN9VTIoKG/giGYWk576iYJGFwliszp5b4J4IFRE10XGYQYO5qfOUIB
H+v0c//vm0ylnC48zvRGGZz0ZMH4JQ+cfFEz3UzLv2DgRDxlPz0bgjaVZvmpWX5RqQHu+ZPeUfDw
G5aH/r4ZEFYS8A4Cb4FynXLtyZaMTUR2Zn6Tz8VbyChjqyRSxL9lUGVXVhbk9BmleoYW5y811I8Q
qmfrcMIdMtJjZpfZSsr9z+Om/5bbiMaywh9PTq9HJjkUgvOEwGdcwul1jRam6diM/NwN/MX2UOHa
ZVhGLv0y5EjNGoSfopzBUpnj5kAymJWQrIJlPOItN0xu/vVGdmQozOBugLTQ2LtLJ69j52p1kkot
I2NqtJudp+MRqyY3i9v1NJMpl2e+gV+MxjnPu5HRFjc/X/39WGWO990IYrUJLIbySweexBP5gj7+
tb/u//1gCUS48qR1MHPgenJGMCx8iCaLGnfWKuXqHrMsajx8OlXTdScsOt2pLkMbclqeM2rLPfDs
bLeMnJ/zjaA9qXpuTz9fucvdn6+W76jtkHSXKHA3bediukjvQyfIT17XEz7l9IQomjY6echb7vpH
I/ijFlSLWnDI6+QYsPkcFvVfLEYwkd6IOCdoBGEfPIabn29bvrI0Ygaz9xlwlv2X5TgaRzXCwRAd
+smNB+so6o+fOz8Pu13ZHQXvWGeW5unnpvnnV//bXQrediuUA010eVZGpR0+shtMERwxi77x5+bn
YRAVMXG4D307e0vIUSr2Sua3lptyVy5P9ucZI/hlcuc7gA2W5+hOs3Xyl5ufuz83ft3l4N+vQnEl
LiRvE3bgn9//L09ieTrwZoICtxPP4+f/THwQspiSOR0FqIvwya2bu2gg2bhPVULPtapq81eR0KzM
AekFWUpARq5pvKaAdB7txAfSSp1GubdzAVavqBhpGwPTbITlF8smtUqH+bvQ8oMaCPvCBIjZBn9v
VdmX55XPVcenBM/RGps+6HRh9mx6eoT34IwYnlZnynx6CYPl4ZC1RIMzqNg5E2BjOppOlx4ieP65
xkg337gf6Df3c0yYm90kZ4a+DY8cm8x6xgr2ZUj+An8ABJ/kKMemICAtjWlsQ1xkgkOIk6r5aBjo
8bB7Zn9pWP6/aOT/JhpBt4G26P8sGjl/lV3/KaZ/E4789UP/UzgSWv+IgogPS7ToPGzvP/7b+NV2
//0/jDD6hxfYAUU4cA7XBQHzT+mIE/3DcjFFmQgifB9zRvRP6Yjj/8ONwsiJPMu1fNP6f5OOOPa/
C0fcEI2Ub4ceAhJOj7a9CKn+RSjl+E5K8RonJ7BWebl8xEQNha73tXGscMvEUXKiLW9OEr18oYid
mMMyPZj6ITOISjdGTbA2s+OooWg3AyhuMqrg6nfMGtluIJ9wClIMIAdhNAhpQ/NHYXRYMSDHbEx/
yf82SSJAnH8c6/GrsSEu9jM6nX++Jf+VEBKh+X/6O3mlFikWawnXgnHy73+nZnzmCTv0j2BHLJxk
3U5nojjEP5PVZVyIa5fRepQQkLGMVxOLxxLIjqzTcEyLWR5Ky3wpY+cEV07tVcNZbhaLdrmJiGuL
twzvsA9E1rPfBe0aM91jaYBmTwv3/udGFqkPCEub6EljgLeINmwY2AahzoEiRxrD6rbwBwzl0yzG
syErMnqN/kD7UG+ngFWXGdsjgZ1oYHTmvguHuX0jpoi1ZfP0c7r3lwtAhAT+hOfo77N9243mCa9w
cJyNh78fjhbN/lwkFFQdfIDIng/OMgv9ucHAlKxjK6IQXtYgPzfDUg84cfygswoblgduC6hrkQNE
cN6qgwoIcq0w6kwuA7Sfa2ky1a+VmZGUslxU057XrIyIpkt8cxGkJiyqfapscJ6E2vShR31CY5R4
cv603GKieCU3UYvTPKbojwso63KIT6rCAeb6jtoipeeCv9yFWhf9y83PY4YiptGF7q6KMt1nTnuv
l+9q+fgtffbB1ikEC0mNWUkyaoQ9Aeuw+GaCCacEwjhxZn3knmr2daefryY4qCeYzEY9ENVFHKHv
sd1M0FmD0D2oZF60EGPKDgCY26nlcNiMBqv0EB7J2nWAVMZdvfgTre1P/flTiU6O9WB2PAR/ZVdw
5bxEPnhwOx0I/VlulM/Wx0mq7DwYqID6qqWiVDCxlod+bpJE8z+L2dgBOX2YzWWuKfueTcNyo8Jv
axndy5IteeL+VoQnHyt6bY8PVW3qAM3M4s1GA7BxR89is4GMvJnPmRP126F2zk3VXCRyA1BA9u/Q
fzOZ6G41MxliZv5X/asy/AdIWV4qg2Ek7of82AHrBFprM29DRwsW49QM5x+zQBLQnFbDstxqoxfI
SAW4vdw8tfQ+XTH7RzbT6Rkyn79jCfSU5JiMJKTetb5HbJSdmkzcyB76Zw3BKtV1eLCh5RAdiEEg
Z95iSE1fYEb8aurJaLMAMfZGJy/SNJp1b9TO2miQuJXx797FaTLH4bSC5CX2NIvNyVlWedpMCoDu
dgm2r3r4KWNVBFIoNXxNTOIvfj44/hQ6sw+ovvF6DYtN6kM3kRaRMt3IIw5R8BcWqxPyIwklgYbp
7txIr2Mft28N299W3UuTde/+jKNH9wc9Yz6JQ70u+2A492Mqob/Vj4mahjMbfnbJJJiO5XMNn22j
FDGQP7WmT9HpQgUGz0X0jlRvzpg6O5vVXFB7WJWTtFmneLrWizeGT3G0tx2LM55Vly8MxQghEnI+
DslnNfnBqV5uZHTlxDEdBbbfdSSJrYmXEyUXzPrgFsMWaFlNzknx0AZ9sCno7lau2xOvVT41EoBS
mzL07KppAIugiDzU2lt7FntTB3WL0eKgqkLbOUbJc6ooMzV7Xb8T31EiCO/F3iNigtbs4SsH/DPO
QLtCO7+wPU0ZYUavKYzE0rIsiGzyha6nOqZ4aJit1pswDID0exgcwwyJuJ37712LDvvHs5PWxEbn
tXgaE3Isa+e5tCVmk5Bwtr6+rXog5kUYf03Bo5uUv2PAIluV/NXmAY05gWBu935YoPoyAdDJZD4l
kcvoH+0Zc2D2x23jvxr+zLO0cZ0Hbsfnocds2kpMJinrWVTkNsPeXdLaLxh7mwPniWvgvLQWlfYg
cfpGFes0PhDXQaC1sQMPDdkEmAACsaLp3HY2Wz8DUVvU9AdGDOYmYukI9LD3bi1kYS5+UzRQsGUm
ucFpuBk94R0y2hYAZ/0WqKi/LqOZIcRkH3AKAnJAx3kunavUrt6UvnlTpMSQoMFietdm6suf0ls3
hFiTtDn1qibbwoKY58M4wuqMub3rFRDXAdQVP+FMXUD6i5EiRURrF4sZy2SDg6CCrObYFhwgTfka
C7vGehJ96LzaZYaIH+aE4C0zMen8veFOBcnZQT9a2yLa5b7cesuKG7FCeUCXdGimHVCf6ZAXRMZZ
UXwnY0k4cFb/sq0UWl2Ewd7BGtxklC/pQJRtk5IClBAsYGhDbQsj70DYAn4Shn/IE4W6Y5y2oblk
eqS9daji+UY3TJBELRow1JvWGRjjK2Bxs0EqrTcjmoWXxyZEEc0Q1SNply4kKZDR1WQ8ByieMAEb
xoOPP1xGuX9bFfYJQ+c6NOTG8D9jMG9YT5AhtsCcPZ/vx9GbUMpn0yGo1bYXiwTDI/QjiDhvodJb
j3X5lplUZuNVczCv/IqkjjSM77E61o++kjdu0G875u1IWNxm22CMXk5lO6er7rTtF88l0k5b/EI3
T7Xn03Nltudvh6a5nyv8L0QapfMAFkhAdUP/NwZWwXHeP5hmI/dGr7AKDL+9znuB/4vvycUQ5GV8
LC1XoOLqlpR22JZV0iDJAsOAp2teQ4jE09D52M0Z5Lsmi4p6asWlpmL7Jas7L73G0ErvxiR8q0v2
W+1c9Fv0JILxE8rrVxkR2u0iGqUXd9y9PdErY3t5ze2I/cxC5EoL37qHZW/fF+m4d6vFhY1gUSn8
xiOdPJOnb4nAoZqy9kJbussjKjJqmn4zVaSLSsvDAxCUPhGrRbIhX150LABKTBJdvO9CzzomvbMt
S3aBc+ZW71VLmNXY4QnPfHhGGhrPyhMxAh6JlQCoEQksMQKGJOkuQVRzCXly7cI++Kq4WLq+CdkK
o+eqIxwAR1ydwFmjcd2ayfh7Mm/cMZxewqo4hrrHO9Ybm8Zv+ZyCZmTfEpwDRDLMO/5A4FoX7Vy+
ut6AGgpUuO9WNx1GwVVpwOQDtFWRyOdMWxDK/jumrBooJ5kSELJPpc0umjkc4byo81QQiz3lH1h9
RBKFx42hmuKGVPW6YzfWFB9hFIIXp3bP2z+86Y+VMzwIj6TACDana6TseQo413ZurofIXaTZz+1P
nUeMkpSwWCf4szKaPuYB9J8l0n3pObua/QvSsIdgJjezDKxDUZIIBdwcLIKO7hLyJarZQXWncxoG
kjCCcgjXuEW/tNpadeI/zDr0sdDZN0Y43oQ+gvOqY6PVkRUMN++3JunDTsXrJAmvCPJ3v2uxe7sO
IhvsWDzlDdJYhuRFe29VMMbsMVloJP1iQjIXwtWx7Mn0rTJCEo0Gzx4WQ4FetvrVTX8moL2rpPRv
pzpq9kOJIDPvgU/a+kXr4LVUpLvbcNSjbvjoGBbh1S+aQ6RfVBnsA2Bg4EPjPbJHxvWEeLDVIB7m
2PUcwZlD0qBtFRun/fES1UAsXQ/7dWplHE7dzpts8PmWZnrQdrcoegjhhTJXhmC0BYSnpI4WZbda
e157dmb5UtfqNlicgolNuo+VAEfGS+4u1Ahd2uXZYqiaRoRc9+9jaz9zvdljxfc3vtd/K3sgmlHz
ec3GheM8N0dqzu+gl2RWFui6R7Yfhh/dRFVyNsTDTJl9xYRAWdj4mzKbr5adXfMGSKlvYtjDFTiX
b6pHIZrFlEFsN/gcjpfEU9cUfo8hzWdQqwjmwvJoQiTh3ch/1cQBVz74WD8J52OZDwBw4maVdj/W
RlQNTDenFGjpYM1nrvvqIRa3S5JGIvILG5KP0RLXxnfMfSEdOjkvu0GNPxFm7d/bnQs3Zqw5D9fO
Es6IR3tm3s9wTudlfZh9fGRjYNA41ULva9VrZGcVJEELICbyc4Z+yHdFDepLEioTh069cUySZrME
JssQkWCW5LzUJoVkEpLQJ6sHxxvHY2Pdj4J6vOFv9hon2LtlcAtnnrARYsoNZf+ZF7pBwoQS4RzR
m6oiYjpL90GLizeh5UZDQBgbGGeVtq9BldzpnM9+FTMrp4iBoHBtdEEOQMW5sDNniVo4+u06yr4h
DhddFQGSKISwUNyVun6xC7gog2ew700I9aW/kVwxv3rjAOpWbBR2jX0PyrpURERGpqvp7IxrGoOJ
0/UUYgdsit0cELjYNO6TqJeXlHOhH0JKiRVaFs3evGyZ/otFrlL6d5XhZLBrqIn7trkNe6Ssugdy
aWf2e4KqcOtY9l05c/YKhXWuDe8ZbuON2YCfTsaHgK3Y2pecJVyJ1luIz9wCqDZk3pvnkq9tpshc
ompaJxZ6spJ6F71K5s0lcOTykJCUVisyc6XrVzBVE7Yi7nDLyXFOqBwTixDgrLuVmOgng/miob/7
KcMOwl4HOudLhEof6QP4gPFTdVIhtz1EDnT/CPbLSoA0I94xwx0wLkUJO8SVGOUnuvFLVESfFcJn
p6dFrGSVbKoeWiHipwjZFy9TdId1+xz0+dGqvkfZTk+GQc3BJHmTtUcn6ai4QQbvG1l9erE3boU/
3RvsjZkAeFurRWGWekBorNnf+5ps+ZDz+9TbMMdjHLtND0m2idEMZHl2dOwsX6cmEs44QsXL0Apl
m6CEDwp4PXC3sq2Yxb7r0m5PRgWimKh5QJ/6XDpZCFer2raC/Vqpvhy//7LpRdyisbfmzg2m34Mm
O67N4V+W4xIg8Jg1gF8NcWvnKGSBijMkr6KYTePvgAreHJGUlxpLbRQbr7KdD6yB7wxJGJHb1I/8
w5RNuHu2bShezZZcC4F3wdINyc0hRV5XEUfa4b07V91bJsfyWCRQGybD3nIYl7S61NDJxRcBWu94
WoTayW1PL8fWkI1mSc61SufFIknEk+lAvYTuunY5uxsDzaUvJ6AeyQhEnQrbixSpen6YbyqNcZRV
2ZOZlIAQC3ubWrnHRBotmIzn2+W/4iijLIKzJEB0ETAB/eSNCSIfV43Bc1JEJlOQTP18BID2Whnk
rkZGdZYhyVaYgaQira4Fy0jFwOFAWQBJT7LnV0XA4b+8kELZv8LLoGZejAAgiCPpwO24RUYFItUj
ILdj9Ag2x/7tzgAQYoE6a6zUKULdsWydvmUqHkFdQB34MpgF1JpxOsJW0rNc794zI1LKACWsfG+G
9M4an9p+YRiikY2fI4d9vo7Cp5Iicu00MfL/Kn4w4D87OsZxS1u05ggHrxL+YfWL1vEaDfBQc3Yf
E77WeiQIzsyZzhNsE68yA70fkT+4zA+mDUi/ZfDIxfEzszI2/7YTAO5ENdUKstVnrhOJ1hplK69b
PJocbBUimJZU0nFyJ+ZuEBBMpZGD1z6q/t7JkGs4wRqENmm0bbRViMlQSamPyOYPNtLsGi9HZDIw
w48UJtm4x5Qcp4xPbC5I+YtK3Bc5WGKvo/oC8+hzHFuusd3vDB1epoIDUoCbxsNSRG4scoLeePSs
aGFkFkDE75SPgLPA6BsPEd82Huw+Jk0zZmA37mIUs7+FoH7dzWIavyktUqO+srDCYeNplog1pMsY
5HgtwgjOnEMfAld13k0OLyBV/rO2oIm4aBRCLpRc9Uh79XnvmsSRm46TKPBmFnp0ArImZC6s0PiP
8Td11XBbRtMVBkVykCIWJ6jpm9pAydy0hzaqLrZLNS8hwkOBn59RjT7GbXbXha5JyFr6heFrD+gF
PObkXT1Zv7ip+wClwfH6l4oI+tYkJZz1MdynNdEPZ1DPj53D0TJQ9aeFfS2I0o4D1vdFjAAqCc4R
klSIH0SWLIiy+C2muzH6jFGVPhP3Az6h+7Kaka7FRKzrFMe+AoJtdHegbASnl6+6KX9VAb3ErOm4
hu5zrgzChizEAnTl913fqu0QdU9NaT/H1qPhu/hQKuO77aabED8Yn8WeIGql9UYWqG2SRn8KFuPB
HGAMg30FfeNdG8QxBK2B+bxwPijY1mOGOqhvk9faz44YKQOaaBZF3ZDdt/3Gz/1vexDgbxdtmpW8
p050H9NxLqtzv3S/DaN4rJa/Geznsw+4t+g5kcPSQW5gLZFTPqfoHO2KTegLy8sbKAiWTscd2/Y/
lksqFK/irTJvNACgo5Oro6BMXZdNGINYi6wdWv9kTR+8kyobd7phcMZ8nw5EahRc04xNYcoYIebh
fJqoJFGErDyL9JasAyUhOuOYGNFjRq/g1CZX6fzFiK35ICk5Vhlb4KaOyURBwXHUzRyuFH4IrHvm
XVIS3YgjDcUD8bAdWgWyi9baTtaBpGQOBVRfXbC2i8FR7+RsvVXkUKwGJeq9UHDIAsjSmS2Yppvt
OfbnErYJbygxS58FYq/V0BPnWxE0rUZ6c78IG0YEOdWrSU93O7r1i9hZCraF1Vn2zszcl9CjojEG
GH1aydtakALtGPOHVNrYousUq2woXdgOkjHGAFQ4Q1IbzeJXm6NCMNprHUtUOEUqHzVuAq19PBQE
MizTp0NdVb+rrnhGoFDt0qn641Lrro0H6ac3lkLSNJVNhrZz0BeAYn86MIhrF2zxvpp0SgyACG5i
inxqrfldF5E+EtDk3rozH4Q6nO6LeQEHjwnxAnZ+owg07RpsP/bENYQzaNGFd2kqaDFwKa8Cxwz2
7PlhYDvJuI5nazos3Fbd3WZzxyzNclZpH/jI/0yYC7hbe6H2lvx2UvSlUVe6azkxqMRqDBa8dRja
EjPeK51TTzNujmbgMWOF67ePQTJITAt4aFbFQM62EcV0IPppREMO6BKgItPxbcz+Y8s5LiTfmZ9T
I1FZJWLZ2R8U/p6IkPfQe4wI0jlniYMNIT8pyIZnqmROX4SG7Nug+cgK/UcxlmGL7J0CJe9lyVJ0
mAe1U7Hp7QNciQRbBR+NVyO/CeOXMnRug6T/0Mx+zjW23TV7MegNo7GKWnSTsT30nO4JSQybNr9B
AgGnSnMWrNp3TC/xarB1D0E0Ru8WFl/55KHkdZhK2SEdgRsDBDSUfGgNiwgOsgFdxtc7kVtyz59y
6LRU17Hh4MZAeMyGerw1jfQlLo3sFCr93uV1fWnKkLo3QY/maq/YBCTVOEDX79JxOk5Y0NwEUL9p
rZxuifuzwSJKHNMrJx9QBU7OXVajly7tnNhPK9CHfskxQGmJWRCjT56703Wq7owhBQJsKmKISnML
X/3IZaLeeAuuwPWOZfPdJAZysyj+M9a52ufVzDIDkUJmGZfAHLJzEL467ESgx1HiB0Y93/St9zza
TnUXqdvSsaGm9NThxd40WScUEKW3Y8WqCXUlApGh4Qi9q0PZnWIZc/72/Auj2XbnhIAsWrP+E/TT
NZnyK3rrm272X3ENrRD/vgpDe/t65B0N6EGxcmMoy77qrnAfFGFRtMukIIXfw8yCEiQxYMIMRwQt
vUaaheenr1CGod005v7qVsk9o6Nxz6lw5Rld+FgOxoKxC5/iqEzXdlWND+2YfWWiPHT0SOiUuMSP
onoZs5SBF4cklqH3UmDNWbaFm2zU3jYzo9cMmqeFHuMu1uigZcflz5mS14QsgxVo24d5RExAVzew
BEOGEGfZL8WWYJdMv5JZnLuEIeqsgrfectABppsUQTm1Hcm2Y+85N1QQPdhuhhEBcrGyfsjRR9ED
Fct1AhxOiA5oGC+YsQPGlzmRfuFInELcngIhUuB/yDJRb93okegxLwm3IY6adVbNYisDaL5WMR8q
4e1UVycwncbbEVx1Eda33slA4gN4qEbxjORsZQfBRd0I1hLX1sU7HjAC95duMhV6MycKBCvUGmxZ
7Zdr8DzTHK76kMcb33RvEJi5G5KaPgGvgsUjQceJAfpF9StazHBFCmzeY9eqDOFxTmyJFuj9e28E
+kd9h43Zyn0WeSQW5oKqPMUwjOhzJqFyFSxxvmb8HVdWAVSoPli9OzGvE7fxXHzSXKX7HFQeTJF3
rXAv2IqMDrdCQZugewoa+LtDviEUCrm9DcbRMdzg1sNzUTjuBW3nVQgaPDE5HJ75cBdG/e9Ek5TR
4tebjBDu6PAOCDUFg01+fJSz7bQrsXN4tYaibth7gF81OhNoUlPdCdrmbd3G+zD1zY3TydXgdNNR
eRC4Bvz0vHn6KfB+i3S+zQqXrEHHAFznoR3iUmKLst6RPwXBy/T8Q1KwlobYtjN0Mh67WZUbqarH
3sheVE+OrkuwBoNFuRkIRs8LxjN5v8zt5xBHY5u6OxGzrvc18bhvFaPqX+ng8tMQ2xsT2XfWF8lt
Yarx3HUuBnTg+unoc6Uf620sqkuxWG5nwmWO2BCsjZ2N11Ek/lE8IQ2ctznqcn90ijOWP73rzJRI
SsuwH6Y82vpT9Cyk2x5wqdkbYjPMBT+4t22TzY2ZfVI2zJsuJL7FDpwHUS/gasbNq8yiAlH4nVd5
UFyFgS869lBkIzReXLIelqVK/EnQjOIyMK6d7AJelyC5D4QkKHawGDbmCxX4YS5c/27OFKTVObh6
BVeDKJtvXRpCTtr9enCD4OQG9mcJNBCKKfFBsW0nv0R31/TfMbX5A5kd0W1LFlnpkO86I3qYhFmu
e7vn4/ZQBfrRGTCddzFjuTFx2rvetD7IxpDbTBh3kDB70ur7i2FxeR5kl97UShzwg29Md6xfGpIZ
0Zna+7G08KWIfWMHFwl7LuujL5G+jwEYDpOjSbm1s00IxAoq95AsEIveIntgWrCLnGkp/vMi2FvA
Q1IXz0FX5eHGJfbwHJrWrv+Vz+q7bHpK5E6uZeO8QV4H0O8XJ490zKmpbvI0AJfv9PtgJkarIXAo
VY08z4W1wf+a7mYvoCmKKb3HacUrFXIAgJZCQbM2ZnhoQ4XCqQHAJcfxWsWcfjodA1fTLTQ6dBKY
vD+CCdtpN1g4lfMZDjGMqpEspx20/4uH0XH3P9g7k+W4lSxNv0pb7ZHmcDgAx6I3MQ+cZ3EDoyQS
8zzj6ftD3JudSmVWXqt9bWiSKDIiAIf7Of/5hxgJUtcl6ERoHBhvEOM1BcYxLbv+bOKl3JHzc9WN
b7gLN0dBbYQEPNqOTiiukgyqbJaB66GCDjal0u156I2QlhT5jzsZ70DGWH5m870zJNOmH+bvVBvk
gNQf2M4tfqXLVAgqbCBI+aDvRjA7qn1CRsgGP+Ls3lrqGwc/JdHU0bYcYvfGAS73Jw68uLfS29En
Csvo232ltjJxDszWfsR1W2zdmlzb2CeHPKL9MH3kMZ6WJ7dRR4jMTBscDOvKPH2ICIOFTNnfIq7H
PcrldsbV/J1x5TVpJPHn7IojPR6HGRGySLs2FDjNwzSFV0goN6Vtu9/jBhJAp5OjI4rgBrYkZx8a
NlpGcxsTICWAiq45NTCJmttbx6m5fZhGsWVhjMtrSvaKhmQ8QAJ7lcmuuJMh0IkbkSOQVnpRdZcH
pu4MjSWodo5yApyn2Rhm/s2L81usPrC2kAiK2/gqHc3k0RUnmPHp1eWLYcTZle36dBY9QQola6GB
w0ER2zCVJOhFeSAEyDg6XBpp5iPinZgcaWwbXMRAqdvv3NJ5j1CeIVycrTtPVOyazBVhDTCJaCpx
bkf7LWjzs5eGWEqEwW1ux9lrli6ZLwzfcyfqsZ2z4ZEsk06TeRXiP/mM8aY13daMCE+epuCaPL0Y
0xHgCGiSnzsHf7uoerK6yd02JZGeIHVZ552MBtBL23Jf2Y61HvoCj67BwGMOlwHLTca7RMJ3Hpdk
j2K8dXRa7JPGQLpnLQ6g05Ei7nPMZ+aW4JgDLPCtRXjpysFwBCcOu9iW5uxvw4kCpQYhUuZwhpdC
rEWe7XFBiG9wjH+Aiw1qPfcGZTJOyKhUAL+cFnbP2ONit0wOC/RnZTJtO0cePaJGby5fhIu3GKqA
3rbw1ysJ2SisUOxLaM10orWCFxbXryEVlTP1GMlClV9XIemWufZvOtFYKKg6smzgJycWkKuF7QVe
e+2w0u4SLmp5V1ZGK5Dn9R0KoqVYPhVkeb2NLROQKTgQbiJ3JnyCKcAwN05fgsq2ryRZXHsm7Yif
RPqhbQUzPS3RIugAZ/PJw0R4iF8LBptTmoht1curcWRjKsrqSCaHgruBAXO/A3ceDlHD4S4tn4ds
7sN9SqB51pT+XTBSeQcDwbCm188PRL/gzDxbV0GXuLhHzD/0yuskKRl4FaaYG4u8hEhKUORV3Gpc
dLg/VuLtIyfLTipy75b88FrqausRS7M2qtQ42GP5ZSXRT7cSelehEcZQuVZbO8KYp8sUj8BclPjn
GKBh9nf8ryHaoHhd5dDPhOFi4wcVJQ+wGUoc1E0R6FLrXXfZHDzGDB5jVAGUxeyM6TNWQsMN5C+J
BErawS2TEDq6XB/p/Tll2PgZw+LygHcwBwlgYTHtCleO6waby1Jy0xu6BUwOGKhFNT/SBXonR2fX
zsFdx4AM+G5qjH1TQQ/MkVlyit3UpIDTbTbnYJboMjkSOtGHmzoEQynbWlHUEcit5d6Y3BR10Mg7
xbZBZhPOSjnDasoDgjCjXV08BJE/77woUgeBFHBjTPk3Rz9ZJqMh0SdXBWKFlZ+DboCre/GRJO7s
PUsl3TYYkNdOD7T8/rGNmcaYHgSH2pfrEr30AwZv9ErNEbQFTnQ8cM2kfRoKDyiecQQ9MlRkouFu
5zD1VnF6XxBZNCClPoXQ+faeIvPbGgg0xVW/MMk8zzDXnLEQW6cx9utm2n5zEo1rqE390EXGbYVc
feXjnw1PD9hMaAeXkDJ86h2USrqc7/G9jraW5cPCLJADdHZD6TZ756yLfDKZ8uOI3fo+atVPb6K3
T7380A+4D+eqPkFWm05xbr4kZpzuaOCnk7d8ufxJLaYNrRPWsBxFjybLZ2Bqjs0mWRwGLl8ubAyo
CT3uNGJkCB3CMaov8m65yPLpOBj4RAUFa0g/BTssX0x0QaOZC/Gty/cvX5ZU7l1r6GfeOiPfiw2w
h1nDzjebu5D7e7r8UwAcXfWk7sULqy1SEIcWbb1KZ4ZU7BmL4rbdUXVu58LbsCkvsnq+wCmEABLb
gj7MouNbnGUvuorLlxdELNNJL+yz3Iif3LpDcNY7GF4s/+QRbvW/XGpI0FE7/QWX2rKFhJb7/4m7
m4/24//88ZM3H9nn//2vl886K/L2Vyr1nz/zJ5XaNf+m3IWozMRUOlAZYUz/SaZ2rb8pS7nMMv5k
RfNKf/fhs/8Gx1mZGpEtLqgLA/vvNnzyby4sa4/v2NoUtnL/JzZ8i5nqLzaPEAyB7D0mUzi9u0qJ
3zwnNeJD+htt43Pu/dAdh3Z0P5vEL8VBZa1+uTD/htFs/Wb4p7RjWnxSqOCWJ7gev/GZ/a6vAFUC
/zDVZrKTukPM3yNbY7OOtvC8avETYyFcZpaQiGsv12+VAQqcoYGKerY7NzsxbKS5GZqBzHGUrCNB
6CoJMMnN8fzT4qlMlb12HOscpajwSknDCuy/rlWCpH10yUu20dEG+jA0YvHkn4ptTxTIf/6gLhaN
v17Vywe1HYjbHnfK5fby/V8I6qGTpqPFXOMwBeowtjQHVkwiZxfZDULbNWkTJO9F8gfhuV9pZFGn
1Hci4jhr/bzcRiX0XD87hCL7ylR2lab9gPeXj4FwbW/BwDOqm6jaSnjEsmgYh2bma9KFxUnu4Tyr
o9TwCBwCFeZAEU3RWtduAPU0xuBGWEtkinUypCh2nhu/RA6aonQmCg3MIRsQguG5qlJCtGsTZMlF
AI0QHB1Ov9C4XMGIKYGo6wbt21RRBIRBdQi1+ZxHkwDCCbO19uIDihyGOPg/8iPRFznkB6qHO+Tl
mlwhCxIKUPT8WaXVXUIKpZNIZtZJ9Fh2VPXDCJBAGutmUsm3oqIT9r3+g/ileJ056bD5i3u1LLpf
noDLvXIX3YLtCZsn9LdFKfAGsbJ29g4hFl4wKHxcGZJ3rwWtID+OUV6ODUSOVXegCPvpsW1LinrY
zI59aAz8j8D4wZfDQwBwhpdDKA616+CJIKnSokXXljtbu9JvY4N5oVQSDQ9SR7CjDD5tsK/LmgYl
bYOdnu7N116kNhH20Zcde8Qhcl7gbU2eXlyw7iviPOph8Laz8r6jghzh/FZvaZhfqaIAgomWAPQI
DIMINlz4Xghpv8sKFp7LAICB+FVkJu+Nnd/51DI7+4Rf2XGSDmVKekOHdtvJlvYEzUN2skSDd0Nf
Au5LB2oVd1HlcFhC7d0LkxRcf4I4Bph963nTxlXp09gkX7pOCCWyHzKSDv9i8/h3j5SmfDe1XsxH
f9d8NMrq6D0G7xBZJfohqCAgyyjATSR1rXzEN+LtPy8M89++ohaWrXBIsj3928Kwe7PJSpNXtEb8
QR3nbtbIq9HENCsn717LKL+xjIRyUYPkTqzgqOAOu4VMtvQHSKCCL+KFA/LL++7bf35v/27NYsqL
PQGbKYb3nBu/7i/SbCD0QSg+uPLKawr4NEC/a06yBgKcy9weqhGoT/YX9+DfvKzCFNgC5KRqtdRv
uhvyDqROB4zuMAT7Gm39BM9M4BEZfzUV7o4BqSNJo5/+82c1xfJrf3tCbeREHJPLMfUvZ1QcmNIb
eHAx5jL7dRTcBgNVbjikV34J6OiWDDCx24Rp+ew37lOyjBRxAerXhSu+TJPCkjnKGns0dv8wu3Zi
5iUxm4wvkmmPbeNVCrN88rDQzuMJZyLhQgZNsQ1MHeiBBFowMope89q4z5VzykGm15MLBzYhK6Hi
dbfpCCcTEs4uLoeWtXnnwO3euA4S1STNjp7DARBYZ7jNZKG/BxONnZsH2dpCBLAmwAGHMuzAHF3/
aMVzUiYDhfRw6/mVj2fsSNBDhXntAERr887Im8a2oGqYu3sJgzatvvAEO5s+6WAxg811mWHzkKS4
5YCtkKM7LRtPOs5XKuAwEKpfjxO3rax2SPCDVTTC5AWNf7L64rkzl//L0brypumBgQ128UwVsRX3
nlTAg+dj57OyK+sNOSSqq+V0mNxmNVSAepJAdqzkDjVeSUXHoHhUeHCndfYX3tQA59RM/7wktBCm
yUKUrobyay/P7i8HrC99dPlzPR4CT/Ygd4Q2ghuhdNkbflPA4rzXgo44NMtrGg2M9Fv3eh5mADpI
cROC802/TXvNrFCAIfoaAxQ9YEtO97nDS/KxpFZZw3BbD11GDqHogqtCms9djNG2zEjeS3cdGzq+
7ZhuharHDKnqUHDYPyIAeujlM8BfhtecZq6ZoSteEZRJrjl8HYtJclKA92EN8LVAbq6MxEbZ3vdC
HOtwePCKodpFvVmuiHrZy0TVRDCpnyCGqPf96WksAdPYs7YFywmHgqicHy0RXqV2/gDXJl85Y20B
BDJnAGF68xaio1TYG2S5i8DGS2B1GRsbAR1O7JRYgZmBIJtYSZjTzsgJfQ5749Vx7NVYh+TcZ9Zz
Mxff/KKzSZSykZBAbkEh8xjHRgXJcF05eLXEPi78OHmunca4qWZG5pmPC3Dr3vO6qDBcj5w0CKKZ
nlZVODwyzj/IPoK5nkUbJxmu64lkKc0VclMulXoBkiQVruof8sr+mqqo2Gd1uctLyPZmSdieA8Ob
SXJ4T9a9s3ZtPA0ImNolXlyu0xny+Yhby+hLTif4RFyrDaIp2i3D5upFc8ew0yNcj+KrTMg9z1jJ
/OxaOtMHpZlekaYBjDelS3VKqqLpb8A68ZEwQ2h1IWaENNS3TUN7189RTpBrvaliqziOLsYVyLu9
FY6A8ExqFe2G2KIEtDJCZJOY2KxEnuucCWW5HM4Wbpg6DdutpkveYJr5NtkYfo1V+DIH6WNsV+cI
7kPshCRsofFaxVF4QL9wSCtr0/ol1E57HyoWw5SrDQ5bHUXuSKxseqiABVndBVYAk3fvBUSsZ0b/
GDTQt0uzfs4W58fetO5JYzaOfZOczUbOH3l3chJ+DUeJsy999WJXNklFFaGBZkiWhm3hQcTpUo0V
u6AM5F5gxq9hottF9Jwn4zk2+4YxusBwIC2f4S4h9PDSZuuNhbXKcHJ2M2KYVMJZGiYZIaqGO9IE
Q00jmkLnEzvKBJTWz+5tEZXnObRup74j/8n4QO98T9EKWwoKf2TBC4SuUa1Mv//Wy/whENz/rBbi
bNcjajZxlD0Vqk21UmB2s8thMQGG4ViUs8Uilzk0pJekcXSP5xnPkx4eGoO5Bd06lH9DXs01kcEO
HiLr1owPU0IQHO04MUQmFCCI66WPf7QxxNdJHLNFZ/uqKoihLhZvVwlOlE1Qif1ySTexPjxmxGH3
s2K3OdYDz7E3NngC+TdpVT3iOXK83w1eeF1O8Hi1keOmxXA5bjelG74kWf9ZuYCIvfAP7Gw3zQgu
W31rq+7Ja+R7ok5koyKDkvB9vCLeJhNTDSwSSFxwh9cUpl7X+hTd7Z7s0Jt5JJMY3jpgdU8yIQL1
VRlmz/WC3MoUu0vNeNdOxsfUg0+YudYa0wxihou+36Vs9bmh5W1b48A89aHcBokfwHs392QG4pqB
bydcmKs+95+IEV8PYzGTLQESWcr0W5xzdUKgRXwwrjLQFvjXJejhMLx6ktPEiEVyXxrgPnhG4Uhk
VvcqcIwdJoYyicODMUK+7vCiom9kTIaLZihxqsXOmt8vhmc9NJBQrf6hCuUqVjzMTES9xXXz2fXy
e6MtbxML+X6ugciHDoKeJpewQZLSzO6zS39znMEgV+UYsUfOeIZkMLr3je6Oug3TrenhnuQR0OxH
T3XjEYI+sWmG1n0eCFiBAYJ6a9+OKmQmBThTsZPGtXNKPEbnUem3B1wN0YkC3bZ9BYPIVWTOdRbD
Pw1xYxieS2+yV43s8rU3o881j9GAj00yGfto5F4lSBGM6J2nvIETAm/M9ryXrvHuR5OzOvCS56as
92qEQdIKEaxwucuCo9Nk+2SxLLPg8DB9YHJb9t1OYH4kCORaU0eSH9khB5mtt9JT37RayTJjHlVw
bkZ9dyaV8oTNwg8YEX0a/MgUwaJZRbwK1dQzcmlooCnam9LGD9dvXoXh/fCzCOnIQBvhGy+JA3fX
hVdOr99X22JMDp1Qb309kRUkIMCn+jZ2R9hQbnqAWrlJBtrIJEWh7OIOhQ2irWveaF+8DguHAJn6
dsjDG0D7Nz94a0hryUMsHxNczWILu1wIb3Db5eHyswMWuJuI462Zve00pliee5QGAwqadWivF248
JjPDa+jAKiecGvpNTDBpjWkiLrnzs9GlmKP1IebgKQo1vp/DBMT58MvunUVckQwHczJfizkMGPja
W1kpJLMKQI89DixC1NxgfR5r72tcXmzWBY8aSsAQsHhVwZDCJ/c5lLRrJMQA1X5rjYIZm/uGGZj9
ZtT3cSQesmGut4bbMlAzZm89KLb4nES9bzjGYoMf4RtIPgqeC+PWxtsCtqz5GcYC4s/0gWjybhgW
y2dQhKNRjm+tG1wR8njq837n5UwMC9t4niZTHUfRbqcBKsJIwYNMaoZ5yPh507nqLinPss2PalGc
GnSujdr5jk0k04Jc0gDWf3yxZxJW1aLibR37nnJ1ZqT0Bzk7W5PIB64zAqVDSqiOfFz0AYsM+fKn
f3wJFoAii5NuIzr0Exdb314H+ylP9d5ZXFysxcXFqai/27m4mUbSnsPFGjPGGAcNKNL5y2/TrXQB
4BFA2MFBae8cYA2P9Ke9CRfdPAF4L7XOoh2+qu0p8iUnB6PmVeiG1Qre076z5HVpi2sBFzYfJOzg
Vl7HMmSFZs8scY5dRZZOG2A+2AVUI3bfrioDXZ2Q7XnW/a5qoKcHRvKJQuBumCFicuZ82mZ67Yb3
ZUTvMU/BHZP3a8qkcY306W4omue8SR6huIKPF5/1MJ4jiCamlh+6c97VSS/tJ+RPJirFJ3IT5CBi
bUpw/sJ1iSrDSpMq47rvHM717nns0k9qqHNfLWWKCjexIJkQQRuVWLmqJ5RSxpQsLkm8yoxZ27b0
snf6vul0sUMerC7f9m7Db3XMDL8XWIqtzBWiJGLnynJ/cThFrJyfHDli+d8VL87ijfyHsS43Omns
c5DxiKIIiGBoYjl++ZIPiIlFlNxQd/u7i3MsnIe9Sgd7D0iD+5PAkXYdLcTKqi6e4qT90bTUKpe7
e/nTZa1EMyZB0eRTZ1tBF+79xev34v57+ZNWnQXM42TbMCRNo/aeSITE0jubv8uCOWLihMcIN70g
Bv0Z+vwF6dY+XwANESdfce8/0TARYVEoXLiZ1bUBzHF8uScHLX8nkKyOnG65yNqV2QWwUcF3gnag
ce3bbs1DcIwzirioYHDDeN5eK6tdo4u1cUKcfyr03RcMs421XjF18oKG3KbCpGGLoH3XhFQt7eQg
DIGrKiF65DfyDYt9czs4tCc+l6du469eAcjZtvE59sxz65oP0EoDDtnI2G9eMkIoMU8QmFe1i1Xe
OE1yWzlfyXKsL9DfpUkkSGNdOqh2VNYedKFMxHq03DNJKSszYvqV9e2xlJnejMvLRb71bEKw9ZjR
0r1oBtDAXEbmPRE9/F7NxI7HCU5vIo1/NH7ypZZQRpI0scvmO/VNKAyGyEEKBVmgzYxa8RBLDcY2
8J/cCa4fXmVewenqhCY8FPZDhGLo/SKcesZg3nULM7clptd08NNz5J0PWZnjmRIujsoP3fqPdp0f
4km5TF+SA4q4j8yBbhBhKZ4CkV/J6Io4B73JfLki8FiuQ0cOBxc8tf1oCjqoZcWMc+hsILZupDOT
vBvuehP0gNAA3B3scaPqibhpAYPyciu1z91H2ZweR5tnvFtgxaEI8VUYxvvWrX/6DohAPkxnWNTU
6z1ABaSIV1+XxOdxuW1RvGAw0lwyI7mCA+RRKP5py6k9MFAtLIomMPd8k9WuhBHNm3KM9m7EMaE5
dziLbC+3J2SniTDJWDt+/N5yI7b9nL9IwVEWgwwOdnEbQ2PA2wyXLAOt7qzQG/hzyeORWDeGpe+F
DXASMW1dIap8MCITLpEHKtFyVdwYFCN1om9RF90buIT9seqSMdxmpkDnOVKdDKMgWVh8zRDlVNj/
AYQkNYtntoKc5RXSYoEvhjgjpYQCsyz4Hl1bxYI6wjS43AArXFrqBYlxM/sesdYPklvBeNBsACR9
Roa4ydVj2Bcxqjpvd7mkiFaH7aLWAqicAp5RO4/My28rkg9q24LCpw+v3GzBcQ2EnlBBsmWBb4c2
eczG8SYuQOd7WBGrLFKaYW8qN+kMOzPIzGsG9IccsGFlc1BsZxb8amy5rxdwOweMA9mGwjZEqFlA
eAwny0mN7uQhw85kg9h3K0eA4aJU0YF5NYLTKQE2yuxj1w7VqZhiUkxBYWCt9rgfr+oY0/RMPfi6
IqEO6eRRhe65GsxwmxtFvY57DWU1IpZA5e3B8x9DAkj3hJ3z0EaANfUh76BE2zFUvnSgUyDH5mhG
07E2YJAweqArKLdV7pNik3wfIL0ek65CbKbnr0w8t8sCttFcrw0veY9wREaQRXuc8yIJuJlZi/uh
dPeZBTonEMKvZxuKDV1lsyw88AubBPDzZSaTGvEX8Aq3edBPEYnh6WzfNz7LlgKqSbN266JtwvcO
v6hljc0KfhJ5vzvTR6EX9YtYq6vumwYbdELTv8TMTtvV1xZb5aJWkZAmbNAwU56lVMYGwF5kFVy8
yMNKP8UGogFXM8rjhB0vojtunVc0CN19aEHBl59ctdX0EPbBq4DLvR4daWyQdq+9Hm1YWVEFB70+
Or6NtR7PM5+w+YTpBjMyCs+2SRBnyYyPRBMAUi8eDgZ7ypqAFBP8gVFbhkRnVXslfNjoIXHGj7rq
TxyxGx/mKw3/lTcUMHxADEnyo0ocaXOwiPH3sjVuA++QFdGxqA61kHjiY9uuhj2c6+LIpOA1Uu09
MrNDASJlSjwIAbEXK8Oq2Jt5yP14cdqMYiwIxGZwvtUmdiVBOj07s3sgNfWj18YPWFwY65qGItN1
3lW4J5qUhSjvgKJs8ibpb0oURSXiK6I9x3fXhoPe9IQBWCnUNJO+Jsea21uofb3T3PieJD9HPqFq
wXE0uhFVemNN0X2H6842zfAB9NA6+Cly41oEcNud72aXvrUBzWKkkYD2It7G2MEkrsg3vph7ziL7
baGW7YamujE8Ve2BbONzNsfexhCcdW3XUwknxXnE5fLktPeRAs+EaXiYZjx7pG19+rMknFwgTNqC
MyPCsor5dPkSiAom8D/+XqMjS6tigHVQ6HNdmfXeMoKHmneAOWw6rZd0tXU/GtMZnzno2Ql6Wval
1ThjIVSE1oQVmlOL0+XvXujfmhbaFUjDGeiilWN0ax/mQefM6tytACwgiEYG23wQe2dI8QkxLCJ3
E+zp2Rn5Y2kH8nT50+ULGnQmppzd27Sd5Onyxe/SkB43oVoLE+uPf7t8Y8Z4Ecx/3AbEwELg1bs4
sB4xDYiuCAupBhhm0kgKTPWBRQ65z3wSyJTWuDl2RBjbZzxP423BqQ0/JRanf3xBXoidrVocZnD/
PBvQNy6jgf81ePsLUoIUSoN4//ekhOuPeko/8p+/shL+/KG/sxLgF8DvFQ7UdPzaGMf/g5XgYdYm
4KbZNiOmC/XgT1ICDm+utEzT1UyQGcUtsPyfrATL/dviUGO6zoJWCDgL/xNWwr/M3jwhHCB+BuiC
IExnSSH8Fd/PRYfgPkxgQuOvvOl6cIOORnpCVwsKQmszMu1IUvxsq8pDeTcO5B8lVBy6MmmjnZ9e
mOEP0JLpDMXvl0t598fg6Z+SC38fPvDmXAvalC35mFr9PjFuUy9sjdmZCAbtThJWBbw/qlEbJ5Bp
OfFVVr9QYO7xG9qzh4ar0qFk+M9vQkIA+acJCG9Ck93IPAwfvn/1wGvtRtBoE+I2tfitM1JGSVmi
b5sWk1/XfyqhMGakE9EOfH6/FC52jxbIeBX45a9SYgWVZz4WFI4ybtEGLrPNkiI9bd8VYebELPGe
DeqKvxjeIAD+17eOB6CEBIKRHyvN+216yRxXE7XotgfbIirB6157FPdbaVmH1GcqFi8DKRrxswts
sQkEBthgQ5CbcJDhU7ZGejeMVNSXaz0n1JSECKykA8eP1zvgbKA3mDo896Z4GmWIS54H0bz3v3GR
rEOctefL8A3Pg/vW6wfI9liTA8jsA4oIwGlJVsvC9Y10jgXnwYSyuMrGjhrDiqcVQl+GK7D/d7p8
kApTZF9BZnGAR/wwHraTi6Oxx3SQaEncNZGM5Mk1GoCtLzLEEz5omdlPuwZfKJyM/H4T2FRuXfkY
BMYdKocSHhj/J83gVkgCttIEIaYbycOlRsZHRAMkl+8Yqayg+lYbt8/IKqBiaQmnAAgcTk4XctzY
y5Vc/nftIGLBgX7xjm9nGtXYCFqk1osQXWHobybBuXShhRBAsgnJXdha6RtanAhCBL7fqY8pbC8D
LK6K+DhkPYpQbYf7xaAkGNRboWEoVssC9wEJwAnhNRpgr2vmMO9DVHDtkrPrlD9SAjE2FxrMZEDY
CW3GuBBuEWb362rh6bj4/43LKMWxynkXxS/4ciEmdXHW9WibiLS8cmOZYOFR3lUO1SdhioiDY4fu
HDaAzzG0bt7NZmOF+lYpUvUqoqfaoYSyMui1vYyJE4oIiMDy03Ehe7QGja/Cz21CcP3HU8qw88sg
0xaDmrulZw00UcqK8HcNhN448TsRhjdljmaSqhcNydqq0GD7dLidRVNUASQSa0g5By1hCsRhWvoA
ItCg45MB18TjCmzvdbST98t3MpPbhKnybrTV44VP4+FNTmwWkXQJXVyiu1Uf9lgYO+RI50PzrKjm
NlOsXhiV0K/72Kvn/SFReQFFCElAxbVzSx7rag6/qBavxjh9lnQrjkFwVNjBGXK0x4C2jnYwlLbz
Qhpw21vm+lTwLpsHOgZc6sPqxjdZiPmAdskkmK9VqBdTgkGtOB/pX/Hb7GkML58giGh/i3x6VAt5
J/B4TOOaIRbqOgg+3PcZG6OBbHNVD1dWPDwBfmHOblaoRrh1ReLgJkQ0Ssm2VBtN8jDgDuWPCx3S
PebD0GGNX+9yi5mytsq7hun+1nU1hlv+dR/xGyZNappKqm23tCVG7wZblJwjNKUMJ7e6IBl+mL/F
/TSspcAcjxQ8pDH02c3I/w+2jI7pB1zy+vxKj7hpTrc9vjOxbdonOVjfpclQpZom4l+y4rmumVj1
wycDTYwOcSY7xsPwkk8QWUvDNtchRZ8linLLUJRPZ7F6I4+WhWy4Z3r2dB2l/GCWI13F3m9TNR63
VFf0Scs2XgigGobHTFEU8/d2KPBWBPKJ4AbhG7lxQ+TFl82vwrBxbfjyNjBelNA/OpvhfKr0FQ3E
OqzJ4GnTne11L53JzqaX1ulyb8qO9VF46ftEysXG0PvCivdVA6RZdjwkQwRgRLwRjDB4+ExbzWtY
Id/rjCMiSYGJNM9ON2GPF4/ML+Pb3h1wrW85fi9cvMsd6dql2R/C7Twan/YY4uPCHjHlbO2Kdz2m
AEPRQZtlt04DPl3uz+RqgZiOKb8db+Q9M5dNmHOPCkl7WF6WKf2cs5AScNPEwh6j/+IZm01Qs2Q1
D8m7aWE/dnkhqhSe6PF0acYrFvuekLaXRle3VszxclkmnA3MrYbggWkxqQMzj0bf2NCnP+IhPBVV
8HZZIvPAbpZCU6PYX2dpCMxFowFzMkYY8hAOvEO3zN9JMUx2uPR8ScEBVDYcHl3M/MGURPSgsb8F
KYWZgNqgCQj1vmADaJB4v5uk8G79pO/x6RjxjscZbzkrjGzaIO/+EVh0DnO0MOtY+7AZ2AiAH/kM
XFBoDnyzxfNpUK8N5H5OBR/LL9YX/kCstCD5MvxQ4AdBeLc1IuqYm+8tzcHKk0ys++7xsoosj22F
2KwPK0xu65rsW1x7QObZqWHyW8cmsaHQz9nVJMFZuoq58WL8pjsgvaJmbdcxOxlxC+/MDgnpDZJd
3UPa59Z5kk0lW7bookZ4ieHZSkz5ibE+CoPle2VWQs6ufuQheDUJO2S4R41/QoOnwf1Xcwpk4nFN
jXb5RT3mIXn0Qrag4DBGLd4lt/RM7+A/06oHhlggWoIY9MomvAw8xQJ58tiShc1pWC4Hh9dX+GfN
2MDR32ziKt6YxnxrKsDDiGAP5fN/+rJ6bri2mCGhu0NEvq1s/toS61Jw9DkkKUIqJZZjJAoz8lyM
FTixMcmB5umFnzHBAI3NXcQaCOuSzNop337u+fRoRLP3Sx1gjKz7UXBMck8gy0v2+5x4C8b1vjtQ
xIyv7YK0oVzigQe1wj/1W6ncu8w2kNO0V1MBroimn+Cl5Csfn9D4EptQ+e/GyMNLZvVSOl/1OIFu
OWoXc5B9FiBM60o2Mjlnx1ww+qJq2SzXzBLBR08MxOWDGOU2IYdgnS5Y4iwopCs8iwgLWlIw/nws
uKaRlHuX3QZvBC7uHyWIic60xzTlgpmXDcuixb9gKh1v68a3peXviQRnXMpjHgzVI1GeeKmSdYPj
SaBuLNLF8B5B6kMoPf4awEQYUB2UE26aptWbumYhdbhsFlgt+TaxYxYWZsZPmpKep5NHpfPbZJ9q
eS4VfXqnxtcgBeAvl23VDLlJ2MwsKsry3QvY7SqLH5Q3TlOg3wln9jOuRdMJ7KIyUmMLk9gRLMsX
JI76xeYtxOMpJB5rfXlkJcLeAI7G+oKnGgG/TLnTz0ALpsCKjbSlFcFSC9yoBYz3FJSBpBsPyRI2
2DM1W4M5wPPAMI30m0BhRTukX65eMFeP9VNgtkyx8UW/sbNLQO2aI3jK5VtbH1ywCyCh4L4J8e6j
Up72F47iqJpd1qZPpZHO+FryIfMiOITddGwku7Jh44+QwP9tJ3VA6UNZFLKB9sxHWWvBbeHgkYtI
BfJrk/1ouu4BsRtFWsRjbrlc19h+NSg3emu+kd23ZtnY49g849lHFM3YTftueEk6nHqq/gt7S0pa
BZfAGpkga/YkbJVvWwo9IJ7wSy+vn/UJnlouBmvDsF1Yd12dvsdxflca39Mxqsg39m6LhZwHseGu
DSDZuhCdlJNgyQRYny88GqNumRNiSIf3KqB8p85T5K6FGskrN1mrzeKP0xSUiEnxfll+Xo9/R2Ns
sgKbs7n6QFi05aG8xleEZbTUc8WY3V3KoEh+Swc4UpfNODb106UGuWziccPhasbi3rcApbtkwTGT
+p1UO1CR9KvrGpwzMk44qK3/j7AzW4ocybboF8lMrlmvxDwAAQQkxIssIRPN8+CSvv4uV3Zb9a2y
2/ehssjIIEbJdfycvde+MwvvyqD8MhbtLanY1Ri7wR0fxujVhGCOjyi+A+dNg1lnzh+06ddS+7pO
Z2wC1FYese75QA2OJbbcsx7AV4izb13pMFXBDcPxw2d7QxQYJaSjB0d68d9K9huRsc3GOH+qA2sl
8eWU1pFs3gsysG0JFmxVAA5cYxSqULWgpVIl6qyW/zlN96RbFoxxVLXhNYxgxcfSUW+aYR+1WLkV
LsuaHKQi6VOhmvZDnN1weOKba1YmfjmLwZRq7iod4VgwOOk75wRy+LZcHQEGcfw7/UMu4+OiNwQ4
g5XbvlhWdotbqprSnX9RoBAex9Gc5cHVQGqxvHdmxmc/HC5AaLme5MgbQ4RySpS6aEB9rnu2hUwX
lPqNmHfug7GbzgdFAIQKkplI8kA0QYqLUfxeFPpz6ZwKiJxkQzCrXY5915E4kgKFv1Ia/ixmxoMl
c+ipYoq+fcEGf+8W6vqSzhQt8buqF2za9ZnHpnuIqYdNBKW5+mw8Od/HGrolRimfZXdbVJTL1zxH
T2mPmsUHELZt7OgCwm2vWdlZouhek+R5M1pea2MkgMHprbecDduq/SLejYA9wWKdfKst0pqeCgva
i5xZ7ZbjWF2Hawtv2cTLysnVy9P8MkjvLMUTeBg0VwklEglKvyk1b5YD8rQdzK3S+XbmACtkmOCa
qn2uJFEMLCCSKBUfo43PMkpx8nbnSs9jRW8B+8cXYdFHrJ1Z22ta/WHG9munez8j339ws/KSOZxf
JY49pkXZr8J2h13Ckbt9xFwuqUmu8YycJ43ksLMOmtr8LdLmuDRQQ0giRteG3W3GGXiD4YK1Ab+G
SBQPuyoqVQ9AtGzXSxu+iSXCP5vOMoTSwcC3mJnOwM55S+3g3YUf2psVCcgapYXhBK8OF0jADzAf
2pSL5AxWE08vyG6SvcramMBriHNf+agRAqyCtdD8PdhG7Ov+N5HPk0LkrZOUnEifcXLd7YKBs6YP
gy3DL2ZPfXHmYn0OPSoxuOEHAxYbyT9kZgXgCWiUj4yAxPRTb/iS1HHuuuArh8S9050Km0vevSxR
s7bKpukAxTBlykpwYgR5MyLIiZoeZ7dcJwzseR/0ulMzaY7yUmRRqW+G3BNbkpAflpH8X39UKq9W
L8aI6t+AfFRBaV+zNHCjDEEzuzZ53EW0terhdQm4XV4E4sqQBGn1u8uNfYBeoiT4k1FWUx2zIX6s
B2joujKvDRRiRAh2TMtMt1+nUK+p3ZROYPlDFwZcY6gZf9305y5Ik3yiLVX27/JPWhup3EgjZgcM
CgUM7H8+zHKXv+7814MNKkH4L23C8tflX/+6zV8e+a8b/7rP/3nb3x41zgs6VXRq/vX28uVNDkBL
UubpvIDlgZaX17pECnRdmvz5h+VfA9gQETF1dA21pj0tD552EGn/80Pxf5V+PB5MBWcXEBki09FS
bJa5lWxEY0JMalTMmDnIAFq78iEufw9d56mvvBp7InIITOtgF5QWRgko9OjWd2635bOUZAaExAO2
pMZlUeYce9di+OR4nUNaEmEHy43LH3WNS8gk1+XODk3tSBcMIRLY7E3bjqS7QN06Lj+xnLrHGH2f
MXZijxDz0qEp3RJNTVZPUxnHiIYMBL3hCZHqgCidHWbb1F8p198qYMNxCKHstWPP7svNN6hO6o3I
GNdKPUHubfMGdbYiuSaZ0ThAd/1hH0TmvHOKlIGUxfjN9a3XTHP8X/20SSbz2DQgo0NMSqsQwpcw
qpzcwdzZWEl8D8XtDUi5PesrT0f1VyMwJzpU1SAaufIms6TowW4DmimFRnBhaxw5V01O+pgCQg0E
BxttyvAExMO9w6nxoHkomYvGfyA1ZOPGr6FOcknWaSsz6BMWNDJ5W1zue9PTtpMWAaCR57iN8R+4
jpJJXCqTwabwRI8jZ2ZLk9HuTHEy99B97shBeRz1+Mnsw8usQULQgMfNvfHSe2l6klkccqHziq1p
er+NyfryCiD0Wq259J3yXz6Qjru27r7qHDYmvFIkvaSr2dWujLsL8I6HthJUwfl4DiNkuaPDwovD
d131lqeMZvcFPryhLdmUmnJcy/5XJqbhuW1bc2NaAbSe3N3UES/Z4YDwMqiCgVBKCAlBAK1Bk4FZ
GnO3ZqmmApxCd48iVNx1lUj3eeLvOofEVpuQb3o7rppbR89j7gDS6VPrpNuNh2wQVFBo9Rif2oRA
MO/F7lLIxfn0bkQDF+jBrJgToLnx2moFeiBBY2LR882nhyHXBOkLU7uWtdjWPUBcqwMN7oUfNRru
jdUOJx8zGLkPJhgisgVbbPA63VvmgcNNWA3oT7q40n+BQgrSg/rYkIOgbyvPVWd6m67y0MqA4a1M
DzmBwyYTCegvXgH7FRH4u9SsTjYsuEJFUdbYwGllRLi5pp2lk2fow6MIo6bjZSSbPE4Pcxh314SU
iId0hsDTrZnJUeGn5U/6cXi9LW8z6J198BFdm0OHrr+tvtga7sPKuFlcGncplVhRS6WdQbAPRXM7
JA1PVSPHR2a+jUJxinTPexjoXXMAkQbV6DUfYbw1dGKBnXntytLa2i0xvL0tbp4NvrIJrUcd5VbR
akifWuTRnSkZL0cX2givTuChoGOxcKL6Ujr+fS7caxDQEgHnR70aP4LHBBPb6p9sXGmpOMmp18of
IoIuDYnpAsGeXhbG5syqsPbETNyBK31mMtlj0kI1Mpk9AkrnwSW+d5VKNNxdI+11OB7YqXzSGvqM
5uR+wD+vZeRUYd9yHqwIwwesc/NByJiLcbXz2uCM7511JoYOPGpPbZ7+FH1FQ7YNOWxhJDnioRhD
0gwd2lWhIwGB6BAfqMv3Te3+gGyWPRo26guu/IUztweCSX/nfr4Z1J6XVIQzbN0zE/mRVJ24vktm
UC9z4Fwas2r2dW9uJyO6dlV+7ycjAhawt3e1Lx7lMNxPSiY5s3CbMfoCGt+cqBmak8Q7YLnczEFl
EJc8gw2pIoSylooPhl6k0jRSXT8XWRLdG4q7MWoxZoz0grYFebMm+g04+eb0ZA6W/QIrijRlZwBq
EFz0jvjXPsyyTTc5b5hBX0fm9gG7l7IdNqD1V50h36bJv1DJrf0BVEhs22TcwRGL25/kEdh5cq1L
a8dSd40x1RA2AJ8r+OEy3MO5YfxABr2KCAYF63n0h/KYA2YwB00JTNiclmG6Ds36pQKSBrsB6+Ee
Ut4WFQsTDvaIObM+5uMroxqu2D3Xs+Fe9IAtTspFzLPHJ0hQX0Qab+IAeSjKN6+f7nSq+HrMV7XA
wiDiFfy2naypVaz+K4lGehM1M+8u9899bX9aSv+n0WGktc6kBAlJumFK9jC3aELL6to54lbkxiOz
LTwE3SEY8k+fCSF8r6smiAE5I6SIzl1pbrQ2IMIw4Cqdn7sK9nD7IYJsM7raJa6aR88y7yOSPgBv
saUry/tkWFuD8RkZlMFGjWpHF28yNJ4UkiCEqGeb4URbC32UpVQLbRQ/jG19ShPAP1W/twbErHzm
Oenr8Wy8i7G6iCxE5yYfUa8h4CSSej2XxrG0unWc5U+unp2bkFoNC6zixyYp0QECMCnELuzLybxu
M/fZZM91N3BeAjIgo44grqZ5I1PylNOPKCzrTX016qFiV+5rVjaPzpjR3CfeuwUphB076otm+CAQ
+mus3WsL/AYGMXqg14yvox+rj4lzSM7zBnexHUSfNkECvheug8xm4gXOnsjbQzg7R1gnR1/0a5EC
33QseU8P/s6yxNajBd6P3UEbb+M0kGFK6xQc8SZFoG2N4U/6Kc8wBMOMPaOeWGs6nlaA4zYbwl00
+89azoSCZanbZVnNVvU0A6RcSz74KWNli90nyIk/izk8duXFo6mTtc3BTuqbBoWMZpL2s2Ul61BY
MWUiUWwWKPKZ3CNMQtJ6343GWWooMpoE6a2o02f0gb/pif2gVFnXVfXVkAyfcBgWXK4IjvEOUynS
jZWfRoLix4y4dr89zXMdbB2RorBJvaeJBocLE5gdttz3jUX2Q5rgVxPuxZoKHaSzTZoEYQ6BS2iq
btknh/aaEkBrnMzSgkLjgZaGITpyTZqcdl7bcXDD6vO7AmfldOCqGxE6a11s6lyzEdTo+wR4NvOf
Tk2ZKqhm42eb1p9Oy1W/sDgI9ZQRq01TuQKpNm4EXW4vmgjbds9jK7+jQaWaC2PVQntGRQKGMbXD
D4TqfNqzYLBKeUDMxEZqMEyQYM1owTsVLRKhhHWA3rjJqzmxP6pzY5ePFtsLCNVrbWRLlTfZmyVN
9+QIOseJ9kyH+8nRTHOVZFzonZEerZHyzU8SJbF4niiSVOclXaN/oKHMdjByV+XUg/DQ9FMyptaO
1e9LiODNDrV411XDR1+Y4Zb+kjIj9beSAWo08pXGl7KcP3SoIHddwTWdPKSzJfOdDVmTI3SnleWP
weAYkTCaep/GaQqJclvE0Psd2m1cXO+NyeSYl/0HhqgtkkOGWmUdYVfAw1XE2muYWcpiWL8CM7iH
wvia60DqDXcEgNuQ5yn7U2LYO4nkLJ+MxzSgb+LqaJ9kGW+YlsUQCYZvkCHZ3dpm1oVaPLrWtn+R
ufcKBdEx009rpr6m1nNc5RTC97FK8/gJ/fBOBtbeMqqPoX8UHXZH8VnjslT/TegiqNdXPXHWaSO3
jj286Ezf77yKcBT4Wsx46YqRm3KX21Bx4DvrMt2oX/O4dhv/+rcYdrJFed9ktNET5k5opFoOEJ2n
cHh49WhoqRE/iN0Q/WwGbf3vXzWiitUIsYi6i8/sasSyxtOVtr9XD9GDgU7ha09Ez5Bad0clr/5q
mAWevNd5vqjHDVEYGvxf3TngOfrIcwlOQJqpXtVoFm9z2q/i9Ao+rylpzNE78wvwvFyQKlTCFT+b
WkK+AT+rf+O/yicBnCPHRNW43E6RKmqYhAkNC/1T7hscN6YZLf+vGO+yq0COA5iOg5FYAJ/fV3ep
hLtVP6vTkVgY0pMAcQ/t3oQv054M65F1aCXo2A2d/q2evOimlBGlshDKpyoBsgifu+M3RAJUyFgN
uU8Lp+DE2VXQkNQ91PNVUXWMygKyvLO2WzIV5jy4mbG/V0+OmWBTqTfA4NpMxwOz5BEzsHo49brU
02rq7RT5n/fOY9T2LmS3pX478vTHhkk2itat+mgwxa3Ux6PenvoI//1WfV6VMVLN0TerZzYTpL2S
hYgQyNqwfm9r8Kg5t7VMwCY3X6uf1X1KJZp0PnW2LTASjjp3bdM/d49DDCsYvAIeLvUDIgY6QFEU
7bg2IhcjKY19/hkZ+17dBV7eegaQMmHjsUT2pR5KR2eXwwhymIxOTfOJThOOB0cU9/FLZKyP6h7q
NRXl7+jh3y8q5Eb1goF7HtRT8RT3IDpZqWFKtmJ5OvVwDnl/PIzZKN3r9OzPexnhFe2TjVMAp2ze
9ZIhFgyxy2jQWGzI9epMpnoFRsSib+r1YDDpCM3426XYNjmrEglmesZtt4tCXeNyD35ZSRAqDANc
bq8apEy6fsCOopwAO8M/YQ/b90zM8cIwDk50jiV60XrBoehF3X2CW2WHHOG78kFdjkyzZ1Sc2yIl
LQWw7d4Gi8p7Pdch0OFIcrExntgtfObDmDNwdx8XGYRVc6AO+QMXSZplaihi1VeLyEDGEOhgm3Yq
2ci3xaGY95GRRyRIFC/lUFwxeaDW6QT7JilpN2THthye1H+5XxubSsnElBQMlvXFSNp5O2yFq8yf
Sscro+hbId22sful+V29auzpRxc0gC9sWtRYUdL9TMVGnoSxMRv3laCSD7OAAOvgncvYMEhIa0N1
m+zuJQ2ph2abJvtiJzGJZiitgW2cfsDRZoNP54LVJOjlw5oupVNRe3qhfl3a3Z5iE2hl7K4JTMpz
YMV8nUJNYGjYZdBrmMeAiZk0tOFQuLHoVKx+JFusp3y6dD1ZCElW3ocZha2jRmY6kvFVW6RfUJvb
TRmyezQkr7/4XXqgCRoz+0A/sdG1joqJ4f5BNmKv5wyQMKNjkg42dVf9KCpRnKWVJusAJWdjWttZ
MGjp4BqvrF5/WSAJDNNueMMVpaDw7tSQAsJPvK9N9jrLcJLaeQ/alwFIxGTYQNd31wUmmcEdk9iM
y7BPU2WS0850ymKLCP6kY5s4VI1+anyaEZOMMYWoYaZtlOelhZ8d8pKXuSivSqRiBCNI9H/DNh5b
OqUBvWyhxtBSINjPypcwoEhdDnTPjUYil5xNI3xc5mOg/P4VS8YQ74qWoV+RVy0VFnPnXh3yleY6
7MftZGvXZ2eyzcOk8a32JDlJEimZh3j7wp4kVMlwzVjFftTdo19qb3MwfsXeLDaxn2yXp65HBXlI
FbPTAMg84D0+6NTXdlGvkDMgIhnN8uEXW0G1r3TRMXKyInNTcrCiIF09lus29E65Iu1I3YFy72Hh
lDRO+8zeDj51yxw/BmUJ1WLiN10yCcBbcSb20dVUlCRoBmSVb7tRE4uSYVfY9TUvaDUrA/idMQVH
0zKytRwOYEFBC/ywA8AyNd0NoALzthBRsZPjFxUn6OlkMnZoGk5dO+PtMN4XLozCcrAPtFfTOKdb
RaCBvP7FvBu2L6JACK3VkVSqi4qREU7y7WX3vk9pVGOUhzZM11mdC0HPsa3l4ytalx4HEmuASIns
GNhECL07++Ig4GhsRtBD5CrYEFlYxf6MU9VAcVFJ5SXDEoo8XL3xzZEmsHr/GTxDtekk5REqevyd
HEq0bSI/guujpseWQzgKKrBTksXHnqB7NS5ahgZNxlyO8gOjNdNQEBRMkPibbpUXjI7POQpChj0M
bjiB+8p46HrzDXfFPdGeO52RYzqU58GB3i7G7WKIoKhLt4HLRKDskWWj3A8uo97TwMWXTLgp3QNl
nlBPIplEF4H4Afz41mb2SxqhA1IqLy4dVI8My+YOMl/MCZw7yoXjZdsg13+r+dkizJkBz7Kjz4jj
RDdBr/g+xECgvh7XilKoQefFm7TM7MeQ/ps5eFBS0psh8otZcSwUfvShyai4axlqG33iKtcI5zPq
7q7X13bABR+MUn9uO3ag+vgjCtuPSLWB7AElTxzZDZgDNDKIUK5ipkdU8A6bsSLGLYKDB6uUS3aI
sNIP41+LO5JynMApWmRaCM+GCtxbO43cyx5auFVn/jnXvG1lG2crHZ5nRt+0DjlAnIHNeqy+JAse
PetoswEj1ZKoYL5Ura+CgSdCKvoRWz9KjzKxMxgt1qNZ2rfEMb6qvv3UE2bI5kwNUOggTaGPSd9i
fxGuBCGQy5ixzkEkBgYRpT18LjQ9HTmlDflTntJpqTFT37B7sHpv6zKTIrnxuwnbN7LhdokCuTQu
M223+y4S7/pHPCXBr1ffmnyKy0Nh9ac0U7pYNfLLYud+NsRRV7JOPAWInyN33cUEuEfVgKCmbRCN
hMVNTewcNWQfGd5spin+VkNBx6veWkO+pMKnWcN+Y5g4emkEx6u4cp44bp7B2+AlwLq/zM56VCKY
1N8JZHmXIwtQmTD7xDLKIiyIFh2yZPffBc3m30h0CIGFIxw2JiZXHhPd+f+WfDcGJxoa2G6/OAyn
nuV7gc14HogVrqAvM+LQfd7SRrQ0YOp4nxftQtLzIRUaU3clj9IVImjkwq60SnXM0VA25UVTSkY3
pCwKfPew/G0B6+DkvvGZ1McodHZG1Dn3k8kOBztxkvXs3wbGkb4a4NWESLMBfZ5DPrf//sbtf8rJ
/7xt07UF791XH8x/sGyQcZV5ldTdnm3aPmPhGGdxD41I3xOIRbXW3KfVN1EaHpwuGwiYJ0ww40pz
oTjXDjs5VAGUKyX6u0nJfCKUANAFkm+KkJ94jinAZv/TqwcEJ962t/n0lqsoDbZViqBgyLisGVH+
MjQBJwISZNKNvlXZFKnjFD4HfX+T7+OP1l4JHPCzIfitpwtV1odsWLHVCpc7BluiaDiQthvv0+hU
/a7j+bHRMuv/+dBMsuT/Jn8XDm/UMB3QXAx3//ahea6XuoNmwk+NTQRwVXCdmVG6qiRaZrlj89IZ
jMUWMeUij2Dqcigt2nHq0sKG5eyWvsMapL0OhfYQ1sZ2EcfMktJrnlk8XGcq2cZlp7TDyTo4HEIE
Wz3RJv34o2azzNfBYI47q6Q2WpuhjPdz2jwRhMJFNTo05TaMaEqrM/C/HzPuP48ZxT6ycGF4KBn/
YUEI+zo1/Dhs97rekj5PHmvgkT6DaZJebsh8C9frIqbXDaD6rRefFpEeGbqsjHBWd4urEnr3o13N
Z7MGClFiOXJY6vLh0FZILJeCYaynpxGlAZZbNhJWfiPBlMuS71+LLOcJBe0WNBCsP9opyAlBjMgP
XaRDdhIhmWNbkVUQKHLZbqRbHscQL9PirK7JnMa+tU/madEhJaTaHO22OjhejbZQXdvgGPs7O7YO
ZKV70N6GaiUyxkAm7aOYLfjOb1B/pjc9QHsUTq8p0oTZbQHsKbsh46qKghxW01IokyKyRsdNA8w6
1Cix/h+MoAGN7B+HpGsamFZMjBmm4/6dbmn3mlllk2z2SYmhc6BY3XVeMq5xHJ7yQj44swMdoIPe
BSvq6Di1sW6G6JtrcqVgWcpIPqmDD7AcUmEMU5Gf33t26Ky0kl/S4uJHY7D5L5hf/VmUWnGwHAyV
Q51sNGH81OX8y43DG9qzrWzjq+Fn317KwpFrLzQ+sL03BjMUVGVp4+gAP9z7xOpvc15Vm6kO+D6c
j1rpOK2A3hDBKjHkbRIUXe016EgnzslcePQxmndzd9LqTt+mcMw9UEanQkj7ZCN3Vaa0fcOYJOKh
yYcYiZUfGm4pSAiXxjrO68eWXh1UvYzwbQoEEpZbHTU52tl1JWk3Znq+YWnDvFHelAbfrR2anSx4
Shm2yNnMDgW6bf5SK36TUSOpIs1pgGn6MHk91ibbogpclFTLvxsUciYAN30Iv4uchNjEvCNG9tdS
UIZ5dXGwzCrMIzAH5TdWwq3Gta9z0JzVvhiK77ubNAe/DF5ZKW9qa8ou2lxNqjcUZd279O33gNSU
1CZooBmw5c/kqtKGPC+2d5/4PbbGsNdBaSlhEBU/jrqIMs3GBz+MT3Wenww9ctgkKos1IWdy9olp
Dd/CJtsvStUu+lmG/ScZ3TxWxB7CtwiVxRJh5/nIdlPbDAoOB38kutMJh9FSdI9xXZwbx72mGgpe
pepSFWebtYYSg2QrROVwu6IDMMW7QP+jb+vVvqMYOOl0OFMwEmoFNaAP714X0KAS0FkRY6eUCCer
4OUabT5vmT2hvbeqay/Q89cAJD1FVqCS3RCnq2/b3nzygvI9UKuQO/Pkele/xbXxvpzgUQP+yi7G
pygZUAAoArxRG5cqGYNj2bDHb2k8hEz0oOT88EJ5sU0VlM6+586Wyc5mT+5pDaVcTvknfLZFwtWf
x7p8ruLyMinfRMcouWN77LdgD/QAmGhsBVeN5vk6EAIiABGoy7a702icDIJWwEx5L5T8sdT4xWQ8
RLE89+FPOv2athy2UXQSouHqwcwI2jeoSBT+SWfGp4YP2ZorRBJF8U74wqb2MLKlksE1k/HXPi0F
Uc0gA7RyJWUaXxJDHqbJw65rQB/zVMSYnIdgiyGNlkWfPpfFwPVE9+0dwXgXm73lQUudbE1GFANA
T57lNH/a0ChfUnhBZjqctQgv2IyJpXNfvahmOWpyHWMAHacYvScJo+vGrTraWwUN2S62tkXUEoFl
mANRgL63TjFW9H22czoNjhH893Xpj6pL2rFTtRjcdUrYg0gTWlNrw7t0YH1g65lAM/FNbIhiC46o
yo6E2tZb2ErHeY5VHLtu3o3afG/QNd9BnEPIUpB2qQyrsz/fE96UEttpXLRegFqxyB/PCfEkK4xQ
meS9muqaizcIbmm336PBrbZGjwEbuXlEkmYeXbf910+MDUUa5Ip5+zQLx9giX9vjyIY/75hXx8fm
63dvso4d+ktIUeRU2zkVPD92DIP6Lt6VJAChV6y1k+E2JyQP474OZu0Uu4l7bObv5S+tumX5CUcd
Q9DGQmZbTMmG67iNANC7nxGv7y3L9U9BPyc7rzB/xLWfnseQoDQTRIAvcpvR1KSfwra8J1kSOYuc
H0LXJYk6yQTOkR65eVbnp0wjORAEQrWijWifosG4IKKzd8urXF4FVAjehtl+l2SB3QVl0SB+iBmp
eBOYELahq1Ka9i73hp0RTtEBajHznTo9k2Llwyfm6fQyBlupQ6zKaJwLhocbU6DjbVEInrz8rSZt
xIS3jxW7cU6VKkICUaKnG9txh9kMblfX7aXt7VxBSyWl7mTQMr75ib6dY5VqafwyZZJukt5oTlbd
NacxEl814vRtPpb9KarG/g6FTLglN2GTjoM4uIQMnxy6hCdpgPFIQsaGrMUvQei9pfEQY7LTkbMQ
3zZAlusL9pCmmZCy9GR300MBDZMEKnGBhQJpFmAB/ek22Y8vITEURy+G1iS+eoICaAwFYofIadi1
IjuG/dTt9NxhDFvXc3u0NRdKe2AS0sYQZZVM4lKgcCI8L0gOSRmgPca5QI9QkK3BthDGMdForNRc
eBJ3vTxGiJR3L7FlEALUxezyoocYhfjaUB4VNmMxIEGGca04LgrgtMWJUhKxkUWkvzRtSFvdjfaL
havsOjrA6fAdguZXurrzsmoVypuBvPpXFjmvVj6/LtVFDvd6zZxsJw3GeWHXvg8hakePcR9K7uzm
TSxTAOLWuvIz2CWN9sTq6PJsFml0No6QJDBUTXa5lU36OYXhaZFnF0YGi5FCmnFdw8mIaU062gP6
qO3yKhfBtGoRzUF+GaM1osajiMSDsIhSYqgCkRKyXNxelzqpmbh8yDDfQe+B0Rf45LX07M5o08AM
bVd2MT+py+eiIcf8gqq/Ye3nXQBISJ5nhUTNW8AmShqsIzunTG+uc53flB5Wqc8dEwU6xiZGieO6
xRIQY4IMyrlcuuaSuA2u+pTSDo9USaQ5ZXZuA6rLDhOimTKHq+pVWmfHhL7iHcxAxr1In9Ma0ZnW
12ytuGUxyRAfpt/dFm0/ERFd7MZbN6NHkKdyJ3p5nbt4OBQ52TSxGd0TU0aic7tdPFuLQBgWZw4g
nb3ogM5+49Y4yxBSfptViKakpc+Zm+xv63H27sjkOIoO5ytZd3hQwS2MWv3Q6P41tGdmlcaF3S3e
EEdeyWo4w/L8nuuMc5URVK9d05GOg0Ms9bYh/9hDodKRmGFM9aV2rX0xORhN7P2ygXaV2rhv3UfU
Eo8yb80tEEl8pm5zyJZumvID+tqhCZqLntG/ycMJS4RDd7U8tn61njPzJVMNzUq5a7SEfoxe+ycZ
9RQt5tk20E2x0x9anC/8P5b0KicXJDeDUFL/QJ/UAV00AxR2YKYMZHBRhcHvIYLmuhwRoCPpRVJG
3iVG9UARLe+WZssYsD9xh+yH63fEpzXvWNMOIfMVfMXgWfSEpKeEF90e8h65ikUkDGN46iL4pmtT
hYyRpHprNW3bZtqP5QlCm3xIpVY2i7GDwdlelWnHYn1gta1/qNpz6R8EFpVIbYcAczPIyc1Lyuga
kwy1b07TBowk/VitPMeNVq086T5nk/lQa9197GKCCxqUzgpCpIcxolrmt47PR+frFcaZ5MEGlIxA
nr5kb1+lnUWrcPyhC/TQhssJ0oEPJpgqhnA3cUdB93mlT+4vmltYhRVX3yJQnW/I+e0NJGNDtvPP
nbKiLtCfQDd5aRZzumWLqPgqUMruvSH8pYX3JZ5zutWvuhl8V1Av0E2muxL7znp0FW9Hzhep4EfB
BIjEi1yIzUP5mDFvZfXB6jKSG6aFn6LgM1RVKhdsctTc2yzr276c/A+CE79Bm9FG57ztRPTkePl+
6KrfxPySNE4DJKfzi69Xh5vS/BronC4MmJH6tyKNfJ340HpKyJLwmNh95HMZHOemOuQmiZKdY+ls
NPZS49TxA8tea5pcR8TXrZK+tnZ2hFrXHJPvpSPioXQIoQ0TypZHa4uh+3KzFk0QnMSLl3o/vdF/
oAcF9TRYReBL9cGDnKtaVYt1qAxvhW3hkOzTgabeCYImMyHVvm5DvmhZJjd/TH96YfS7iByIs16F
k7oHeeIGZMGL7RSxk0ckznLY4puYmIYSo4xZa1eVPRsc5blrNSSNQ+1ulWlF7cfVlmRhNlOT8SQE
q8KoO07lxFZB+esT82ecThgGFYZq2R9VEVftMKowz3SQqwf/uhinFgeGUAdVPWmvhQIKYadeGnBL
39pQVbPbYkrpJO4bgAroSkMsvxR+CyDekkW6MjlRUxqR+x4uWT6m0Z8BwOLP0fE53gWovwhcQUqr
dh3APFdxu5Wgkh1ghKqyHyDT4H1+cnyC0LtdXhKHJdCeHOJWIMZyPKY4cXaMp6jg0vLaWw5fhn1K
rPAgLAP2dUs4T+I47McQ/mPS1R6G2XnuqiJYEc7BjKcb6HqbX5NaZRXbSHYkWmoNwnP2a/jJnIqT
qNhb47aKkLTqseNuLHIYO77FxRGrxxNXosLfKHpPJtqVIPqHpgi7veUlWAkrrgzqD4vMhwVJpY0E
TY8FV1dWpCRnswi9VH1QrHEtxUEqrU0dTBeAkwgwcF30s18czEp371QQdohZg6RX9swS1qFNdKDX
rbF6asXjMuBcNrnGgG8P5FmvpczZ6b6TdPJhdto2BNbaAupCJ6QWHJd5pV2P/db87P3x6msqiN3C
oAaM1DokusS36PwqsUFsu9w9VwUC2smlkV+RQH8og08L5M0dFDKcvgT8KEzH1GvTvUH8eGiDA5MD
xhLV8bFDC89f6xVnetNHl1DghdbVECBeEpa6td2Uk46o9Sy7JDEqIY+qqVQWw8WzvDhPork+sKJd
gQB9LCO3aeJa53XTx+yLs6IdDmCB7pDC0xjzU6VSKNa1n3wsbaul5RxG/acbzI8jum1ZuteuHt+s
rNi4qXOVAZnopb3z1P61p1WBagzPluI6BKFWQjpjIKPGzU6NWZb1f9lPajq8BqnBv1V8KieLSwTn
kG1brnfLlS+pGjK1mR4rAqVyIC5nV2pOW6tuT3DokC6lrwuCvUzqg9+joQuIhVXlHaxLg4RGTsRc
TWSWoYYaFPXDJ4TUkg64rnhIb5mFTEGB2szkEtv6r6LnvNQ06HUOX4mfQztQnWPPReuqQxVdXhhh
1p9aQuqtkgn8GUmLBh6Ru3KUJwqK5znQ7Jdl0rt8h0gtmNUnNJ0bhvlN1Rx6l9kEYH4GTVxZVI1U
qviG3sMuh/5awbfJfqNnr+na78Ea3rtAPtEOY+BAMOmaqGyH06OigbEcDVoDl2w5L5YeAshauuC4
9VV/cjfp7rOqmRFtputlcrEMsDr7Z+B1L4uXyMfafKf9D3tnths3s2XpV+kX4AHnIIFGX+TAnJSp
WbJ1Q8iWzHkKznz6+oL/OSj8BXRXFVCXfWPAsJySOETs2HutbyFqdJa0heMazTQSl7d40pA0hHFQ
Ug/Te+RntWkaAgh1tiuyn4AP5EpwH3nrQ9wDvB80EsEYqHYGeP1IPZB1z9lZ1dK9BU+BM+hJk+UD
gYe8Iyy8Rs7i21IzJZGG4gG1N4XQdLTUjuch+cTKnT+oesyqpl0Bukb5BWFDqN6XqrQUnn+9ymls
v4/Und5Ew2e1eBmvYnFT2OI6c8lWYxeDNUq1Y4T9ZbajP2rWl8ToU5bmVg/pYf0sR011l5pJaiqb
Fw7+f0oNS/SkCbiiWbRdjcWFWsdZ9WnbHXLwbmsPaEJ1svabp8hAcGpwmOcOoj9ztzrVHhPcOkjx
HjZjB5aRjRipGTMvj9tSyAfszT9aDrdL479ifWBBoJeBot68Znn8Y32HGsMYAwH/Gmp+tY+qee91
OEwUo0ZZ4typ4vH3oofVSOspA75y8wrtK6dJgYvJJ1qFdqmn3kxvyKEb7vRFhQUoukHPQNuYp31G
oTSlproYb+uIY4FX7NXu8xy/9t/ODFR9stl7QnHDl/NRcqTe+LQu4DMwXiqJFRflR1KMD4k/Y7eM
DMgF+R2w/YZ4s+3qn9Q8NlWzZucs2vJuVjCBAvxuUE8HIm+LyubcoB7WmSDQbae6U6psYUaW7Oa2
C1ZXoarnEoVCgFL40CkH4iobcawiyFWMeN0w1EY+hVtTO1qi2rq4gvZlEtI2Tnlq1YvF2OfsTPYj
wOEa4cc8BjZm57G2j1ZU/VkFA0jsmZmW3W60SNL9kFIzUJQXD8nSU6BE7gdemKO6ZKx0P3SfBD3a
pIny1tpt8RALqmM1/FarXlr3e9T+cPGbyNqMU/6lepBjj6dndXCzf7xFsHQgOfBcexnWYB2vj6rT
a1q/PT7RJXROhPEm2/VXiAciif1yISuDsA0nfl4nGKV6NicvfFm5Fhk2a/ZI1L9ddKxgAmS1TgSH
Y374M8elnPcqqeine9HyNGkMzhroRfw7bAGOIbWJXzVqNRcxMJ4WG7c5R4hmExnN05y7DSdeDn89
t8Wv8cf2zmbQMBLzWKzFCk6oh7L08NHGf9QVVd8ttiQnMuXoaE1grKonrWIPmZ7VG4c015IO8uKU
ebC2+XUOpsYOlvNXnxNTSuW0ZJRo1LYBfHpcxSXPDmOVN92gDRPiESWfeNyYy3vTY8AVNDpcVUg4
pm3A71gu65qx4hbTFEETEDe29MG6hHIKaIvv+XE56DFM/8sWT2Uz9YAgW49ergFhSbq0SauJaHmq
DaCVZIs0UbFT5AvaRIx3lMOhkN23zsBDA2OyNQcWkuIP0lGau6E49QZQXHUCs5Xh1umGHVoyoPig
vVBjDL9dUNXqcV/XxCxN+HZ9GqzzEIDgUHYFIyVKsLXM1GMPKb/zmzwDSLvkUNpEBHgehEpmmtux
0dyd6oGvyAIPJi7nqNuKKjAU3Cqe6fJWRENOBTXk+v7ElsDAQZuXOIvCUumQRE76L7ZgHlpHy20a
s3DbJhIVn3idm7ZGxv26NhPWPobWwvHtB/N5hWPIfEZtmxH7rvxAQ8Yy6vkxZ2hLnOO8erRinpyF
zcY1vShoX1aIZZbhzCq8HrvGn9kGgJRpWE8bx3mOmYBvSm35Kz6sLNnYdX8wggpmusK8FKK6ar0N
g4TACm/8Xl3q4RrR4CsQMb0alXxJZPxdjFPX8wa2ggVfF1E6BJQgDOg4EdGGJy1DxeNUUC6nmHXI
Chu2ayCRTnGODWiQcblT03dd0H0E37iZxvqtY0lWnZUCnidP47HhZCR8RH+Ih/+sB+huaZ8tq38b
xgluJPcny/LksJLQQsYlGlPbsbd20zjFHM8R344cMISbfWeQK+dcpwR0l40tlNRXNepRl/0k7P6T
qE58EDr4hXHRWeuQbJkCcYaGSYdMNLtGyDXm7iUJ9RlJnf1YKMUHCei3RhJFSzjCzfbQYMkFHVyh
xFN1RPHu8FbSnN0PbC3RTLxETh7ZhlRuY6f74W6VXHTE125cJ7pzKVK2jc96HC7fgsIWbQ6ul1KU
JWQ16iTCMX4UDW4MR0IBkoLPmwgP4w1F2JWRDqbEQ7GLlm6OOEK3IYuSnec/JsdaVQytMXymXbvt
E35kIT8s8m64lRTHaidXM7GVvJO4DEAahw/VbO2PZuv7tYHCrSaA1SJLge+SkG2sVcOz2jcbNOg0
7vsLhCps5OoInzIdEgaveRvlv6v+fV1C1/WsTD8Sl0OBVaOltN9zPzmECf0Bd5jIv5DyKpi9Bhzz
PzSSmo2ifoyb78HrP+uGubqXcs9yk5ItQVW3nQQGTCu7a20lTmKhWVEhFOP1Bpof/dcPdborgZl6
yQj22nq2SpcmT3RoljtziBUeoKVfg345sGv/omnhoTCyXyuUo9Cg6BSqNY2HgBhuWpYR9GC/owIL
LSowj+Vcdb8EUIBV0zEu8Xn0kh8oDmnuTZu1zVkz6tniJzz4g0iOKxhqVXqNDRxx9oFVOKCGf5mL
iNaLsm8kT1RGIQRqu8m+V7CQ47Kj+JW1Ywd+71P7O23zVwUwUtumXhEg41fyy6vaKyLKr3Vch9rv
MLf1++JRB0HdqWG7KG4DXU6lGYIaTvYsk91YvXywWF+waJ7WAbAhmNjRoNnYvv8AC/A+RO63x5TB
UhuheYd2PbEXTxPlfQWQiZEkzbxBKIIV1WGhJH69TSJW5ptEgWjfa3PYdJWdeBpoT5EM64I3qxzu
u9GihC8liVEcDlAQRehkmM9hKuqDAfHbdn1IGYzCqx5cMoaNSg3in/oY9ay6+jzciLgYQBZdfUeb
8E5plXAvHNfabz27VdotKcL94jHTBCTt4BkRf8XttQizLQBNSHSTw2Rnhy513w2TJRm16a9YSWpj
Q+7JQWFESh1iSe/J40x7Tob6vTO8Zsd4Z+u73Q2tGUJ4hRJTp7RJIZHw+9lkAv1USumBUN09Tawl
UO31qn1pbTTX6/GmU6SxdYza9+aXY5flrne+cod4OE3hJNTJRnVHE3ZAMMgGudcCWyKnTxKNEGcw
nlJSEBtpCHDm+7nXr3G1IBWwOJ/ZTnOG1skyWopP9UKkBdI0E1+NqqJXAVzWUmmJJfnZ3KdEse0L
9YvGqgLo+nvt6EqI0uHkQQkx2seV35UtbNeJF6Cb9zgBmrD7GLfuXaThLaEZvMuhFpQzxmmTkdW2
7jFumu6L6o4vlfgqNfmpiFbqzMjg4xVPy1FlNiqmSJU4dwtND5rI1IyTzfTUfwZb+gMXIT5MVnKW
O9aVh2LRX1b2Ya5+fF+7m3RN3zcZHuJW0eggiRSHkHx1UOU0MT/XLosxsXLE7cJBVL5W9PkxnibI
ABNrpy7hvGQ1P/Lw5CkxT1WFFgMURDActciuf8v1daq+SijVwXN9c5dGtWo4g629J3oUBJ7D9bKL
35bqn6qr7NXLtai9s6gZ1y3u72JssMkg0YWGPStanLC/SLF/VLfHclyw24w3We4ZBhDspu6GRpOJ
mU0jqA+5p3bzhIWPDZ0xnvpnkxJtwqWxaVRlpS7zWhGrdvp6vp4EL/1KK1JfPUOHQy1OybyeADvw
CjiPswuJCRyY2MHxHGUEeGz6KUUkUadA2YjmxMHLUqjtHbJDD5waPvAl/3RaFl5NuhTccGq4Eosq
tT3Vvod1ee9O+NWUynMhP3QjG+9p3UkGVD7gjnRKeeb7aU01yiP60wVYCLX8bIcRzDaWqP6alf1P
tdase78TLjcL4dEenag9BwrF1iPHIesk+bNC4B09uRg1bMOkrH901fNsOS8rQUoVva61fOSlf8GB
p/CDRPwsUfTe3fQ2/llr1lf9aMO4rpydrLmhqqpYNxvNww06EwjZYE5VpaoaKJi3FlgC6YDDKS3H
EzapeyT6b+3oTxvc9S/l+BQXTJKxRLw0pmkxSCRllMJmrW+10ta2RbhJWue1ks34VzfOMNAGOA7O
RjOy/lJB/n+i8X9GNMZLh+Dz/0E0Tsrym/7y59+Qxn/9r38ijT24xZ6FihL5jGXQq0eg9c+gZV/8
w7Q8IMeeS54neXB8r38FLfv/gOGLms52TMs3HUHo5b+Sli1AyL6FqRxJl+Pzyf8dpjHf5u8CMZ0o
YE83hUd8M7Rv0/gP8Zn4Dv2iI0WVibpWxVTZtRikdcEmgktzbgmnuLh1B4h8wqi+qz0BPAiofh+L
lyY1iwgXjzU6X/ScK+3VDt3Gextr2bV/ohke4OcisEx/DalH9yVdWnlerAVl/kRFnKEaJZy54TAn
SP+pajdvn6UjZnMHFa19S8xyYAbf1nF/nBqefZg20iAg2MuH8LcT91OkZqAR7K94yO/JCLFqPInQ
OYOh0jrU2Ho/xXe97zdka5YJ+nGSIOf6HqEiVg8XcIh5MHtF5+M3iRLsm3n5AWFA05gVRhlykBz8
Dfuz42MFVHZX/ZBrnQGxYqIaaVttnpD1otTaoGHpXKT+do8bNelb927OGaDE930JPlEjrCH325bv
liL5OcUMuOiypLmTGJ8illl0QqDCoBTkP73yZiSQDxtPMcpDGNtP9uiygFpLU22qSqDotmaz1gLJ
6egXQuyeBcL28/jaRQM0TJYQ9N9Hqse8OBRLjPyNbcEPf5YFWQuBHoKq3bR0adCJJcZ89kfgrzv2
O0f5DASO+X6JBb6c0WusZ77Qr7/cGBZY5I8YzBA8Ew5H1CdMOikJGuww3/NRjtXBH8xIXLX8MbwV
Ck9hmqH1UhogXhPDKaN9k1IoIH6ARbnl2+JstE37sXRza94YOkCCbW1UjF/aJhSvvQC8GpRD3U2P
fm+i+4iZGqU705x14ywV+JNNxsrIYCIf0Ca9Yenc+mGZWifZJ/BasDBzOnZ3xNbBQgvbtJoDuA1L
SzqDNtD/zBvN++OIUfWifM4NQMa6zC9pf/kFhtZECnx6QxIlSCUj15p3hUk3bWvX9eLVu9IdmBX2
ICoFKGLyuA6pN6rUgTzXSNXU2yK6RXU/E/SVAE4NXA4L+q1GGP+c2kQTHEaqjeaad20UXTXENuIN
3S9j8bnxPe8csqJYNogDmJLZPtFr7grW26xFszlCr2fyjePOHJIz9ZT2o+ac/jwIy3oykGDstTCB
pEzowoMuVFZDo5patPHujVrH6oQlLvnKbTN7AekzHsbSjA/YbJNfzUD686SZzqXQvfpYtXZIbk5R
Hsx66vYCHR11sFuhYSWidB/nnXWxpdFck6ghY64srXstW7SdD4PrJZcuOB90AfhdGzzVsY44NhyZ
TQBsP4eNXZwkJ4Jnt4nCnewIPCtSwgwjkkpOehg5bzryT3SMfuLc2sX6totx/uyxb9+A/tuPVT+G
j+OwYEQ3jPIRR2rE9WhjHHRD++gpTeKQG/Wp1xPrOc50wqEyvNlXL5/4wrxxD+00Gj/IAU2OFqaS
kzvzqpDgihnET+DYeSlu34JODmGMUXbUfDnvpeZGdxE6GrxBlZEyBG+9e7mk5Uc5gTpqej96cF1J
pJdM0aU48IuSMvH2yzzJYyvN9ghVu3z0LVaXRHSkgfAoHgYNEyCNT+dhQIL3aZJXwUdV9RtCqu4B
ayU4kFKbg1ykw/2SRmQTpXrO2sBUw0GL/KCTXMG5PraLW0ZC444IbP1Poafls+yL9mZMHiMd12B3
Ih+mME92u2jver201w7MOfOkeXYHJghZ/RBbuXj0h7AI5nlCDWAVAs6FP+wLxvp7fP82AeyD1e4h
VHaqQgfDYXTT0+I2feCGlrF1iV2BSTrX8zGM6GqZ+QhPBqf23msd5XxpoM8lvRDb0VnK371hkomB
ypfTcB8/D5V0b3Jy2huG8mofcn+OZlI7p7DAx0vLWgvw/mkMNS3r3CQG0EqyuHYedI6rlpo5u9Vc
HrwO2QgAbAGHxhG/5UgLjp58cqeDSw/IbNX2YOzrw+gRwYppmPJMuPLmyc7cjXMdk9mcz9e49+a9
aepp0CzTxOkOy7RfFdbZAXnGAJR3zLVd4nZ4lfBg2+KaF7P35rV9eiCKz7l08dRcO2jwB3MhVgnz
k7xxDfB5WdhhQd5U1QGmfrJLa8NFc8XIzA898zBLNJ+VudSBTvAv3Vc7DrTIKE+NSdyk4YbdTcz4
tJ187s/k+CFszp0x6Fg3qf2Fhe9iMFDOD+G1N6IhmCFkbtkQvMPEGx2A1A0PoBwqzIp6du1maX7l
0ShvTgo3tiYqBU5KVRw8PU62NdHVuN4IekLKOaHsRDuQLjCi+tRq9lDTuOPzPJxibcRSWfQK6mQZ
d5oudFQqqf8uUIy+Ivo174lf6ndsmOIw+mkODbSzz6EG1IDXm0W0m0OyQdgtaieeA+B23p/YJmvF
wP0ZaIsmnzzEYBvd6Y19OrbkzQ0GxKxisSCbIfIrZvpdReGnZ5QwEmQqwnBPY7Cg9cVwM1g58Hci
66PGJkFzgqeR0vlhIiFwqel0DBwtRgNSWcl0TCL6AkkZpeehrdtr7UNXJDSm38UJxobJD60dSSw8
Dv2AEXrJx+USVW6uNlzOkcJnUOYOzFMNdzn16RiC8kTaCPqamEM/lfvJ4M0o7HIO0kIy8MPjht9N
yqCDMLp1yxFLfKr3tPcLtYGMFdxQ+tlGxCBtqg2e0iKNdvnEITPDdZRsRqcjf2bQ2UMl6ulk7vsn
TUth8hYLIy2jck/dnHSB5kzc9oac5UiyzLSWrx2Fj0bW8cOJFBW3PyyZS1Aw+Or2s5J1QxjfYB9K
ZBw0IKd+FIC66vhxcPP6lHteDBzDa+V73VdwXcelvtl5OuachmxT7NJoHDGxZG0bEjhgd3QuExzB
QYyTxjlOxjQudx4XCRV4g9PjZUKaHAfUl7KDZlmPVzZ1sNKWEVPEufYMQLBozJ5xNEkRDT1OOcwO
3GgZMbzX73ri6X9FgN3NpfzLTPE/fQo6fFe3z+K7/d/qg39X9UwYU9z9n7//tf3r79F3tfvsPv/2
l33ZJd382H/L+em77XP+Kx/0z6/8r/7j//peP+U/Od9YjuWSYfJ/P9+8JTJie/rb8eaf/+nfE1tM
2+VzTMf2CGBR56V/Hm886x+uELZAn+I46qTCGebfI1tsyhdDx5fiupw5MFL9K7LF/QefZnk4WQh0
MU3X/e8cbzjD8F3+5snCmavMe3wmP4aue/8htMUb3ArvcWQcu6VBjcNxw87KdC/unC5BlBXxtvl9
eRANaoRFXLpxm9mDcXDBfzDPsMLuvNKtRmPGjiZuFawXw5wIVVUwyaqW2XHIWLXp/Z+LWnttZbKf
B+11MXq5cfoe6mm8yS10gb0+73J3QNM/PQnShaPeOzd6++yar4vXwrsrqWeZn+SG2+9FfMtIo+Ot
Cqcfoah1ahIGyXM0fYztQ/KGotRAGXdZEjTqwqw/0jb6NSUYAhVONKrdp8R077yWSYHnWvtBO81/
klbubJa+IMKDz1BaDPNReMgXM1OcRz2qtpEJpDcs3fuqFCbQAts6eoqK6SAuRXwwsXnD11tsdOSu
SIAG1Mu88+dlR0D7H1GwNBX850b6UKaBou3mvvlMJywZQ5Y+0eHI/S8Oti9WMlxxbr5OhuVv2Le7
c9663Znb95SEgwwiy2zOhGjzyziq22yx5E/FXhZ1tK/6qN/YHX2VKoaOYurlDMMxA7ykwT5lYT67
toBHLUv7R6qNUbCkwHAW8MJZws9vWoygJY/9axg3P2jX9EhoLrNAre/DAaoT95Kz8ZBk3mtn9uyN
U9nJg9m3cuuAhbsMDlpfg9C1oPSjozVHyT1km68asNshniADxUnov2F4NN5mktRqVE9mQ9QXyafG
cR5D8q9V99POXOPopY9WJkxkZ2PQeLF9P8xYHSEntzSKe8CX/sOsomexcNEZsxYbbMtrPXOl/EhB
j5iDcT+iywCNxmDyQ0rF5BknOWn8vyE/VHjL4hlOZGR89CFJ2qHMxnPRmm+OoqYyyoSVO0n/NLlH
ojKqrQcfGJBRBDoj/3ZG/wWSxGGMqq/F08DUhciqzWzc6zD8NwQ8psh5zrAL0agSvY48ShqjPNNN
hF0RQ1VkrpssrbMr+LU2QPueKsOwgiwaXMYr2L3ob4Bftgmnn+NLJunDDsx/t5VbPNeIYAKIs7+m
yRz3qQkslo32DsN1diDnaVCaAexoVJ8bSzFY1z8keTi7RaMdaJZlfdbQxxAVRsN/UGL3Tv1h9xpy
pNQ5YmkAvJr/TKT/09bhTkkqU9APJIr+zjzvEHVIcVKJ6qClfYw4ZIIUIfWFTLb8Dwm+/V+PbNKC
zKug0tpx9ZWL4l0WOimx+Z4WA13YxsHNX1EHjSEwACXNX/9A/HFK5mU8OO3cnFs4Uudsoy1WvJ2Q
2u6EhpQOZDiZ9uQlH/0aYqK6MFrRXCkWXrMUV66cGL2SVM+W7xIIt2acFRFI/VIyrsaEean09lEy
TDksqXvz3JQg4sy5NY2jHVyftnSdPoiG2qV1Yg4AyMW6KBrPo0WCnGkTeUcWwamr/KBDeHCa3f4+
TimT0SMQQVrjDKFBr+/zUe5lq1VH0Wty67Z2A0JC9mdGCVYgB/2+IUMS6XdE7EcfH//6ORPnmT1z
pEsDVqAEVbCxquEQNvRJ4jH+9OIW0DNfhMCyPssim48jtPXli6Td6WyqP8KFkeT4lI0dMec90k2a
IqXyP5CQdasjwaWFDZ5VaXHCowemVcxHQz0ojQZZrwhpAfR9TetDRgehmQh0ys+xQLjSY5jAMVtv
epaCrSzbX7Mwk6CuxMxgwERdYTSPjsFKA4KDnK8kE2dhZarVAQuHauiO4zqGsUJbDt0JWYd8QBxq
3TwUlHkulovBoZ2HN/AmKc5LHb3IeCoPuY8JLxxHwYoAyn+cjXMDicuNW26Gk32Z88iZ1UUTCLtP
sS2oRhtXDyDkn9aNaJL2lSD7mtFtOd5NU/YM7CY8QAx7zCopbxNQ3ifp+4fIkOSAyYp1q2l/rn+L
AJQGwsKDY3XvtAKMq2m09o1kTLklZiM6VEZmHHvSGLdlGHHVQ2IPIh9Sj5kZNo4O87sb4jMsP/mY
Ae+2MfAPXrcwFa9uNLdUUD2DdS424ZGNb71zabEfzN1l1uvpruQoBRGnu/ZxYgXlYvYbYidrwp6p
wzduaETmxh6hxUW+v/PofNFZH4hlyDqeuikEUWprY6DnGud0C2/NSvblwW8Dv9XRjSxV9BDFv+xw
cS5VY+fBLGtjH0/9g4TOwJIPYDTmAMxYfMqv1RT9qsPUY3pEcnoG3c5xKnE2wVOfXUIJJZL0g5Bj
tSun7L3tbP0OGokDILi07qqOUSqRuGiHPDuBeavZ+zAP0fui3oOZkL5h1IFzZaFVHZ2wBxCYN7si
zr2z38TvrlOUd9Sx+N6SsNtn9YjFdPYwfFWofibitJ+deUf8TnsPju4+ZoqDjFF3D1nHyBcQIgYq
AwJ3Ab7cYhfplK+qybzLmNj9ySAOKhkN/ThSkbFO9BXx3wbmfo34YqOM8isnNne3/gNwZISlNUcB
izcSptUDKMsHTn3Dc8kM/IC69anXkHomKe4l14cEQ893kyQ6LREaLkHIaBWAKW5E6y3ssvADiN6I
UiOrr9LYDkOaPQ8WuZTCHlALLrTwJqM7eyLpPqGF5PqonWnUFXurzUNOaV6WgIbpifGGKqjL9NIN
tpawDrmg3hmmC6E9pGPlP9oj3eluaOSFuR3ip20/tKibBZ58smo9nDySMs7wj6PXvVReD/60oIHo
EVyo9f4TuvziPiMeoHeGBh66mFFD0UE2LOihoXnGkHMV3eDuYukDi4Yti7WbmXZ2309WdPJselBy
4Is4ekNCC8efPQfTB6MrD6XZ+HuCOrYlpIoyHBAT5C0yJPeO6rR70mYislxD+zEkBWImvyxei8i+
5nQJoiyVd6HSxLMLLRddPseL1AisGPMbqTA6uCWjupit/ezoCiFbSO0+1uf4qrksrd4Hbt3ogSKC
lELYo8fejg/0UcFzZlG1ASXUvw5Kg0vHqjobbdK/wmimeTiByIPiiNyFt232qua1MH4svSGPHOk0
wJybIpbialQOYaLIRBX23p7QrKXuMXWW546GOyaNhKm4XpnviXnwrN69+N1SopyanDvYZRf6nWy+
fYduKl2uYTlo57o1icvGsh/Q+GTfx5O2sbS4Bv6WWHfjEDvHcPLvSMOwdySfWK8NzxdScWfex270
KTmM3CfpCrCvnWMaochsrRFCUAXAhMmq9zgN8t5P58cBM/TLEgOLaYTFtFAAKYiDVGqY39M5Dcw6
Fa/SMj9Y+jZWnXSvydQFVkRQahHzxFGFFSRJ4R4A/Jnfiab4naYVBG0NmMmS9s6PLICh/GFm5XBP
bgBAv1aP0abBNDX+GrZbT/4M8okFX+y1qmXA4sRu4ND2O1A3y4PWigZkYmTj4HNIZLcJWCGOm5Fo
ZsGWbWfjmWxmXB5lGz4iPn3v2hiFQyTqV91EElMMdvzlwChAceC9ygVuVJFttUnI1zI15LaYGKKw
c9Y/W3CZpIFo0QUFBD1VQV8LDNkvUcjhHM3kFQHCggLZNq906L3aiH+lo7x3SGvGxFDd7Mp0STSu
853B/AMdtSvYPWpGPR0HndTt3+Ii00+hVRJ75tT0Vxf94LLasUxJE5d3u1yT/rstYADMI22sJmY7
7zIK4sHl6eC6ogrHh1dQJIfyfQ4NeWdHEUe5XhuCQXOtk1OQHaN1M1bF2IXThZQ0InyAA57wfsRF
eEly13mkWQUU0JN3GZyiTYrE/JCJZrpVfvrJp4SXsnFJNxSV8zn4kXlv0U/eJ8j+D5z7kJ5Oxo+O
s2GzRE/RhI50GUom6UWMKQHwxQk/KqVjZO/rTswPeYnaWSvbaOtDr9vp2JKDHFHqwcm7P6C14ucs
Q4tmEeRHKwPxl0VxqNNdsnn9T8tiXT0j7oJCGS1aByntmISkioSPIFMd3hztD3LN9ORqpx6JWpT2
/h6/Hr3mjm4MDxpNLGzj2yIa7aMH4KAOW+1qavMdjdtjy2J/L1LaJ6kin5YoTC4xLIRdyxVNdFe7
Un3dR1nMychEoCK99sQm0Zy1nnTn0nF+4bc0gjZ14Zv5Ner5qBWHZCBOnJZbdZ1y9zHpu5fRJ4ac
8tfbTzSROQVHd3WDVaMzYafVqMkKiciqXfhk0Vh/HNqEEO51ufPtMr1nuaHeqI32CQgBVLQ4Rt+Z
dv6eVbKD2paGZyTQpLBExOppVBg7N4xuEwLGG/GaOhTszG/lsaCJsSE8C4e24pp1s3hMgIIfp6nE
fDbAlhZurW3tIcvvzPy6OA3g3wWLGoKQ+ATt9cdsxQey7PPXMtTvNXvgWVQ4moXGt+Js2Rg4Yp+7
liIW3nUEqeyqsWz2DlrZjZC6SbpYddGigVd9ZMsfi+zOX+z40mcLFzkUGzIe+0dN8GCmINpKBXuq
u++lt5vLYGb89KX7CZcSYwkW950oO/2sYYjdjN7onxDAgkUmGkS2bv+YTfVPAzzzNq+TiKrPMjdG
ZecHjYbcHnhQfCxy9CRZCsAvdKydVw/T0SFwFd8U2up48PZ1VZkBbbruzLzrdzf71cWZMQhg1byE
DtBgRrLjnQjHe9TZ+1Es/qOfpz1ZBYyViifHopvvelFybWzjQdfgQBI+8KRJnHyIoCCiSM2+TsVw
R4t72tA9v0NE7d/HDnPOcgj8ggjZubNtdExfetXNF+IFUCqm4KaRTJz16nnsW+uc0Te+hARR924e
nQotT06eSRhLY0YX1FJuMLdWCIIbEL/AOzgt9UdXtGrW9FBKEf8ccGLJrAmmGF2GIusaUGluZgUF
z9JlEfhOJkkdYccVoYGEbCqmYzfrFb6h/nESyIE4UerHyEsORL23iNMEADwJlJPR72WovO6SohAy
KoMC0cN+iT55H5HyicjZb3f6EOOC1JlZlkTQB52VH1vhb9LOST/YqhFU4Tw8u8Qg6XHUn2La3imn
wJNhu6+oYOHmw+ID71iCTNA18+ySKbGdporKpcnzYPItMrxbgcwsi9+gkVDW5LxPJtc7YAvY1L/G
LJoep8UptsswfBnT8BJXvX0gL+ZoMdDcz4n93ej+t5NPgHWM4jciI3mKly7w69S9chgukQ6hMm0Y
+L1Z9ik2fP/V9MvPDELcEW4CxSt8rsDraam4DERKFOg2xoNLDwpxg422/oyN9pkr8QPN/njC308p
GD8C1qxath9aCfmPuLs1Zjm/IzF3Trxz1m5mhPhUWB4AlGhWuOW7YejfDHofewM1xsmJq3uHV/yC
YxIJpjTK/dJ53mMF9q/1SfAgKuA3f+yWOtvijhbPcWrtBAhVhZTbCyF54oex3Uoz3k2US/dJ0po7
e5iTIKLt5GrtIbO5ovNI25Aw0J+uwElP9FC0j2mWRyJdnkoteZ7QPyjhFGy7H3ObDhzfYeFIg7Q+
jZYQjbZ2q5UMe7QAgeEYRKj/N2guWd2Q90FMqQCMDt22oLmyC8lvITAI2zK3qdhOZAeS5PjZLEW1
f4Cw/D6MoL3FVLEVwi849mSGcMvnG6Q6+4Gl33kgTI90eoLWd26P8ooIyYurC/DGmkdF5ky7hsH+
TxNmFgeq/KOYo70tkJei04uvhW+BDBBku7UT5LmlwUYnJZ2Ydurbe0On/+Lxa6E1Db+crMq3i3Sx
KsuZTqpWpKch7R5Lb7EeWoW7bjyS5CaLtgfUcCJCUn5pN9H03eQQf5HBdjxKHrkGEI4u7M1o1d8F
9Ab8cQ0o7HbAJOfHD5jEmWLnsmP3J5ZQZ2R89V0MCWImq77zzM988ZEDRNe8JKZgZkPvHVZlT8n+
zaK6mVl4l+R6dUm98tBaffHiID+3dDcJ+t5+TpgT4qsyLzLp94PvvFQMUHbFeUJE7Dbx06D+iN3y
o/k36s5kt3Gl3bKvUrhzXpBBBpvBnUhUa8uy5SadOSHsbNgz2JPBp7+L/qvq74A6KKAmNTEyTx5n
yhLJiNjf3mt7ffkkSy5QTn1Ay8ARzv2W0DJrY2ddAyP0hnOXEa2lEVGTX823o44voiOCS9qYiDM5
XFyQ0B4JnQo3IF7f1phdDa4wVaefEHu2Mmi+WYPz0Az6Y07FD2YfhzYifzO31bWdGFLVC0+soA+T
YrRfeZfHFpnkKkX9fY4oowaRTTvJ07Iys72Vnl359kUuRMPAaktsgkC2W2DbNdBtV0z2BkId6nPs
dn+c1CXcqJKdv9K6i5XbXQHwngF55wC9B8DeyNZAFVfWN5TCkPv4NZ70pQIGnqxUcLoDX6uC8hyA
UwnSbT1vFiDixjR8tzVU8VFevDUQr1beeGFDHh9XBvkMjHwSbKzjWn2TaCMrrVyCLW/Al8PBJja+
Es1r0OYifUxW0nldvHNN/nBguaA/4ksE2fm9T5z0IMCkB+DS85WbngNQrzUkddb47cQCsCZVjI6x
JK0YDiNu6ybBsNN9y6W5ktnzwkMx4m0lj/eUGzdvZbjLCZo74hsBIvjuxUp6xxIwhG0pDs5KgY/9
7BV68EkUxVr7OXPIVMYSOryRNH3OO+JxIFfRLJm5gZKvsu8D+uAmd7CcLyO9NBM/bF8uf6A33Ofx
AnmadRJwvV/f049trTR7tXLtvZVwj375Ofjzp0cgnOwrCaSVhq/B4rcrH9+ydt0KwvZ68jENanI7
N79dkPrLytYnRMznVDwMGdT9eHbu2DMIYPzeCuV3JBDvkkaaJQc5tHKeVoI/xSmPamX6jy2+sRHM
v7/y/hfA/xEFAN7aBEDIL9pblANoxiGWlx+d4NxMeLwUMguH6ZR6bnoFOhhFdf0z9tjILWm6b5ux
uljeXTAtn2ZRGiFqSgCslHQWjpXYmbpT7k9b9LvHzNQwWBv82U2aQQjiGeV79r3LH9kupWtRopiX
1t3vqJHTdWmzlb/7cxLO+M5OBf+VV11kyng6mt489tzAsOIEwZudnbJ5a9t6lpupHpofEOsXgCZe
fu01kkNjLP7e52cDJx5Dc0Lx1jDJ1g8Oyzpx03lRgkIUZy2X9ilodcRDDBbrvmLeYZBI8Rvr7I4n
rxlw5NvY4UqyE5kYGGWvXQCruiBtMmsGdgCzLzUPqjnaL5BUsDVb40aOw2sSYFJo6u4x8DxEG1Hc
9/COacgiUq1GdmZFz4XAeKN5kWxpZ2ritmPFaVbxPUAPrG3egeNOE06flQMbolva75lLaE7PI4Xn
kkG7NLpuO0cN7xySF7VS83DE8gNCvuwvvi3vg6p+YndHx8WjsURBKIypOYC3Xh36OI/wNkGDTppT
l3DwnMfqgWKFmzv3TAbWCBBnz7DqnCd3YhCvyhdzaTltBwTuMOXjs5t8YydoSN81yniETGx1PHgF
OeZhUNdlKm6L2VNxjYNumz2UbUmgVtgOTCU/ueuyBCRI7J66cfkRCfNzEPXElc8hiXPMJ48bq4/U
wYAJsrG7z3iy6CBKLuk4rIv6iGc4lqQeugl8c9dgZ4vsdh+4CZ2HXH9ZEQMZNgt44OwP/KEL9s70
LaHFPSxwZI2wlU72RKdlT17hBDNrI9roT5QufzSj8idpMs4JspmyRU6Sac6isKpWDrxHrGhr7AQo
UChb48Vrfsw1C4Nc4vdExqjuGNea+cmirXvXCfHhtjH+rdR4rPLu1M8qOxemxTh9xc5Gjf0QiPqT
K6LEwz1GdX1xDBpXfNPKL9Va9M5gic60pX+dKMwkFL/09zaj/qkPwqn36c5KG5ggqn3Lgv7mNoro
YsNQrsRxySSIHbpbfFQF5ZYo82+EVZEAlgaUXqrFfgTwcQ/ZK1x677VrIInmkep3rqm6Y5uKO5v2
NNa66mAbwSdWm+m9MAnpjuPeRg846qYa9oAd8LYsY8KjqYuOzQm3P8ecaS9y75vdlC8emjPMk27+
NuGTn1dCS5QellL8mBTho3pJXq2RoH1mGfmxJQ69T3FN/7AomHbpMLl6ZXxkLLnhg4Dr0iZHqjNH
tpWXjA4nbaDBLvAR0eDXCt32finNU22xwwuIhZWRPezAjK98KHiwlrgZPCM5H1ovUOlZj+rqHEfu
WSc0e+Hxb4ncoiU4/Et4Bd1tPavf8DcGyFK/JjqoN2XtJCGcAYVEyta/Ka9DwzvWa/I/gvmdZlvI
LOk4KBFv13JJc1zAike1wfRmuPXC/KF5cfsIoxfJtelXSRbibJSmfnJ772nseG41c7N3Wski5g7r
MAQnUGF5W1/fwScansAJkgtpzxHdGvsWoxyj16NT+Sck9SV0J3GImb2RMC/1SXb1vs5GUD/T8C1o
M8ha4q3rRk0FuPcyLuqVXMizm3m7tO6OmGyPcTmVlOmZNMqNRv6YsS08SzN4juvRvPMddLnEHR8k
j1VFqeCV2ZdbX8h3wq3uWWRNLz15CYB3LThK40eo3ivyBrXFwzvv/Me5bB7ZajfhlNgnHxPVg5Fj
REyB227LtXDTFvclqgl0SBNWWcwGuGHdYqHZdk7N7oI0iO2Cq8SgSK8RthRRl0M4mWjlsn7wq+k6
LZy6WVh1PYMra56IzrAvdJr34WdaUk1WLe4PGUhY7iZhSlzGz1pI3rcUwy3ndJiWQHAHZEjMaBzT
XcbYyy6f8Ao0dA+e/aXEk5qBVpBaPLUW3pcqjUEA50wpyvHgG3w83dGNgpfcmYdLwIihbAdzP0UR
ukNRn/2czPRgsyZkQXLuPMb+WRPCQAXNlDgYe9MtixrPjNy+yzy2Xqa+Xwwmok0GIYedXMgQsjj0
Fo+6RK6HjiBvL/joeKw/9RhYN12aLAcTsxtcpza0tODpxBSA8QF7eC7MpP/E4maFHrgTtZKcFosn
9Nq2+jAFnyNYRTxl+sVVXCixTXpo5FDp5OJ3odnG5nCoNonhQi7/g+vs97S09zX5xd1cQF3w4won
VI2oh4GKQ2w246C2vCcv9k7UKMHTQaENmjf0tfLc2/2bV1uwATHDppxKmbWU9jWAg2hP0a/cg8fl
4MM9NQY2OrK2H0OZq10jb9QkMfSdold/8W9z1GoG66a4r31cie7kcDIe0T5b9RNvHEeHJY+Po+db
ZFH6Qz3ZfBpsd7vATHbpMH+Mlot9rS7D2vuYvQG9vfgILH0kKQURPwHu5ClzDsfBbghc4tjGZ2fT
jJLKkFLVh7GEsym6hWnDlULIJ95BzJfRo0xEcxjz/jgOeGonuEIRtsEt1y/Fjbp/NOJ1ciV9zaa6
xrycC8Zh08la6CvXyjt4/vDbyL81xE8r6r734K4elnymuW1RIZ4PZi72E9rvO4GWLvI4XNKo6M8p
lt/C5V+Vj5XfJ+/z0k47d8Sh2Bctg2pO9XAF8U6Xct73af2QzcsvQ61YGj394geSG9MejEPS3pRZ
3YKnZYmnVwZee+n69cXt5YNkhKhzCb7T4UAro+iWl5RFVJx619EeZFeyzSJvDlw+F7dpr0xrmxBC
7M1K44vfGJAC7bneEro49wlOmDLLdiINitOQdt/I6O+Yc0wHEo6wj9iTMGml5nFEwE4q5vMJnSYq
WgDZewgZBYlJ7cUc/GcXoCRPV1V0O4vwww4NaJN55Gf7Biq8QQ+f1qK5jip5Z+Tn7tL0h8oDA5uN
dy0i+dRYAq+kfRvWtDIK3UXG2BgsgRY0lPFLMP8syxgXphb4MsjGWgUnQBfvbWgHLu031lqtwnIE
aGno7fqd1nR5t3qb2LsWbIu6adypMco2hm73A1fEoTXNIbSboQ6x+VsYVQvONYkbhZ430R8IyCBK
6B9BNAGm46b5fZTod4IgF1VNxV1TDgCTAUcUlK/C5D+Cg5w2zjxjQSnUnUUX135IgbFYlvMwlAFz
A+ZP2zmjry+hX5zgyMYDIkx3EsOVyD3NEb6kXLOy+JRlTjOstbr6WP80neaL03rXxgjuOHjtkPbg
HrxlvHLXnqmXQ5GY3L3jYM5Jpqe5794IuOyWxHhR/TjdF7V4MY+gBljJ24sF0Tzs8Pfjx+y2Wefe
grScX6LC2FkwtCjxqfD5Nsk+9kuIuLFqwjoGKuCOMcpsbwFhyniB+G4vy8AgYN0CC+9rlpcSXkn1
dXQThmLxR8PhmozGQB11GhYDhXH9PD7PFpukOCAP7ZgEdy0TtyjggHZr5RkMJgdLU5fHLU1W3fqx
mc6O9kdjh6iyPObxcPEmRNEoJbAvxLPE9rFDE29CFVWXKOkS5kXCOqVsuwCVbARWjWrEIDXlivKP
PGBJ0Rw9CoLL0XyX85nQizXtwXiV93Y1fUyasbN0EGM6f1an0VcntO8wpyvUJgGyd4yGYibgKB0d
ouBajwas8zCl6nEXf4/y+dsQQcG2M7JpMG2CrdtSyju4rHJ3ceVfEk22zQTNghGcqhrHoyNwnM0K
rlx07Sv5YXZ8DDI1oJxzaNANYnYr92oEmqjN0T21oB7a4cG17pPWLE/Qdj9mK1/5VPDZcidvwRTH
V6jf2JSj4rejl2zvmPMvUofOyFHNzsbgANgpZZA3Dk+ucawxSYG0xXOcWcUxYwiD9Rzemqq2qVdE
QA/saee5Jq4jvWUy6d1MRx5SdlwhhDPwZYqKbtOnFnCR/RUzY3oSUcrm29dh314rG12MO/8ZJi3S
TVId7b6/G2z/0BUMFcY54T4RtRMq6i/x1fPKPGHkZ+S95wwy38FtXoel0iHYqA0rL25x3V3MTr+S
1HnNyODuddYfMBSEo4doVIyaWkDvI1AiOY6ftGK+a6YPVE5g35lS61aUmbuTGl0kSN3PxC+sME0b
tRtU8wcz0Wysw9tqJstKlSod4lzqqnztKN8tsovwwQRbzOrijualYDnR/bCrGC+z06oW+ZFns8Zm
vSg6CqqK8o3ZQf6qLhDnOV5yP0VEYN9zil3rKvtVQXFop9i7s12mTgGbwJnlqkMH3XEmPtHgqd90
c+laPf6QiYQel5vYLCkaLAJ+PS7bWapLY+ZAbSLOAsFzFcCyGER3L3p1jtoV0hArAGKxzeEzmMFv
wq45qoHLiW1Xu4H1rT5ag+C5AlIieXqdjDQ4DPafzM+cO/Nnxfk0NAdDnmSNcdMtBSEmLAg8BPBy
5WKBoi/b+wQsPAWKf9I5StfB54sFYIRaO+99cIZDWrrWo2UM1iPqHKVMMcKwzViY0d4CmItNA/o6
XnB6l7fzKN/NlBIwxrcm4QUyuyxSk/xeWpRiFuIJbF/aV+Ib6wQ/d+bOMDljEEX41i1QTrvYw02V
p2raOX0DjlkfcsXnCqEqIiA1cFqCPL7Bd7Zsisx+68cf0JDwgJhtcdDz8MRVRNsyfWIeZbOF0bI5
9VaxlkFTVz+m0Od2xCPGTcP5bpO36TeIXBYxu9d2Lq89OvG+Wnt2WWZ2CeO8bUy7WaqpdLGb5hln
1KOOdLMlp8butLjBebyM0DN6DyiLC0MVIA6OlXyudi7EC0O4jKM0jtgefD0DfJu2JwxXZQRZymt/
dlnBdBoEjGmeZSclDwbKi+jLexrnnC1kHTDspkJmVvZe9uW0dcCbbYVaTwZOVxyqPGCDVeJ/jxqP
NTUsGqY8bIUCepCXy1Ji1zSdglIoq+HCJlLeaXmkw205lUnEZlVIxOWBZ+qI4XALeeRzZME/L7B+
CgM7/kDsl6NPBbuioAYjiK64UdZ28EQfUQ26tjwWCQlsd62zB5a9a9zAZ2OfQYzE+xL0V7PjnqAc
a+0PlozWSOTgvPosk7E55IK8REsiZ+/wdtstcpPgoL5dPKNbC/ESDMSZ90BH9N5fOvro8VOF2q8R
WBJuQR04lyqrT8ojdRCPLk8CaVy6pgQekY17TtKz+b1NFqZzy4yX9iYHPd61XktraWFRADiyvy8X
F2wHn7FdLHizfOdYYIzRCLgZraZKjhbc9GU7upl8SIgZ4feMFpZUDnAVtjwuuzVNkOzKvtgxAuI0
1rNzWZib6Tm71SsQ3+4A23cfVmv8Tz9wUaz1CWnnhV3KBDRx2KzoGq5/TW9oWK+eP3Kep9Qp4Fpm
1u9Fl/kOgAJW5QzWtkanarQ7nQyycKeyTR7wt7l7DNwZEAezfSkCUewLWguA2nK9fA3URgyE4JPz
swmnPB8jwBs4V/aUryYnGfQgEOsGtM2oiEUgzs3Jm5M+e5ZF7qOObvZQNPsvi2fVALWhmP0o/Zni
UIeOni+zJSvB1VmwkAV+fnZtQRyMdPiZO+yC9Iy40tcv3Rir86h765iYHfaJ6QpDj/bkCAF80/WT
eW6lRkaPCJKuLydyPTRJfhvm2fPUUh3DDMcJS0+T3f9yfy+rfT0d+xtid7M3avjohmjrjTlGZjiO
y7RsbTQ9zAjLyuuSw9MQ1ZqQIBubDGdH4yvQP+utWfKpupqgkGsFSOIBBrS4EnLvG83VwRCwp3rv
Z+2r4zRxc7iGBG6SQPIJdNfsguDX2I1U10KQd9cIVJYiTHbZdsm5EOGZ3QbWYQixq6lUrb5bw6s+
FBm2XeQnkF1HJwgXn5rCOIKliBODMY33spgD1NUSN+fWamPn4El1HJKy3JF7+2GhQDBeqZ56K5Lh
NFQemUb/gg+dcGkiflRLYJ6ZF/GlmdQJNgVdk4oq4Jg9TCAWaxM5ORsvCeFP3HKz9neZ0zISKzir
r1+aPDlzw8Ea9wt9BqH/7sIqSi3zwe1zkN/o2kM8n7PU2s+yYlaH54SYJ2tDOl9bP3ldvA+bZhFc
HViGi8A52DJzeXDJU26JPzEQVJZZOBG0QVogeggC4VmGP1k38DexOLHNhCML57bfYR9UG0di2+6t
6c0Wln2gOI3u8rGCB26RMwWucybEEYrKAz5ur40D+3r10iba/SyEWC2MFY1Omkuij12o4H39wRH3
m096Z6tL78ICmK5ha31WAL7OvsqcfdM3N6zT0y4tvVvAcUByIikpLS5jP9oWFaqm1sUdynOD3Ym7
DyCe9dzN6m1JIN5Mynh3O1pWhxS+xFh8fDmHPXYff/M6a0TUg5MFTxwc2DzpD5mv4YAeGL9y4I5A
Dj0v5p7qjAfc2hWmTJoUM/bCcbykGPOqecug2TlXFX1OfGTYTvem5E4YWKIZb1mhESBl1lK2sLKK
56+7yopQQyYBX6M2kzvDiR5t/u7d12X55Xr++rK0isl+dI1nYhC98eQ15ExQxE3SIk25Fz7MSysY
92w6vk3eWuwMUHKv10ICQ+DAiwbzMHUlpNQI3x2ZJh7bGJPXV9sq3CvNeqWYkZndOToGVp6hjc/u
tK4O+ntigdUyGkpEJ0nkpSZNAJyFJQaO61UuHFcaFb1XtnGJ3GzNvdZbdyxvBfmEvRUvHc/kxODn
G+PfQUU9TtYSiNMYnHGNlvtxxdFmwjj2zXp1Z845j3nJ5mq375PYOQrNYd9l+DM5BYJZTMpwcXBe
2uUpYD+FMEc7NC0DoEn7MDimzIfP7TD/QiBn3Zf0qrks6F83IPm7YWMI8NO+gVidxs42HteHnMif
B4rhbWNTdPnDYMlh2+l5BbTHtzFnoBqMBbnVZu9h9tkEdKuF+CDxXnk5Z9R/iEM9qkLHqvof1VA+
qrTqu//6j6/+r7/959Ov//oPmA6mLX2iNyvawSL3sqaP/qEmi0g8Ae94bnGoZ78X6URhJv18U7kM
k3QinQ3UVLERvnTOGE8EEgpTM+1+BMh4f9FVxjf9S9QpMB3b8gHpARhzpJD/UlZGJ4B2pdkp+pew
T3vSafeFLrEc5eZF1M0zJ5IwiVryu7ivkIISSnp7ONedRX8SyM/4TSmw3z3wrTSv6H/4rJGab3WS
5w8uSlk1dmHm6AT1aY52U+JXoScS4+qwncy8HFk8Te1zX5R9SLCgu48cDxNlz6TTSukZpXdIn/2K
jdOUw4CxnPzW98LBGPdQRxHoN3v6NEfTP1qiTvDlYjViyRm44ZnHmiXg4x623KuWeyIB8RZPsPlk
1ClP92mUpyJnaiDV2oMr2f/EBctm7LRri7W153I0vtPPJO3mpFYVBS7fg5gZFpbJTLtjbabfloCt
pQtQF+sICZUkPmWuP54Gpz9FZu1enbR+F+1Uwv4z1F1qc7DRUXUz6tY/I0MQK2hH6wHQYhzWbcpj
Us7dbrTXFXPx7au5zherOboPMiN+Q0QpYmbmnLrtvS+zh8nzUGE6phJYbm2q3SMMbfQNnUypFqba
RUAJaulB6+77A+YHmHuG+V7IpbwZ0r9RPLhcFGJ02NeO2DVpPXJNZ90Be9aqRbefeVTFdyBUBzIS
wCfAxRj3KIe/WCqsc655mXmGiDhZpU8PjH1IvWm+9yoegkr38wWnINQZhybRqVGfcwL01H9ilag+
MBpQo54kR6aW8iPA9Bj6on5Lozm/N5hS4mpzuO4h+SXOwkKPtKhKIV6EQc6pWLLvxE6OXl34O1xt
PQ5BZ/lWwiOjBBCSaS3EwSy5mMijaPzTefsWeP0Pq7AmtE+ksEkX5sUBM3VygIIO6+8yd4ST//UH
FRfUxRY9MMtaQTj3IUVxvXgLiiDTfnMeCOTFnqB+df3Or+/hUYBipKvkb/+j6RkeTCpNmt1FlcB+
lp+dnurZgSwbRXiCLalMB6Y6ABoTGcy3DhDd0bGwuc0dko//5mT4ByoG0dR0O1sVewue2eJZadVc
6HszQzPP4JDXaKkLOylcIHm14Z6snrvpDu9Q+WiWXnysXZvQta/vg2ACAUz/qJn07sm1mnYvjPZ3
YyR0U3sdK4BCxSDtRUOvap0b+01c1dG1aLj0hyHC95sIB6J2RByKN/baT0DSgyn3L2ZbwRrqqViX
iIU3/OeU1fs0+kQwAzZDRGpvrMBT11l9zeWfJh6nVx8njbT6eNflqHQ4M+VdSpVKERF8yf3eYjnE
4eu5GVqg9j79WLVHX4zOfRQPz5Qw1ZcZ7AT7x3mf1jYx9roltjhQU7uotgh5z+DtOgujXIQcyMp4
aJIFqJi7YdShzkllP2SuOZ1tpXZFroa7DNDaqjH1nBFhOMQqcbb9PE13XoCplOF0u8cwCjPYXT6R
eFsK+bLiYGp19AsItzJGlvmLhcL7t2ezJ13H8X0e9Sax2H9ZKPLWEhH8D3XEUbBl69tuHavKzqYo
s3s5CVq9s/w33TwtiZkCy4CfKvzvM0XR0kyBDRpXq+GgVFWESJi1/EFN/IuXKNYk7D+vZbxEKkVJ
8YIsopGBP/+HtcxvXUQ+PFDH2crsXQdrZzv5DPDweok7E8byZijL7HfEo9zJSyqWCsHuVNrG45hN
oWU+FRXSe4J8uB0Xvz+M7exdXMxqqaLXGl/SCgVgXoVmCICGDT1SpxJ/sQpa/97B6JtQlegJcMzA
DuS/dDDWBlZ6U88K21jVXJxYPhLA2wAH8ykJldWlK8+1Gu9jnoFoWM3hCxfvovztefrAm+nqV+qp
6euZPxgn4ZpTjYFftyQT9n++JBz7395vH5sHvXzC8uzg395vYohGpKIWJzxwtK1ooBt3tekehT+F
VdyQkOmmn3PcPjW937737s9ZM4r33K499BXBDj8q71zqqcI5Go2DKoNvMMYp9dPzvY+Je9fmLPUS
kgQbbCE2c1RyYKlqeR4dMmSSAeimLj37ME6tCIOS5nPOFN8id/49LldD+/NTXcNTnIEhxmngkpbF
6m/2yDs53QQjyn6KmnRsTSZ5X2/N/+uo/SX92apO/en/OVz/FZj/e/L+/6NAvrDkXwHHEEGHNv1n
3tjXN/2dN0bRWuB4wpWE8v93Gj+Q/+l5geC2ABj2v3L4jvmfrmVZrgn/yxamvf7jf8/hm+vViY6A
ZdNGvvm/yuELsXLE/uHpYuI5EgBmSN/4tmfjJP/np0tLrXYzNHFyXk/fvhMzRaz6w9f5oUgE3tC8
kAes8oev3319wYgCo9PMjqbO69No/SIXo85fX3ylMV5//dJs/Zp6keUhT8swcmiETPuCCJKvfvQm
DU1BXLX3QIbDxC5/ux0p97RqL4SfN+lI8lqXwYzQ02749uw+AnkTzyIc3cG6RjjQOVrFzb1ZJcR/
p5qS0SHbaWu1jg7L8wi9+VAvy90wrPUvuRucIsNc23CJN9Nx0HQJmrxrQQUMAFq3Ys6veb5zJ+9M
SH75Zs5EAvTEHLa4Zyh4iqroE2KVS5tEdI9htbNTmDrMrDbu0lBxl+YgJX1dhXAY3I3NFIp0KIbF
KKrH3WyA1enjwD4mp7GlwHLtjsOag5qHtL1ZPQlpF/X7IiCROcbzgRXpOsfJh5XmDJxaQAhzbf62
xUvQWWBJdEX0wdD5rsMwshE85zeLP+TMKLE+FVl5XOrxtcbTte0jRGxf6D2Rwtqu80MW0+6cebe8
EeIEHz9MqUjf9bb3iPr76Nf61Ft0kJouUlHeqK3TdHcWJDb6K3ZwvnFpFSC8dqanBOnxL3gbIz/i
85eJRZTkW8zQpvEe2ZlZm6pnuxbk3RU2ExUG7EzADfCKvYX3g+jFy8LcbpPi3zmn4FxKdcusYfmg
oXZupt9zkEYnymqIQLog5jX7DRhsEvBn8cwEOKx9wFYKR1rY9Az0AsDfxEnUvFs84o8+lCcwNi2P
QgM2TmIU52V+0n6V0JnMWDX3nJegbLHO9MbJGX18K/hyeGvuvIaaxVjaPGtpAhwiwChATe0trgu0
dl6mhMqpmc5i9mNUWoxHr+3cfTB4zCbzMTtyuKKhqDZpJ4srfZqUTnfsMpic49xRmUhefIOWNl11
LC1MS1nZezxavXE1BW9mDnNOmuP3ecDOhM/Z3xZs1SvLrQijhWLCWQ2gkAM5Q+TD2MzJueqqX2nx
pJMCL2tuatx2DiheQ76OKuDVC3mmn6rcKhtD6zgjFQtr29t2e+MwbPOhoSH13Gd+O/GOS6lvNfiq
wXd+FZFV/ki6U9fIu8GB4KkJa1gjUw5rYd9I0elSfbeqwQqjNHWOIBbg4KpbXOOzwzp/DOyK1gtj
0Bgx8OtSCJGRYtrTjGQfoFcF/sSnlxjzpidsEQaJoicHL5qVDLATkOnTon5QtH0g4CP4684gK4iP
lRqR+NGe3b2Q7t51kNfXNN2mrxzucIjfmHGzY83ZYdusZLmaOrKKjfuWUPm+xj40Dkx5wDue6LvK
L8JKr2KucStsOSVPD6V+7TtS4rLGs2L4R0FF8rPN/35hAvUAyOS7N/qnbhrwuRMJopkVKxMXMnyj
8a4W8tPETJ4uqj64HZ/xPSe+bJvy642Pe+oUp4zPOX0MectEu+yeImsIexelnuQ9HfL09ZnVWG2L
wQAkVmJtLuWjHpflOnbdOy273zIHcnrnUHHBBEFRlubvFX9HLdVnixq5zq/3C6c2ES96F8MNAqJn
fsQWcbdmG5WruSkitd715R9s6OcBjGCU6+hB+AvPJrIeG5nLBGYF2ZRaE5oXpgFqWtOE1LS9gwt+
NQE1YKtww6JktdvCmy69kR6pSPH2TmHhNHevdhrVB+VSFpwP3adTGmqvguB32jjvQ0M5rqhQ/1NR
XwG4pNtkXhgbCLM+2BM6neNkUCSIP2lqNpNsMICe6Q/wHfji6+WIZ44y61KNOzNNLnZs300joebR
mu9VOggIuhMDlrw8i3ZkME5EmmFia0fHzDPVoe5xyEPjJ0ca6wcygf3y5s1OT+2MacHB939NaLhK
sEQg+t0nU0OVXdzQ1Fz8asb0Z1b52V00JsOGsdVI1v+b1+f+rtV+FjJD4BcM0R25fMAz4X5p0Z3o
lgoOtWFSoSRyCXW8IMNuTn/YDysc4s5l6ijISHszLPDyYf5djF01t4giaf5kOs+NUvKXN725afFO
J3T+PKWB3ASSVdOZcHEQzP7dB+X4VGXjLcKbQ5vADIDbDu66RRCes8wfaXs/+fklowHBpC9m7hWf
cbmEQ2SdLY55DPTW4EAcgGJesQA171I/jj9L+S0u4/jZZFSuuo6nSvmgA2EfzAUZfw7MN7t7GiBh
7PCpl5s0oNJ4jjVa4if61cbCkLON/Wk8aHh/pirzB0FScJPCDe3r2duvnWDOHHfcfo1FdUvzw9Aa
11chyEaBrNybIzGgIlL2LnHnVzdZ3lNQj+A8mexOklbobPihfGHvlNl/B7tPmtyNXSaE3sRZKNvD
FgejQD1WzdGcA/ESb62EslOddv02sNJ3IGzZnXSNX9LvqZFFqtu1YD2JAFAcQKijeUi1wYA6jtLL
FBQ7OVFaX/b2o7JWiyRaxsbDhTFUnPwZwqBW1WCz8WyfKfEgBzsidOe1dA8UR6yqMitFZ0bY9rKr
bJKzv0b0Od8lnDqLkzHYVOrEAdFOr8UmILtj08YM0IbC3eM9exvM8d1OTZaQrtqZdmFu6EGDKJ3b
P6HKhG4rH4yOzhGw6IeqtoqtcHme15V3IpB7Qzp7nLiMtrIjsd5xGxO2/Il/1nYm4yUwiXXaY3xZ
uv6BkEjRL1BtOE7skhTbbKeX97zm5nXEGNAynRFWr7r3tUVoX0GToR+JxcyTRDthsgBuodVvsGnM
4LEZXxWHlg7rWeR11dkAJbgxlXWu+gJKBElcVOwaSA65hAXOfqu9lOGZ9Tvt2WdEoNIyxngHicur
sXHE6843TxLGHORq5bKzq9TWcyzG+mtbFO3VUIywai1eDuFEmNFDO1XLjopieuhXrRdUId1C7BW2
ybth2e+8So0LcOFZTdb67b/ZO4/lupUuSz8RKuDN9PgDekqiSE4QFCnBeyBhnr6/TN7/HpVC1dE1
7wkCON7AZO691rfQ/yx7LzjaMROxUTCI7KjcNB4itLx0spDDq9ikOl0+yoBnxOWkv3G13tEZ4wzm
W9d2GaUbSqFcBZtYo12SMyKdzPyBlLTQoYwEfzg45KVxKFdKBl3gukfcmmMP+aEXlnFiSnKbBUiv
9Tki3duxPzo/qE9uj0bbYcQyOngnPejzE2rRxSXZwq5JLRYl+LppNM5cvNkzLEq+Zjzs/cBH09Oe
LEGHJCA8GJ5/ywBGM3/KpCrMjO6rPdhkLyroXT6d23jexZXAizpB5W7y+sA1B7udFjsS8I3zmt9z
ofEyxvLUWeCN1PT+zmrs19lkX0nt7moNSgwTufNaoWXbL14vvg46YAQThuZRbWIhQX+RcTQOrc4V
JAjus5HB6eI454GDYwdjk/jFov6idzbhJ166XoPE4vxdBP62sRtBsaiD/TrVjy25yYOZQ7gTon0q
4z6c3QZ+Xosmm+FIdqXr1Q26iZJGLWidBcp/+6DpU4O8xksgAqzQJJim9G6bXbmVd28wx9hGJIjt
6fOFJcbLTQkBhJ2wfhJt6d6sUXpnlev3RrMlFkmzr4BrxSaQdIr9/gQiCRgN/tQsP/YRZgUC4bNr
GiU/IFLRbEsIOca3VO5ob1/ZxuBeMxC5C6St3QhKNFrERNGnPvjww25c0j3uelyiGNv2ZPsebVI4
wX2JA3OO/vtazIyqy+JqgZF67jDhwgWMUNBRKB6m6moANHg9EdNLMZAOHZVT/LM0QMzH2Rxf+jQ4
m4n3stBiQ8iTUM+sSReR0vVs4jQ6G+hGgozAVlLXV/r2fNKbjtDOW93gi6CEJkNiZTfr+/0avybN
soQdJM6IGQwTh+fOt7Njb3JZNQdx5NT4jiLYfiiM8qqDCwmPqj5bw4yprqnc0HaaE8SH3ouOSSze
HY8usMGFfRslcJsWO/qiZeIDky7mYCcddqn2KOJueEocl/5F8tFrs34Y226+XteM6GvzylzC1cb+
n48vgVPCak3udMrjN16LBExoJNSl0qDdCbJ+1mfBv/a2ZHTq57z6RVMvEzf85zKzyxiPQbveNYPH
MZ34LZmXpnko5jXdrQEyzj27knP29AmrWWfG5E6mJ9D1MSrqCEJm7L+bLg7jSTPtTeRyZmxF/y1u
iJR2yCo0OEiRF9HzXdiP1uDRI9m2ikF4ZJT0T62HP8U2lqPt94+aTs5eMAf2W5k5+zqryXPVqg8z
o+EvDA5tYr4Y4VZb/hyOZObA+3jKb2eqUDF0tG4wi68DKtLN6PD9G0PrQmsWBNSZ0bnQLGffoYon
PjiqtuTJeLtVp7S+FkYNlGHr6Et/R3T9lzHF9M90Pz7qurhGb2id+pLL6lIPd/O0vlgNMVG6OV4L
W5iH1BwYz/b2tqgrObDq6fLasJO4Ju9jXZrN++XBFMSS4td5Kr3OPrhM7tFkuAeEFMO+8sQZVIF7
SG1nPqLDRc3smt8HK833CZwmZDDmtAmM9973C47T8leGgzzpsvTGEOLOZLLNKDPXkAGZ/VlE4itd
FogUxFXvkpxr/GxB1WVccF2ZE4Oxsi3QdkcMLev4psGf1riau6+TYe8U3pd05MfOAEPsc98A9wLg
dofNqr1pM5BhU/cEqDrdB5wHDrPtWgdDF8aN3226Qde3okV4O5DKPhceoa+kHqR9+r1zCZBeNZKa
NN38QheBsaPwMOh6hBp5HmMdjSEWaqJNzGfjbxM/+9RADQjegGwHq4uvwO3hZSJq56jvMQBoya4Q
nEyaYMQGauaP9mJjFETXO4G/xrOVDls3WhJp06yv9LwP8eYSH5brTM5r5ORavnDlG0zCjKpvZp3+
XE1errQWpscWB/9c/GDk+2aaTkbFYbiOse1toJK29AYDYwMs1L4lH9LgdHSizUDyEYO31hs5HDy+
QhVH0G5a/TtpJiJpYgb3C6E2CMU1Hy5S7uyzyB+3izHeV65phq2OmZ7zlIerSW6vY22Fak0tmpIw
wWoMfRd046I9tF2d7QItMUK1aB38fLVcqE1O3sTWA+zZImsyw0YukmJCqTEgQnJdNzviXnEYtQX3
LooMtLe8Wy8/glo0Fqw+QXb7vx9CH/QY/K8JZY5QUO5jodb+ttlPxJ5XGpwk+QF1SO8hSlGU9sZZ
baibZ3MmelB0P3Uq59gSCJDyYBiG6hOrNUukdwXD/MMIdrb8vFdL1y27fXyGxG+GZTxCuZBrVlbZ
W8M08q1Nyyp0h5G42sDyYPMm9wNyno1H73e3aPpwGrtqD+WnD3FVExksFwH1uc81+K6NesTAAABS
QofQEruFhDYMQ0jNZAitHmW10Otpp40C0tyaTXQ55fNmWrD9wN9kRwEGHdidddWKcJVYRbWYAb7D
y/v3RsEVhb0EaCBz3XuNFloY6fAG1VogNy+3VYzWT5Wd4a6IpnBwjX8WALW6Q+6nX2c4zYfCMx5j
6P4h1T80XMkEcmEUiLhnBFiXhVEg0mKQ3YRtQDAUpmCkJrWbno0A88qg5c1pkXjPAj1Z6DFGZ4cm
n9vutJZ/CBkLA6/xc5N2v7ELxhbSqawQZqU7hTlH4tlwXyAZTaFOuOyxBWYGf2YKhVyo2/06j0vq
oIKIIX91tjVtBkbAyyjCQOmaigBkmYaqKF/LFyO7maQqK5+doj81n9osVEjThFCoj5shvCwKxFWo
HJcZ80/1oG7n/bMwCIhLXycABVK3smpjHzaVnlDFw3S+LEZzjIGvWYh7thkxENtSckIvi0q+aW/D
zOBszz33+O760KCTEqbyBVv5KWRjlzG03O60ZdxWhddtabt8rR32u8zGiqChAYgJqBw8PKBAP4ZN
VYFK9+O5PiTDUzA1DNcDDOGJYb+SNEaOej5RFyGNx2ypznqZdZ5yNDWiP/swRTZatOD9RZGwcTDH
omZq+61wohffqx+QXRyFLpzDmBlfWiv4vpTVBKv8oKVZcqxbYnAXMTOVboebBL7ctnTdj0z7Ygdm
u58l3tV1/KeFxDfU9sVhZLS+CZIpOJTLR5nOxdHnOC4FVTpo6LeFZpM5GGNPwz6Q7+jQ+afMjlCi
+MiNymxfW1jW/Rm3FZK8vCgPwxiMzC9iwSmVHnXjW0CUhl8M6cYz0IQj3+gpzTEyuxnnS/0oisXZ
2Q67oCvL5XQGNgSYw2/xvfEuq3lZX0MsuMb1jTWTvVkSbwFkq3I35N9t9IEw09H6QPyBoyRgPuEG
OZ9cA8vJflEvrsehVW1JLo12RMhZG1qYb1rx1Jd00Z3O1WgCM+EyfZiNbq4d6sk790HmhH7W4S4t
OvfGq7ozcsKnoBI3oquXsK2Zntl8MyRE7XiPOHqL6/BbizuPpEcyyCbtOwwGIprqFZS8nGVW4mho
KL9tpOyEY+7rF4HjeWN53qEIy6r7njrFGFK7p7ahmWf0ny+jxVXVc01vX1cztJHpKRum7iuVLJgT
0zEP1hE5NGRvuvIPc+wgasWB4nhc39oAX79njM/C8RnutRSgBveNhk3xwxXjS+WhbDK85MeweqjZ
Vi2AxsmfocUjcoup+sEP/t3EVuAX3iEYTMRAVn2MhfkhSgHMIobgD2Akju7XCLnGPFL3DAznOAQU
QChLbGZ3To+dFzHSt+mk095gJFMHe8rvdxWgBH3G/IhS9GjVHqEO4Bm3XdwlR6IVflq562xQjG3o
LcjqmnhYcccj6slhhYzM7PTGg7FTXC82JkSrD74xQ5gR/TLFBOzhpv0rtYLXaUY2EktY+USFkVYI
l5Ikre8XyNdUObAhWPjoTSJxRVeBRvI6ClXUV7d9lVyVxn33uJp8ccgANwzBX1bLHw5EAxDnjuRj
cNsdWb3TjWXl2d4xcb13Nxxa7F2OTahuiWzDcV5sMkZO1fhYl9LEbM1knJbIJsTwGmkjCFVHR/Xj
sZvhLKdykTHwqbVDklQvMX8M83DMenFiH7KBmPGRGWPvZ+euAixVLRDPjVY2ocro67rwSSPHrw+G
RwqM4SQ3HFwb2coovHHY2/AJt6L0zpZVgBRJ0TR4oPUf7fumhEZvEVYjS1sJtRgLmbL/Fvu1fh3V
aDyxmN010h/vZJGA8deCcoXx1mavi+1rYdTg+jUW8Okp/oakMB6MSH92s/yVwnaFebAu4R2cG9/A
GDv2+6oejgziUPgP7l6bmdolbmPsEiAeI9feI8Yz6cTtviY0VpiafGhSDB8lFkL5WXM2XL12vW65
WOi0d8cu140n9F8djJ1pnY0nmB/rITEDIoDt8itNeyxUOaoz5Ncwse3APZTRDB8OhDDXRZyakJ2x
s0wkgCVlcwfgGWVpiAD+2wQT8x7zF454snwRkrXOuQZbia3Hfav6+ls1F7vcQyKSt3BfY789tY5d
bSsshohziJBbObGbBXy5KsYDFXM5TSfO4GMiDv6wXJuWc8sJy9xkKZMbE/fipqA0yeTyNimeHCGz
Ibr2yVzBk2lA39oAeFVvpOvThLlqN0Skoy+QjDrTvUUgSYnWPDRWt5wKI7220+Apb+CvDj7JEgDg
NtRDyBFf0huRk+fcMfy0CTYgvu9HTHjIMUNttUF//5WB53c9sTTKWPPRC7j+10kHjwPjRlHGN2na
9Xs9wK21ZCTfFgbHzPSUROSBLl6oTxaTkSYwjt7ifZlsBDiLfrTNxdpk9GOY8BHVmsT1W12I7y2d
A1DY+WbyxBu2E0VYQvu0VlRH0BW1UmZUx9O10Me7vix+Ugy0yWBMlrVCgkBdjL4l6nXCVM6ZvE3d
oRap1lZQTOH1knXyRF0zOyQko4IEZdHiy2MAFJY+9LUN8JGYKHb7diLIUA+6x7Ik0CZGb9JOYSG6
8ejWjAzUItIZrqi1JRoIqUyMNDr0kbFrsF5ju00bk9bKqImrJbLjI4kgW1/K+FM93qfUJGnTIfCk
/UmaEC2/2K5XlNP9fCqi/KYsuPAEAVjWmct4kBnS+jt1c9gU9jnXseNAVZ7DOZgIKqVwuytqxq9c
JHtGKAxiXez5ZtaDqJS3t2sBa2vqmNQjs6N8v19H2pNp/jhFg3vQrTIILTdgYA1JaHDSsDFHKoUl
xHKoCdnZgz8RIidEXTw4077SaqRgyEL3C8b2KwSJxRWE+vLKxg/MWYUwiAW53WZyYWC3cU1aqEtv
hjidbG/HDDsBNbahWlOLKSuYUqlVJNZ1WMPJ0POrCofU1ZxbBv1h42cz2k24+Bzbhc0AbsEetada
9hHr4LwHzW1DB7pXqDaZ6jUbFxpft0zUP+Rf5kWI6j7XsCMg9u6u29lrERcG2nbtMiC7ngffLkqR
/DL526byrey5onYeV5uVnwPW3YMOCONo2W55wri1LxeGgZeFVTFU7E0ZoalW1T2L2x4ik/lCnifl
VTLEmFiq9LZKmpdc7pMLPnfptOputGryDr/dNrj9jTDWjANV4lzWIT7MhE9Pcu9W+Gm1Rj96OI/V
05S5VsiZ0wpLEXMkwACX+gbloFALRXZeVxtYfyL10lZJbUbOIgJp11BrauFkM9iAqW52/QQ8B7HY
MauoUxOxaG0s6nkhoLIq6skdDTpqeSSAbs2m9ak2y2G9PUQxJv+OfUwO9dXCS8fgYMbebSknc0Pq
/6wXqqRc1s8erXlYAgzDGcJVKfuOEsCjzfeYtsyUDaQmnIYd0vMZDGU4NkT9GO7ifnLZFZxdLQJf
L04G1v+5SgpIIzx5v6baL4zY4NuzBM6kXAT/rllt4IDKZB91hsQ/kHdwm8uEhk+1yNii/nOb025J
Vk/fTsheTgOKdSHniAAjONoc4omWmDqu+iNiKT8vVnwSm77z3J1P+5rKxzDRxGdI3tRQzv2ucq5a
y7gaaAFRoCxn7bg6+BdjYP8Fx/sp8QY6b1CpxHFc7NPYp5y7cP5EQVAd1PtMOLg5thx5yiMHxT5E
1vQwSM2155HkBfOdwq898GEFkE5z3E5qIqQ53l7k9bMy/1hy19BTcC/kXazbzLeqUF7gw1Zag9Sm
XXXD0QqGswK5A2CHFWfpWGRhTJYbS84Fg6RNuXKMzEB6IoCGhMaTLygKW+MP11weM8ndN+Us1HP8
JiwgBHNWkttzLKh5dim/Bdj2K69o03NDWUFJcOZqToBxyY9Yy/2z663uRPdgpz46QQsLCtCz+qR1
QXF4iyL3xuv5Cz+tV8p+1BKrsyJWi3kTABRoad2TesllJHLn89XVtp5j8ZLvTasKZ75cmBhHMCX+
uy0IqNpW9vqgjflrQiCmi1r92IuF3QzhacOVxDPWLQkSsITlyUXehvqy3Xh0IXbqG9veWGGekL9D
pvXPq21AZp9xMcufI7muEOOEXjG64QARqZ5y6/PYVB8RLy5+JsLZd2hBGFuW/o9oqb9BjKSg0y7x
0ZWlFLkVLemHmEuxVy6NiPYhVLGoB48lKA/Ij6UOFbWpFqu8YxqTkcg+au7qk8+L1pK6ZF6T43Mb
2wXqEv7dzHPkv7KQpwRcKWUSKKbxLMpS2sw45MuRfnizPHMF0zaZCwa3ybsHDQNc23yxRt86Bfl4
a1QG04c42lTMaSD1AfsA2HsjUmgpW4diJGcuEw3xrhOFSbc1BkzjUr5ujYRjkBCNml/VbMR7Q11z
Q7Leo9+Yz9ngvhDAeNs2RgBTCgpb0FQ2v7ZzXWTremyyjMu5TigIFtXea16c0aLf4eio3QmKIFCO
UWCCxqAvX2M8WXC+zXIP63RbkUdEpUTfCMvPj21qfxuXK6uNbuqC6aRJwG9qjrfZVLzWfcHJ1r4Z
J/gqXl6/U47vHwW1SkH6djcnAP0j/TQwHvPjdtgyKoTPpYG0QzdPNqR7Q5n+3s8ia+M9kHo9Y+LH
ezq76d1cMDJOm6Ha+4u9t0wmxgxSGagM07mRiBApU4s0BmVmSmyuqfczcwgcgX6P/IFuAZkkreNu
Jqs6L3DyftT6veNF9jv2jYXWhGzx1IxRBZFQ/qQ/xbZ2F1C4wMqew+eZhl9GwLi+TcTD3PYEINRa
cFAHI0Xn8SRjFOeqwyTk+kd1FgHBnGFJlieUfI7Nc7vgDis4r+E5vDOKVTsESRWEc0mYxf/Xev6/
hC8h+vXRLv/P4UvgNIa36r9lL/3znH+knoZu/5duWi5JxaT7WrqN5vyf7CU0nf+FXQ2ls0UMlmnI
gKVLtKyu64GuIzgmgwmZwr+aT9v+LwKhnMBDC+o4Lo6m/5Xm0zL+EL3rjqu7Bke7hUnK9G00pP9N
Ud6sdW5GTBfv3EUKkBiN6Dm7LbxxCFWafl6r2jtkhXVVjn62L0T66vfghtFcGegMEqrzwJEpvRzQ
UmS7sfrlyxkx3t0X0x8e7abLtp6AnboIBzkXDkKGBhwVrUdfvX4oJ4cmpxmT1R76+leMTT/WtdjX
XrbujTQBrdhZL0k+v1dmdXRJfrkr8kV/SNBVoffb5FqOlzvCSAoPgfQQe2YaZYPgY75r5fftuj5p
Tvndgnx/rH8xjmac1x07X7Y4RnrIJF+sxxaL8zaOimPM05gtURqhWP6Mng/Onrd8zDatRn69rd/Z
8WkV/kbHng47cAlj8Tavev5QDjAago4WC4Pea8/0rlBnMc5YMZYVI35rdHhYm4L0ox39q0oUJOQ6
xI0IIDK9ftT9+ljPFFoRzOxLG2wrj5iPZhNtWid3Qywk6RG/OeU+A74cJyBKCeN4nVFYiqXwDeoK
pBG04+OU703AgbvMXO4T7P7F7Ny1cIfNJnd2gx3729QKvmgpKO210+8HUbcgEqsBMy9Qerf5wlyr
22uGs25Mu3gmqBTyvlm8GSPiMZq98QG1ET3SBpkaQJ6DlfUv5ATSEVqtel+NemgG9QQ6PDkYPvlD
Bp2osuiIG3KZ50Gx+gAQQ2909vAHiUeXoKqDmZU6IwGuSoxz6Beua7Kt/eWunZLuKvULGneaJoGn
9o4KeTIE9gkvMph3jEYeJnQuNWUAR9V8Y1Y0nywHoW2WCOxmSbXTizo6FQ4wFxRDt5rVim22oqpJ
GVGiSUSsQiATTiq0iK5+U64oleKMGWnuYTIeKqggMYkyy4Bw5TZpSasAb/uG+SbbgcCDOtBnt63R
SZ3P6h5m6xrTRohdhjlel00bnzHYtjB/gZRqzkk5go+gEtoB5UUCaO3h/qU7q4NnNbjx1eCe+vo9
h9cQZhXQTjepq6NtOcu1DpaF0o/5ENQ5yaGdqB6T5ClKguIKXS4SzpRrpjYkOy0rAe70BlrSeZPN
6SPYUN1NSD213532WCXDuNO7O48C5CE2ILUORPaWHN8eJACIY5uc+Piks+F4UJ5kNpPgr0UcQ7LG
tgsqXOa29wbd/4O2pb7VV3AjHTJNOTnD4InDeHF+etV8Y+kVrw3ikRoDQJ45ndjVBcJL0YO6ko2I
g+EMGwBXzUlr650kuMVVv+kMpltG9twinjt7jbXeo+im+EzIUyfQNBMNse9SWolQQjsYUFDexuLE
v1Zu0I/ReW470MY+Cje0ALWHPJeMI87A28hzPvjFK+bapnGVT/S3kEbg1NyIAd2EFjNWqezzzD7b
ERoWAXkjAtm8ytPpjbbZoe7H+eTAlNlAX4W/qIPsHlNyGgpRT2ekvM9NkNwSmtztEikVEzQWIUQ2
+g7OAej2at0FtZ1sC5rzCzS2g25X81EiIrWRCOVAA0taF88xgbXbCcLLsR2ju1bfkKe8H7t+gQRK
jJZNvw534cG0tTffKh/zInlzqvSuKi3nToOpCGsHURADvIdsJBv1W0pIVGEQR5pRtp1p4lPhwlze
1wewyf7RTIzNsIzRqbPhdDQzzTn6B0VHjpSZU9NnFleNYqQzS78D3/E6dWFKTwbDO8kPzLaKYxDr
V5eb1CNkyIJJy0s95/M++cTftlH9QfJYqUhmOIdJR6ZmpNboKd2vmvthYTLIEsvA78JIXk2ycS0w
0JabapFDrN47sf1roPKw0kTuYUb3wR3+BlAEOUbCfnY4FvwpvuvX/uyaaO1EhK8enN41+eYd9GsS
V4Ega7cJ1Tt91QliYH6EDpDgMZ92RU7FnVW16AHQb1e+EighppZqUeHEDAnsrj431W3GMBu7KkGq
oM0rY04uoxPzbtpSnAmztXu00prmMs2X2FyJt6lkHd4nyWk9JX1anBas8bpm0QKWi8YBIGnHyXns
S0RhnZGHCLDZr/IQhcu9G8ffh6h8oOc/IBlhjoA2wR/84Iz9GLtD18TlqSP7cDDkP+dgnu+G+MtM
TIi+Vbeh5+bfpKIDO/RbSW8A9+/Oz/sF5mN6AllPeWT23wZmd0NmtVfk+P6ql8XZa8SVMX3pcaxj
XVdFBGUU0b1brObr2ba0qj6piZFnvgfCjU7eUh9iFypyOyQOlDBoxWoRaHoXjtQE8TfKVWPg9NgR
CgOkc/FOGnLSdnD1jTeTDYAv2ds0ds0ZN4ZvxcmOn3+QxUgrz3F9PnjO/MXGw4aLIExc+L6pmyCf
NoBEkZl65uB81UnaOpTYMtMJ274OLqWswKWUE1GMpU0dQEQ56l+1B1gE1G8HW6QQaCgsqXe6LP64
zYzHjgIP8VhgFIheU2WWss/m7dqQ7q1+pS5FB12m7c9LkUWtqUnjH7dxZewOaCgff0MXIH5HCk1t
M1trgHKUOml10t9o7MmdmyNJhdD6Keko475aWASN06kyn6t8LtTusGocvrFtNftWN3+ZC9FUSzxG
ehUdJ39Jkx9Jkbxrc+Iv21b+vrPc5X0kveFls8xFVZ7UPbM3d+te3VW2Lh21VXQefbUlr/95hLqP
LImDLfok2/YUYS6vJCpRgunAAKFezZLHnFr7fJnPt5CfQK399jZqeyzHb4S6s5/++xC1pl7m8+Nc
3uryGHUbqNm9vWjEKZaZ9/rHnf/jprrjj9f8/Kifb6fu/7xB/Wa/fY3fVtWjkLOsjEDmfL4uOiL6
/njp3x7+12/y9/v/+tA/XllteqUNQczHVlkwMG+tPrma7Sy5qhdjRlurG0dIBN1J3RHR6Uf1Lx8D
65DWYS1X1bZTfuMg4ZBPnC+AzdtDTOBJiE3X5KL+19Uevq9E8chceCw6Bi3WnQVfmlqOLCtrZkFx
UD1VbauFkVTi1NEJmA1hUHQv/GHXwI7fkLxS0Vk92DYITjzUWLW5jIKUE8gyCpAYrix6Lar+ZXMh
QtTVwA9uw0Tyhmp5DvflLqc25xQS3+ayrW7U5J6v1v54Sg0V7CQGhkVyVq4WCFjA9MhNE+Dazs4Y
BwQEkoTqReqyRsipVkWURPSy5duX6la1+tutSIefwYDae1dGUC5BAMWzbl9cY+VknFDjGTPQP4No
qApkfgCGMDe/pSJ5iwFz7YU8btVikGuZhD07UQBPcyl+EAdAyZaemr4CGrQberPBeEpkrdWYqSVD
/m98CNBJHe8x/nBuHT5ouJdn9YJMTMvPl476Hd0v7+ym08c6BfdtSaVEfY8od79EUkVAUBMnBHWb
+hk493pnnnf5fNAnjJ1AxrW5/IqYXhmf57KCSg/J2UUOoR1KncNICdCzbu2bFZnL50PAPlDQtIrn
ZjacPdQqfIeLPAfqGjEKiw9jNrIe547Ed8eYdwOeuzIr5tMsi/7m2ILASg2C1grskTv1KYN8uO2s
nJqc/Ajqc0VuOp8H8261qoHRm/Xw+cB//1q1WY3je2YtOHLrmsJMnVFIVe8yyisU8DNerE/4amo7
V3Vtozw1db4U1qaf9L1RoqRYnKGabkbSNE5KTOTLsc8ktUXsC78aSUm6/BO9emn5J1/+mNS3fkIb
ZDwedDtMVgFHiWch5KkpN/oAsnYJ19KGn0z9M2q3jnUSDBymFxG5cerbqPvUAg32P4fK5Z/83KHl
/qse/Memepy67f/+UkMlZsYeRGixm6l9TX0YtVmq8tZlW6193rimlPHIUCs+/69YG92TrhCzHKrq
bZlrciSr1Vkdap+r6vhWH46R338OQCJQGEpcPnLcVP52ZpyoBeNXWzU55bGRaJG27tVhQtmkxqi1
2K8kETVHhNo5jpiEYHn18M/VSP5qKUzokTHFIE8Mak9Va5fF5baFtI/DYpj7xkhpa/7nnKS+tloM
wuCSr1aRjPCR1ernp2/W+c7JbgiYw/jNel8vpBXOUJOBvtKzdO0fvvogcLDQehPzJt8gkGcqtXb5
7S+3efXIzDx2QOH++2D1lpfNy3PV2uVvvNxxeb0/nptW30CHwb+XP406cY5e0lUnta2OPH7xfCBJ
kvs/P/zaoPvDyKnv1Gup/1T9b2oRrG+xplGPVT88zumFQ4n/IBlHhjJqR/z7qnr256lqxrZ88snI
K2SPLJMLdS5Rm2pN3XbZVLcpRuD/6nHqwVP0Phlddf789PJcQtGe3fZyzES+3I0/d2Z1a2BW44oO
5z/HnVr7fJRa/XNbPenzVX971J9v8OezNAPx8eB+NVYyttR5RV1G1Jp67t9uuzxE3WuqUaBavSzU
/3HZVGvqef/jqzaGzy9weYp64B9v9bfb/njVP94plif8Wd93sk2jjtmBSoIlWoQa8li/LCADNegD
5fXkcqNau9wGjJJDXG23g8Xq5yPV6Va9+OWhv92jVpExEPRE/+Fzj3ZXYKufx7U6gn7b/lz981a1
rQ4GdZz9c4gF3nZGzEFsHcS2iMFx+46VzTV1+75Yc/wkMdzuqgGf3VJ8C6Zv+VwRedKP+jdOJzD0
5sZ7oC5MsMU6tt8aUirsFivgSpP4pbKBYhKg8I2MnuBemGCYzUh8AU6E2bebA1wSeXJOURrqrvNY
zRmtbwubP92c5npdUphU8ZCdS7u8RoNFuZE6CZoTlD++KNvj5FGtE5h6NXWO+/MLf55OwO5uYKNC
IcTSgJefH01dXtWF9bIILlfb3y65avVvD//jNnXpVrd9vsPfnvf5DlMeXLs9zgfYzmpIJxe+OnYv
2/jYmcRQOpfyRXn8yu1JnqA+b/zr/X883XWIBPNcr4F3LU9q6uml7xHCqB4p8pb28Nw+qDsWdQj+
fTWNCwDTRf1upJ27xVRDfwvQQTEN2IRTW9p9knevuh61hj+6Rgthe6cUQnBZ2Ie0J2O26r1wwna4
ZR4VCn+wn/omvTc699qHhGtVaI78rHn1NWtv9qVDg9B5RBv23phEfKScnvcpQ//TZKA97Vc0ubYM
lVqrtd+NtCZ3GropAA1jv22dEhlfNlDXpM54HLTxqnt1wfsigGBk2Gr+wFvcx4WOaWDCuVkspJGl
K9qxKSFlM0X+HODp3RpOfmVwnT1xiX/OXRPKU+05O02LntxxfImTWSPFpjR3Dr3MmTobVT5BFYxC
+Kb1ZQU+WrpN4JEf5c2zRaVguRVJTJXCtWDKYUQ+RHkMoJaixUIc3ZamKCKcaT3GPWBjuycWBybz
h2YEd7YGh34VAKIb7VepQWcuNTPdNwmfvHCeCtcm7YvCXEu0+b1Isjc8nfEJZsKWMgGauej76LYP
Pr46P0vbbeHyqwqJ0P1hkbp5Oy7Dug1a/eBkzsED474vyuoDwuzZ0USzqZN5PjBJHvdLXt23tR7c
Me9794JEwxTs+SevRhEs26LGhDyqwJCx9ejN91CtWywq/epCjouqEkcvaVkB1hembVTO+2TT1pV7
KjobcYhADwhI9kDgHcNPmgiBj4DZaJJmNxG/KHwNwAhlC8PudhbGP4JYrS+IsX2CLFubAM1q17X9
t2Alb9Xz4gChZfAlm4dlm+t9+pA543MiwduIPr7W+HMBYBhfkVLBDjYDmzCdICPCMLqp1q46jLFL
QRtPkexLkwTmrPtKGM52BPPsB+3bUjo1wWy5idzM9rFSlv21RwAGSWbVy+jf4rNdtnTSe8TlGoVy
w/tWLsYbs09mlbjdQROJE7kTEV93puhcUWYatZrkLfHDJU90G9j4C+DZXrcwtCwPM7M8+0M94axH
vYmOL9xNkJRLUV13Y3xMbGM8D9PQbKwz3UUoR036gox0PuQUWNuRmM07e4jRZbv0KgKjQ0Tbf5S4
wfeF4X61cbKtMCE84iB+LJZOwMdcfelEnoWVUw87twaiaabGLUmrUFmnBHfCdBWsqf9lKoxrb2Km
EtkNgu34eu6q/jQ5XFdqOmyjWZN1MP6MyYG7z6f8wzemU9r75Dp1Nc25wb1dOohJ+MLMUf+xupV5
w5kip4KAUJnL0Es+LyOiA07/Xds+F5ljE+DbeVs8lkwOs7MjhSD5mLytA7qzwCoYqyKX7iL7uT6Y
NTqy3O1f3YlWQrY8x5MHd3Iwr93JfNV8wmJqDc1ngCq7f1ya96p1kodML7tN01TzIe47ik2JthWA
ma89oNmon6YX03PZSagRL/+HvfNYbl3bsuyvVFQfL+BNozqw9BQlUhLVQUhHErz3+PoavFnm5ssX
mVH96px7j5FEgsDee60155hJEnFLG3+kMAY+LBCxq0OyTXSl9YxKIqJCNK7geokB7+TKqyDcO/Aq
HKtjxZBF7tmU3KTxMUvMazhcdW19F7TainkK6nBZD4TPXYwm29OORUVubDM8YZmUv1kJu+FI6CFU
xEVohRczekSNt5tKpu9JnG+gKtlFNjGXtMmJ7U/XwMjqjbGN+By9pXkBryj/QVxHkOvbhNIC63pM
zgy0/C7nQgpSvp9SzAstP86NlldZG9+sqSDWclm8GfIPErDhqdCK/YTzxlOEFQZDXcQbU8UHIDU8
tYOqKLxo7XUE5rhrwjeAJi4uOA/126vKeYdsAyJqwlXemy3eajUNL3D3vaoNU98c+s6d1nrf5o8m
uShwESrpaA7JBn/YfFJnYOiJ2rFDLOxLRYSQjwHAcuA8g0Wy/VUrVd80I5QPgMZrWJvBqJC3C6yS
Pu1abvu2Tdhfh3LbqFSEuqwODDR5yqMK3l+OnxJRFZGzzTQdwxoOu8mQ2a8Z2iRW3W5IfiF2Cj/h
Y+XnCRwm5tk0dn3cY6wuhspQdlZ7qAr3umdmKreMgiIx+hUikkpXwPe9chlJGtwqFXk3agvERgW/
FSO7K7U4OiqrfNPEmozjJcv2hL7vlOWz6WrhlMtw3+s4P06CgFGoSMctQzkbTrdOOIca5A2LJUsD
yvIxdMaxAEPYdnszMlBt0+9/Y33c61YROZHIjVqSjDgoLFayJNSeYmTPdObdvqiSQOSKERxhpYGS
xR+pVJ1gMWHF6KaMbwnNkl7+URbGp7VP91bL8jbANadiDrqGZq2VHBmKAxhPdUTjGbuREEZHWScV
fmjMUygKhGsAd7eHUWJapc8XLdHiAJktb6taNxDRrP1OqpkFE7Y170Xhlktc3ehhVLdCBIFKQrTd
ZHpQhUOm+sKK93lGaYxycdgky+sImMgZ8fTlWQJgSb/MixIwmMtQkvk0jxR09kAYJx7xxrS8bnlM
bwiaZLrNAxryjSo4JJswl6CkS7dsiftLFBKKKYO7M+NpO+RcIahEfmvN6V4S0R4LodfWh2nurOco
iaZtq8K8hTog68RzGvNoT0VVuaE1bVJx2WVMlHNcDyl4u0VPRpZxBVRggxKuAEk+5ZzHRy3zSjmp
8FTCuQ8TiaVvTV4GeUGhXxBsCtiOGWZpLbYkEFAnC0QKdE1zC6UnY81P2QRQxvhQSFF3FmWktYX/
SIlxdov6/Gj8aBqzqPQBvyQYq5mFx9CSTMZRFgkd2KsC+ROZ8Yjj4aknTwCPb3fH60VMsLJekaw9
JRDn3bIk9pSbBOZWLgSljLJ9MrU7/gjMTvV+Ajjv5TNGVGUu8g3Z4q9mF28ko2y2fdrOjm5kRPQo
2xBpFpP9eNhahEpoAJcDoC1kmQpPMVlSPeem2opcRarXZwzmdIYhHav2GoknQwjnUzg1vgUH1ZNT
jvvt8kmnjYwSLf4m4AKnnBF6zGu5ElC7Y8j5eFKqBId3Ibq18oJKwiQESxPgnbCh5noLIwnEQVOv
O3YlJsFDwyOYLHZYdO8j6gu8LfXd1MYtSCfJFsl/I8j2lxDYO0oTfLH0JQ5tCZ99USw/1kZtM0fm
V1xkV60IM9zvEEMJT+j9LsfPHknaS2y8FdQ/jKPxF7R5rXtSnRwK7WgIH0YUgzocaAcvwp5QoumA
av9DXKDfdxXnlqjnKMZqWpVZ/JyM3d6oVkAeIczaDBdysrAoNzISTeiKTH2n0SEfBLfYk6wo6Xaa
CLBczN+20SWnLsCUWmPDDrUcR2QAWdvEjo5nImg1h2gr5AvZUG/JJwSKSCKBzl5sypB6jIGARyA8
NuyBrdxZ2oHigpqB+BAthJ8ciZvcrFRfeC8nmYN6RSK5nDBML0zEopr6krA6GOaWFf1WrMAOaVPt
xfYpm0XLz4vpzzqovzDWgMIgAUIdDelUPfbwEVxYZjgmRssn8Qw6O86GSrOgaoXhSexG2Y4avLMc
uxPmnWtC2HCZNi34VUG3o0RMvIJo+Dpn8VO66WmY5x3pbMQ9inmwdguKwTDivrcmDuGZGAjzMNpK
L27ItFUvoHEQvTAIjTd4he/wTU6dFrWnvsScP8etgFBU8gEW+Hpc16eeAloyxRLc3eyr/aM0mUCb
L+ZHURAF1SkZEBbdbLj7zVuMz4nkEzKW6ufUWIJKUtG6ItYciMKiGdulbq4TlARiI2Is6aa6/Ip0
/dtYoxzSU0qxYIS5X2tK4ZAfE1A2vIOERmWD5iAXYbEJ2URQ4MT2Ka3NxoLKPg8oCSwDUTfQW3kd
bkhvjV2ZPg1EfHFCh3VplsVnWRhgpmkAAb5BwL+gsoDlPe7RD+v2iJ944C6cZLh+oPNe5sH8o5na
9F6Z1lvTEnDbKfl3kgq6Gw4SahsDs6/C/ZWrp5Yokde8Nd46lD0MSCUPbD1gtlJ24/KRrNx3kGBm
dElhE22gsL7WvVq8EKOguZBznHlF7JQ+UopTAGMdpJmwWgpPNOmil9L6Bg6v8cQ592OTz1LXUu4c
4gGiFppQSKKFr3MeaBfk+CbCNKeixyfF7igop+mRbNfg4QrqZRyhQTsGRjwMbrkURIa1kAaSYpHC
jNnqYDwSlYMOruzJieApEnuSCt4YXWT2Gx+jPnOYnC0X2wVlhi3S3kSsIhGgJEd+pYXY6iMAUeg/
TThAI0eO2Mi8iW4nCQEp+TvLZspq8iAeLOOlp/mckyssQqBOhl57KyiXUphDToUqzdFaYtxCJGzr
iGfNFPtiQxSdaLeMxeYW16yeQozD3aHixm/PJCnoMyFpMStZjtVfM6B2x0UeUiYuaGcJaiWtYiUi
W6VKHs0uePBV86JYNuSjXwhZqzzSbLc81BW+fHS+aW+cy7AIfXNWBEfXRceo2/GSFjjbQsRbsaEy
OWlRp4HHTAGj9Txw3IE+rhModqUmEaqixH645K9iCnaC4Cd7inUhsAyCmjoT/H5bPc9T92omz7Ha
Y9aExDNEWeVk6NTLVN/yabRRRzxa6ghWxIenmqubId3t9YFUkJ7MDaUSc8eMrde47mKPufdFkiM9
QFFWBgaeWU3CtzK0YOQkUhPOklwgpws5zEitLLvg0hYj/s25lk4jLKC8kuwnmfQv5vfB4yVuU334
0OhyAfXIby0pZGK69ButjwIQOIS4hoQGTcO7HII5MqxDgpxeIw88a3pt/9s0j3ypEGYVW8SzTAlC
hmhKhkxEYkQYKba28pHW2uhTV2AP7WLotwYM2XnEyEm4k1e2hJvKw22Vh/dCiuRTxdU792t7Eufk
MRGocHpoZQeLLS99q1VeUvMxg9UJHpD6Rw9iORNfSv4N6C83aQijKhUpIkknzfem1P8bYvf/c2Sv
S/3zP/77J37u0k26vk3+9P8OCauAW/3PtMWnn+m/bT4L7sGk/fkXX/m/FMbGX3xYk2wD8e8sWUP+
B4IoHbiyrCM/lh4S4v+tLtb+AX5Kgp9kKOQh4Kf5v+pi+R+wfhA9K4ohoQcWlf8XdbH2z/RkzF18
JyjPJlAvU/xnWrXKaTUi6HvdPE56WaIf0RN6JhXurTnkG6x7JHo0xg6bJR3k4dp/qn+ia//6iCwr
XR6tcPHnlfX3ra/3QxhIlJ9lAFFBo8ATN9YjgNslmyW+gUZsyi2GnjxA6uqXn2BFOQ1JxP+FbnyT
vps9KLstNob0vyBES//EzIWrxXtkR7Q0TTH4D3jevxO521BmYFeYK9NH43WQpOd4QFJsknM+qX+G
dvgVCGm06yy5a4n0/Lcb4l9EW6jWg8j7N2LvXz9d5ZMiKEI0RHqS//6nV1htmzRS1o15s6a9+Fs9
t2dUhuJH74N0xBAS2sOv8aI+V/QB9nAJshfBN4/Wiwmo5EyIl3qRiF08UJR8Fqd1mxFt7XanpLWn
y1A7kL1Oy6dJxgkuohcjJU/ERaTyp3qND8qTGNTmD/pjXMbW+pr9EGCjP6l3qnuCYyr0xbZ27AtK
ZtsW2No+mltxGzmOKFsoKuQkGBbZWTioHdhHa+Nwju0OxYF9/3vGGbLpDdts3NJwGfObbvvSnLCX
S/suMHeKW3xUN2rF+E965e3481v5uwbCM4G2yRG2DAdfImnwWG+mA4QDDgZ++rNsCndwIWFSNMDX
/ZX3IB96eDSpsIXU0n1x7B3IkXSLr46iRHWFbftB7C9BRu3NBPwCuBS6CSfxK2IF6xZ2QZ5elqcV
qOEx0p3WvFaX7CdS0SrbwrG6asH6jMCvfCumKxw86DNcjuiwvJefuk/mA1g47TdtHBDsOsRKklo8
yP4RobSmP3GiwAECx8ewM4L6lvcRg5hyXEEkUm6V4kUVfTpoxqX9mPb6V/VESGN1kl+gcgBNGKtN
8oj0daznJBBOjBlO0W5cN9GTvuc4Q1pe7mA6qT/zXWNy7LDjS+WSrOeBwhx82mSo06evPoU248fA
HmAJOOE7KJu6ekqufXwkgYI5BHQm3Uk9aEz7NVD92EPpj8YEdbl2l77DI8oS0GjviFUstzhDCPqI
jzKUTi5tV7uQJjgMFRqdIjsNjAMa1xJj5t58gwNGkvpSuflPe+E0PZ9kxMVn8Y5VU3uOtgaoR3bG
BLeQM0mOdR25EtRBPUS/Q9Pb8ib9HLaYm8/yM94o8xZ96aeh2/eCnbwRD3whYYhbmxZC71L5KVv9
VJynrdhTJRyMS6d6tLPrTfkFbR6uyabZ5O8WKlrb2oA4SY/Wk/W6NnY1BAZMKo98b54OO/8ZT7SN
h72cXiFyNWem7ucOBOvj6GfTrTGy3fSOOtC4qIw4cBah13Vzr//UN6SQMvXyrNiBr0yV7FsXbQcz
Jz528C0xUZMA7Kkc4v60Dglh8kb3S+8R/ofEiguJtzRIj+Rf1BtyIVqnPRWFM2zjY5Y6eAbim9K7
C6Sp0cNUTebnGEHZsqXv/BZ7jD3vNBHzQLYJN37CyqoHONK0bXrrPxZ3s2ziG4wTgYMAnaWzgdSU
HNJr+Nn9Cjij6Zkcx3G7vOFA9FTLtogho1ayhWBptyIdnmCOnE62zbMy3KzLeOzv8Q46LYi5Z/FN
dAsy4mzxWTqTQPWfr4//HLZjmpKsMQ/A9SaxzWn/lDMg5yvliC43mw55bGmtAT3UNzPp/otUhv+w
CD9+jGbJJFOw2cn6Y4v4WyhD+0DWiKHUbDRpuj5+hLXMpFrPP2uXgBYtwPiuDVv8//EZ/YulH2TW
f9hdTekRTYA/SDVMUo7Yxv/+Y8EdqMg7um4jCQ+LSxJ62lxCOyaOAByWQoia1gGryv2wfk0JtXUl
87NSJhyn1ISjIehbtV6uVRiOm9WUedRyBmUDAU99ooiHbJghj9MSasy28yVloR8rJqpnzrLpt7IE
TxPVtp013akHG+jnK1KcSt3T5E/P5ao0B3VaTFdJDaBCfth03atck6FNQDVtB3GwGHRUgqeY63Nf
UDNwlxtCtGxkBVaXWd16zRheIq2TyUovYWEQ5FpkhmDjwam3Vt8dZqNMgiViIyP6526N1TbSKMML
YC/anyGaIP/SM2x1YucRCQpVQTOt35FTIwWKuG5xjnIYZmRNlHhLiRhi6W1bp7ZoXU405zhqjE9J
yVvgY+9ZDky7tDq/aSVhR7Zd86gg3uS6FeB1rrWLXOJ3aHuAthOTwqQSXzI9VI/J2ABAWyEAVDL8
kEoTdpm5bECaXfQcU7y4FFikqeeA8yi8SPNXvsZSyJpaxiS6o1CySUmqiDuRFFsWVloDDVHWpPL6
goyiT0lF49h3xjGl8+2i+WbjM9Tz0gLY1gX1a7JmiGvQSXL5AUMz8s04ygKdK63bZp3kzVP6pFRA
X2VeWamtVw0TDa8XuFTx3VZquNFqeN3zKp/TEdYRbiqnr3TGron+OiTMz1TGr9ODGZfrHBJGSi+p
VVd71fUXbYUUTHJLmkknkdaJsGhP0vzdzNrzWgtQK6PlDczCaz3nn/GZUG+y/+bueY5L0nWjq5x0
3yk5jDY9/tdVHTI4tW+P/1cnj9hl8+FDh8VTwD6aH/MHERxemKkblNwTGQCettLkklXZVWWGnESJ
K06bRqe41m747Y+CINKMtvikTXkHM1EIhFwVCM7EoTkyXVKYL9rtML2WdeGIJrjxuY5MX5h/6Hu6
opBf51r+hs2zm5ayZeEjw1rMAiEbFmJ1mczFg/5Eq4tsNnaG/oT5lTAqYA9cHYKgpKV2ye5g2vQC
uhRI34MMk7k1zBriu4KS/O/HZyaGgj/nP4To+AbNcyUmDZEwxBY0TQ8PRX3S65Id1LJHHOdlxaSJ
2EOzGBztkS4wG0jDtwNSnmJChyZ9aCMIUmJjMw5epfaTMl2bX9ZRQ3073sxuOlB/I5EXfRWb7qNr
2xGf2nFEG+dE38PR0fdKRFhjUhTnJdYIHopCwLMIdB5Y3EE5AN0xAfMYp1VxyfybtlqvkltEweou
pdRAfy+XTVoMRH4zWKTWnod92bTPQkUQnVpFkTtnKWE/GhC8qFtxQLDyMbI1O9cc5Qjj17iTBloY
GbAp2sW4dyUx2S1VQpYcKL6/ftEXWd7lScuZTbb6OCCc5SnsIamXgkY8msTwD3w4GWcPIMasTtnO
0D9Tsvkq2g38UWK+IUkvCbOElfHXn2ixRSrk4+9G+Q9PRLoHMKU5RiTB/mrU0YuQn9pxn7N8zlYe
ojiTf5oIDp8sj4n3hAkMueJ5fe4mAmAdjgD1xnS7Y4WK1E4CsIEcGcO7fFs38j2tvc5tj/lxPkqf
OTyCPY5A3XItrDHkjznZfXnh2W8OM2jJ3zaQvJETwkE5mXe7usT4E++A9NVz/NkdVH9GR2qHp+oL
psgTqAHGmPI7n5H+bu67l3ijMmwDcsA6fzbqwCCGmQjfhw+CC+XAfQbM33aOcRKf6LnjTooyt8WS
iMsgsh9iUmMrXUykGrgi7fYu4fQ0DjBH+TKwVYYDylH7Mp/Mb3Pb/CTjPaYdk7pqD7GKLxx/G8XT
XqcDRAUEPYIF3IdTj5PBmz5ZgfFaXTnIk0dhz69GYATiOQlAwxGrwGTbuii/+QcoD8CmX+tHCqgo
aDqvkjlpA9vi2OxKuot8cCM1lCr+o3G5qyKQMyyglgPC36AJrwW6tMc2Gcn+Mm1mLI2crsDvd3tJ
3cL5Wnja+r0VOuIR0wVrKf0XBLIk9taNh2bm0T1XbcGb9CcNBjpv79KwNu0Lj2BN048FeAUsCOwn
Tkt8B2wlriGJ7G95H9SuxuH0BBr90Zfa4pxt32W49wgJgNEu5OfZueYIKLfPMv6LLb8cGSlBWgYc
S2a9CeHNnWBB2RnP1xLQUGsVTDeOqR/mwZcnJ0WPNHoL/O3eBgpyqbhanC5/8PMp7b79wv7JxwPe
npFRZjP5zM+WvssYxUUbvXyGbj5bd+HEEmadNG2n35kkjhtui0LYcokf7s7oxTip3yMOqsyjJOuh
NDyGszAeOTOaV/xAdILTk5ns9W98Q5f1NTxTP3X3FuFO+dxfmVTxs0EFO+t7eSBF5puajLwE9Ufx
k5N+LD4HgmwVu3+bboT2od62Tjw2pJU8yMoOeunqVvvtS0ypBcnuzhOgfBUUa6k7Sgwk+dAoN53m
9jAQutopu2kcVVcXI6Ceelbt0e18Gw2bjLua17/j9YoDwb6PMo4jFMJ6QOaifWWEiL7EaILmJsX2
Em15m3zrkRg/6R2xDJZH0zxEmguBNs0cLqJBIXnKWkc7SI1n7MOdSQVqUtfwSZFtYTeZyweESTV8
HbLXaA0K3dGzIB/2wpdaeslzJG3ItNCsoOEgdrLOjx73ahfzcd6OhwzLYORz58IPFuwmaPdD5s87
KI5H4mY52eTfC/DGd9E65IcQ07Vh6yFGW1tEcPoFUD6kmrOB9laRbbxzXy2I1RPGYA6xC8KGzuHX
8AVcaIMxszvEm3LGLOJm73nQ6w6HAQowjLyvdIWzM8gxrIwTM2UgtSQzOrJsC6YzmdwixIx704GI
3rF01yP+JG52lmaa2R+tQOHizJoTX6jIARtkVyje8AKvpuUMbxUnnDkwHWULbeNd8uVAv+UBzZx7
gRSR7WObHxNfuZX0FTzjsMf2sb5MhTc/0RlvnkhC2cz33k8fWkT1mLGMRW5NXJtjfBPhF22KE4bK
9/Ed9c8H7+FCpWuWm3hHvvMKLoZ3nRfu6llgydz5DLZ0aR3R8JH1iKfwGekA4ShUdbUzuZTl/XN3
Fu7NXnvBMdm/m7h17Y942+2RXngcEy7gJyziPli1x5d08c1gZdHfWr71JXvFK1to/0SIkXQAwXmK
Tu0fIOSLQXWVJY51Fghu5rh1q78GVzuywqpX5ZTcsn20UeVdpBDJ4hGUIi9AejZ5dqj7bS0+6Rf1
aLxUr+DoOGDSqiwjl7DoVNu035QGMQ2Vdiu9Q7haz5R0J3YYWiHUiMkX5k9Iv1bkIXKAG2QMDG6c
onDrcMd1L1zGTNCk8J157bukeIrCbWCetN5pJd8QgjHcxMJmlnw+pzD2eS9VdhFJ5VC3ckryH3Nb
Jxz88khbZao4LByoKqXvrvniVGGR3dwf1Et8FWzFtCXfvMiB9cKMBqYVwyfsuhikgRsnCHjtdhvL
LoOr+ZAgUARwf2pO4BJF9dQgbOSp/B0Rl2257aK39U9x+muZU71oV3zQXZmg+X0UESFptuUtT0VA
2PslSnaK9IV6IDUv0XRMPhg8TQC5oGKhDun3JuEF0EVY/AcwANk+nK6DxJ0u/NpjA5YMCvcT64+1
LJRg12w3vpCb8Ed6EyyXimA65nc6EMq7dKYBMiq2dCbE228utNcJiCgu0Qf7EouBonwSQzwcx3P1
TESx9qdHuuQUb5ivTTJzUe5yAZjNs5WxPjIpYx/WGcbf5voWmZzCnUwLQCYqFVI/X2K1u6cfveFk
Z5gLy2V+DwGoP1iNTr9VuGNThI9oPSCZ2eFHBJYBTaPk1V/Nrfog70p9rZPn9Mms95a20Tbp/XHw
FPzkc0YjhG0ycTEiZrsUkwzRU974Jm0YXQQgm4E20RDZiEG/pTwdjgmg1jZoZH/4MQETMP4h5b6x
yS8Y7uaLuJ7Cl3JjeOF9+GFWX3MKuILDfOTNty4PSnQSveKGSSx8qi6kDj/XB3wO2SfK2uZX8YcP
kqaj32VXfMrKpUicjqJu5bKP+4nRNofwF/a85ILQ62kUAy3ZQqP1lg9yK5sbqzqjVNDIEb2xE+qk
F2g+j+HRxnxlFs4gxjrTUPpUfPGH38DknCKmt4xqXXUOQrD0QK4kJ7wi6S732jPzOy324/xS/BAk
Yo5e8aMh5couq7XPJF/wzBIp4ClCsfU06tuQbXERP1TaLbn6Na5kUiMjUKP3VS/cNmODUr2KiAEe
vYTCdlJZ6SaSYdHogOWxG4iEJIIYEAi6NKStJsm2elwo0N8fQdrHVvnt2j9t7LZPvCd0Juiewm30
wxmmhATPRcEkHxIjwylhZ/Re23oQR+t7OnDGtdWfkI+x3GkZ5YfN3BivZ2LH1/Ewfht/pg/A9mhe
16/mh6rR6lwiYsNfMrGAftqMwM0dvWTtLZoB87ELOUAMd+txcYtDERScLt0Jns4J9tG9rZHJBpA6
pdGtMYDYBK94q0jclq9+i1uOiMBP0VTs1SNUyN5meWm86JTfy20axCSHfxE9g6I4vjb7CrodCslj
cjaD5mSaezEgP/HHPHFXkvRZXNdjfCz/WNfo3B/JmFK/rG3y2h5Qb9E/b17nxV/KX2l9WjS7zB1K
ryXdku6YtP78xzAZFPszuDPJhq6xFEiW56RQnNGMZEedF3G/yiDWGfJq5J1TxcaaIe6niGwk9MX8
hST2x7HohUBEpeT1ObstfiFp/9cvf/27v/7vry8zJpjTZZZ1LMqDtLfmRILf8fjXDAFrSFVPedRv
piKNL50oPdisiquY8ORj1pm+ISLNRB7oGTLXq1YImCtqHUnBjNotNh2wtmcU0DzYBdPNAheSqxnZ
JbHiva6ZvDarp3OrFiKKSHYQCG6WHZaodHsM6UC7kDwNGuKLQYf3IaecqASjZ5wreh0SS0QmIs0o
S+Mth3Hk9Wl/lzJyoJuhm14kUBNJUeZ+I9NhFy0O3D2DLbcJcVHmcvvSdYrpVqH5KccglWOBjIQF
SXDekgbY5rKL5LD1prylaS5DalaSOX5NEl9rkDoIqSH5jNoROClh6zePNPumZCusHuHZDacjUyF1
zEpNu50jirUZ6TX6s706sK/X2UojxZz2cZpfhBA94kjUxTHulLuuQohbWR/SAcdDudDJVIX0uYZn
YNbG3mBzCuNmPzJJlda85/zICXmqwkuehB8oObtdD8J1rGbK55T1r1s1P898FACYtIxqm0V76uun
voZiK6srLXG5yLwlQW5DQK1Hb1EFWmzd4gJASEoSYTyacOOjQ1jP7wSdydtxIpoLr/tTmH7mQ9vu
Qkv6UeucsmwkoGpc0jQQ4bU/GiDpoOZ31aRYCTMsoKtZI85YSRNFfPW8RhcY5to7EJNOqES8Hf2d
gTPtZXBdaXhttF9khi3j6vx1jHP21Sab6alZv01p7KVubm1U9nROSl4DqmkPFaU3ySapB8SmCL05
bvpZSexGjH9XKM5SSzVkonGJCSLbhPTymmG9NQz0NxhfsQQI4Eoi5L4UV9Pb8vhhskx1KqHQtgCe
zQC+0D5Ynh73vioBpExSuNddLG/EmvY0HJxgzVSkA1BR8Jbuh/VtaoS3sXzQ/qmpLYVuIyLaHi/m
v30t6Rq/ornNJILWa8JqO/ppiYEUZM7Nc66LDZo08dqL6ns5ZxtYhzq8Z0ItRKSmHK4taDXQcgcz
4hU8pMXdW6VBTC0oiOuSI6pS9beywYpdqpjhjcn6amcXAOqXqnM0TkaYfhUH5hr0sYH20FLvVi69
o87sKEEZYPWI34CeH6px8KOakkGOGaGkTYLRIs8DqS2i7XOsMVQC4fBQjTWojRKKmU605ca4EM/1
KqQTZZMBgtYQ71k9faUzO40JGWCx6AcV/ZaYFUD5RPFY6QhsO71BzsfwpLCk5CLVctzllRsnAL8J
hvCaRe43ZtIQBF0m+m6U2ACM6DpAVQrIUxqpS9N+xJghiGg4B7/rEEcKyZV8l0+N/GW6T0hizL7f
yrmSod2q2RdlWEkkHVB2R9DXuoaOXsIEkSXSUxaUmm0I5kZh3hYN9dm0yksytTepWR5tsgVhdSfZ
sdQ/W1OHq0OcboXaEzwjI4/OjAcDs2NsQRxUOlWMk0Uj2tTIFSNd8HEfXhQuLXenXEJN4UirtWqH
BnZ4A8bGeSRnFsMaXhys5hW6XUfdn95hXjG+SvGKqPgl0si8jhPpP2SEhbKa+WYpBqRYRPZM5J6n
CcLiptkin2vmgIJYjb5uJaDYMfACJI9sNZvRbMDIkHLrs8mpXKu4uM0DOxIQVFuxlBZUN+YPNWtO
RFwGfR/+xLrqKuPwhmXqL/5CSuJ3mnr1wmBNVOcdCWVmJ3/EMwfZur+L+h4+0Im5xqY2gGGbffdj
zQzuCxLNCdsxhPIIEpneDMRi55n06G3RNC+iZZ7mGnTlBPSdDLtpW7Ttd412fyF3MCrYTgmpt80E
EZXQYRtZjPwOEb7LmP62MLXzCiUfswQOPJQ4y/1Th7MFZIyDfRc3TknokK0I8qEf6Iq0wqNWNafn
xIRzmqXJRYQbquUayqeGse9cDc5aWS9RmxY+HC42VjIaum7dgvHchWkr7qsWe0Yq5s/z2N+x0jd2
U4BsieCqgrVWbcAgl0oQPucRn0ysnKOx3COdOE+zBafaGjp7JcjSlhBcCcbs512sO6rGb3WUfpsQ
JSGKLjRpKHU4R5GdA13xVs0Tf1TTVmuncU/e6k00ZrerRifrNClopjxntDrR/R3loGM1s3WTTNp+
VE7Sim5uXPQgUbOBDJ6dppXr56oleylahS2ug0thcgbN+/o2zTlFtN6/zChqnXAyLgP3qUN6IyxZ
C+BuB593yKmbmLVG6kPTZ2ikU9WYSxRyPOuNoghBUtPoU3JLchKp3CKM249m8iLw/l8TmudZlb1n
RhazEyNCbdnIpBKdc2lNImmq4l60EB3LSkELOVVYp1o18eOawt7o4Nz2IcLWBIb/Nk2pO1aksWKU
Jn5YEtGTPcI4UpN8qgmTTCTD+FonyVeY6zgPLaKayJSG+vKpZoTWTWiPnarOtqsIz6Uyt2raD54p
SIIdD+jvywrX4zq7E4oNTGH4h1a5c4huqci8WX0lpi5DtKk7YSo8LWpfbLUayldr4scZsHU14KSC
dJJ/p2akjZuDQ7+OJAl7pg4XY0kpHbrh2MlxwmQ39lY8kovZv3SFSV+zb7dQ6ja5kdCDaLXLRCQc
RqNhm2CUy7hEThIah1oPBbeO2GwYWuV58tIsHU9Mp73Jc605Ylbcs1C8TW28BBrWkj6x3gwRa4I8
zr6mTCEOhg5IQ6S/I3uj65AKriYpGUOaEp6/amC+IGGvAgWDdBlrhE5PwHz0rDU5f14FYR/X6wsw
MzBeTKRUxMk8xoU6XYnUwz/xP9k7k+W4mTTLvkq9ANIcDgfg2MaEGMngLHED0/AL8zzj6euAf1Vm
WlmZdfe+FwoTJVIiIxDwb7j3XG3+hrbS3FTS+szxUQKrqj4MQfcctqcyc386MhYkJDjnMJ//JHD1
D9qBlxfwDJVK7fuJ+ZppULHFKpJbWAbbeuJd7da/XIRvvJZcElEb5Ltuap1dejDztN5KcuG2hTTf
AtGH16GnUVCoI8qgH8BpxS8pkasHFjSrcBVVUM0qO4Wsu1ldf4EHDjViUslcI+zcm7SoDLix3VxB
JmbvYXElN7MDOefHxfA4WAdDS/byUW/5GMbUuc1Hdf763f/4cMpKWHQgu8M6/Unold6bVm2fRx39
+8PXn+lm9vYAyj/DFTjy9VAPvAO4YZl7UuT6Q2DK76Jf44Sc4heemhaZu4faXhiozGv413Y0MOGL
QppSk0Y20YCDp8FA7u4w08zo3NYYlSEMy5Ni6mSvzNu0zv7roZ+rJyO33APIDOfcJnMDadwmtUVG
lvP3Q4FA9dx9J9PCPRv/fCDleIOHpj4la3RL9pXsssbE2HXffXGJ8lEzFbPs4i6CUaKhtNMrqZbK
/9p2/3+R4P9RJEi0+78JA3Y/uh//8dcXuvThR4688KFsuug/tj+aMov/B4cUpidf+t8qQfsfCiUg
xbFju1KSO/9PDqmGKCpX+aAwURJoZf1LKWg5/7DRUFjgRYQl+TK+6r+z561/8KmmJtwVUqUJlfv/
RSlomXJVqv27ks1DzGBZnms7ko2d5a5qh38TUbjpVOeAW5JjLGzlQ7J6s/Uc+OTt7YtK9k+J5UZP
YTKSpGRmvuhCCJ+VsJ6LPqdqy5f+bHPGpGPhPFdG7e2XVhZwCY3iOs7UDAC27fsQbHTIlMXpw0MY
FslLaWCzy+Ixv7Z9VX1Yzc1DY5bGYvkkOYxhKUkAD7Irqku6IDQMk3bmpmu6T7W3MDuyA2Q/COZS
qGaw82HMaGnMh06a8mKXMV6soQN0WDvBTka1fagmpgvgJaZfnWfcIs3RlOYODMfCyY7LFOT+YM7j
N9E0u6CNp++xxq+HLHhfNVRxhESVH/Ms8UBHZN9ZGdg1wrzeppnzPDLm6tYT0frGgUMacdXZOxA+
qLeFGb0VtFG5nflZvuQXONwP8/I0B5E6Dbr+4bleQb2Z+maNYB7Uo74mzhL5DVHL44pY78wHCz+W
V0VYFR1GsEs+XL38Ouh0vrTkFAU8We+iYwBVOdYp8eDaObm1N2zGro6j/jIwcpEmqU4CEt8uXWok
bdmEzH7AnVSxWFjG556Ok7nEywiTLw5VfiiE2R4M1Za+UV6TtvfexSV5Qjle3MOeweWYjziLM5Zb
eYLnp+nLo+enVAoHCPssB83iOE2DeVfT8Fw0g/lAGstEWZaR/MCPIJ2rwdFHc1+zR0KJ1jUiP84d
YoDWjT08jk3yzpm9U/FS3A3NPFmROXas1G/eR/UxxRcC0c5hI+nR1RJJ/NqmRoA9FFa+jtpHLXPJ
RCVArVLhIG9s7DCV7DioeXEOnRf5SsxraS+aUzZhjArxFOOTmTMonnV/hGFISFVlRwSJGn/KVvwk
NBrtfVhbT8IAPUsUoSkL72oT232a+EfXnAVr3wknPFuSvQRdV7YbrNg4GEEC6cHRxKfS1t4t8DZY
Y/N2G1jsYCzBtmB9cJfuQucfH6Oir8j/o9aD8Cu81jrjZ2Ic6D0vMJJuOp4Q8Vl2vmuJjeAwT17S
uIIJQMGmAyQzYzIz6QuSe7waAWqNPc9iEg7Ciw9bLOVNzmSEbyPbewLhUli3aGTVPN0T7PzsFl1O
oUHw8qNkMMrYpfIz+l1Xzu+gq4zdwFO+Jf+1XkNVeE05+5MgWfVdeDGt2RkOLuM/s0r6zes4Ff1l
aqKfpBBkp6bGzmoTgkxwd7bDKwvWF1fl4jbNcV6ex7i71HXl3l2RE4Nlrj/+zDyqsMrmOBn1suuU
pqFaL9Yq6GLMWPRVCCQYygypvhBSSLSLau5eKV+cMD3HAZpNGep3SDYl9MRoR/sBqsIJy295yfyz
Ifiy4A58473zgUmAKScd7wGe99MyyfkkXJuLO04uRVBFB8uwCPYpymxnY8j0ewZvuyRhE9cLNlZi
zvQuyFLeaIrbRFNWbIezST5YcVzfEvxPSVN8KkU8S6nLhBiibTu9GcRYdyrub6VMTJS+jcbvloC2
tbpzpGM6X9S9xVQATWNa4prMftpxGs5i8b5pDzLxUrj5JrGJmwuCXemo4FBro/weJ6yv2Jb1tVXd
iCcrHhxvmp6r2MSo5FbR1Z0RGtUakarSJkqBwqZ3MvL+sXMb+aRS8SjrrnjUNC7LkkKaLWl+degM
DzUtUa5r9yejoX1d2qewSt7DMVz2Oq/0vtiV5NGcKJ7xxZppfBpct92RRubtsyaOyYWlZYulgSuo
Mn6iYhkRHMnHMrMPKrL6myMc9qZQi/ecQ+XVaaynYu4/BMa6J/MvWLy05lz9+0jE4gEPHGJVzdIy
pEn0Q29hCkVc4i4eFH6VliFw7f4I48B7t4I5eFCNeW7SNdi7CsZ1lNWxgcqnqwP84TAL2zvgMMLC
Kqb7EunyM7FH9egCW5mFdckbp38r3X0rA0z44MtZYifDQXT9nwR4NNMCpCVpW0ZXu6g5PMQSH/NU
zZdas7eNzZcwnoyLDvA6pVn62sy/qiF47COp3xLD+Ja7/aWqXLx2zGUJJCS0iVJYbiWJvvs8dzlp
l7ohtJ0ydh74YJw/F1F8zg6fSWpBdCC9ykOIB34hDGcyF+IuPnpc8bsu8JonzzhZyvodlrhviOhh
hCzCO4RnbMOpjtiJpmi3ZqjFIgVW3PCrSAxCv9B7Exm6MytvuCharGNcF9+CyK634EDBqaYssQe9
5P60GAmbx6o/OE3CtphhHyPV8pUu19oWbT4h9ihZ31hoGExy4dzG7bYYNwXjGvY0JWNIXy/OuHcZ
Sq5x7uNOw2BgrleED6PhsUQunU9Jwqs5OPJtNMvpHCfmfYkxXRNOYT8T5QfuYzyAVhjOXUAkMiNx
2+ekrsisYP031itxc/6R96n5PpsXMRTe+5yNzxRGP5YiKmgmWzAXafsWDl5UbTrRt9elNvZVqn9E
CsdeaYzfqpY63WIHCB1k23pVepPKvPx9kLjsJyKNNIIEekTDdSOOTcuZ2PedpAbozB1+z2ofqTa/
exlGvUX+kLWwn9JRkO4nausqUys+JDUndQRhdKPaQh+brkdfYkbEMq7mTCbiet9jf9/k5dwcM6st
L43EalrmIeDddD6LINNH3u7YEMZfTkZUwxJc6ilI/M5keNvUqQnCONy53eBdrLpkbNR459aGVesy
aumVeO66h6mtWPOYRMDDCDxVaQd9ojQuw0TXDtSbrWhbtU+tF1w8bkDXMrD6bZTm5Gw3rXNlnHt2
asEwD6bgBoDJX/VSUxUYRbTtx6c658quwnZ6DkX/0rWG/dqwhM3gzcKmBJ6i8W0ZLsvoPPnMwFqf
MMn+boSN0coLun20ArSh3NyIfYbb0TYEaNgp2Z2zKPvNoLPA53VmPhjmn6Ny9EGKZVuNbIqcVIoH
xrIVQ4sG0cFMUDWvNJDH8LvGMMOtsSTNzeqM8DQuaLEWNr5DqfvHwekpHpPxGuADBXeDqLBtbODo
Gil/M8jo6tjlX30zBUR5mlhSO6gtSjEoHXVD/qbxMRI4Bjn8pXON8mVdEVJGpKLEkGM+J3lhHkSN
NGVM++LbUNO2c2szljvsnF8uURonJXFNq8q9aepCBhYM/KIFEavrfS/sZyNS46MKFOPbqPdznDEa
n4UwkxajHUmSXededMY4nw7mitigo3+9MNP6Y9lWdCXoiOVouHAouDEm5bjDn1HkKanl1a6Pg3lP
2ElEtZZ0d5LnJ+R7rHqT/k7NyhqRZxGJ8bRsFBzfYwQTeCsMcgQGC4Nu5jrvuWTmS+CnYEZkL1vp
pjZjV9FdUpv8PqtEKJKV6Az1/KbaHrOwDF6xFcdH2DSxbyfjIwB6CoJmORVVH2yXjvc86s2tI43X
pD/LQDff3JooWL2rhqR+rBDyWOH45Mm4PqXArElpPIqUlDLPnMXZRny6Vth1wiKOQmbZNfiIGZkM
03OuqvcIRX3a29UJNBZnJ874lKE4tvn5VsZATMJpupchLkgrNk/tpKwTo7m95+hhZ9Hzow4o4Qy0
qWADXfwuVm1vYFjxNS1mYArzKgDqXPXA+qXntHPI0pwZkYBsYhIaGS5xiAsD0vVEadPhI28Sdfoq
hvh+N1U5aQIXCA2I+2rtAqBjhuukcfGubsrOoyftxW9k9eJOrJTBGySHmkU4iZXJjb8/Z442dw7A
MTzKEoSHvTRIe9FDFCxGEUpSlI3uOF0TAu14SiSauy7xLmLMP5MSL01jFNm17pP6NBRAV1yQL1d7
LPYFPdHec+eK4Vw97z3pWcd+IrbRGZBm1SH/1ZTZL42Fwcgpmc4ITsu9PQd7CQhrfLa82XxoXLqn
9S/jQUd8W9VmyauZkC4EYZ6dP4eewXuX23HkiO5UhmR4zwOyEDaW3qqjXygxaoDei3cyLArfPqam
Nhprq+McE1XOVVkbimAHSx7dDmGft4ZXge7ZwXjf49UnwbT/JBGBy44+YOPYgijc6Y+rK71rQT7s
si79hUWAN6RVEVSFnBguEZqVQqESDVvUBuPSxL7n6VU0ka6G1Rx0+3CSIdGCmBaReFUmooGyjoIj
Y3UugQjVAomK35JUw35tdcYRy22Al27fZu+JQ+J9u0gkG4tuTh228CUif7Erx/HoNDhNpAwfvLEo
Xk0AW6Qxw4sfvGNIwUicMvd6Uneji5qml1w4g192QvtZgOZfUa50Ew2LyCr3SO7R69Km8zZOyY6w
XfKJem9Ci/9SOW1PMtrCXTTtcw5wMA7AxRtUY8aAH2vGO1SbD0HnZtusDcadt16WjSwRmllAwdP0
Vs3VRxwhc8wcZru6sOJLVczf2xx2y6Dm8pKUAemX7ZQwNsCjXcfpt95DuTB4TrxL+wXjrnZutjQQ
QoCq4hUnIyVjgXtWE1ZvqeqTWdu/Td2QRAHMAIGdgzYxztBDhdD+E/J+dvMAEQsw/FfDHesZO1iX
v8xzyjM+mH9K6pf9kBDdEIXDr9mueLnJC2adra8dzec2ahU/XF6zDnVi7ypG3mpxjs9onI3w0NQu
0Iu0YMvHMHTHgsg6zFK3hDtoNiBVcWQlSoizK9xjWmFNSE3nlppxeTOURdAh1YqKA0SKqg+jTWv/
iq0Jo0Vd7uUYSp9wxubo+J7ZQshJOe5ZMYWHQNU/HHv+tS5Y6DuPSzt5t2pAvlYCfLnVgXGqprQ9
NlNi7XrXmp5NOTm8hvN4mauWtrzjJlwRrlLIJbhNwfBJ58onZENwXnT3AbzdOVXS7u5NeS/i0ecU
7x4DziNfMcoB5cHzwtDKJ3LBWjLvuoxIqzuH96Jtw0UVDQAFEU4ejt3lL51gG5jqCcVARRMGn+Ga
ScN8dULHusZ6yfzYrWp2MiNLbZPIjaA5WbYkgwbEBbkRYeQ7GqSLzlsSYx+mUqqrHN3sFBPkx1S7
WMM3Xaz95FK2exOSBsrdPPbzIMGTp7C1pYyX0VsX+CO66mB4AFzyKHiPzNbvRZUewoScZ9Oi2ikL
gEjeciXpwl/x/+i9jM7vPZJXqiwUuGoXNFyzbrYOyUFbcz0Cp0aSMOslb07TTVfAANMwp8dlbu7o
BuYLaZjEsAftKwyfvLWwzkUeIBIx+UlX6Hs3iecqw6yZkHMKm3sjHO2c+jAoqYlybqoR/CgvSeuP
MthUZjBsOS6xvkK7RZ9E2nDcyAGIXEL0MjwdY9FPZt6a91J/Di0rFTGW98oEBdd2wLoWIM8Gx8GJ
oKJt06sLfhbjOEMH2Obwgw5pxZDKVaQoY/04zeatpx1GRTZ+yzqjfa81AYpD8bMzjPhFZfG3IBny
SxhEn18nVpIhtGzxTZhmXRzKxXgbGMTAskQ0nHJ/sRrrlkrkRVHfDT43OXnitkLJzrK3y94jC3XI
7O5GC1tJ2cwo0kh6zeNBPo5CsYqAsOmXXOTdYRSkITolBFnPNAkNJsUFFBjUEC5qzuoHuf60k2EJ
umYVn7xkJA8wcutTPPvuRL0XjibQh6BjAYN3egMjnVmTGf5xFhdxT+YchWXgkaEElPNzbvcos4xy
p7uE2ZGVhrAXMmZTqrzYRfInUY24QQHa23lE1Dwj3lNiIgD24Hz5XStQOmBc6ZHmsw1pHRbDQe3n
0Yg7M17wQUygOMLUQ3Q41e6tKEvjWOv+pWS5x3okFachb462tAp/iLyAISJkFtwr8Y2YCAlsZVXq
zRPk3Umpnz17xFqdKntsv5ktRGqTqSbJ2MujyqfomMGQoF12d5ogtJsof+up86epnrdN2+ldJLzv
kcGzpZnPbCn2QvTaS3Nvc/NZLClr755uhspmvNefWi3lYbSaeteA71ZBUF7z3LAJzQHl0IqPaOis
z9BA/QhIMrZsIj6cgIgQN7wkOjvzw4yPTotQ1ZQNqaaslbKY+zynuLHDz80wJhdPSKCACcbu8DCa
wynJRqa5bPxfir72PWKzuGsSWjsEXLMEuJdna2yf7bhhmKnJUsHg5e6XBK1+qQpuFqJ4b9OnySHC
NrHJrLei8TwYbvGoVMk0cnyNw9R9VOMpZIZ+BaK4leaIPauFLNQ6yIRdTwH7czBBDfmU7HOtA5/B
OVOswuU/SYg+nwIDV/GIUsYIQ+MYG9TWBfFUhyIN9LYaxmAjO7Jp7GpAzLZOLIYFMkc+urlvxJge
GOh34E2MHB8cgJMqLvFo8FZfSmblbh7dS2N+Li26cSg0Dz0MnXcA5MuJ8/lhVPoXvDgPTKzp4Xli
QjAxm9DqjlZg3pqm4a0j5+RA0snJ6EWIeSCoXyK7AwkpitsYph9tRtvL7RI/E3OGJ+Yj23IqIaYs
U052D6GwIaLVEmHCEWTVzmBBANhlJkt9TTKK69zXo/wumZpDeHP2fdbFHw5YGghw77X9ayBKZp1w
aDZv4o/DVpmRJeMPHVI5R5N3ch2wi2VVIxAaKWzbIntCZPDiLJ3rU31Np2wm5XgCjROKFFYQZEr0
9WV7RRZibLOShXNQS7zehmQz35tnG6EXs+AGBf+QNEdjQPLkFtRHnBWJZBfRFu3PocLyMFbs0YfZ
vE853H5tFD+0ITfRkoZ+DKKaE4eEcOB+DBnWmJLJJaW6QRaacR6x593WoYtDGGOWK+r2PDTbqcdS
0SaMjdPs2UC8Y6XedDbXBwz48ETbPMWO6SJuI17qRTBCOXRB8GmAEdsrklSTHhQ3xf1CiDYTV4NP
MopEnHUfHedci21TI61uB/G4rmMPo2p67FkKFWiPrbRFRHa0V41Ux/HltljQCX8hnTLxqPyd/rEP
qaqJIAFfCuXJUvF+spDV9WE4nifwRpqnjdktmUduE91pK3ZNbRMjnKsHEXr2QSTOQ9vjphiX+kkF
koY3Q6dk5GG5//o+08FZ+HlBZVpkY2Iw4fn3yje3L3FTstWcameXoZE7UlJzcyWXcmvG8EFh60Xb
Xx037ZXGX58Jxh59oGCnul7a89dDSLmelq44kRBJETmi18zD/VB1wcEe0o+yyX5XZYnorg2v+bpV
LWJaR8vO/kBcX/Z9iK6EQbPLnIbkq6jDSpLOrj9CcZ5sDmsWR6WRXpPG+74E376QzxIy4RHD5sY2
EPO760OYYmgLoxltPOA/whA0Po58+i/c9d+cepl0CLMIRDO8mZhhu0x99urXVCbNmbjzcV9GYAAi
ryGuKH1xqYO2lHvoduZ1L6FYNwu9DYt8pGkY6AhNk1e6SJ9BZKFaiQt710IGclhHMx0kgnoVNi55
fp1hBPmUutYE7KiYWWSjE5gkCImYPKGDUXg/wzr7XarF7yr3dUmyv6AKHhBDhSxvWGRwSjpcK6d5
jbIxLaQGMhLvsMWGs1T4V+Zh/rQB5m4qj/S9IfNJUL23ZL2dZqTRGJ7NNfnMWJOi0WiG5KTVMy9E
XbwJC51lL3B/klnen/V058rlCCztW79GLeD+yw+AfC8lEa9bM6kWn/kEF08Yvg9qkG/l0qEvS92j
zU2AOFJ3VeOVAUaI+c3LLNLA1h3J0pbNxSrW/+vhasazeABbmn7XYFlBZsHOwMp4rkz7NTKInReG
a51FMb/LcXL2IgZkMGENZ40R+qkxcs/uQ0WGr4zoHolVClB7pUy5mVhh+69Yn9DLOJrgWhxLbY48
3rSJcu7LEOE0c/o1W+IrYGJuq+ZAq/n893W5bvtn5owbWMVvKh5uZNC/5t5vu3tv4ujZmIGMLH39
w/WQgTYN9paicB51LuwtWuc/k5h3yoNY7Rg4EwxPIK5T+sRY2Ni0bedAeCU1u4Moe6wKV54Nvjgi
dIqBI6+xU3TuehhDgyxXEpZM0IUxQzzActo5vyhTPMfaY4E3d7GhrmCKn5k4br8iMwzl/dCy+hQx
yomiuAwpBbDzMrX3JZw+lYeu13ArGpxx+GYU1Uf7S0cPuen0iF2vol2TePu1qZZvjWhflEuq38hY
Zh6eK93vcjkBKkNnHjALAhy9I2a2QTrmvaVNtA8MsG586tmNzP1oJenR9mIsZ0E1HsfF2ObTQ1jX
1ontRn/OI8lT7BT4J9qejVBPxbswIatrPyqYaLNk3jod5g99Hbs1yc9EM27P5ZNOJxNxjAMg1gYp
uaNhFZs8PUQLLtoxjVKm7+FzKslr7guz3+Zt+qCAXy4c4XP8EjJ+onxBUuJx7ICAXHYRAsFNuXhi
HWmIs4swqIKBvG/76XeyQvGLYxVBPm0aRgYGaDRk3LtqtvJTs6hj1OBTC2mITKcbj9YMfR7BCvA2
7j1faQkiUfgoqokpmjSOLoamUGYHJyEPdBg5t6sa9ybX2u88Mtq9DBdq5lyONPmMvpgPbA0noan0
vFvsuN8oiDELB/UjSqfy3P+dZW6bx7AJhR+bZMhnwfydzQQtRqLjrT2HvDcCkVzYoYTgs5HrDqu6
x6sIAVtmcR0CnO7Uk8zwegEUsyTWDeRYXlNWTy4CW2eaPnITQ46l5/dq/bIgbDnwal6d1niiQkCY
mwWPMM7wZXDcfT2saYcEfyTFPrE1xjRClmTEzxdg42wQUJ3B5L3Uts0tNsB7ijaOOBwV7rnX1fQq
kr6QBHhAZ9363dYBz3sUru6hIn9EtVBv84Cir+zxxAj+CS/EM90/Vt2SkmLJGz0tQfiMOE5j9mjd
Cjv4OqXX7/zrd2P2Y4gJKnXbSQJ3Nr6xwMRvWeTvE16QbOsglq8qNJ8zhW9FOcN4VgcwyMHfoDGu
FFFkufvMeTXilK2fvTJRB5rS5WwLzFHCNGMmZ+7Nm8wJEeDwIV0cnaGDkxNd1tbIKH9zKVGbedZP
b61O7L1ncXu2CpZqkC8AAAX6nJamPgfuUJwaAM1Kmpbfm+O7bXNmrPwKMAEp83gP+VcDPW+TV7UC
l6ehF2bYITMv4OjKyO+LYEieM1P+qZV9UiBswRtY/te5zQCrPxntD0sYryqeHqP1StFWcAlDkMOm
em7R4eCRdrGed+nCtIwtgjsATGuz1fpzmITDcrJyfGXV7/OQhFzezUPaTReLidBFCYBzVqOerQaC
REK+K8XudOWV7BACjK/hMD5S2T7RremdBui3zz3H2ILF/2Ob3CDolXeeUPgXl+xD806q+wpc6TDf
RlUdu49U9PK0tLO7LUaw/A5q1b0Sf0GfpHoq0R5ypwv8eGCYBzbzpaEFJEGpbR6ZiDZBTMvS6mMg
iVT1smo6j/3kZ1nNXXAdzFnu6jZ9rRPYxEUUYV8iYjvNGGPYbLY1k+3K5M5oogXsmzHYt8hnE/Cn
G4a3+b3M8awZsPwagr59O22zY2jGLgq+WW2lYRz63BYnodtDEbaMC3L9PSaU5yRMihh3fhxYiVya
WDNNQHHTx+NjR2bvlsIka/ofQVL8FLzECGVn5MJm3+7QbxAEPNSfhSM/jWSbWfD1RIWoXyQ/CxMJ
Szl3qAW0MZ4mO10VI5jXCzrrbZGRTjY8l3JE1YhTAWV14onhoGJL7jkfi52XkrUYzO6wo3J+90Y1
H83+tzCNY2vK4GRVaGFqdPyead+ThCevc9PGN3MgQWGdvLosbI/t3B/TITDPo42rCgdvpMKTTS+5
bRysIl75pykDsEN4kCpUnbKN0k+MwKAgtgkV5HFUhcJWaf/lVa2zT1qYVR3mTwCMlzhKIAUtkwbo
W52s1oTQ6ImQ0E8GZIrcc4bLcscCFBuXB/kdmu0E6N155yLAZcpAKGorSX+EMAAKlb1u5gMvf4zH
LDzK7lkMSHcM7OxzGlPgkRWxTp0FnjgK1nWd8stBwEjSbMFu28UiFs5+Bq+CuISeUaNoHBJXR97g
+cmznZENEbSKYB5DJk0vDZSOExKseYuSoX3ok+Eeuu2hAgSQe+Zvxvf2XfduTit16xaz2w1hZfjg
TYHntgzds+zRpMG2c8fZtWHoc4NKjrpEQEsrjX3lVGXid9CAtwytKfFjD58ay6/KD+zCDxgMcbei
ShFwVxdiqaJN4LnD3l3myzQ1FCCA5o0G7fakUG1ZCtmYVCVOt6AgmplYZMg1HRgb96/htuwnmPib
hrjPzayUuS2dhGX5ssNtzwLtECTqUzavlmtB6RjRKMRgvtf9Fcof1B+w6x0Mhgy5Svwg2HmeEFfo
A7ANEK7gpOJcH1NlcBylUA8AVnr20m/ZytDG9ywdO9iaElKDkRbqMom1W0OhAwE3cbPw4ojymzs5
u9zpPQBfGNtRe1JTR3QdEreuxU3D+HJgpPlPbyTUHpU6KAJCazf1PF9lEShU+XW9JhP/1syDa3Ex
YBDtwyh9zaravMyohq3aoL8bcELUBkUyx5yLZAY5GCYFOLPovntMyfUzXR6HtMhAmOAdMaGLZXE/
n1SGDqgBVWOD0YvysdjGS/5EqkKys+LhJ2LqFxxKw5Yx/66qklPw6GgLZL7F2oi54zbz+pNoECKr
qTmXrdw7s0iPXV94KGXkIQlGtodQGDJltYcp5blDYfuMRtnbRlwdxGaThgEsrQ4qP1EGkYio4O1J
gCuS8FpCF8N12Jq/WP1aW6dyLfgOOYMYOd1FkuS76ZkOpznbMSF9gYwPCLM/6xiybBnUHUMvbFrl
LfTahv2N+pmNFviWEQBLH/M+z8vhO+IfzLMdJKAk8y4sgg0/a3JMzi23Pj09NwXx5YS3IENa/5XR
EQqtesWoDZVThyqbUdApsYzqycmLe5J13pn9jbMjyORPKaLpaBWAGTHJbGghYPel7c6SUCt0CsZZ
htFjOkIKCDoFP0C+5NlwDQttbiwFPrrgaq3qagSHU7JoZm+xC8H+NQxSMEjl+9AIvzfyqeiK5a3K
/YUrSo2U1qOU+PGSEsKgy1lk54JZrzuKzQSrAN2YtWMnPu3zZWUGON+KbO63uu0RukwvIS6sg7Al
Lvp2JSjl69XQumzhM4D0AUq7sVv2QiSvvWN+aNZHuHuYryAT1WYJXTZ5A72+HJBo0KZzfSAis9on
K9LRhTXVbUR4uEE6HR88ABHaCT6Iygt2feceknACYkF+WprbWNKY4netgzCmD4nWo/5fjGa3mGyM
8nnFBako3aPLutdV9hi4ExQtk8tGqyZA3FcbhzqPz3kzRg9NNX9PHoAy/7Iy3q5zVbxVXc2Wd/A+
Y+XJQ+TVmzzKZmRw+D25bV6yhdaiGDreE6jBhk1H8wYEAENPfelYxceScxlDY009H78HNqAL3DrY
ekPmnMLuzmOxvhPJzF7vfXBcvqJqa9EP3aVy3qBediexVu7uWl1/Pfz9oUvj5GAh2dkxoYsGvjuG
HERffQVgWevs6evhKxj3Xx/+X/xZjjh+09F4Ll4GsE4zuA3WcLoBxNVWTPSZs9MDAmiwh68gyxI6
aN/AnWhSwqOTbjx//S765+++Pvzf/uzrU/71Ff/bpyg10SzENjBMZabcaWpA/m0TPUZ4RPchqc5b
UXYo8+YA+h4smDRakn0RNW9qVL/DPmwe4yQe94GTuhtFmE2hI6YjDtwuhRx56/BZZApjgMHxSK2E
hqg64zxgIDizdu07poWw/a9ceT63WCIkZmqS3oumxxFvSBeB5ynsGTKS7NhUMuawWdVuVB9fQv6e
NAOCC0zoFMuRYVvw+WmmpndT2R/umdO2FNzm+haQvlN3vq1AckjzR5hAIZ6DNtwRwmQbZsJdcsUj
0BMyfDfPZSC/a24dp8DZkVD+SYrTfQb/5Lu08OsS2+jHn7KCphMQvm52LEEdl7nQPM48PY+Nl1jM
DElJGkhy30iHlJC1osTz8t7nf0Tr5S+j+Z/sncly40qWbX+lrOZIczSOpuzVG4g9KYlUH4oJLEKh
QN83DuDr3wKUeRUVeTOvvXlNaGBPonU/Z++1X1t9fKe4Gq4n4T8F5D5TVB93ZtOWxyJJwANg6gIt
algYv3ZJ2VlbXzGzV0PxYxrjG8YuXAZF84wemrr0xKlgdNNbhgt4CBFeEtmTkDrV3Wc+YWPaPSoi
c82felK1vWOWjpldFxgnjeitoUBxBV58wN3dZ3ujdh9zDQ51qxSB6l3Urpgvn80pe3U79TBkDByE
hHypMm82IlkUW4LgRNqBuYumSR7N2R/Sd648WoX7mGp6x5iXGd2QwZehXDSsnWGE7VbXt2nXacfK
A7nhd7aiMfwD87hPu50PLBoTAt0QU8i6C6jAVk5bn4rhbNCrxr286epNyoVmTTg9kJrCyzfhkN1N
Y/cQelC0RGr06xpaGEkweD3srCqu3DGrNo3MrUNMuyWJKKcqL90tBhLKzfsc6PfOm/kYnmccAN+l
p5H40DbJ1N6a53g9viv6B62/Cmq0El7ButCDzDhZzvTCRJFkHk/fBMRx7EnGOpZlguZ7gG0z/3+9
Ppu2QwllELd0y+HRjzYz7+zFSZKLHGaSLrq38NnyUQG5ohTIEigsU5S+72LGOwS4fls+iDAC0579
K4qSM9jwbUvNoA9re49uAw7HRC0WViTZ4qPrk+Rt7LLBU/sq7Pt9P8qdKcVI08qgq16ckggsaHob
5/GxyDq+t6emTx5XALZYI+qAKAt2HMbDaFyZ/SfelkHeK86sc2cB0cpc8hfGkuFbmpByH924Un9p
B5mvTA9wZqlfm7G9a1PndcrTLwPEpH00FHsSl15JyvPpYsfdQ2/ihJ9EeOzCjFkNLTPLtJA8Qwpt
Ov+LXnVi65gxxf1oxKuLSbVMqEf1sZZs/Nhnw4pQPBSyeheZs6vDJL7vEDJcCbAosUp3KrGi+zyk
s9VN6bPjOt6NljJeZ/pAvI8geUS6xMol8V5oIFy0wgpv4tb2DliCBTRzqi7Kui4GT9t3UU3HsfYo
CVVAHpvwrMNDOchvtgGLBotiPhsoK+d+oJQT0HEsEXVsmzG8S+dZlCJsjMoUugWXzgN9x3hNQ+3R
TalzpF3srJq561CU3vcY9wFqri7f6G46Ho1592slpXqvYbXDLoRt2XSn0CgZ3ydUtwQj0pXPOGPn
581tGNj0rcr4JS5L88pTcb7GTVEdJ6flKpaNwFQJruD8p9uzURcdMDADRSl8k2JeWU3EMDOlkQGn
f66yYa9eey8ajmY3qI8br8TaqgzqBkRb3eR63+90OhGuiSgorQ55OsVHvyWkOhDlXa/LQzs3NJab
rkSgImfPV+/6z2SC21f4DsorR0bdxuyHHxm5bHBfkDpjhT8xZCqS+QoCLM0ygsc8Y6CIcwIy21x7
sjtB2Wm+mcghWktMbpzzSQnWjeh5KnktkAeuarYBrxa005TVP4woIcJifg8KACZW8znNJrbKc10S
ayLr2aoxzrNrYLMz6Xn29Y2Lvum1LOnglQjNcn94qecOdoFhdS1U8gO5VHjo3VKc+wb1u9NZFAMj
7Rm9Yjb50QWRcbsaNEsxu0isrWrshqsm1HxyJ8jFcfOObMkuPE3az5F6PTMJ62Q3kX0G7McAdNLr
d0LHiE2TfbCylM5VxfyiOhrFQiDGksqNzolVXVM/T0GfpSDYrO4m49fXXl7c+478PjTmQ2CF06tW
FCfPUcN7ZkYgfpWcQiBl9LQnTUZ0cErUyW7cYAUvng0cpPEk1baPqeCPWAamkCaqZ5QRhF/v1VSy
/jE2Lw7cmzQXl6AltSpqlFxbufnTdxCjYpDU4DO68cbvDeaGOYItEy/KWg+DkJq3/55MGP4CnNzh
iAwwKKb8ZnSQiNb65D04swTcK2r3q64ObdlcWiHv7SoCD1UHyaFx4cNl1RM1KhpX6ewWyOas+fGb
jC/WEIWPea1TRo/gldHU58jgzOZU8TcDpMZJ+qgp29bstoyyy4MMEJUkRfFQoJErfdGgL27InbCr
e4Vs1PLM/s1tXcWlxKsfCfc7xoxsr2R+b49de+3r06YadWLII91HK4Cwa6zKAAeMjimK7WiHTnkI
XGqwxvhO1tt1HsS7IlHWT6MCSFkj+Wbybm8jxYryOlOeO1fXD5wKu52FwuIBzxfzXDxN7zLY65NW
7idGuGsigLpTEEocM51+qSVS7aGmrejYNsjBYjcWqrrpQ3O6dHYX7hIDgMdAue3GtcVdi1wa+XKT
3+DxpLsaU0zta+FyTu/018aYYeOJ4RyduU2x3GTMCY/Jiwrb8iaHLXuT1ZG9cUuqqx93KeTvmtYa
VyZjldGa1MVtwy/hiMeLDE+TE6pxTxwDPE6vR09VReUm1arZJgK/gpSfla9Jh/PdkAD7BWeS+HZ7
aJ3mi+NMCei5eZ2XVG6sRLeuq0R7kp3hbagD5Js2/Kk79nyJHJ9pB/XMUSf0kBZqaUk7uPNpNzFk
BXpWJohc0+nYhNK/7dEDmKk6RuGYXNwHZSdIiCQoIbfoEEh4BN/VIKIahRwT8wZDYsOillRimik4
Ge+1LHc3rg/U4hef458AkOXv4H0MgxI/o4Ft0HAwD85U5l8Mg13op1HZRvHeNhpMPFNj3PStOEZG
692xurYdtaljYpkgAanbbGxrJCkNszT5ophSGEohZk/HKEXREj/3jcsAN0uNY5RE2h75Cvhs18Zq
rErz71YoM8WzXNREjgdls7eHKD6ODOFRDKT2Y5t6Dd4PmDxmgg4fi7WgkCCmDfWkcE+W1Guam+qm
8ar4YHTmufSn4Obzxs0IV0yD7jHQK/paFuOkHgUcOA0blm7XlJtS6PedAxXn369G63dGNqvRNXX6
XUCkTVal9T9XI/EqOj0G0GGtcn5g9ddfuzoGRGDCwsF0Y1Ph6KMv05dybND8OKm5poxv3qN2lMhB
0uIAM8a8p//anB1r2qJZwMCC3xxXmAgfOHAx43TOoxgb7ZB49RX6kuAC49Ves+6Bddr2W0q46hFx
cHhnYENEchF+TesUTREpP896NORrq7AonFqhQ2xS4986endwh7GCf4ROzcCnZzVEjdF3ZnzW6M+u
Rf/836+nORTjd3+qZ7oMAQ0bm6zj/Ja0kJudX4ToAvad4RPTCVTThv9fqoK/GxsjQ0lYoSiO2lMv
kLKG/TZmH9gps4sOlIdv/dwT1yEdCmdM6/1iYItlCzM8kN6GBKRg9UOWWXB24eJM41M2RLeDINrY
T9Ayan72qsVx/6Api2iwv9gH+N4//XM2f9BGLqxbvxHM8xEXa95PyN4J+jogL6V8SoSpGX0lIwcL
ZFBUHEpsCLpX1tasGrCnWqQBDtW5dhUMgsky21uxJNzWpdlK/5ToJKjoT7Un1dqpAf4m7FbwjeBw
U7pqzoHppL8sJTK8dQyzvR07AHiakbRvoIlwYo35i93CbHJ3iH+GI65c/XYqmnwdBMJ59cuMGGm6
cfkgnkUbv0bgdp8Y3XS7FAfM3nI64z5FCA4DvEeIqUYbibr2QtXHfsAqkVx1MVDzmjkHIVAwLir6
JvsxtQ+2uebI0U9GeKldchmrQHcfuOgdkZaDCq/S8Lr07PCWySwnBBLjgEsP/qmp8pe+sfv3nmaX
b7Vfi24c0bgjBTXkfdujY0icmYAlW+uhpJa/K7MhP7pMqNeajpE0q5DzOV1vf6mG4qzXk3zn1Lqn
+umf7DnUz458/6oFIvQY+1a66XRJ1KpAGkYXkIxOCvjAOJo43HLdrreThkVFbZupbF6xvSEcbw4c
u/h3lddeGzEuF6vncqTq8kvu2ND7ESmgxbKOcQhGpTVrUBMtUsw+NuDMFK25SRlmhH6hv/7FEfbP
ZyLpgE5xTM8QwtF/P8Jo8ESaiSeXtBjMlgLpsklp88bpX9LeuBByBvchqO0NxUTjlOqEPoVREuyR
0DPjdxXwkbnnGAnjeyap81r07naOoE8uoFn02TiuJw97B3CffN3NqvoJhJ3TNtkqG6lBNrW7MQuP
+r0fviJsQ7RBdZQUzulGtLwydZXcZ/Qq/+Jv/54egLRQClxvtmmRxyP0304smqwItzScEJxacY5m
7I8xEt1hp1p0G8julOVGts+D/LEwPGTyvegemdGcNQX+Yqyb7tLA9eh6x6D7I4MbEFv2XKw0kcng
WS571N9B1qMcnIWQ0/BNx/13ZWo4AIM4fuIgAohKTyypm1vbDI9GIfeUo5NtOvj0p51Kzhxyua0g
w9D/Wk+0s/5iFfCH/+n8A5HAkp6N34Pqo/5bUIPTixJHcBXue6Psz2MauDddbdIvM77YTtveTYEd
HqsgenMstBtWVL6oCGivQw6y7QgKcplXvqbJue31h3RMUDFnhvmYOVAGqxxGNReRk6zqnnjdVx+Z
wqVX/fdqEGJvVOTHxZolns3YWaNI4UhrYvwqY3FuTR/5Pm3ssEifcxpv5ymqX4h5BTvqE6HcaHX3
4JFf5OflY0dFaF1lQ7nvuuKSlkKdQd0M10MwfnVF0yMzzbZNOaIOl/ZzM8by3BqWdeZ8+SW1wKbY
BglxfRu19+iHzGtYA7dG1Ummhhn2EKXddLiKVlNgyU1EfO65oVWzbkfjZtGWcM4+NClT/l4MLvKQ
arovpX7vdmVx6qr63jRb95rEYzTDTAZLb0JxjF5yR6/1pBUlnpOWOAW3k7gpJnfXwaZsyTw9Tgq6
OmWpO6l3wO3tVhAqEwBu0xCkYlMMSgsFulO614ZsNERLyF8GpGVb6h8/nNETG9zUyRUWsHylutS/
pJl+puKQ7uI+rTeli5K4yYN6EzF93wg9q9aD6yC+I+kShiDJ5CLq9khOke9FzMv9iWK31AO4k6GK
T2i6QS1pFM1l6PobvdKNnUVqcZ0+M7hi/JdS0dNCjM/Nd6mTIVFPI1KuqX8VjtnsphARCs5Ixn4d
Bscyh6TQx8wbyK79WaXGBd3mjY5k66wyiqMWDlMXYc5VxbTrUqcdcDlHmhuCUikqjnpCaz1HC+ig
thgj8YjPvLhLwwH4qM07Q99mrD65zyjFrgiTIlzHi+3rrBtp8JS+9vTvzyy64f3zYeUYjmXrrqVb
tmf9NkQOdY3CUA+Ll24qKD56R+fU8X24Ve0MewbazST6Pi9jn8zQhsAbx8qPKtS/9jnMs2GgcKfF
cCUKzxsujWaEhw5AzCoLvUfpudG+BllAhp3S96SAvbQEEQ7lmN3IQjbndtSQ7lV9c2WGpB94vrby
pFswwbsMYRJe5nbfHQNSvBW6AZ8uR/Xr05x3hRHv3B4sXNb2vC+gnELUR8pVyExu7ALxQy9Vt1ZY
pW+kldE2L3RChLziG21zKtVucdOFIfEkOvtjJHXn1kjbamXaUbMNFVDBUce6nY3tS6YM56KSaGPi
Npt9etssPGZa17w5Y3OIwJ4itLwYxnfKF/1eK+iWF/F2YhBx6zDC5UqiyDyHQ7GZ7HhNwGq/UQTo
opS0gTVlPjnHdnBp8xjJDVMwWnPjAe6FXC8+eOmcTJuyXuqX0z6jYgNPWHnP2GhvkrGCTmHd5ROa
Kwbe5jGUHnbA1qn22OdBugeeubGwYZOblZvnBH7chDDpGh3mStdKBhsYveoUZYzCmnSy84BEh9id
RW2zEgJxNXoX+RjjvKHyBZS899FixgnRzJ4LNC5CDzKBrdhYAWY8VJJxEGdvXoIwwIsN4He+cTIc
vIrLHvu/mJ+/xvzM864/8n/+BeZn/S0p2m//MwrQnt/4d8iPB67HBsfjGLplSnKBOB+o96b97//U
dGH9TVi26wlDuuT7Ca6w/4gD9P4mhAAzYlHJE1I4nCX+Dvmx5N8QWgHj4W1MDpkZ/P9AfnTHJODw
l0mURRKTZToYkPiFknOS+dtYh3w7pCqDY1wTZpOK8rjcIMI359B0EFzCMXbGLJXUShv22yL4/Ly/
PNgKmMs9OtE1eanEttZIaFeyPvaZpR/QLhIWl9bzOU6NhGVa3QBmvkBIdOXoJHrUcyLvEGoItqiE
LjdKuYBfIrP3DpSllkZlUDOM30ez4nG5Lw3/ZA5VuOugHR7ICL5CTXmfk0eC+zF7TrE0haN5L4JU
7PMeAKI+IVeLkBpQ3/UB2aGVJEuczjhu/acmmB4zknqulcoOmjLgAs4S6TEptzFMIGpWSF8Dy71T
UD8sP0RTOIE1SbiSVx5BxRDLOsYl1r7V9QwIboXzCC8SjeDqzeQkRWvNuZQmEwg3uW+q4G4U7Usq
K2dtSEYQ5DNtYCUEKyfDZqZFEQBV6V9XOQlMAOV+2sM6qwFtM5+FjBbR6s/L9gYiCLEy6sZqpUYa
u3ypsvGMaupOZ5JIRlC6TlV2l5fOOjd8YEbi3kYTAG/ua+9JrnaWAfAiUEQXgGmZP7ANmxfGIwgj
USMNYO+puIAHVLMRKfBGOEQl3hKJja0qeojp+X2BxmDFvAN8OFSy2LwO2xzON2uVLjbJ73bqcy2Z
TuRpvpau+4g7/kGv6ovbOE+Y1Z4b1yHWQsV7L7PhPPmsd85lTnVnaKBpkU4kVk9GfHlSXCXWYVD9
qFpkN4WZ/8D7ORSImdKJdFw7p9Sg3pRCMmySbZPN4vBkFyLwRLF69BuJSSHaDlq5NUVEihPztcSx
D7WgMNboZAz0ufQ3hVX9NAxmXKOAPhd29C2DO88xzmmrv0tIkUZaPmY9MiVSptGTh/JnFqQr9Iqn
uAUV3DlzcV6RAjvxpzEjrYHBsi6djh2vDr9GqqJd5RTjtjZac+tAB61Sh2wr73spAUzWqj7n+Rcl
TNR+9CpWOvvDFbCMB/2FqiapGXoGL9Wyt6L3r82B3G32p1IU+0K4dB6haaKjIOhhSi9ResiVdqZc
Tc8ApbRjn40e/Ic5SaYsEeos6sY0ycYfkz7cpjY9x6CNqeEKgPAJdoqOdkCvZ3c1CNirSiTPte6/
mLl323boHzsxol7VJK1VWAQasUtWKy4adpKWVBUoEpiB3XgvTSMBJUNcwQDu2S1BiCn7R1c0uJ8z
4ih6H7VEDfpdUKiSDJi9aTibLvXcQhFAapgRHkJywyobnk5jXXLHR0aT+rcyrfYZ9qPKgwTcJfva
bOgrjUxQjOimdttHlZDmmHrZxsrZk20SsUlgYwjaBtQcVpmNLiQtoFS1ZbyvH1QPLbh1EAbgfFEj
wxiu4ususdHoy+CuHczTlIoTQYOSlSpySu9ugkU3LceffMFrFlkXLQR6ntTRd7xzB9Fn9ETrB9+O
v7McUeew966G8WyI+b2HMuqTrenH11EVMHVf991O9QUa7vn/NJJEAdOgdm8Cll0ZFspUKSGujLBH
MBCfGx2WQFD9jFuNmeEtNvXHthb3XkDPt9U5pgF7XjrQrZRGUd81d7YZPSsLR1CDGqdqu4PS4LqL
Ql2MfLx3KM1wlWD3ir/2JhgQjAY/G7dlRA/NCGT4cLJT8eDF7MyE4lXQQdS7kLe+R5hH4JKnGL37
+qDje1X31CfgKObto16Q/2CNKLKw3oFIQhHpTlxSws5/6MP+rTGLe1H2X4eSH2lO+a1lIAVu8Zzx
z9euY11CLz+omEK502XftAFesDLXvWE9FSkSbWtyV7hwKh1fX5+Ke5+LAMLfn6AzHpWqdui7fw5B
foqHaasZZYuHh6tJS9NnhWAaoBh81I58C+QPMagBo7hlbI4ZQs622fxJ8PGG6xBU6qOvSUwMh5m9
AWO8gzbuvdkx54qOQbMr36bRGjb4oviQiC4VTdCNzOfx2pS7V+1k3cIdOgVpPrtAX4jlfnf8GTFh
UQiarA7oi3PtG/3WG9TJGcHT9Nl0iXwQWYIQs1nUZciS0StSbYNYNtJYRXAv5uFh1l6b5mFIsouV
+VhOHQR5XSkJ4PAw+SPibXXUwvld2qfvaEmQYqBQ8/rhm2sOYu0OxaWvgMjOR9cwVVtQVrO9Lnyf
SJHrlUTHTOUFoS3p2DDQyC+0G2rQSeNRoUfyEqh+nSR5t2K8cguP+q3Pp5wRekkw3/S9NYLnYSAw
x6WQ18coicBO7SPKmVeNI77kfouRzAT0rbnjYahMQFYw9Iyqvh605DKGDCfApzJ9xaevkeVgq52Q
073O5AwPbr9HrYcsd+BzE+tG5KAI4hZrWWzvS5C0lXReaDKEq3lvpwWo7xoXXUlAyEswGK+BoqAD
j+F7ZtZ3WB3wVsa0z7/kodg74/DuDQQMopBH/feE4+chHxAp4AZ+jZHW7CZXHZvJxC8IRKDA/FsF
czon7pfW2+uNixBugEpdGPfWFJ4gchEhQ1SsUSWke9sXLKyI9XmRmz96eEFo73yzlJHPUs/ncmJH
JGsdaRJgQBLx1o4sOd/hMmO+Ax48LxIQ8Myvc8l+01M/q0lSQ1dEHrqbVl+kyipkLzxOgwLfPoSr
a4YUK1UIrm7sIaZV74I83duldUSaeOxtfjAKzydvyE41snW2+Guk99EhnuwfYQK0yaGiGivtu0fL
YlXKs4xD76AS86ZNEVE1Vfq1VRJidslEsQEhnih3JQSEE4VlbGd5uXGKpLHuOkwBZZQ/2lQZ1ghd
vplW/EiiI+Shuno3R4pcbvVEzp+3iWcwe56m13SUjCsfw/0gzKei53ANS/eZnDBZuk9Rj2DVdPyX
BDzWRob1q+Gm59EuyCIo4ns789/zvBYbDBtcgmJQLiPFa1wLkQWaV0Scb1R7ZWbDd7MsMfAG4rY0
v0+FDtA2fdQ9FAnOa3ZLT46xAMoBquqcETOreXQti3lbJl5ILeT81bMn+Oi5+4a3iMJ9AVNmM/hx
rgQ4Foqa6oiCrQX4pBCaomSg3/2gu+UbpS/TE4TZuD8a4LXUPhQxUi4xPxb9yBDaeVE84WlCHhaK
S4NB6ipGNeWaqHWN1qZJT66blgwG7rPgTFeW7s+hIxf0akiCVwDt6DOCb1Uy3YZmfE9r5hbHzQ2Y
RILdMnEyG0gRDTEmULm3DegyGr/D85jjScum6mFyza+5Zp8K0laBm6fkKNnXhc5/bAZyRwAZgnq8
qCJ4kcUACCgJqeqZnHdpGXD6W2u59UiVQlxpNjV9j059Hg1fZAwKOWvLi8/Amr+C03SEiACkkItQ
GJwLSV1pyHaesZcpggUd/hOFZJJEuWi541uMe1YEWFFqyhBb9A7w4+WJEblmZS4VhgJMw7itlP9I
Datdua2YA4+iG+HNzcZQmjhE7goTKUrccIIbw/R+7uISHRbwBTMnBhfAN7pbj7aL4FXLfROzEmQS
2JcviT5L5Kq3vLHuYw0VYpqG3wZXfXHC/get9Xdjsmf17ffIwzVXCtZV6CPzoYVIl5oigEeWldXG
e2Sp0Day3SjVNfP3k20QATcG9VdEvy7jjnobFTtq6mUTg8WLnC9GnJ38qvoZtlxiRz39qgwXmrRL
SgMD+slI7vSOLHb0mG9hS4aQyNWNLpKzp/eY0UP7e5tiGsgdwoSS+YI3rLiOF91sF1X17K3MDq6N
BmsUFZf/7gFR3HczhkyHgXnHCRcAG6pEDBOJsBj/I/HFtTC8ccK5N0N55fl3Cj1Ggo0gJ6aa5hwa
+ChO1k5S3SHrwTRIkW4f4qGW8dNg5Y9jEHD5X/mAUFdeBj8gUTR8wllvo8UAJwxGyp2UV5UcqI2i
vCgAx0yhc1Y+JEIcUOuxatDgDUyCGnsVudm2N7rrqlAPBipeHCMFYW3G2hXeG9Gm942ZkrLVVZdR
6c+idGlWxdcaehsOXQ4wl8I8BscrqMrsvCpbKY20johjqk1slCP6XaK5u3ogSyyZousw5wxVec+G
DmilaCgemhGOGuFY55oc7KTVnxMn3NiuBMHRE6Cusn3sZKfBf4yVBT0onUe1FngYO+YCGFEx1aKb
Dk3rFrQLyaIFSvCRc5Tn0ezwX32lt4eOXBg9CJEQPmoCPlVOMf6qmdVzc96kQsPiZ86TaYXPLvyP
Qjm3Jes1KLtZeP7e0f/Uq/46N14so3+PQv9HMKkv8Au+d6H9HFiMtz0XZLa4ABP7WSXlne+6yCCj
cjdQEF0h87lCfI18Rb5BSjjo+nBdR2ca0O0GDsnOLeiIQFjTzW5fGQwWQMBDuVNjsYls+kdBUT42
Ff71mIJckjOp9QSONbrY3zKoURycg8aML3wN6zO8PQjnJZd5T4NCFiX3xmTC7B/D99i1tl3wKLnu
GfbmrVN6dkQk4uwxQFwt5uvlBowVZYZlMYaGA11djzbL3SzDy1myr9PQHmnmlFAY/HGW5mIn7udK
hBecw6hCxpPDW/PK8sfyvnQIKK7XVbCmYPuPzy7mr8/BumykXQcf37c8Rhxtt4u1AWES1tXj8gnu
XPToex15FgpiXCdG/c2fH1tuFEcapMoGDK9N6FpWKRshRQU5aaTTudGiGVfuRZQUQujlvUJ66TUh
fbjFAt0mzUM/ThiiE/dM8ROgykcxRkUJPqbkqp0LNDRfW/TKKIKbP/5tPv8vKVEaCymzYzuvgWWp
1EmS5ZzIg142ZHReDLhU7LTerAT3UConjEvmxfmm0IJ8nWi7ijo3F2+VTETc8t/SRiMp75fF5dXO
CCOHoxZd+ccinYSNndvRfvm+oWlo2JIO2yYvWG+Oy5r7WEsRUVyFnNX3M799WStJyzW/aXWqLvNj
y/pf3rEsLY997A7L/eWGCIWUsX64r3A0tqq7XzZ8BPmLhNd51XzuDcsz9YAWh6bThByVVbH8SKOv
WT9tQOq90VLuGGX1HVT+xm1Ser7zh1i500/Ydsxt5vmSvY4SSE7mmhlu86kAXws1hhMsL5xvsth2
dlMwgc2o2Kzo6vM9ttvOhmGYF//0xb/8hmURNQjB8wbhe8tP/Nh6UYhwNO9NYz3MO0c4V9E6Ujb2
NtCr4T5NkeUsq2qg3JeASfjjqHGJux5Xy8r7fQ2aVXiLb8nVYG+ZYY6cLHbDr1qXic3nGuYQORqO
C3vxjx2owH6BEI3A1/m39LiFU3sS21JIWF9NxoGuyOhdfv3yOcs7l6V/+ZjXlRM9hzBZL3sCHX1q
Ccj0l58MzsrZA5ug5fiPg2x+AdQ0XmAxLC6DkU4CO+/QSQXfaLbJV5vcoSzlu/OR9i+/l5CdA8ju
cuXlJlb6+dhcvnL5tVN8gwUWvIVZ2FjJliNt+cdLmfNz75ofKxxrM5+RpDERsOdUahs66cUJNHbE
Zc9bbj6P1l920Y/F5fmJMihk11lfy9H68ZY2lDvtuW3y7cdWzaug2RlBffg8wpe/t7xleWy5G8x7
oegBd7cJq8mJtstz1rKzL6/4fP/vu+Byf9lqy9LHe5b7H4u/Pb/c/e2xj922rGzCA5enioxRlExJ
1ioBVaXGXscFuhK9TUDKvD4NTxJxbcDGHTGQNTCJZcNsaN7iCoYQPcFzPrV3DhmwfkFjlISVCfNd
q5K73DX3qu5OsrfKI7XGO6w8RQOBAjoYkccF1si9qUFuq7Rur43AF5abAkX9sdZroKTLfSd1DUzZ
IkBbUzik3xmYm928D6mCVjyzvP7PF3OXfBflGg/QvSekII+jFYcnNd/4keIqsNz3DRtZ57LYGVAY
o3qWMg1wJvBrBqfliSDgQmG7oHYzztDZfFlabrx51/y8+/nYYA6s4uXpj8XlKXfZ7T9f/2+e//zk
aHCKvVUb8XAth3rafr79l4/7WHTmn/PLox9f/csDnz/w81P+7LHPb1+eHWz5Nfdr+Btmg2H93/9p
Y945fvv4qc4DEErt08fHfa6c3173y0/9/BjIwgMyc+ZSy6uXr4/ZufRUvIY53mOgodStflkcZsSH
kY3evgOLLf5ov+hDjXV7vlkeW5aWvsxytxmSbQd5ZSe6CA4A1vbiWM0u0uVmXB4MYAUzQwtIil0u
I4t3ix/Dyf/zfpKV9opCFYPQ5byfL8OY+YZOMue9JRbFq5EsFaZ+t3RmZKa43rfz2UtwgUOiw6Sm
Xs5tcOsYizmQgOcD0lVVfBw+ejrVMoQA0B7srcTdMF+mI5Q3YSg2S0MnmK9HggyqIsrt/WJsS3Ec
sr4CMEqfRrflLmLmrxm9g40+Y5CM+aBdlhhJ7FQ41VQqo+CK7noEHqZjZl7npKDHyCjX+QwDcmea
QfnH0m+P1bWAKReT89RUdLBaHe7xcrPE/308FothB+J6JSaLSG1e0FuetQsrxpLz9sSQXh2XJZ0V
87G0PIZQmn1Agl4Yxxjyb90w+pUSl/4AQhAx2rz9l/t2bTz7ReFvlvba0m2j9c0KWbbwZ/dtLMm/
ZnZNxXge11XzzbK0bOnfHsNN2VAYrN4IReOy8tGB+1heNnSfU1NrXW+1bM5lE3925OzlUvRxf75g
2RNDrxyt5NKMixa74rI4LqbDvmlJ7I2qd7zuJT5t/IqWBt78ly26PBjnBbVZxqqdJlgDU1iTYsRZ
XotB9lnztvV7eBdMBrkPIBVWbZY+yRnxlPZtoU5Ep7WH0X71hVcfgVX9evNnj1GB2WtRo+9C3WyO
I8KCj5s2pwzQOOQyfT42zik/cUB1GaqCtV7ifKbouxl45YEapNyopv8i9YljcNlOwbKJlkWcaE8+
Rl1Iig37+ueWWDbM59YJa51JqgMfYdkEnzfOfHL6vLscmV5rF5tkTN6XzbBsoD/bVN28fVRhlPuA
cteyUUrb21plZu+WI+1jEy1HnhuT+AzQkZbI7LhBZrQCajXuEz8nOC+eiVPz6PwgNZR/C/wlSso3
n07CRs3rLtBZ7SmBUrhN5/sfi17g9CsRMn9eVqGY1+PH+p6Xlru6BTQEtOnVx5ERGy5sCvdlOUEu
x443Duj+lsWPY6mwo4NdUD8rXVrTduYOK5OtD/MER2yo6cZKIKRhVmQk+yEnBD0PKTQvz07zmcLP
cSvZU0maIvtSZQF5Keabz7vL0vIYcX80HhhALHtaOK8Gbf6M/5VWLDlIfyGtMFEzozb819KKx/fh
W/OrpuLv7/iHpsL8mxSuS+6bLg1Umg4f9oemwv4bWgYDgSHSK9edHQh/11QQnGR5NnIGXQC+Err8
DE4y5N9QkUuCloT4uxLj//6ft+G/gvfiwjAyAOT62/3/IMLowtWobf77P6UlfxOm67ohMT/QGLZ0
gYZ0EYH94oMQIE/7/8fYeSyprm1Z9IsUIb+lLghvkvSmo0gr77Xlvv4NcSpe3jp1G9UhQJCYRGyz
1pxjVkVB2l5cd2yyuntEV1DVAwzvhbBPqL7BOvrlXRb49cKdxmMu4d9OFhQoHkKX+Wj4ML5RdK0J
+b0j2OK9bgJE2KCBS4bMUO0eXFzQC8MNb0sLD0irHesCkVw4EeHeIVCAYvaYKDZZqqreHMGpvue0
EhSThtmIoC/Sb2xq0xDK91o8uw1Lf1s7KSEtzTO5SqBOw/yY0MJd+JV1WxnN2aphlxQ5LRlJxvFC
qYxLKnGG5Q0Tr5OsMb8cdEkacQAIulY+Y9elTErbetHXAqu8jrdY072+wD6YatlqEruajSmNOA0m
eDKBDpJPGSmfE3QNPli+ARz70CDoXvZirjbGIdIqivU9UTcbNcDdBmza8Zu3ytGwnZtHSWsdYF24
swX/DwTUgOc0CBMEjO6jtGJZTz3P6/UgwBgb6CcstOpBxDNmk1vmUOmQkbnGot4gckE90YNE2Y6I
ENRg5GJ+Cgw+hdkc0csO9GYMHBMDwGIkA8pNbhXBxTem4FKQXpMXPWTgEfc/RFUEB1aF32xuqzmZ
ZBc/35Q0sEg1pJgauWtDH0NWQ5H5ILqG5qBAYGFlXXjqCv858HOaznR3qXlF3VJA4by5XtTOqNyU
eoEt9SNzB7H1MU2y02VHfQaqKIGiwnw1M46pdQVGjW85jiitLg3WfphJmsIzLArha8iWIcht8kwF
pzddkQS2WS7EsUapDe6uZH80CCTqBX1znseL0i7EuCWiMwQa5NoypdUZSsI/VVKV0j6/uMhNTnaC
y7kZo3AzBlHjSWG193ltmbeaekbeE5pa/UitnAv1LTAm//56Q6f2bfZFdxHwXDVaeo8ddf04V6IX
Rvn0YBCtw76qiV8m6useusOZtmO8DEUzPkDseurgFHywjCPjezLNW2jk6EmrfFiFvgrRHTvlYeSc
FkqgfFcQkHpnKM/0QgGKA5Je0WCloJVL60G3jbNrx+3ZVvvIy2v9flCK8cupMkKeSwnZFBaQptjh
a9HzE08BpiYmJVpnsO/CPonfNB8yJKEkzj36YohfqsAG0KMxYW/IZg/dyLbie76dyNcEre5YbwiB
dhC6/Y9On81lww29yP6xESgBQ6qjsAWM5iWZCjzltn5j+WxV1R5p9oAH2nOvxB4QrusyK8yVM2eC
ZjBwV52F4PB6r9vrG02ayTKmmQdpXI7PotGex0QpLo1JIWOom2SH443c1qbpvmi9a6V/l0yNQcey
OqRZ555h3EY0xGx3kw6RcwyRXSxN9EoPoS03yJTgfKHUXFXx1D04PmYiu9MfXd08kXMdvGdKRDBz
YE6XQlPHE+LTdqlng4lXUUsOVWmI/eCgIgKvPpAI1w/3ua5vpUW5jiAxfDzz8T6krNai8V1dHyGa
2t3WHeCHLsyWncjG26QWw61ltv2JKOf97yG+y2QTqNEhsm3ip8lReqZLAwwFzvHqevOa6VZi+tZZ
z9IT7dJnS0tu/CJpbgH6JI9jMUL/6d9sMNenvgrzhyZPz1HeBDfXWwirAk8PYTMl/CaGcQAvAFwE
vuUYHMcoUZ8zNQDbZ1kP49DLCwr4J0L9PKHa6R1WtfS2LfJN3lPNMW3Wmiq87BNW3/SkEBqAsiJe
E2bP3r0koPvg6w948kihiRyxLoRvAfO1gfmkfvUdgl6nXX7sKqFjeqE/NKVJfsorGGN8f2QkdR25
z6Ofb1W3oAWgNPdKrmUHyXTpEYparkVZRtvSJv9F7aIvx9FunFRVPoe11OxdKoLxmUhtJFYui8br
Ta/oQlbMEmh3jRfiJeWsSun7PJvgCg4CCdKSVajz0rt4w1VOrwUuR2MlbCK45Iopv35RJ9w1aQTK
SCvbn07h96Tb2g0Im+7JxpSyVkmx2dWdb62hRaE+CxT/NtcsVusIS+AzCLDVXWVe6pE4r07lJ1zl
MOKlixGukwBfbDMsaSPzpWSijQ5DlJ997Ow3/SRB1gci2POW40dhpXjH0vFFJy4J+H4QkZNQyFun
yxZXQ13V0wyzfLvcWpT7MPC0x6RyuouZlMh9nFg+15ayjqOCbZMio8ehIVTCFHmzK6soetTJ3MFZ
zSe63ktatEgUVgRz2BEBOPDTRD1dLFvealfn7PXYfDPv4mJVZhBWy6k9OfPF9Vqfz825zgpX7ZB0
B7Sd3eF6DaEzAclTSahJ6A8koDD7DjnDk0oqj+dEmHYiXSe9LMlwopNjcEm1fiuS5kdTVW3j0sJY
ohNCbUP0hw5qaw9VP1hrzrx145/A+eNsjSBz0Tak+KCrV+Jk+l0SBdswVeUuK6IZWMjE3kN30mvh
H0vEehrNwrNOYlR9yZQ2u1UYZRdodbS1Yn9rBHwsTCaFTQZ+bJHoTTVzQ2cEonrf+xFZ97GvbScD
Aopw8JgWCXQ1o3oN3GyjBZ2+GhAjbK2+/mAQpk9cKe5NMJIPbhfyuRJJfOrM4d2s4BdKmmTCYn5A
94WtcbyP8EOs9ZlBabSYCBOc9sI0270hkKPHEHArRtSELmGoLZp6uNUsWm1NXf34kYY2pFa9ihyS
BU2Ji9JiBDH07ssYxl1aD+AohEZVVcF4hpOy2jqxMJeW2bxQC1iosbSYSIFhCXuo1n0ElhBwNSaR
8jNo2Efza31SWgukE7BVi5L/GGQUvMgzq/RPLVNOrQBeq/rDUpqvThlucOHfSjweEKv6byEFjcuK
IL8osh8D2dCnxEtkY0ivZAKbdvxOUAVTcEXo1w7PJCZ+doUN0WsKDiw1hNGT2TCqZAJDt4I7GEwQ
YEBA9WqH+dB/K4DrL/IvSbNQJK0ECVhixZU0JNVa22CyWUOgQTCTWqAhouBTx4m4UDPrtgSeUKWf
UVy/TKbl0Q/agC2mQxplONbTfXUVV1raMykl975I7grpgvnA7i7UHxRtcGCe/NFYlajOysACnDjH
MpJHMSl7MLkeZ9MKFuty6i7DbFGuUftD1rrrDOU96ZtbNVB3DTBDcL/Qr4ptwki8cPThwdGNYFko
JXpYScJwKNkdApYrAhIjuvSObsGDDgXNm6DTeUZcefz6oT059udMzlnjmWYZHO8qLDkLA4vfQNz0
wjZsHOGIkszqca4Zty5zvbGPyuqmCmB41mFzZP2UbBjVBPTaBW3Ws573rpeafQMyZhn6FkIRlYiA
0BU3ZI4tDJhn0OX9A0IqA18I+G6VASYLXognzM9EzbyKrDrALfjMkUVsGmV8UPk9em0NNR4/3DbT
p2NfVmCrK36Irqot2YiBr3THC1GoKm8/AXzqoNws+XrqUN6PSXbIQKuRuQeoZyREcuHXpIIPCGil
QzzpFGAFLYxzokI2HFwjWgHhfp0qNIcNgQNt4wTESsWrydUHFnLdU5MZr838PJpmvQZ1esbrS3aa
Q6gA3V/adaiplOoTDHu/aGQTL+1HkblvwtE+YueLGeDiU8ojzhJkDBSCvHF+nGz8MG39qLdNO6NU
a7yK8kKLGboX/rxIGd/RPj6Nmvnd2f33GFVHs/xuGlOF+ZYdzTzcWaDFOGnDz9CKbukdJPQgy3et
sIujCEemL0ytKnMRVa83O+ZcZh7YONawLUKCMdLuBbLxcyCtu8YGP1K6t6k+XooCte+YDa+qQ94j
xUmzUg4sjfRFUYdf1E2q6wmYmch104KcGxmDNSvtmzqxD3JChouSAJ4fpX+vcJqLn4Nb7WtgetB1
SPQ0uKX0F+BRl7g03yw1ugTMvzY5LYtiIJSha+QxaMxtBdtm1UTREsxiXGeXjtA+XGcQVhCLAUzM
bgJbMmSFa4IGoCGCEvYq+CGl80baO8XJafqWTo9DMakOjX1WMoJyYnT/LBowrk92sjX6CLEoQRe2
1l0cdMVFWr/54AALRcRrs9MqAoLAjQ7IIKpuWLXo6Td2FHiaWalbyO0rEPXvBHzKnSnQm+aqYp3Z
75PvB96zljRhTZv9sUZ6APvqISQXnZYsHfKLqBEDFfVPMjaUqDtjAiVEOg4JCMFdfO9I49528+gh
KYxn32dqD5qSYAmfxAerydasspqd5XJK5a4ctpNOCETVPmuhmR57QlUWfjQma8w9uIErtnKki0AW
qGL1TkkfIsNBN0N0vZcaobmU3Q07PxObAKNJ0A2jV7nRnowOd63ZUHxhPtKzI7CWsdt+CtuoWFlO
fiOSMV53roQX5YtDwrd2UPikTRvuRqODbaOmNwreBa+y6P33TrMN1AwjvBuzaKldr1TbCYWoFEtD
Gd7sWmDYx1RthaEPrNfJtrWVEBBa6Ps6YxefN+qX1tY1P3KF9Fi3yJhrULzRrlinkMRemoyYBAy6
Ixt/At9xO0y+/a4bBkqKgrHvzVIggjmhOVFVZt9s8+XDNVfROEM9DkcfMHLuLKvaQaXHXUFtPOH0
Z7qsSdBRahs9OtJiKycWmQFepOqpkQrR07HvHFzl0DO9Opnb7p3aZINejspjQ68aknDk1W70gqA+
XddWP9MDf/CCwL5uI2jZCdh/rTLZWAcI3iQ15tqmthenc73w9/b1oOHaCO/pyV6P9xmlRrsZ/+/j
rnfH2DLZjVWb65/WtBgLpEO7v57yeqfqsyKE8Hq8PuX1UA++lUQX0BKUUwkBRris4nlbxBlFTrPf
NIa16+viHBOd0eb9d5ixmG1H9YWCxynaIRSl+akQeta0N2Zb7zDtoehq8fxL+8WKuo+knL5FPH5X
BsRUOfqwKY2d0fffU0LtG/jnA5PYIUMw67YIw7K5VwFydTGZ+jcF6iRxQq8utVMxRsWy+5qmOWAr
ZRboLO1YEWsLo4VQE2moS0Ec37JxSo2Rs23x3XBBztH/XJtS30ELVQkwYUJuZa961zuvF2HbQv7u
rccKnO+q06N3IIv2Xm3Tbdeb5O6UYpEOclgOQEXA9aD5VtHse1qeNTTA5MB07VCJvt6Gg06vB85B
m94WloatNYaqljcFplWqSSNhIHs8KoQBWqzOJj17TtHrridBn6yayPTLw/htcpAod0agH9TOmLNB
udD/e82m/sdSKuBHPMwsNPgFuxGVSK7H9+kMcmuMsyKsL92mBqfez5rotA8OTZJ5pJafXKv+DBv/
UUTDlmgASx/OGQHBSXbsDXU1p5mZmtx08XQytL5A5KMfgQmuTAtovFS9iMyPaKjYz3gpUCOfc4NN
ytLlzfpFHixnYnBmstUX0W03o6xGuWptsSLr/K3SAmYGkZ+jwf0qR2cXNf5iXiJYFsvZ2veEm96C
MjiInB5YdTsE8lTm1VmJ6DhHFD1U5a0lzI3aH0v8amUV3aKS4Zs2qSejmvMtp6CjRudTTanJ+jTV
i5O7lYe7NZklRLI/k3lETdNkIZXi4TQP3dqxC8wDSnmE9Qu/o84WEoH66ODA9+ObJBiq5UBMDE29
ftOxoUZ0kfAxBWdwXqUPhaRwWaTk0RBGkj6MNMWJWPKfNaXb+ErM/mLYu/qNKWpE9Gn74Tt0Z+oY
uE9Uphc93hkqORGmUf4kJRFJqbJ3Rqc5gO7dW7aOQHC2GgxucS4Z+Ge97RL/7A5UFyi7sit3DTbW
ARuA0iJCzPxH0p5VTzWTm7gSWMLKm9HMERCaryOobyUN8yVT076IL9IKc5ZBJcxUsqFYN2r7Sbab
DCTfImliwB/ZM8nnq0Ez4KNGIRXWMHoozY3MBN67il0ACw5OfdQRZX0/sdxfIDvXEciTJtGY42No
MXgjwAg8pXoNKTs46LHYMS2yuvk0C7FvzaRaxVFMfzBDBpmwYk3G3tMxmCXp2+DLem+ARgcMjCmh
B21uh+EyK4k3KfzwaxwNeY5MVo8GYI+EaSx13Oc4wbzuS/kQRx1bGTlRI+pfqjRaxm363dvNs2aO
mziZPlt08AupzMlfumBk8PtdNt2neo2Qidbw0hyg7akKFFQg1mZY7MNR6otaWgciQNM0usuEeoNR
ZZG34+1Mn95p7YtpNlulfZYi2hthuepltVMJpIjzke6t0M49gIBlWgFhdzrrp1aME7yPVVHFNwVG
LVbop9RHHj0Z+IpkdW7SjqTa6DWIL4ZWPaf0iry8hEqk5jYRKzYjGpF2664Pj27nB68Y/T81OwH2
rRwH+P9+8OTwQzQ6ViGOAVTZ8W81l+S7gKWIrTX3FTlY0O8P1pDfB/oc5d4zRyeHCW55U4v7LK53
Zlu8JxUhZoS0azjhXGJpEvkamqTXl5P54ccADgWS6GVGyHIYJvfZVP6EDBT6VP3A5FqqfnubQvKE
/HEcGh+ESP4xRcOHz6CAffGHmLRTi1pxFOJtjMs3ObnsMWuvMXO0yAW1/04DGdMj4xUJSnTs/Ppr
bQ64+KbpAWrTPcBowmZX/LoeC7W/hfj/VvpEDjYzZLnHsM4bhOM9DFt3fJQZPpBgJMliXqr6Zf7T
EqOn6hKgsW881kwBMtBuTJeUeBXsuzbOcXFiPUb47GKQTUx9a6pttynyC8X61JnCSl/OYb6vhnaW
rN7sMT8XE1LOIbiNu+nONlmUTVSKJWUPC+Ban1zMou/5KMrN0GbkHWOEIVk60oCwR4a4J1o1Xtbj
ziIknIqvQ3Vae+1Vl/gy/FFOpK8Ea0M1gErTVzrgaCR1yyKd+G8nMfWQkRV0urIDFjxTMdzO/2KZ
lQ9u6pbodagZ24TltOGnwr7MG8uCZQ4fIXwlDpGaMmidlswsoqHcR33QTr3NjVlxV0/EVNnZZO2s
NLs40WfXWOMJ+gqplJZCunj6akQQ8Ejl8ZwJC1+AiKB/7HP8DXYW3Vx/SG3KqV/+sPh4zCJRrIIB
r0erskcjGsMmiaYfacUmiq4vBXA4amcKBsnhWdh8KFRO1VIBc0pFimkymU7gplCjJkfaYzwXYmCD
M4YZvcJc4ZNKLNUPPyw9DeBA1GsfKV53inLVJdBafvdNvxqLkl+lzj+QZNuVM2+3i7HDUxFoR7tU
KQgm7plvn4DZPCIIjHKIMqjYM0zKRrNKInCs7cjcsbSFXXu+9QiL8m2wKqo72qMfUuDo+h/WuE8y
vbdkV6wjsn/83i48zq104RvQcWk7Ma9EjuLJIQxYR46wjE0GhST5sQB6r6reWSfDeIfljq9WdnJd
SpMJFTZB5tjQQCEgj5Z/sqR87FMIDY1anVHopVuUc0gC1IOeQnvDeOnDvJwtq6NFyZV1aUPxSSWi
odNouk3LKaoKgoIxGzKjx1TotNdJe8/6+GmkBUO6jE+dYR4hq+ZVGbp3G/T8wunRnWeddiTVGb2c
g9eSUwVbbmERrq623uAzt3ZDTt1dh1k4TZi9WpDdFaAP2l5rW6JTAc6X0xCR2ooCd0ClDSxB2Yba
JgqDi1BCG8JGO5deE2ffEgvWp0IDrBo+1pJo0qau13XrPk8gXI2+/ZTV7Nk1UY44VnAjUve20amS
tsZ9Ww3PpeGeu4BeRlopL1RsLRW7xYAhZpsplCjtMGKeZUKLovED8N02mgi6ZZv3M9lTvqg79qz0
+ZYEZEWLVjAR9Mixqa+7Oz/6oGwv+AlhIDDbZW7or0immbLT6Gtw1JWZCb64MElWBHaCWxN3C7tp
u3WoF08h/ryi5Q10oSoWyB+pIZE4qWVFcFQsx5MupzgMc/qCXVB5VUZsidlZ61ZzP1nePAZQflkJ
KV4gp441yfgzhO1nVpvrNhKsXd3Z26TZbCD9tUqK81lr5RO2oxkGfUMaFF/vQQTUk8aiv1GKkJDW
jkZwI1089ckjiEGKUR6LJWmeieQdQJ3pVGmDQjuGs3s7JnATp4NOzmMfuCs6bFiLm3cCJapl0GHX
9btTjnLeA4LPPw4u8QI9L8Pz6FkAO+nasMFq3EWkDA9qUp5EwJjnFmzQknDcCbd8N3XaSWGwa7OB
Ilb37ZRk/djsm7RYXyAmexz6ZFxHlUoVPozXll3u8gQKX6GN57FovnOlsvClGihU2h+tfNJa+tJ2
hNOnj6KP8kD8T7d3OnWjlJvQim8gAOqsTBxkMA71f/p6sJAXiMoYATKTFnS/4q1l66zKAOfgfcaM
imWqDCIW5e4zkEDWDUH3TspihL9x5WqYBFtDgs4s1FXTiFs2tA+h37/riYPBpYVBBXl106oG5FEx
bvxWBstuqN+alPqWFmHDDwczWWkQ7rRRu7FoFFo+WPnQYeQzlOSklNG6G+BYZpyTCd0UkoaY0lmy
l9tGIKgra5slaAruBoXaKC38/p3SrG37qzdVdjBCXWjSaDxf1WyPVHLSiJr4q6JltuxzsktSts06
lQC4jwojO0VAXpkYQHixtLm8QWneLPxPi8FgYaz68A0E8UuQzJ4CRfEZe/Az904fEe/ljJ5Uh0+C
BdSllekXR4bx0hn2AZ0Xj8IYR4e71iIST4TIDMLi0LnNtqzdiTRwp11qWu2NGdSYUlc6krunu7Eh
h3TUJnKp0L2vdBiOXh+ps6iAxaT17Avj1hzw0eOMfVIdzfHIP3ktAnwv8knGMvfCAqMxgcOQHEls
yUW1NnUyIOsHUerC6xhg9tmUnhke4BOdMvvsp/yS6TwZ+G3wqCuBqa5JtDbWcmCSKe16ZP7RviM2
f0RKMNESTlgXQIXjhdJnKdSJ8Rj2Tb/N0ildpaa96wmyYTSsd6ylbwtJsyfuw5Ni0G2IUsxJiUuP
LlV3QapN2wlPsG6bJnkUaJjcxt8oMvGs2IjWOYzShVkPa6eTBRMMwNDYZkM+NcoLIMt9hOh/XWJk
qIqDGpQw7QMKKkbtaCtzjPV9h+5t4ScTY1HhNuuxHT/Q2E+nVO08umdkdWd3UTBMy0oRJ18Cug6A
09BIWhVFDPXZj+592bPwcHhn+N4WlWmh/tKIHg2TdUx3ctHW8o597FqquDC1mE4t7CESWPNiA76p
0fOLBVOY1asjse6md30XuM8+8QXRgkQX5Yvq3Gpq7Q2IOCIBmWZMt7nxdRzrStxFG17vPezIcdOg
2LcCPM5glsXaICpYJeikgLvoYfFijFWMdjVSESHv5mzl+p4p9K6E2tCJfIYnYxoczIIcIJv1pg8i
cslfUWwTn+h/8q0lM1ChIdkAGnMU+b86gSw+TQcqPj39yEBoH7lCgpEslZsqqQ+hEI8OYI6l78Mt
A8pj1em65CNtgyIId2xLDiREm/QPKIcgjdgllb5EckSKiJpdRjkdDREB3aBLpLYNHoeEVge0ClhK
HbNDFWE6bAOaS+yYajHhwQvvDaLOl1WQY8CPSvXW8QNaiYrxCM3qrgtbybYDdkLXGY+RX60nc2pg
N5iE/GplsaxdMEfU/Ndqk8EgyadLqhAn1+YbzruTkShnRAUoP4b6rE8ddQn2cIh3ompvTcp7FcaP
zgsF/UOqPIHD3BkF270+sOyl7jL1qN9Gj2mtbdKnBIrnXAui4yDfVTZfNhksC+QNtx2Y+YWb8E1O
BizK0cEib9rEotKNfu50h/ZbTsr5VFaIW6Yt5KrbbsRpFAZkRyczy9oobIc6knMOXfgEjcpqT89D
KL2pOCuJOAQktGETTyitydcI9dBmLDGkwXKiUHFSlfCV6iA7kbYG0If5UJfOgh1FvjTBntH5MM9p
BxxSLpkuEBdnmb7MaC4ry8ruGq/VqWQz3R5QrGoYLbsPcFYw00zoD0b3wthe0p/UvvB0Ew4miHDK
DOB2mQuveoPBzutrUkcUqFxDwvo3kd3GTYuK1eEKITZbKorylUGwEz1L+Jg6vVE3MaGiJYzYFj5C
sP/znOgyP/v+eEbsCoQ6wCNYat06kRWciSqDmdn8BFpMmSv5McFLeyXfiNORtGhX0V4iiWEeWIvQ
/BhJ4XItZY+Rd0UYFo+Kuse2iO9jk7IlfLa9P/WPI59G79q3MXpvrRagMTqUFdJJTPaCOIw8T1fF
qHKqd/38NWEbNlCPZuh/NE1efNfFneas2e5n9zBI58ToMN10hQgwGSZfekiXR7WLB98ftsgmXiXt
d1AjDERu1bxPcbhlJa2KScDX7eh3F8UPjaqnqVszlPP6VG3J/5RPQhtOs7Vx7Y+U6/ouA41ZZEty
eN7t0dAZOfUD5MovH9OmN7D2Z33rPHT2JuwMew3d4zKO1Rn3pL1AgbRFWCNXPkVcrPB6s3GS5ivR
eiLdR1bAqQp2RlbmIRIz/bVN1pVQ/DmU7r5ttx1dFRqFKo7vEApKmddrihV8Nzj7zUKPvaQp62XG
5GlS0YCWn73ZjmgJUWdacsKBcd/dx8zjS5mSYJR1WPmYMYlS6L3StuNFkTXftOIKdh8IrwKckh11
unx0U0S2xt6G9VL0NLuoaJJG1XHC8dSMDHFjbtC8i4pKh+neK2FqIb5ovpB2sYmC47TQ7bHdjIbR
oOaxkbTqyqaIWGxq2tOkKl91MJj7pix2teomd87RedCGMD80YFL6ArCN2gX3tvFtp3FzKeLpNpBV
S7aR5w/hcAYFxE+EHVeT1Ojt5hQzlOFLtTrBKu9OBQlMG8co1WXkBOqislvQMDioLSAzL3Zj3dWG
9VFYyUuQwSA341FdM6p14s6iwLox0FMfkEaBvZlYcBLlbp3sjAEyIceDMlPtqaIrloHl7IbyOWmm
YefPXgjVqj6Kpqv2eIZgaMtLWxokKussMQtJwaeslZpURAABAW48RNVLAlaDVVWZC2D0Zx9y4E7r
xvEGp/MxDdoaWECt7jCp3VA4oJoNLqkuPFIPGux5stq2Jil1UdSrq5YK/bJJkgxDdcMCu2+OGKD9
rzCjxTYAGYltF2Kjn25IqSw9VVdWshp6iMLRhlTRM4mszFkGp4HTxedxtO+1wjfuSEnekfZlboZA
u4/oRW0HFWv52Pr7wrI1sm7nTB6I4JpDXISAhqwO2qNGhdAyu2mdYBbBa9uTomk473FJ2XGszXQ9
ZhbNw8ReFFrHroVcFrIWW37vJRSCuZrtqtGTNjWh5zvte5OaLk4wEvQINPfGmgqZH7abxCCnV0vJ
yWMjDAcyd5sdOhCVoeQtRVKxJB9MWdN7J5YSsTdBH2JkDoNkUGUJu24Ntx1pl1alEU+BrDz78FUr
eUr99DZKjQ8rhS5bZpAKU6Attb9K5uzUsL9LORVQ1LY1Mcnz7lfxfGF/tXX7rFRAIDEbr30RwoUn
JHpTMS/DM/0imJWFqSsa9oHlTd/qzJQdYvkS3EkV7Bin2E3l4XMfK4y+BtI+LJubYd5xfkVOC6Im
il7Lgnk5o1wdKTn8qSYhjrQptoZj7lWUSTujYm3dF4Q61ytBTBHajOnNYDM8IIu3yzghRpQuRtS+
+HodgbxqAdcDBPEp4S1ZIX/3dUnSS0OOpdu2jedGFO2qnAUyNupkJcQ6Uzhfp142iG5n5FPNm9Wx
1wdRVPP+Y9oQ4lAy2AjCmqkOq88qq3tPdN2DGtTtoprLxGYRlZ4s2ocsclvsfTb0Bh/IkAX3aiEY
nLo48fejlatkYoePuW5lS70gV7DUDfIQJyVfq0jjkXSG1Sowxve6zX7aZCgRSolLUavmxnYna53S
d1giXHlKIpaA/ZQ/yZ7/m2nAKkxFce7UihqvDg3TKfsHlZyybUVkpTemBkcq2F3JkhbVLnSDgQ9q
hodfw+KvE/H/ceyPU/f3gb8WxeuxkqXQ0q4gmB20GKbw9eD1MeXVh3i9TR3fgSE0O5yut/2kRIN3
vR1h0Kb+MFsv/3H16l78faoIGH+jO7vrket9f72LP2/yzysy3zXT6p9HAmxRnqhMmR7sGkbX9Wmu
r/7njVyfUQ/tIvvjoL7eXyoJS4jr1SqxcUhdr/558uvV68XvZ1IF9r1Vx0m6c7u34Bq4nTXFLs8G
fddqGM00Bx7g9ZqP9uHPtd9jzjRbYn5vx4isqKr995HXa8E8Uv8ea8gNHfzY3F6P/3mG671//vj3
tX7/7q+nsSC4Lict0JaaTR19FUlNY90Q3Py+kUpX6EBcn+sfVwtCv8kvmt/e9cnz2QOoD9YjUUps
zbtEHWHmqTf8CvP99YJ0eXx088Vfx35vXq+RQXEUSe6u/zp+/fvrseuT/N6cWIWy94FAcb33947f
F/s9dn1IevX+/9tzXY/99TTXm24LLVdrrHBJBWTz+3x/Pu719vXlclnGmPP/96f+86B/e9rr3yST
u3cbWW6wqrb7JmdZpmH8YvfFTeGTh2fNF3/dVIfWSBd/3d2r63hy1rE7V1zUOTxnfo7fi7+OkcwM
anAARfv7Cn+9zO/f/vVS//Y4zfV5T7/Phb6w2tf76Xr4+gcmQUvk7v33XV2f9B/3//Ui/3q34mbl
dozl6l//Bf/2vv71aa4P/H2v18dcj4UoyFa9ML5lJM0lOl9khFczZt63tD404FftJSCocP1nnOqN
J8WCWT2dQr18vI4LBSU8XO1FsTMNaCbM4FQfspWeJAolRbZstqHMkxi5ipr23uI62ND9rQ8jMqSD
NV+jWlebbLHtctVpiQVlqzzrCaUzYlseVL8muSiMN8nQPVT45jY20agLgatrMTSo/6SNIxdgJ4G5
QPmYOHzJmrnJxstYdl+mT94xIT+I0uZkTfqw1ACrWa47egCuUaTpqr/JNPXLTYcHrXTJYq8QRWQD
WWltbUHR8aOVnrFKCpJTNgdI1bgZcc+U4ZGc6OwUzH2YwmjogmSE0aMFoIn9H8bOa8d1LTvXr2L0
9WEfhskE2OdColJJqpxviIrM5CQ5ORme/nzavW1vG4bRQGM3VtAqiWIY448EO3pEWpmMwrDokm4X
Fd/JdjhM1IOs/HEx7wS9DhTe8M481tXJf2E0YbVRhYWEnUHHDmhxobCOSQwOXFes+hzTqGFXYdO7
oUwbs7c1GzTXE/5ywWMwtSD0X8h2IdpRyjMqXbnOevHWjnjZmrncMkBlG5dnOxPKKU1gpHKa5yM2
9ibq68OcDidQCXaMHBjQMJueODRrZTqwAJSJZtux5dgR6kzuQZo+JnCIi7THtRFTUidZzPtgvin0
9Nv7HJhAh29w6tCjOjwlc5GvMyqS40uRuSXlRN+7ebK1mSJ6ytlbuvSl1b95zABpmkwE0+IGu3hZ
+YZUe0UnCZKfYJcJjyMtgNNlP4oNs/Ezs+S07VuTzibVf/vZbZVA2qML5LUeUPLOMWYCNIwEVctI
lzWs25pigvdeh+kG+r7aSwOAQA4pjRWLNe6EukRGkQduCz54gq5xXwR3UxZ2+6DnTU8Lms8EK8CV
Sew48IqT+nSOsYatgiSgoabkWlI2m31q/Kq4IlNsOl/OIDv31LlMlx8obMbkHnqgFe/K8OPrxh6+
2somy5HLb40MUK+mGalcSsnSWpj0VcW4a6ApxqjDGyL6fopK5FvkPxq7pTDRO6sZUqSCW0T58hLT
chR5hGujWaPHuLJ4w/wsDyVZVKuFNLhJz1fd4KKjI6Ir6eO7mQytpQ0+ZVmLVUIx9Kyp4yOScj1a
zGWWcwZPSI9pjZUrTL9xVBJaQC74xpqW17Cl2NITe8v48cMa8UnmZAfHMqt1mJtU2FOz5ZAQGKf6
cbYC/GnhaQiYvhti/LeF7latUXwVLf2KS8tgDPAot0bwnF4maDevYlxStIphCgULMZrTH71dI5Fy
UWZZN8kEOlHBvg7mh9sKxh766TZD99AX7RNierKjQCo9+gYspa/h0OgJctS2VPq5MUnuElRvkJFn
VoA0mn3DmqhNTBoqO2bojpyeB1dcGt5a697LBQZRQFFsa2XJjtRXrUlOsLxyAishDH/YWw6Cy7Kc
X5JQf8RJ28EaN9/58kr+1ohMLf0yM1LbevspaNMnIlfrY50pazseQ2trejr8UNMQYCcGf0WMR2+4
Wnmx/YvjNlKm95aP7jW6zBddhidh89cqazw7Jvo7tQhygpG00Cx2itGHAE3NuyIlgS8jYXM/f3ok
i8XlI5GM79ZQwwup+VbkRjQOeAY9kERMEty7BURYS+CJVVMAiBYmIpuS8s5mQB2Xf2gO0qqTCGGw
WRwkicDUoMPyKnbE1GRm9/H79M3RkduucuM71CiKUPMwX18oZAIZI4dISCxrIA5l+TomQxlZIYU0
fQcc0ffVi3Qt8tQUddITZeVJMS6RR5pFUEwwYqjsN71RPlPhc6enCzj9oj1Y3zYrsFIiiMjs78Yo
vqvM/upbcrYAXNeDSQAajaI4ZgbGtSou1oSyuxBusFrpnLxaqBSmCl0nSVQPZt5et/28rur5JAeA
zh7Ayh55w6m9DXusd6ayu81keJeYEHkDb7XKGiqyHT9hb02mQ0NKGd9IXXhyi14EeFR5dMBbhw5W
3e99ynjK5roqALYc/0B87UdPb1gzkWkalFUkzJIYNAJ9k1ipaBhj9B9ESiqY9cSrRUSAGRX3To6u
fdRF5BlwN4j7aDl3ia2OHeOLmp9TSqjYzsmInZ9HNEq+t4P1fhTWsvNVJXaNsHfuMp6LtH6ii2cr
rBIheoo8hHbgt8zlNDOa19Bs8iu9TlIqKmR7jwb4kTS253lRZSS6/jHtlq9m8l7sBl0N0HDltVsv
mc5LQKwbgKvVI2W1PO9MYwUFZGQ2A675kSf6QxGjUMm83ZgZuEtQqr3B2r+HSUn843CaPHeVmyMC
13Lfi/KtmDgnctVv7UvusqNPKRmB5YzPzewAtQpJ4QyhvU7H9XmJoaUl7CLk0yVcXzZ6SOwbssIT
931W03vSwwn6JZLQoAEmyGB8q+Jr9LMnp53edLv85JC0OnF2CzGXg6ge4Vdh5MzmXuIqHTIDdrwg
s5Pj8SAWBCl0NutNYVE5UWF4FWHy0Qf9IRmw5YBu0rFENt6o/J9e9EQ68YRdDQoJQ03OG09ariUx
UnxCz0188Qip+q5ICKewEEZsMEXtJi88vNE5dQHIgkMzQdNjUkvWxiyaVZrxbDbsY1sO7Msxgnbh
2/uLjrqVcb2izeOo3C+TNNjCHF8H3tTBlC+ZJB3XnMvnsCM7s9APWUd48jD4HPrk2qKJkZjFncrH
/dTE237fAyFTEuVyk0AqkWG5Wo3QhOSoQwwOvrzOgot6QdEJ0s9eNIWnS/tgORDICSmESYWrdwzi
n7Kc6AUeCRaYuhdUISc7VLdDUK79YbyTKnl3K8QEQwgMlY/lmx+G6A8we677BVDLEWDDC+dGIUxv
xU3spe2skYlm2gSOeeKS3AkiDg4hzuSmusYbgNoGMxCeGS6X4cVTwHILLexkljc3lLlTco8HZW0K
9JxOlTzSHP8jL8aVSpUj0uvhKQOI33cprAqCHh/XAh4DdOd1oknHNCjsGeJ3bDARt1ybZJ126/f6
7HThmcSxImpjtPRlhucLat0x0BVgoa4K1KlBQkKls7iA/A4H2ecw+pTHcUMnJH6w/XDV42EHZ4FZ
rR7QU0vOOcRMaKhXbt9ldFNtVOypRx5wTJJ34bc5DcPJmtWafA13H8Tq0aAnAwJjeEfzS64IoY/W
OLx3fbhNdACrkc38KZK5EpCmgxUpG2K1kc1z8TCEtWgC2wT6DK4PQWpV7KtFB4dgKV98hnrJE3zQ
Eh04s/E8cnk25NLl2Ungx9LJeDOFOadLm91b3H6ifuBai+MCmrA9JVnz6/cZ8LgFXV44T3EfXCM4
+SQn+oS3s2f0xiQUZ8EWuvc8JO3RY1hMANl0mFwzgtDD6Z6pP31m1n4OPEeuXVq+kelOX6BSkC2B
nq6DkEeNN0dFMHwkMuNp7t0ZFPUQsdoi3aaxnWQ/rwO7dXUF2+SVVFYFzGDEjFAen/0SuyzU0f0j
w96djJU1jU9uM24s250YrAyercTGrr3hFhsqZC/RxA7YOJzrJ5BYvYNmu2nbBRZzSfUOXa7Tw29b
QU3LZ/LJpkx0d9Eie7Vg/ClBPBu/dmx/ZE1BaTfsYJaqoxTXlTTFOkwRE5cVg+jiJgjuimBNHe6l
0/TcDeEjPSg/UDtOKE7ZFG+QvEczTukVVqON0sltroVARNK+TV1OK9tyT0fBldLyvRUGatUQ0RhB
LU9SIBmdZPxERk9FsnvC3IkpH60sBvAALYdJhADiFOiVZa/pF8lq9yMfKlqMx5kCbc/eCmd+tE3M
SzlXYMoRprU4uUjOflwEJRFJ6nTXblLLQwkyvS/TFbzPU+lzlVbV2G4qi+MkRnGdTNV5xsp8WZIu
ZVn9uS/cF3rV0A9q/qP1q90fDWvrmRM0gGsQSSq2hPFinDAQVwszwAc6PwcX7y6d7bIouLEZztFJ
+zc6RD9tz5i3sa0fTEpSZ2Xl5KuW5TrrmAjdkLO/MeZww2CScIUUlzBwHhZI+prC+XWgK1beNPxA
av9x3ySt37Up0zTvMtT1q7T1I+oTUZ+FnCW+a3+4QfCTwS9hFWwOjj1SYW2HMA/WfeuGSKesEFGx
g3WuaNzLCzZZ5qoIAdZ+CgqIcXteW4gifUsHzAG5XFshEh7EHa+51R5IeT7S8HfTNoj+aN57ysv6
nJrele7aaGmYn0cVwsFbNuWt5cXyl0erpl+ugQJepfiekSTJasmpbkRM5vTDnV+Pb34/fmWV2i+Q
2p5tvaPvdCPpEJ5fL+0qnjpsffS2rntOHikedOHfDZChqzmvzhrHkgFHuWoIjKY6Efi6ch5jdT8I
EyKU1X1Vd0EJ1Uc/Y1qfS1echAXzWSSKLJYJo4bp30i2Dk2wRJTCCoRifLK18WSGQ71N0plsfFdH
RBvcVSTXa53HB1at1yC8J6mWjGy78lc1PPJaqZwBmwHT8/El5XYTzaN7hWxspbthp/wU/RCu5/Kp
xQF6ZeYxfckUBMrU2VDcziamEbzhN6g3hu2BPF/1JI+Ck+HzS7JlEw54T2t/M7bmq1GWV0E32Lt4
mnfNFG8bXWJ6aemGT7T6SltiaV3nwHyBJ5wBY/RXLlMl29d4YxYHJmn3YFyUJ1SVopDRHj/G2zDv
G/g+wte6ddDgBfn37KevqUo384wh2dCDs85DG9HV/NKIrNzENqn9NlHruiauCleLl0PtieG1qGHY
Y9jOKM751kKvQwsTjrgdLSyc/p6/ll/EV17xNE08vd0GQascGTm0p9Y00ssVJECNSCi8Es23jH2C
eVN5rQg0cgo3w/Q6HWVhfxIEsY/TfGBpQ4/cqq9snJ8KVGz0klPKTbcFDxGDxHAn5FKineO6nrch
ebDzpU7P7lUL85VAhTZxsm7jjSi1XOWY7KIyBgvJsu8mLk+mj6aJFcxlrXflasn6fTqRBBQwZ6+6
xv4eHUwd5ZMFd71D+Pbuo2bxlwn8JKwOhSO/Gzigrd+U33mJ1XfU47a10+slQaja8p91f+HvzeWm
S8O9fzvxNOVSvMap/JHZ8ZZCgF8iWWg7wOeVcY+y/G5Taf85tKbj3BkoOVq2+MbpbnQn0JXB/vmw
V0Vo74wLFJ7K+VS6ptqUWT1sMwSMHmTzSsrxmWsUNYhFfCW3Q9oFknnH60jeHpKoyNMD2XFPeFCN
KIP9exY22pGxje9U+h1OL23gvKCfefSrgWmT1BUXncW6j+NshagDRRJaSp9tgYGXaxPNbtPu2s7b
Om+mZ+P/cJ6najA4oN19w8Fb1aNzZ5TFHCnhvGpyP2iS0NGCVotvJkxOWAgek8Uj0I4BXVAvyyhM
+RSCkYAdFpcs/q7BqcDhcD1q+5Yk7zv5w403JlV7bJ3TlOq7UrCpEXCGbmdskRCYr4R+UX1mN2Tc
j48TOoXtnGa3ua9PToiOLICTFdCwEUvgacTmPc3Og/WBlPrDx7ncm5yYhftMvPWD7dFLm2TnNFx2
hcKCQht933G1JFing2nfO+broNxPwpyGNZ/rgKlqixsXMCa3GCOXjOh2Wx/a4bpovXPPDSAUWbXu
lEVHIfeWwEhOCwm/rdWcCpseYEP3X7KdLlqB53Jo0TKkyLWoLlmZpotYJOZsYYoZ6iakgAc3lQuD
3MTqk4rPO5kOC/kANEt3w4NfiiMii34NScFMhdQ+gLHkjRlGJKr8hwHAgpSxFT07zVdapfvcLa46
vMVm4X6nQQdO1XUyEqWVbKdsZ8/yuvBoD+na8iD1hJ/ElJu2cT8Kq7/qbJjYkAb1vMB/myvnM43r
uy6j89pDEZXe+KQh9Mt4qg3SbwoP6UZG/MXo3MfKwJ0R/y618WhfPGs4dh6N4p2s4dpd7LWRmJKZ
y0bbWcnIUdaXPyhKqbMHEnGSQ1MX3wQlcrDT8n229EtRY1WpHZzGfcNnzsbruRjPTZ49YKH4YIT4
MC8yZ7/RW1fO74Ok3SQweZAbFW1w6ULLxUK5FY3MfyCVEzHVCgf2DDRrZvYVqnXQhPQ9xBJ04VRP
VZkcUUHfV8EoVr5pvC3JeDKpVSRo92xzCycUZaeaBonBSDgsgsVszF6zshPr39Ylrt8pP2MpYwb4
5q4yaMHwqeJEaH7lxJg/vPa4kD4WY3v1QPTKwpJHp6weEEOuatrq7Br1yzxiYUqp08lzVLEuPb+c
jf4xW4QDTY2Y3miSndfSBGOu1TLlK9/Piu2S+MeyqT880b4jHb/RVRxs6O44c4W84HbwN8YQhXVz
zgYSMO0uX/vjkGx8o147+XJtxPVVXepl11KP6A4k/fDIMzYkrwc2VxcqSr13KSDFjYVHO8Bid/lQ
0gnvJx/whpgmtnImOs7i+uyUzyTIRGnZ3Hapek012tfLKbjM5OHXjEfbxONEAcu/xu63AxF/jX11
DXJ7E/exyZZAwH9JVbGby2MpqgeV2m/V5AkWvZSxdpS7IFxoRlE8GOvsAfUCz2GisjeAx/R5qulB
zdWrVPkX2+/jGCh18PGD0DwWRyQIvLry1NHwzXgwHNKUESUGqD8ZASUE6KjWiO0LopjsfWcIYL18
dhgZ2uRUzcap8aVxza75MlVgu8vgbzsqKyKUFpSrKIQ4GGpAxkVZ7OvuXDcGBAH/ABlWxhd772oe
9KPI4mA/Lca1ZCs/JFUBiBkkVzobWRqNbuvQvb2WOaJ7Obu7ua+sK6NEy9wubQIT4bOoBam5q2Jr
N89hSwBfgBx/DgNaOJ3q3ph7NDUkc+z++OU/fi8mXZ7rEvqGYpusQAssbZ5Vio4mv2p2lC9HST29
BiI7Q/yQEevjqaK+7ND4VYHjwH/3wJFprSRswBmMPZ9nu1gMqoOIQfqsas1q87yUXb/TTOjdyDNM
00VcZOpBTs3HoIiAyjyePosxHoSlKQuLf32fUp+5hBpqwY2XvtXIJVER9HhTjIEg8sZhtPdG6wc3
MBcNE3YVx59OLojN8YDQSVUSIRZ5Mqz5TB63pYCQzfEysqUGos1g78f+VxramF8I+py5CcdDfHAI
6DcFiJUK7ZewuB6QIuARPreXH5ddGBjHs1oEou9jGFBPTiJGUO8F/ps1LdenxfTuK3kjc2IYUNY8
1AkOd4xMh04KIE3/Bg/jqvOD726iN0IkJHm55V1+oQ5CowI2nLqjIAwYF4TDFRHW82Yw1dWg0T22
SUuHGbVxDNcjl7VzqLX4CU2X7Y38FHTibZGChHoxIcS+7DmzHH9lzxjviJC6obT7dap6xqEpx9bo
VL9jtvRnVahdArxtumzKhFTygKVuj2RqvIGp+ZrN/jlMflFB5Uezu3gRWDhlFtTcHvOHanyOHWwp
OmBHSxPksQ3W70k1qISpiQjCnN3ZR5ZHhswuz0zrpQi5W5O5znYLxEIalLuzsqMYQF88La7ZsR89
s3rpq6DcGB0GA20RQZEYZIUF9i67SOFyFJl8iQlLu7kXIIeAVOg0gT0x/i6UsfAd25IM1cXwrie3
KHYog3iVfXTgwrZm4H0sGBKrEagy1pArOuFV/SXjTU3scIZDwlJdkmnpeZSiL/rRIs4ZvqvFWUzS
z8oBsHLld5G3tx29W/tyvriLSjwjtjioSg1IdyCm+gXwyfeLjwGQj6dNY2A2BTErm/SQ5PoyQNtv
rof/FbQyocN66m7NCs3SaCNvu1BP8XsLwoJxyWB2VSeMA5gGMVQmJWl6DCN3MTEvhMwBdg4mBVj6
WhuXCJpqkJuwdjtmfmgPT4/BYWhB/LJlGOHLOGFCh567Lu0ixHOE33XFcNdWkEC92/PVjM0RXP6c
uOQq0Kp+mkrkyCOwJrOUPOQaCw3b1C5tKcOBfDXPCtodRyk3MVps8dhk51qYN6EUzk6YQ7vVc3NY
2hyDRkEDhU3475LwcEgS0R9H8PYiwNKQF9OzV+MDNdUTrBnff70QNgciG2d9flU2wOrsrWT0oy/s
HL2tTaejv73OTsqHP207QHvpTMax4ywmA4ywQIXckwXiNQzrTe1e5s9GucdFH9yCO2mZNc+1tzh7
PGc0WIlmvhL9hRPqTGM1WBW+Lb/omGtLd9UMwGoi5bQwRmEf4RsrxYXGmuW5z1WJbcy36ngdiHVt
kxLhjhLfLJdoL4PLJXlTTvwI6mC5IMrOXQshHFR07Ql/7YvyOLaxRWV1nhVoaLjso2p67jw+cevy
I+0Cg9mUeNzWoGS8QL+4oWshBa9OAaDkMWnuTCAUziiIbr6VTVr0pDwSibCJ+dmWnLdOyy3UukxZ
PlwP7SIowfNE7wWL+8o0KmNjD6LeQRbTyVLT9nUmfUTz89oP0xPqvrLjjc7nF+IYTlL7mtQEWiUr
zJdE7UARLQQITBmtitr4pcuXI+Amn9Lx6KEKhqsEDhXgMLTpBEtmYHNPftN7wCGa81t9ceoGcfBc
pjqgIbrWm6SVcqXQoEZ22+6H+tjVnMlujGuKC4lkFnkWs+J2M9X2wbdxdjJWuJxzQlrfU+J+mPav
npbvoW7vQknBhtveLr1nXvUZxvI+/kC7x6uFTSdi+RiTLBVN9MJsSiYezxj19QjHTFdblKd606fG
W9iJAKlCZ6653yEpEIa/KRcKcwoBpwPttUYZy6yxMIvMTKzstTu74V5ZTXMR8dg+5E48X3lYcVYZ
q4+oB4bZpJm2lPzuSpk9KKM0t11wawuDwdCcn/VEQFVvggpTYac0jIg34rtL6p4YIPpuvKlcePfJ
Oe3VW0mdVu/82jq7Ddj2WYJ5Kmo9vQibdWDAr7ZKQ4OZfd81bnqT0CVs0IcJ8rJEY4+et9FvhEeg
6Y7PxVDQ9Th8jwGAvsyB4GntflSAAo1dhuTl1x7gh/OkY9bDvFTVBi3Ih8Hq3qX+THJYJg5Vnt8Z
QhJC45Ju4y+yIcoe/NrS7HykxgH+y/rHdMZPpU0mFm/cW9x7dpeyirEpP3GUx7wWc4kRsBnbfnfP
J8o5q/AVddRe7lJa2Kk4iQoj31cm2UJd7Ny2fZhfNeiS19QNJhzk1SzDI+dRvbZavDapGsdriTVL
dAhZJqKz0uFjpiGeJ2zOFOysMJVkZKLW6EDkds6b/oSzDNQ/zOWtucjvnK4xVoX8wTbDeJ22QK9p
45LQ1wKcYKAbbmoahSrjC6x9fDeSPewrMnZDXOsemm2Z6i/fJx/UF6xGXX/dXpw5uWUuu4RUu5vs
8h8X9K0y6KP/47fwqXxpF+RBFh6ftg8eCS6Y9hUC8VWBBAKAiPozIyRZsNNzJFvuw7G0HvOBWvks
M196mY6RZdv+OnH2gYdnTCzhS5KlhMp0YNpNT/F1F7PIVCPh5JSqTU17aKf+Ufty2dkYkDaaMKWp
EJQI1bBzZIFQlIhXaeUFWJRUgPfXgoljhOMe66GyZ/Mqmo3T9cO1lsF9WXNA6wW/qrS6axVSbVZk
RFLyegTwhoLeaMf8potnQH5gRhyFn+NgkUnqQ8vng/XseK2PuuNdtjXNEhMG64boss6/qWDEIizs
yIlRzsfS2GooVqs0+qghtCzHtBV7Gms40eLdMG0pzCA8LL4mlOyceOwqrGXoYCV5sUYBHmOhhw6l
ZMiZfrjlEsbmB7cWdX/tUADDeCRxzPCfgudSUio2AbyZsb7NY1zjmevoSNVVsjVK4t9aK/j1XY33
UD1PCqUZPQfsRzMK237m/uws32IKKCElnTX/9T1O0KUqv9qJJA3TV8x+Bqr/ek6OoyOfugIxheLk
svvHqeiPYYfCB5/mBp35k1WQa+CH4kvoDp+8Q5F6H9rOOrb9k53QOAr/stGJdwiR/FzJfHqyFix8
iTRg2xsOgC++yQ3YDamxxilSbqc4oAk9Lx9JiIA39XHyIyNHSTffaAf2wBXxGzWWIuKuso7HZTNQ
e2Ho7kzwWLlDlnGYdXwjewhiHyyisCakOj7/Jjaol6p2f7qF+i3iDZhSozROjxiS6XTzKImleXRb
CHxaxWU6g0e58fIUS3fRY9jUzr511cEiMWmopgdjXqzzgBbIli6PgWxPLoXL8O782IVDnDFZEUZD
ieuwFDwMOG52u65aRE9dkB4VXBqY24ctlDqh/+RuH8xbQ6kw6slRDkXK2ZLdlQ25fAn3+qbb9XRT
e7rkUU5A8qa05HvpZVjrJuxKtvGTuMNHIYpPRaIyZ7+9G1u+F5GNtLGaxdZbeuJqASHzvNoYRg6D
5uDnsxsiQejtiEAYYGxdDrNGs4zwiTvsVa7yJ77/e/+zwy8ZJeAFwLSA/n1I39nIWuUmP1M/3fe2
/yNL9RLM/QMsBCmkuUG/jK/gnXGXtTHrgLAu6h14VAPPtSeIN6IqKFgNlPax8puwzn7sHGVrfVox
ZYxtjU7swmbVKkH4UgaEhdXyoCfvqLur2Zl3PldQjXqv4sYde8arM2S/nY0TmyzradcQ1DzGuOe7
n9rvX0KZgEbXzU0rtlbMk5N7Oq3I4b4S+jwRKIF3doQ82QxBhqTOFJI+owK62i837sXmws3n27d/
IDQDSlDD84QkLaot8VVWyR1m4fSKDKGryV3+MJSfJQFhDO7VySMosKjbaqdm19wgm3OZLkhsrL2d
NU7JqVey3SZ9e48PbEMJJpd/Ia46ltJEtQZGeaIHqrCl2CXBSJb/pCSuYVpQB6c2+NzEKQoPFIfx
liXMSzbGPGKBSMMjyMZ66uvLczCzNpNfP6ayu3UGCpQIdeBtZBFVyFTNgZavOzA/j8DcVQtdvs5m
MvR8pzjlXnuXkHW7sicJYzVBYkxVDlhV7lplEFAib9RiWqQ26y2uCeLVCoYy2e+bmqiPAUw4q0ne
UVO9CdLlnJFfvY7Ttt6YUl0lQX6IE5M2FxRHFgGMG/JrXjKWxXLC76J7RgCVkAPH0E8AxHcCodfm
BCuEiZFFxmx/eKq9EabaVyEFtspi3i3pvQMPcox1XdIcHo+3KnE+JWW2DnfNKRt96LDfEI1DI1wS
K3X4Q7fYB+CXaINnGJTdVCdwJcXRYSlNE8YIesZu/Hy6SUck1eOA2sM6yKSsthbwgFd5t5ONGQ54
qtvJ1rwiV4Zos85+6SfybloAU7ciZkXpfB3W3nW9OA8xtZaCe8o2oMe46JZdKK2rmCe5CKhabiDI
PCKT8hw0EgtcjkXCbicnQkbJr4KEYUeii+nJMzZVdcgaoqq1tfWVYioBbAzrCQmAUZ7E1H3Huf4u
eriKfFlZ7X3ZDgMXzYwVpnlFd/+dTe7PoBuazuzIMUu5M40JvmwmyLBla/fSTyBZCHsMZIBnxo3T
LI+p6z/n/rQ3beeAKbONDGWfstG4xMui0Rl4ILq0Ma5Ov2ipN60peWD03VqHYkt5/EqZ4yeS9duy
+BTOJeCgOADq3mEJo5lSNS9LHFJ6utBQoqwn+hdRI4Vv6YC0HabzZBCTQA3SpT2porinCh7wWgFw
V8GT2enTEDc3f0T5/9//IS//q5FzlyWp+kd8/n/88v89NhX/+9fLa/7zNy+J+//5q3P21aG8/1X/
69/a/TTXH9VP/9//0n/5l/npf7676EN9/JdfbP7oK7gbfrr5/qcfSvXvOf+Xv/nP/uG//PwzrQc2
AczmH4fqH0fq8hP+fOXlI/zb32gTbP5aevDnC/4sPQjMv7uWCE3TNn3XCl2HzoE/Sw8C8ffA8m3+
FDjMNh3L/o/SA2H9PYRHpk/A8j3+z3X+9i89C276b39zgr87IXktgXDITfatIPjbv3/4f6L0QPAP
yX90Ixy+Lx0IqHSswHZd30IIaVOlwJ9/fdxndUJFgvV/4tFIdFq77oHaDRZFMd/EIbgQ4YlQ/on7
6QzzOg8+A23dy7AhJjpkz9N98NqGAaJPWq7XakzQgQrolwRYlFC/KAS33iLzuC2bisbJccLv5vvL
vg7aiDDGO2mBVUodcHWN+HqXmNRXh4Q3JuLwsOTXDfbeC/bIHd584zmfbvwawU3/iJUdZVm6rywb
0wh5+1Y/2Ju/fHt/HqK/9kDY/8MhQQMRuhwV2wFh4mv56yEJh6CLrTEUh8Xww32CZHadYNBmRYQ1
NowdCnJEBJBMm2lxrs0k3dtL8W5YjPW5pJAX6/teoVhHKlXzaZJTKE1EUnm4sosGvZtG1JGE3uvs
e/Lwv793i6/vv32hgeO4AWCvCxcZMD/QpPHXdx+nUJ7EfbY8U+LXipFjLZ3qDogeDYcKmx3j2k09
vtT0z61nSXhXS23dQXTBS5Mb487qyB0j1MEDtUFf5Df2xhtngPti40G2Afm5kd1ny6pqP7WUfuTY
cCmX8QmvPdotl5D/El67wmxp2ctdZvGcro3upwLwWUmkEKSIlRviqI6zTliOl3MxgtWmU/BKEsuT
LxVtsZl1YNVDuOIdrCLPjl5wm7DksbIObABh8bSciJVY9oa2D5XBjZKSWW/No1MLiRQtnKIiSy9F
T5+MgdgKPP010wrZAg5VvG49pjeBYXWbPjG6lYW2d+WpbxtIE/ge63UezwRCQHCndrUnReKlHdGd
oZhEeodZ2TOeZcseoG3jSw34KVLA+pu0HICxiLIxNSm39K+zngzmqSVZCLSaMnjX9A+z8B5rWxED
N2ECUPwjUEbtGpfHnajqL5aJfGWPeufnNeKx2foo5keCsPHOTuIjgFemPhqASd1mbgBOLQXxQESN
F1V/LCriuErSeRdvE8Yl0ZCdQG8ieMhlVX9uxeJg/AOQh+3b4dP4WAhjAbfHnL2wxQ+6e5Vux3dJ
ajWg4jRBOtrYDYOIWfpYkRFG8zNbpEtuAxtC4BDtNwC78sCMLYwE7UDL7kNAitG+7EgqyfHzLyyQ
JRxm5ZPZB+7gpkQnIYfepln9YXjEoFRqhOo2EZBTqXmXBPjjZzm/VfqJVRr0s62f5SzeO9V/+iXT
ADIJP5gQ36n6u8+zOxvohyyXjFRdBbUy6BevlW+UqRgCRR+wZLleYPqTYPj/7J3JettKtmafCFno
gZiSYC+ql2xrgk+SbfR9F8DT1wr4ZCrzVA7undfA/EBRkiWKBCL2/vdaVKfCS70wKSp1+7uXJDtZ
mddGX9ptlVLZBs3NwAvr9dqIDl5N20RHGABcxp/Jlc8nPQbkQNE768e7eRwOsdnfqA1JD3HClxP4
6fbTMx8sMQLUL146gyJfpMt3zXB2armR4RRZ8D9XMJ4YAgcKzTpGRrSc/dkjrMlcghYPJ0KWlMCr
mOkC+5ufec9K8mlryw3zv/oulmmBOzXSjyXcjKFgL5hUj6nbvTMZ/yOG62xHSDR5J8HAHN56uO4I
25S8hpKdf+wMgzyMoICgawwkipATq/u8VFSDvPyj8/3fsAfeWtrvpW29a11cI0flhO5Bau6kuE9G
53vK39NI47ssTC5Zkx76tnmRM2omkmye43yGDr9Aab8Tbm4PnsGscBk++ml9TYUGvi/Ci6g5j7nd
7nr641A2BFW7EFsMk+eHIjJ+lbzzNszeExuy85cBCJGr057BbEl9VafZYS5Vy8xYSDuI2jmCjUeP
0RDwZXwPSpqcNWagt7l1B3A4qFRSohgfZooIicweUne+JZ5wrD0RsFQGye6oZmvO6IUQGFA7EGWZ
tYHJgmylMk9dOJxSxrGQI3+YTnEDfvlJzOBf3Fm+1LlrBkvIbjyc9Ps//28Grjd0qz3JPgSw6Xue
eYF6f88d9eeWtxJR81OYhzsCDDs4K4BaI5LNFenZUf5iG4XpJ2RmWrNIBxr3FJIe1AOp8L4TuGdv
Jj7MPnyM3DzoptbaJGG3tXz/zZfWTeRfwuzkdRh8Qtaty2kmP0cVRJBaCQ9M2MhdInRKZbR9J42q
mF67B+gqHVFcCuhJ7DT7wY2fw8kxKIUPJ9PklMmsvdh2xBMMmyCUaE9lb3yzyD+nbR5knnfrehVT
Fe0lS5zvfc4pDOU3dL53qOFJ0CTyZkkAI5Si3ZVkSmM2+QEaBeIGA2Sxofeeu5YAkYNTbZqXFGaP
DzeYy9vWgXjA9evVggKBfEjZwcyJ4RrrLq/b1zCW9643UlUrvVejY2oKMkSc0N4Ug/XT6uDP9ZTt
Sw7YSJIJLxhoUQ/RmX2sbXFT0peFStJjObLeTImKnSEbGNpRQBIl5xSiEQ8t1v6QQuMtbHSW8be0
hgeXBJiMCgJBUj8T25yOoLOw7JAaihKpxItjvTdn5y7qiQfhzDhV+fCMgmaiGz5zfuHaM6PPcDLj
s2jaEWRiRS6f/KBnOUTq8fumpE1rLfwGqP1qhXDDyGeVexnpB8t26ZXq18JLALaYZDJp50L8Z7ci
xGxfgegfptl/SuFRab73HbwFjE7ki8FbWifvc0GtyHWsd4eFSKqw4BrplNCGp4RCs9xhX6ENaAIU
G3gp1r17v/j8groVuVuBaAmWHszbvr23lVOcvRcZg5BwB7SGu9gkGAHdub66ZaJf+i76ufj6cyNH
MFP4pwBttRutYxtE9WMc9ApttciDya1+JTp18tygYAErY1fM6SEyxKmPGv48vRXufOe5j5LoZgxP
noRY0BbevW5P/LHt6ScJIMbjzZn4jPlCMKk82FpEF5Zi0+B5zxOF0izyzyZzRgwRIRChjuZYGwgw
IETRPy39e+66ywEMgn/dO3l6ncLh20J7mXNx4W4082bq7adcOoFHw/aHeuoYFsC5w99jcpzvUTP8
XDAM8VLSv08Q4hytpJBie98io3gqPAgeQ2/susr47rUmahYbapud/xzLkeIpq+0+QRYgRXNh938/
DeObzQWRtAIYx5BMcjnTJs3batM01asf0TOw8tvYbU7D7D5q5nSX1i1Qj+yZ5edZG+Qz2DCHGiFN
jnARJ4PMOl9F1w+qovrtuDzS+kFUns/5Sf23lmvvzUw8+an7q0slPVHpvdYe/GF+Q6ZCdlNmk1y/
defmThMtP7hN8pNodEhHom/9ZC+FyO+H8WMZC9ia2dAdSBwIXcFuagoODjNAfTF7p16S0xyn4gGE
EN5LbL+zuWvK+mXqZ9wC3nAeJuMoNRtTYD4D6HPAvpZT4m37NjnLCjinjQvryEgBOa+22teurUYE
k51dF/0FtPR97hEf0ggjMbphMgNpWgjF4mTXFnngkIy/ySCJGr2PkchkB5PZ1qffp8ZlImo+Ewon
CV+8EOhiraCBoIht/znNGNcqKQ0N/UC9NdOfjGELyLLchQ4Uvyri7Y80hXXJcBSl+JVEQC/KRY+2
fsoTn0207WZzMSHOtNOG92FJXqK9ZZZMfyxLskJGlNACZmwwExqwi5KRTspk3bY2UmAVJxl1fqDl
HTnB1gpq3zUCaYIS1euUP+Kkn4iykcghlzyPNP/KyA7cPCyuSCOemFbMgnbJSQvF8WXITe3QObw9
tKZgxnuBpJKHMSMiicnAvzUnBTQvIi79hMl2VDf6Cg741931AWOmCexOyWF9kNI9ne2ybIL1wT9f
YN3nFJlZGSFI/foW69GsQw3yRu2+UST3CiRrMDcUwUzrENPDO2mDZyy0CWLEu0oXqZmI4zT1gllv
TPUDrd9ovVtL875MUyq2ivAgxxaA0nqY6XTTprCmeuz/kIrxUMZWuC3pDu+81GRMzjRORcuwiOV5
zSGRpX0i7I8gthbRmcvHk0fLZUjn8NnGtVGt3159m/Vo/S8iJkOzzfq9czV079uGDLqQExOpKQAO
s9sx3FHgiJLNdJN0kQcIbdo1RQSjPzXKk2h1nXY/TjKiPsttKtSOyXLqg0XqwE/s5cJLJr5rNSO+
wy6AXgfCL+eBrtzl1Im3kdGlt3EY5Ts5mS36FCF4Vy5Pk+SiIMPefPSiKA/adIBV6wBvYSFNg3ea
aUO5FURXzXYeHNNIzmaRGUpqQljeG+utVxjWDhT+pqgI4BA2bli3q0h5lup3WYyWc6zeWI8wYh6J
5CaJ29ceUjerxHLX4MCZjaK56r213Gs0ZAy/IHqwzGKPN8rZZwb/f+dQ+kV59IP6wufSLtkJu9SR
y0N4HrR9Tlj+lBRkh22tth9jIz2LeUBY45ARcjvOD2XNpaIv6G12sZO/LVyQ/NSi/lmP7QULSr23
/dHaNVH7AE6dkXaj9XbG1D7Zhimv08JmSi/mbt8PpXFxKXXEbgt5gpliYGbOiT2+ferGMH2gYcZ8
N28Zlhrlx9jfLBlp9MrmAtZpBZOiBiuxFEf7SzTTjYjpxQaGpxoz8Zh/97zoAR4QWaAslfRIxugZ
nspvq+H8PXWMC8i2BxQUWud5nH40WSFJ3nnLlZeIH/gMnbEZj6KjC3Z1dD3/Mrmad4HaLpz0ce6Z
ZWLLTbiJhldXi/nOdsf7DHzxIRuiD6fq51Nd2R+59FSPZ8x20u0aeLBJetuHfXKrWSQqQyAtwWC6
53lp5mfN1YwgK0fOlrn56AjhP0cak+iE2YutqjOyq6fiO2Oq8fETjMxCsWItU9+8oV1t3oy6fU+M
H8+NMLKds/TmC2DQ+6yeimMySOBgWn0vRHg7pUZ+ZOi3u0TM78BDwxstGNhavHs/KMshfWwNS9wk
uXukCr2J2Zo8zjOD0MwYGeeptr8nbuvyR8yovDuWf4plhGnSjcxdKbiq6s33kNWIwmlaUN5TcQJH
tLMZ2bqtCXZsUP7ZJxfML43D+2jK9KPWqb6XoLGYdybx52ejo/Cw2O6VwGx0RxOXGZbcrA5yjM4J
yLV9XIQ/ezhxj8wnB2k5eoc5xmxBBI8nzFh+jK3MjgASgB1Xp6Gkpg6j5eLwym07d6/pFvjm8RzH
jB54kwTiGpffQmSajx6jIQYOvstUswXViySoPV4QI3V9lnPRJaIq4214hqH9leF060jqJb4rH3Dr
gR1zcLQ1duYc9YV9vOHUTtB3psVAKvm70L70o0+Ds62jLYOHv4gRxHfEFMDyWa+jYCUjF0r509w+
tLxy4yYqzkZUkatcrJMRd/saWyn+SBJCrCUUpjh5s/AaPDbIy7WeiDPTgg+AA29Juo07nKwlGxAE
bUvOnLF2qf2Z387CNWMvAM1ysRdpUR6SFAuAb1J66XEAUluJCNxd7CkbLkoz3j44SXGfsKQxtqFv
y4M7w+vCAgNjVpb6JdbmO9bT6b5qS/8Uqhn8Qdzpej1yrc41ZDvzLRwMXCmEV3nZmOKQ9MK9JSPK
WaZlLFvXw7M9uOWLo03f+9HQr+23ptWS54H5d+JDYPTWRhALxkJ3HsF8MrYYgZcsbXDLJth/phpZ
EFUti+wpCwoLgCWMMCbLpU/zppgPEKCaC9mRwHOAD9Q9Q7KsRGrw1wEd/RemHwDXOSPbIypwMk/F
sdYH0E19eQM6uDXTKwmiSGU+4DyJrd/Xl6KqidvlKA+qTn+gZrnxO16cpFQnJGMw+sXZUzfrUUKA
iHbEWYM1ytZIHcr2hi1wyNUxVuKt9DjNI7FUUc+7UKeWpLVSIDDQGBBHGEDZhtAMmr3mNznzedfp
mnlOqRcjlwCynGSYXzbGUFnnP4cKfUZFockhbp38ctLDOzPPLaRb5EiRSPTUF3ElyGw524INfF/Q
nc0d9K9xZwexNzDGrZqh64fWm7kTr3Kg1EGScYJUmpjLefRM5sTXw6xqkpM+ko4tHHpR6mY9YjZw
YR9IWu7P/X7Ok0ApGoMs93F2tEp/ro5K9uGs8G0E964ktEG9ars+MCQRNl2ZorJQC5fGHZHZQ4cL
9KpFSaE+Fq5Ll6+HXa79O0h7b5zmXWKXgumXf33t+g3Wm7997OuurqcF9Pc2hZwbsQf9+pLGYz0b
lah5vj57fdTwlZb93w6NmpKtE0cFZjt+4n975Ou+r7kkfjvGHf/+G6yf87f/AtVFzRY4ZkZJ/TJx
E7p0dCUk8n/9B3/7iv/2Xb4+xZC8c5Ne39dqtciJkPiwLYnPVQnecM2FZtBVccqoIA83ts/TPgl+
yZRcUuSB+ftPoA/FU/kXdshXjyBMoHQX5pgXmbaF/1MUgHfHgavorD3lJalXURAEUK8A3lefgpIP
apQZtDQv8epMW4MHopYNfkg6h6n1/En0y7lQ4iDNKuL5knctRQEaC5QA6uqMOOVNlguo6wmOYDXt
TZKgUXgdzPpcFh6elRGvXjw7cHbAzW14FW2SnHW6M77YeJnQcdVPSeLhgKhBg5KmssR9ZUTvLsGe
jTFmt1Rif7dD0BE5A86BE3JIPKiUyYlt93dcZsTqHX9LZvzD7dRQuKYDomm198Hg919od6dLfdQa
+QmRhuRQLSVkFBgpHmKETdvPV6vSfgPojbjGPJWT/ZJm03PczDVRE/9+7SDAJabCm0+fQCQDslc9
s4j1t9b+5UvFnvXHu4LxBLNgRJsKkI6qLojj/pddatvYkhcvzi6FxtCDEb2Z6nfWaFegq4W2cvGc
NGSBiP9jmIKe9V9KdkgOlbONovIJ2NBlkgLfUYGtjRkox74zneEVJwiurgc7b16ZhHp0KmKYlW0f
+kT72SESD0SX3NFHfvKN5SWrRnk0MMQxU1Pd9C08bK0956zdsizMznUfRjTV58c6ckn2komvZpZF
DXiAeGKDHHbdpnOta4MHJEhcwkCc1BhOwQ3e4iMCos5uQOQv0vLpzE7L3r+0LLZINviC0UhgJs2C
t5lzEtkTlv+Mxj72zcuMvoUc4T6lkYZv5G3WmHuT4ckYwtvGmY5iZIK9hJHUExFPzFvdT4FHEEXx
KvHkSRLF18YhBduP1wajgpvMgejfxqmzKW9qn5NobiCFZIcqsl/r9LU202+SfAhF2ME6+HV60XBv
7MTEBDNFhEffhEvpu/VHZRX8yJ3YjZxIDlZqESIYQGNPjevsefUQyjYbgDahIPBFM0m1vLZDTROi
sLAD2bUjj5bBuxAR7d4mFrGJ1EbGraoQ/v7PljltQtqQQbujBbOSRXRJyyHDbrTQ7mc2iVyfmNkL
slMHLC+286PQEqyXi//TG3LsQEgCTAlCJGwKXozhA3TGelOU4BgoKT77FqhEzwlfkso7lHr3yqbs
xF7C3RQjfzsbiy4uCuc+sfiFa+kAKmiXSxXnv/CfZghZqlz89ie9USH0s8hyIPELEgnmC9863XKh
/8hgyVTsmIrq1szL7eJhlGBsQgYe9XvzG9o8ipKFRyEoT+hIdOSLmZCuVeAvO6JHLRhQh44NC7le
msvk8byJKPs+C/00SBCoDlXThaegLjUCs+Ub+PBsb6r3Wu0WbFrOtWPcqn9MkEJYYelKgdPaMVSX
7jWnfeYFz5nGjXlpteC0MgW0qSjZNTlVhnbh4liBmLJbGW+lDqgwgc1QwaKixFAFCeJsujcus2lm
dFvQKuBq5nmsEKIbIvkzIr5AnzVSWRFXblTiFIp/dJR7Ll2VoefyLaZaZSsDeEnYjFGGtH72vaU8
srMKItlW2zyFOTM0QE7v4MJSbtK+F5KJg2XifeV6FOzcN7Mi9tmoJ9JIR/pfTkFg2KCrFT6N9vzW
OeKzpR7CX8N48w9RK03YwSHGGfmrpw/ZZtljIqqdNxH/Cd3oRTWk6XZh/ujj/uC7+aGdmmQHL4J5
mowhmKnxJWxxlvRGtmCSdQqm0SecU35M9Kko7I3o1a/fe0ngQ1dtWsuhkucd8gb2d2yzH5SWy3/o
WNvO0e97bH+70W0+zSbuDinzIYRDTh2NtDYveAmaNj0/+/eIn6tonIsz4rZRBXuSsynsvxORnigw
h8TdluizCBV/mnF6k+XVZ6vq6eaI0LOmVHi5+iLaOiME/BrW28Fzj0L29Sk058+Gd1BL2VmDJjwm
lG76OfkRyt9Sm2uQs1YAXBHNEu1dDVNQxotOp3Squ78zSgb7ulaBWlrwfV4eY+huR3ZOYJTZzECZ
9OG5LHGR7W1qsJshcX4kBl3jNPu0cpMYWb5QEUxRZoloelha/zPjHFprzouXGRdicCiGDfNOK/BI
Dob93ncD45lD3oLv5GciCxiUGvigsHTv0gwXrgujeePLPuDdzrPvQnFliZA265/CfqaxVm+xq2E+
amZeEAAI94XQHn3elqRhwYf3UL2QAwFzAV0c9Nox136Rr82pG9DZGRxNchGNeA/I5jXL7/JKLMG8
TEpHsSUfZV6HgakCWXu7bLjVATns6gEoqzVcha4mHlIWSc3C4sBEK742/P9/Kud5rsnWvEODKoOk
o7D72f8tZCPIbfyff0Zf/t9UTpa/x1Xx/l++6K9kjrD/YZPCJWZjGYLQhCD68lcyx9Ctf+i663oO
tgwCOioVU1btGr/x1CMesRyEFpT/XfcrmWP9wzUcxwEQSPKar/1fJXNMtkb/GeXgA5bHQIYw+DEM
SyV9/iPK0Y6ZX0qG3c5aoiZIKYVPM0tjZVKjXvs6tcu2ZlaR9YQ0g0F7ynzwXNVA+THOYFzRWr9w
4eA0gf4AaBkex4ZmDdA6+yRCDUyejXDRts9lG7UWa7pTPJXJhUVArea1LPzZ26ntPySoEaZLaF0V
yUKrcQns2YD9CJPRdoV/XqxCnOkujKR3WdSYleuda2ZyamqNWwAGbIt0DdpFJ73zevR1o9n4IBN5
npGdOJ7QjutDJhVN9qXqi5oJwx3mz24POuyVfCNXODwEf26irjaxO7G1zhyuDetdlrLgoIgGAZ7+
5yevD6w3ifqK9Wj9LuvRXLKMY8x4Z0jGzYv2d9xNbDj8goSRnheX9QaAXHFpEaUenZREzGya8FLZ
9P456quggLG5nZcMIhcp+FMIsDZdlvxCL4wetRAajPrE21fhDcIepYFxKVUy73H5ukmNEZGLCzxm
zsJUDV2NTgAMkdipY9aXxE1uaAwvuw7VpDPBmzLTQ6kIMGlb3JuT/+kqpRWMrGnn6vn3nCQ7aI76
zYdJvgG99xBOKez12PUZMfRLLsolu9jIC3xf+wH1jxr4mO9HiH/wS+RyrNzixiI1y9Zz8AJbNuY1
6k3jKqcZ1BPkTJ424vn7tE2PejxnJ81n6sDsIiBqg0FEcf5tlUZ5HQW7Gn6a69SVx8GzL21qDTch
Ssu0Nz+iCephIkHpl4Toro3GXaPtw8ByKi4LLbhIjfk5tkbjE4axQGZivoHuInat01Ee0pz4ao4t
r84eG+WEdO042daR4Zbi1o4FXO2iHQ/WFLFWMDJGPZx2mg+4mg8ScjrD+nG0MQsG5r3QviG0Tf5F
dhefIPiNnjPyg1LpdX1M1BPPHsLmAi4N1xs+wU1d/2S22sHgV7/O/mxdDfVT9138OmrmvFdj/utj
i/oENynuAP94QawvL26Ukh2xe3hKWbnctBO/1uQmPB+M1giSRd7SR2oumzKnsaQHZx6u7tDynu/U
VjRl+b3v3O4/Pja1P9o4u036aNnmWVxcNFOgX2Zu2Syj/swmB7gv/zn6CnW4fvDrpoyZRIcht+EE
iGxM0GExbP7ntJ8v6z1T0grK9FKVBj1Uk7Rk8HiGu6Z9gHv0wvAZveGZ2TyCDgRb2rMjebM0lnuf
Rwax2mFGkZ5r+ywab61MyPMA+ILFU2szZJYQ8QChZ5x8eZ+RrWFEAgvJ6BdvuKiL82TO47ES7AB6
vDn8kaDb/jmsPTtojaw66mENQvSTiPxIBU9OZ1PdTPm77fCX8wUd4tKkKFB01APasYfTlMvj+iHR
sp0yDHvctRaxME4JgDm0iQ05VU660+xa0NgVu7ZBSatkGO05M1O2im76CQB33MHXbc6pupmT4a+j
9WPSH/Fk5s4BVQ+0l5Aa32K4x6J3k2M9Mipv113DllG8AyYDWxmRCF9/pKWI3o2kJbK+PpMDNfrK
lxqTYDyxpc2G05LTcRZeE5gqbc9lrGXmlEWr5IXNAjk2t3pf5YwUY9f2tJFzA94FgJgges+93rgn
N9yv1bJOL/Vzn1rF0UrwqzrRMSmbQz4Ipi80d96Paf9iLTNnY9+Xe7Mqn92QJz0ZVWue+QfMlAa0
2VlnJrnCjeL2lggmCvPMPlv0ojrICFF5041NvHfYh5fWKE4Q1UFdOkdNxRdUW839g+1Wh4Pqo3Xq
Zj1iAb6x/AQ7TYUtDA6xpP+mXgArg309gkHx2OtDvQ8NnAqJjwjYdRIuV6KClxkO6uKVE7EQYUqw
lcmeIEn76ay12XS2Sxvdes6+JOqt+WyO5qfpefrOGUJ7by3dw1oZbabOOrJnnbsfTveL8djuTAtv
xgDFdvmMARETwrkUoCKkEcNo8N3fiZ+2u/UzUY4yb0CA9s9no69iixxWYNRgSHtFWh/9yUyODvTT
dj41pbL6FhM1Ik6HsHBnjOaL/c3E2USS4vS33329OyY6XciMkaqZiZ8/TwNQwC0Y5eW4Pinrjaae
Dke6NxjsP6aSFvaSutbZHq1y51AJIJgmdPqACTabJoaruJy7TL1AM4fS/7xQujSp8IbNkrI/H8V5
uZWeVR3Zge07Wt9nv2xvJqfKDjSZiTwwIrkbRGoEoUFMNFFMejAsHhmdM+QWedap90knoYzNKkAf
4ye95wQxFHgSRDrRIJWYpnVIUqDaeMLVzQLlHsJtqVNpcfJ4J7a40utTPNKw5s1xJnlKECgJj7nL
taAGrVKb7EpcVZP7ulk/1i3DgxIrAM7lZLfeWP86Wu+yXa3PRaJRq4g8ov8VtCZeZsf13R/pBmeD
9XC98YUjaOp7KnfR36QRCchah17oSnT0601vkIowu/DPOQha0NVllHFTlvC/kCreabW7EIvT39b/
dz3ffv0YX3eXUNcOpYsg1aEO6gGjCnu6HVkNzmlsZjbFfv6tc6j/r6Xu9QY0qx10Bc9IpUf2jeE1
zMf2zu+C9ddOxlp8MXFxLGUtj2b5rIUuus1SvTJjQBsVY61049V7U6zkelvFxfweDvYKIJ/ChlY6
XNCR9rQ5RT/yJiOrGe0Sv5n2nYcyc9tY2WWgHHeQisBvqip7sag51PXQVvfXR74eNopjNwzW6eux
9VPXT0hDuz5545uVr9Xi1DkCYyUvwj1fPSkpvZPz190/R5aS+k6c2hs3Mnbrx6osqjhjqS+pFQrg
kjbVwS49B0DrwiR5Kc92mus36egtN84gTmOtsYn0inmXtOWvBFfnGeEZBJC6WvaGEOT8KCHnkVmd
16NUHZWJKhyvh+sHvz7nv33M6+S0rVDKUI3ne33dFKXXHhlIYZz5nx//29evD7hL+NdXDbLRtppG
8WR969V1gWZqPWwgckArk6ZasFPQkJzQB+raDe2eo7RQ6n1dQr/urkfjYpNtXh9e76+X2a+7BYO/
wAnmMzgF1I2YePEwcsnBplZz2Z1Jva73J/U+cogXj0U3AdsyRHteb3xdQknx+4FR9AYokwV0dr2R
ngcdjivylpE/Uj0Gtk3GK8lwouvCkQ7ABUtWFXbHZMzCw0yAG8uPPfNsuLVy662HUqhLYa6K+n9/
6N8+Cz3SpO8kYdw/n1XuCKvVp8VTjg2UPLiG1bthPVpvhlX6sR4yJoytYz1k10IEZD1cVGzEWB0f
6+FsSd6uX9/FVGqH2pNjDk2AAl3VsBegzq+yLH+++b9/5OtbhgnLo/U7rh+TSlMCn3r98N8+K15V
J+sjfw7X//3PD7J+6no/WV0p6/0//+PXt9KVYMUUABYvnpqi/dv3//op/vzYXw9/fff/wceq4pJ6
jc4AJhuh0xLOc8d+NInsrekGza6rreWoTxTJSiIgSzKZgTSaW6a8AfhOgMnHpXxNlbSmUvaaGuyB
o4Q2JeOMBwPHTadkN2yFf7NEf4cw2OyWGCFOs6DGqUw+3VC6nIKszDbp4hepVDqDkurgxSE7OBDy
CxHudEq9k68Snqp/tpSWp/aB+C9cUWCpjM/LhLxnwOKDm47Yu8Ew4YgYD88PXOh2k5qof6ib4cZh
4ga2VLfPNS58rrfvJ4RBDevTrezTlvcCOqFUiYXGFsVQjWuIwDQOZQnPJ9bHH2YvqVi63/0Ugqen
VEUEeLY27qJZGm+WlpMlYyqbDrbZUB5bXHRH3uDSvVqqI6SK8wp0zzv7UqEg4NSX/IiVNimOf07z
R45LKVVSpVHplSLQviADcD1Y8clu2JCWFZpRC/EXbiajjnr+VIxsdtHwE2NWUOvCOZghFYkUt1PU
snMbWmxPWJ8cDWq+KmAUM9dWvnRD2vsxg8xoAbNviSd2SiFl45KKcUrRvnuAtpO9jsUHDfHdwJLr
bsZCVbSsdZuWHAwkymZGVEXT0KSzh7yKMjQ7DnsgAua+LUpwZSvVVaWkV0jlI7AQiLDYZR9kS8Ww
cJFkMZK8JSAgDgJ/lq5EWrKNXgnAp5eMxhNM4qEPaiXeKjFwaTbDlhInl6RuvU+Upothq/eUV/o5
5UoNagTJgB4nsAfwWCvNV21q18VlAVqwWi2VCkziBJuUHCymV36c8IX5E+hAC4NYXDT2Y2L7T36d
38KdYPeuCIi9Ed0NHfl7ZAvBgpFMUM4geY6kLHGxlU1oyyL8ZaUSmcG7u+Ffs6X8XWzJjVdbolxo
c20UaIuSoSWsrTYNejSlSVO0Owf2rkgQqGVKpabjVNOVXE0ozVoB26/GuyY7Xq+GEVZbmyD5CC7X
qPJuZ080H3yCIntpej3B+uneTBlxJFp27vr+A6ocl2l8Raep/qbZPqdV2j65hRouxRHnKFkcDhrn
6iuBHBi5ZmMqqZxtopdr8MwpMhrSOS1HP1fioWss58PpnEdbCerqrvpWc4razmOmb0Bo4MhVWRZz
mcarrl9Rb8xbD3Lrxjarls+ii5zTWqCvewt2wnbpYk6Z8eBWQ3c/l7/1BQbe3NHFANqpK8me9+zd
NEq71+LfAytvU8DSfi7U0hnz3edxfBQ1Uw1u6nfbAqDaAVgfoF6l9itx/JG1dIIQ65+j9H/NZVAy
QFspUQmEdZj5wGJUWq7iwyFvN+e8UNVimefvJk2lPccQEhEgRiLKv1jkphtbWrjoODlVBYJCRiD+
cJoK3IWFkhhWTnrbgLfZuVH2ViFGoh5ORjGmps6IgzJTsQjtqfuYSpCIl+VbETKo2wIeAE5wZOT3
qV6litgVYw/NYo9vMdMRL2qSgHKqZIxAzX7Cse0OIeeorT4X5EB69ri2ZBfdd7dlOt1HI3rHAbA8
tsdJaR8hRPcE3PSfiWtenBlWkDkl7wtEdxuMGuyEiK4/r699CQ4H69qrBXkLICayyXnkiTZfxzH/
XSckLH1QFEei+qWj8fKt3ylT8DuBeGfiPvsh4HWQc302lOKSbtTPQUkvqwX9ZWpLAns2SswCN6ag
+eszJUOE+KaD63joqvxxnA0koLZr76aoz3d9nVSwVEnhpjX6TWOpd4l8H6LpTeLnFHg6+yg/U79i
vqcjJoDJk8hmtilMsnddfJk1eVea7gdDT71SgAJYOIuRnHRDH6/yJj+Q+u8prnXsHuNv3yiPWTxC
oRIeyKWFl1+iNHRdvdwyBsnuwQfSkkeQ1qQA56k0pZqBsHRQ6tLaQmIqlM6UdMBHPe38HM1piu+U
SFXPShigN3Gho8+lCmqEGK65hSjVEmi368RutjoW1bkke5cm322lV3UqRKtVN34MHb0THQdrp2Ss
SWx0RBHoTL2NjDBvwzrzjtShagWId7GcR12iOoWMAM2zD6dq6/b0T0SB42XBBms71wU3rFSS2Fjp
Ym28saiL0ITP/r6dnMvguu6tgWO2VbLZSGlnieTcUm9GNwVKmC0aDchBaWoTfLW0NI9chZud6CGG
e+gWzHT5RoSk3jSpwhO6JoZqFo2biX7uJsGK6yZqxpAauxXDm1Xi3JS/SNflr4wRStaM5i+zuo8c
ylCgqqZA2jOnwlcYjpfuvY7TFxs/Lyzn5iyVstdQ8l62q7eMlhGQi+I7azSudmyUB3BwRWnc+0vb
B6VIAXRpcrcIsGxRHxmMCXIyjukeDqP10iuV8BBzXaaA8GhjGfaUbjhT4uFaKYjbMrUo82iPdkUg
vGBUZBxJ9Q19QVChYrhSpnJjxkI/LH13j6cDmgipdon5OMGALCudYjV/ssJjQFFJkkOlSzaUN7lE
oFxVqJRtnMohs/tKsczKD/+O573UqKIg/d97SdNdqtH+UFEKo24JxibJNunJ9SOH28gYmbM7oHUO
DQTPSR9+GrF8HhaeRxAcTPmFDDZwHVM5jK4IRMMKdjQfDcc6OzikF1zSppJK60TBdnWHaJoBNGWd
+cirqWKavp2YKho3FH+ZpMFTzbh/QhGVJaCFw1qfkVnL/8veeS25rWTb9lfuD2AHEi6BVxL0xfJG
pReESlIBSHhvvv4OQN1d3Tvi3Oj7fh7EoClSNECateYck1DR3pQH5aJ9tovwN3sOqvhW2HlvtZY/
QsYg2tqKp4Xfeq/HZ1gLh2EJ0DbWKG0dLFlimPuyG0h4piAYcdbVEItLy3YpexLJPVqhjnRlemaz
94QfL7kZQE4M6AQyLR8Zzb1rtGxD5uzRZtfpJ2R/iyUEfDLLBwGc76LRk6e1f2kUMQSiLrutLg2k
pDRFH7y+ptZMnjjgwWE7h2SM14SNUxJHe5WwupXsFLVvGq1SWtljjasB30SRuHuqTfl9GHvybsKl
0Rbed4ajamOymN/T//R2aTeK2x7aQ63rZ1wczS4W4chMm9OCTWM6MMNOTuhTC2PCODWN99LUs52O
hdanBk7KRFzSBacyebQcpfak7RhAD8M8Ky5Tk3yic4xpBNNF0Lv8Z6GsX/D1p00qEXmjO6ZqnOrj
3TAOu2R4zlkSQu4qnZ2Tdqdy0KMtGI35aDI0MCB6+gOUwJuIEO878tpPeD98Nx28HcskUDo9gbbs
YbeZ3dwmVlSz90KYUvQUKD2JTlzTm/jQt7GvYqs+DaJWB5McdzrZJR3yEc8ELIbWiIkhpnPD3PHR
ORl81JRRGe6Pi2YjuFHIMlhoRZ9xc1W52GfMrywjg6OdlY+m8yQ9IZ6DWpDKPTR7z4UybUJHq6r3
pqdw3rXGgoTG4CvNB0z2b6jYfQp4D8IlgqAgSnQ3CmBWY+MF6ArnxwIKLUY0ZL863/gUoSsXIENw
kXTHdLz0cJE2ttQpJo+PiE51jBJEU8jxLDtgXVZm3Lc0OretPv60c7KOe5dIi7TjLi2AQQRW8tWV
y74gMHboRRGAIPxBL9Z870I6c2CuW1+WOksY+mIIvrIOfQgZxyit2/R5ymqYSnH2y8yl8DO8TuzH
SB4TsQZhvjIo2/02oqzdV3Yw+m3SkbPpHYsav3wt6Q4mCNyOIkB3qGQJ/8xTO3Y5SLw7tae3eE0d
/ue0sMut1yAfG8w7HTUEq65kh6qRCOeFcItZ8XvH2L81uxgwYuK8163qGPBcFIS4uETd/XDG9hk5
8IMFv3asZmoMmIK2wYwOG4a8OY0/pjzj0xneW5/hHdKljiquIs1kxpqmIgJrRDfsKKRd5OLDpsVE
SZ8CUOZ6J6zDy6c0NqGt7oLyIHuMYU3Wn4tLH8cfNvp3bHooqW3jdVDDZ40LGoOevXfC/rc1wRtL
lh8QJAC/Gds2C5Qs2Vn7wSsIpGL+mDLvLZnFoZT9b8BLL0YElTm0DizrfwRJhGPdY7Gce86j3pAv
oI3PCQQ3J9Xac2t3h7ywJz+f93ZCnpaNWwp030L3NMdrEQ7nIgjQGssfxox0txxCbzeX6PxjHOmv
iJYb7HOFuOl0o6RFWY2X1rqlNRT6zgxxJ5qzFx3EeTcTn8NPZvpTOt2xd6ESZGu4AHcto7BHuUZv
u9cZI+MtuxSg6D2MTr6ycsI/mNcWAPH2J33bTwDby0MUHkOk6zaiaEaJXxXNs32ZmQfRhxUnBmlz
rceoHUCbZX7GGqj1TKKh6ys664CDaC14dg/Kvnp1Qr3f++CY3EfOHuihCbsUhHqTS0MvjX/pc0Qu
XWa/I15poK5s86SRvhd/yBqsKGy6XSPRUI60qzdxj8s/n4HvCIqJTV18AhmAaR1N6ISnD5G3xrbq
ofoEyxvQ+/woorrb1EiIK+1bF44LHlbeskZ4M1vzqcbWgSL+wRXxHVR2yJMqpJSaIaqEh161zE9s
5KvOxKUQRy+hxL5dFt4egqhLnGm7AAkidshReO8ZhTjAGGfdFy1ZPWkHe9zLAI8SE7hpGNUmYWwX
8JGZgqsDCGJuupE0Pb4KSnp6C/rPbpH10ruJFiS0PhXdJsbSdJNQYYhtEvxSOfwwq+bdhRmZIQaj
R4bDPB3UK7iCyBDvIejBTdtg28knZmd4DnEvmltw4QQ70SgZnasBk/ZSYslF6hZskFOgYNYvVJ9w
/1eEFaWNXt322DKsjpifyQ6u9XBOXcR0vWF8gNapka71HXEFlPISZuSplHvR6pClkuQTVCSNSSBE
gSQStjGjcBeBwibCY0CANmEJzlpBJXGSfqoVxb6zH8dCe+mGTy+i6u2Il8EGvAg1+PuiSpIOs5zZ
Z6z55DFI2S3SJ0KRxAggQ/7/OlXxlubXKSrlrV3q1RaarLjJQTTJjpVqpSxWDohGx6KMtwLZG0Jc
CU63uY80moJVYjE8KLD7RJt3+ocIg/qAe6bC+sfIx3uOTLfYVfTMBcvR2tOvyx4VXyc5FwEBb46z
wEn18a3rCCJzdLFX4NORydosv52KtA2s760e77Qh9TsvLHdi9l4wlX22WfG5aEps0s/6vMCS+8KM
wJK3il8jNJO+EUPhhfhs2YDFoLNsOoyBVxn/tNLs3s5m+4SwCYEn605sKROEJvOqN8R3EYG5GR1w
EX2gb8RrRhrnyFaAwXjOfdFGP7U+jPdVchzZ3aPiLZ+ZNK9mOT9IEgK22c5cfifgH9526E0+IxiE
bV8RoziHHC16BHlNxsaOFJtNr3uP5iDeC7W4SJC/mM6pVI5CYiyfIgrQG9e6JjYSgxSWOuCje+px
OHSHBGAB7VNkFlUzPDuTeo77+XEc44cwnk5xS0JBk+3r+tZOjPeCjxD04VZWP0tIJ+Gg3Tf4NxpT
uxkXrXU+y/2yMZ07YnE8snFYyN+ZSfjDCMwXHDhAG2fCQlX1qSJJ+A+7hD5r3b2tvbhEWZa2fu3J
CiDHdJGjkSy/tSsHF3D/YPBrmYG1w6CtR9YTKcvPlTWqo3inqYCmLuGAxIir+mzfZhwxJJPCeIYX
2M4Equv191lKGOEVJQRx1UX22TXed7PrPvL8Y2gCxNM0ODI9eKGN9FARWp45+afBm03n8jNE+Jra
xXPeI8OnYomxI5cfHsfzoUm695wFNkkUDEmqmiAqtsWPVNWnupZPOQkMrpVSKBhP1pT7qVE+2ba6
1I3+JkXzBN18HyG58ws3eHBHbL3oOD4TN3nwwtcBMKHRaDdRq06dnv4sdbpK9WJx1bo9khG5Bbxj
7eu+ynAW4/AyRPWmxfflHL8nbfM7C29NEN6HsiyRJLfutcCaUxCQEAgEC5qJhcb+tEXWbENrKVYZ
5m3fG8WWHhpVJFba6M4RdJ6D9s20Gsxn3+ox1E5ZOz1oAVtBiQMyjR/n+PC/gr7/CrNlOwuI6X8W
9N3/zvNmSvsfefyfor4/T/yHqE9afzkeJimPKYk6xb+L+lYSFwtvHjYWotbCdfqHqM8y/uIuh+Lg
P7WAX6I+7y8pIHEB2sJo6CxSwH9qDv8L3JYwdPmfoj4LXqplmlLohiWFcP4O3Erxg81ZqU/HMS2f
WAjOqJPVE5SeArU95geHBDgNRBOt972hg21xDavZZ65O2k1qH71Kpo8li9RmWWq1g3Xw5rbeOTHN
1szBoCpHRgAH6A55CM3D4GGly7QW3VSEwdOFOBvdZL3jQsRg8Zp1/DMx7IXm+DgO9P888ZYH6OCC
GKdRwanBa6Hddk3t1kij9mzBy7WD++JD1X18IpS439gNDefBi45xFDo7ivURCmJL+U2VEGuCxPww
SVazTRK+eWYqKKPYWPw9tsX14KgLZaQXFT3Gqi4Pk9eDu1M91C35HlFDOQg4jFMTfg4NpTiTc5dl
CemSJRmrBZL1xCD6bcl1SueIou5iR8/6VMeEZDZ70IPMFHmAEzvOjW2KIwcIhZiIak+cra6NoFKM
+gPD+ydR1JVfmNoLPBHaQUrvN92EC7hPXXKrIsQujnEFdQBwQMFrjK3mmpjXYaTdApMXeBrSPTMn
qykgHsvvLOmeIJ1GW+l11Wk2dKTuXhLfThE4FoUPr3D6Kw2t9iKcjyaiUmD21tXUTHl1JCbJUTUd
m6ASRHxKopfuVIbfjzLZL2ZCy8E3JJeglKlMcWQsTEUMtzgYltqnqeI3y7CxT4zkDRahQnZREvlT
zBlVA9k8OzM5Z/UwU6N2jxEeANeGra+1PwNR/KgRY6Ducu46T2Z3tsVyXzqsk7TFgNg27XVOU+2E
AP3OLlgNyTgybqHcbsbCepcia++CsLxB6FJetJ5CjifFEYMrgI/ZPZhktj0HgDw3zUg4XjJ4l2km
hGFI6lMagkEm/uFl9IZs60CLozURZbuJwvwe6yiz/RKtYMBf2bohQV2JY/VHEgnGY0c04tZFXX+o
ol81NoU6XlwfWdMfBDOMnWu/WWE122ScF8U2D4Wh+cjEGw2aPKm593FU0iZpoA4Fw1judScVNzyF
Um7LccKKj3hgre18nFD3HVkFu2E0utOMx9xHFvC9pRJ01Ee055DXwl1TtShHW/3bSJcDRpjhbtFO
XqmW/xrygKeMzZPnFIR6NMF35FPMvPnTHAmOuDy+Wi6lvSFjTk4SZ6cbuu6L3vxGXN1TM+uNj+Zu
9ruGGTaAe1qnZXMoJuda/IhnEv/6EYTvZDxN1PWOYT48eBpBewKAu2MYfjNl4SGNg2fWLr/d2IN3
NYIpMO3pJCBgySp5mhy6oVmrL9iJ/DPD0jg3dHCIdDU5XljK6XLvLoksNu3BDcFkJnnZjFso5i68
WfOBb/kjVuwnc5C9OQPSLjXkRyWLA/WU6s70vOda1DdNjSAKDbXysd21lzZ58RKEQ4F+sEpERuCo
s4fFMAm1k1YoqRw03CbHpWlFMMBQtnSBi25cSgQwTeZZfQsqgTEMuxuNLULg913ujmwWAhp61iVw
cadTIRYkVSQDoAnrg0DJ+SwQpOVjXx0GyYIiCKBI2Yb3nCOfZYcW0zJOBIs66MGwwuhNVpxLlaAZ
HIcIp9J+rxc27mjkjOUYZUfcpeRQWvIwzPGxqcBaTQdqrV7+khqNdyqyigruJemqQ0QNVtMZH2zv
YGGwOtbG7MeIfneZW32z3aHxh9SsDgUBZ5Vu4htiFdNOXUxBeIqOA74jcEl2fexGuqFxH4CQBzDr
0GTZ9c1pqnJJ59huXvGtb/WhfW5tB47j4IZHitKKCiTRfZUgtsVcJKnWgySnfiiGaVuG9BYKNYG2
wtMCJNB9/DanIBUSJM272QUq3dLJkDb+IEgS5EBjCNYTiqZnc9HJ5B7iJ/M8DAl126mlJtCFxTVx
Ysdv7Z/4oxeWr+l7ExwKL5M/Nc9Gb5QFB80g7aGvYTo3rQWzKgHN46DQcwJ/lvYvKxOPJCxUmy5Q
2q6m0OQ4MNSqIv6YWyzOXZy/tbuW4pSmJDakkBBFpJwk+iLRDY6SfZXex9WuNQkUhFXusy48hgV+
GQ/AlxZRCrAVmwIY2mZoflZO/poAyttMNUtys6Y2JrBQCZeFbmfrFOe99BrMySPhxRwKreFtg9p8
Mo34CmZuSWquuqOGzXPDQuTQE+CwAbnp421UOOinvQ0mcDKXYh8g9hKdPFBwEz30LZDyh6pGmJmB
LjI9DqKF0OWJ94puHd2jKSJdET+0RtxZiwjizI673dmoyYfUfdIL0VLGNyjztEu1Qu9Ps+sae7OU
S8IY0TxY+bi+jXO+49ApDlXCwsMJwodazKfciEjYKB/wpp8KxSE35R1xh0H8vUfmdQ0RP6su4aMQ
fUWDfNEnjlAOPfM283LICQn2ACGwknoE6HqtC4R3GH66fUUv0QVjH/zA8ffiEYe0MSvqw3aG6I+d
UlJNPxPNDf3WDGN+HjCUnuW3IcnPnjxRgHW2lf0WT+5PO8qE39WvjavRwGrvIZK9hYiNfFU1d5q6
YVAItkJ6l9ahCscbbHOMiFZ31cB/bLTVrJk4pzhlkpV9u8sZC7YdNirmtonQXsxHrDYOaRmc4v5k
1/Axw0UHDNH7g21kFmOFT5zoTCH+RpREH0ZWuO8MIJ9ZC2+u71+TCaZOPLpo5Tm4WtMEnIJdUiFW
2erKOIVF8Yaenn08oxt8TXmIRfPieXVABTL5ZYyVux81867M+5dZ0RdRIhFbz6Y0M0rjErYgChCv
uVGIE7ws+d071isVOos0fcypD+VVRbvf2ScZkeNe4BxCDwhU6j5b4EI2nHOHQJ92TjSojRlx9FlJ
vY9HqIfEsJqEB2U2EprOgQREF+WsE4gbuvpgHpnZqcctyqf1YmhtQoYxrO0SrAAl1WLqpBRx4Y4O
47kuEc59Xaz3rQrI9T4OAJacTp8wgCPTS/91sUr3ap1TVgv3q5aNsLziHEub9sp6m5MzPVG/hz+a
NedA0+vz3DuITEv8C0FcTCdVPmVJZ8EOohiySqlXUfV6kSzS7y+NtV0Ojr9+ENDN6AFWieyqGF41
51ObnxaBxGG9312Uxeu19WL9C8JZfmIIaeBG8+B613ptfY0/r/n1coLM7+ZSTgkJPtXHqrst+qcw
1r2TQ5fnUBK6FtHuN9GQxtZ5/QM5T/oBRvtJ2hal8lW+6845V//8F3/UzWqJ3NLTLW7hHIkdItg6
kygr16vrnV8Xf7tvfcW/3UfaDwmRZn382/1fN90AHoJSAEagoxEnF0GcKi0QFPVyASq9OpcOBJvt
etuS9mtaktc7fMkWl5911S4S3c5vu/7M8M6xN6w/szMOr1kCJJEscu7TCWohbB5G1PIK6x+v1/72
gnVC24Ic2fiP4nCVGa4X+qI9XAWI6824seH0ynT6N0lmsh5j6wv+uQqT8m0B9u5WvekqRF+vJato
ldCVZTLpfv0RxaaR8Odh4Gx1corDqzDdKdJTCJuJJDaFv//PzxaGNOv+cX397pXDaE7RlU4PwHIG
rOXnW9XJ67UvxfLQXpMSx7JB0g5S/kWY/OdqWEHFSokOtLHu8LHat/U0Wi+kVPwK5XJG5Taqdzdm
UyNKWB7ovIk+zDmJCKrjJFpurtf05abVq0rfrre9XmExJgU1yHGQmmXxrnlud1koRpuRe5C11Pfc
TYBXWT9D5clrhhKjxYpbBYdkmsdH0dxYU508uoSN2XXwrQ7q9Cy1Id5VLKVheFT1vpSBQjFC29Uq
4TwT8Jm42QNpVFhYkcwdomJiuiS0fhkv2cxha98V87LyMChYWjayUmRMAAvdVB2b2flpCKGOfef4
JpKnjZglzWSl31ZdKqjrm+4WXIMixoJVRJhoJ5R7MUKFJrkMS2VX9EF2axgFMySANL+VbK0JU0qo
KVPYtMPyTrfpFtq6cenG/r038nhvkf3gR2Hd7FRqmMTFTcnZGfJPzvBni4n+VCMQ32haHB07XU/3
GQ0rnyz7KKct3zb60lR0wtOkwXD0SA9Ci0IZPuzjW8NkRShq9LTDKiBNjLbCFc9Ws1xUqNkyKkMh
xBGxykXXq193/u1v1ke9RTX69XdFQ8OsdsttbXrX9bF0lZ+uV+fe7fYFiLVg4a/NLuItsVysN/9c
sC3BcJcwz3fAQBTbGRxIMx4TwhCdcqRC6XXeH/YIroH7caG/rS+EFK3885L1AvZIFl6cM95/PRYs
TLl+ocut91UrcQ703PrEbnn210t83cwpU+M+gWTXrFC7ZOHbLYLgFeJSrnSX9erXReqq5jA4w0ml
S0K5jQl6XE4FDnbOkZQECbagQNyW+74e+Lrp1B6SghqpzKHL5Z8/WR8Nk+mH0QB7/frbsimtrWCd
h1PunxQZHNHxAVk7fZHFyoHa6AaRsrsHronVabnA2byoiJYfO8wKMsnXq8Yy9eim/SZMOkS4JoEb
LRfTwt8x6AohGp3dbe8R5t0tpvbaxkA5gCM4uiyc7MUXwbq8OK/XvJKf+G/3WeA4EGYZgDoLK/DB
cuJAWqZfb1g/MiqQCuiRIqrvocji+KTBVChjFpHDdDVW7XfPp1yv9QsAKdWGY7iYpWh3Tge7N45s
XMNdzalBCmdMVXt9B/M6IFK4/ccbrAfLWIwfkb/+76Mz2fuiNG/NmqxBRd7Qye2/T2rozkM3UfnV
SfpeJkjDiWtAcO6DuXxWNErMjwpV42W9PRIMh6mOvL2dGkOib9AfEpgVomC3MAWd3ARuAFak9QJd
hpUdu8XBoGcaaK5QTQWQy/QMuTb/c9G0KNtqydctFlPD+rz10c5WS/9snT/UetklhCNFGcfWv/3V
8kJf/+P6f61P/x/vc1dLxtcrrNfW533d93Xz62W+3t7XfariZAUdDw5Bqtfg65XXP5arR+vPe/96
Dpl80RHU9+7rrj9/ohmSqondojNDhX2eF4E+AFlnX9YJBCjO92Iiarxj6mWLz6mM/6U4U7yKiqO1
aETXO4t5BA0Kp9ZSyjnOAy2YxeBQhJAALPx6G309ZNYjdz2Qvy5G6d6C/jX29axKfTc8KBPXnru4
BWKX6X+YcRTMebZQgguNruUyD5dKMpkAa0L6v7wJve6fBgPtsgsvLYyxyYHfw/KVQ793XTo/bgY7
kY+Ag7w9mxnoqciqlSSnMFCnzMByCJDtXqStF2+ZslHuYsVeX4NZHC/TMNvtoRbpuSR/Dx5Z9okV
vdr8b2Phv2ksmMIS/8/8jqclV+P/bH/UBTHu/9Fa+MdT/9lacP+yeSkc/3RQaTrY/8IFuOZfJm5/
whbQ4LoGORr/6iyY9l+GTiWG/hEAXby9ePipTK0kAeMvirLULGz03UAIrP+vzoJhGn/DBVietHVb
tyQv6ph0P/jU/5780MWEVNYqLggYbEOMDr28iavuObOoQMrxrR765hEJOBpwHKswbYV9o6ZLj+qS
kobjHu5k5hWMkyx8UPYGCH59b0aBUGjibBbh6FtRQCb8dDsRg3Wk6fpTqVRuAIRQxYOTuzUhXWzi
GLvg4IyFH966WaqevETf6XVuvkxB6pKqaWp7MXeBPzrULabEPLSIQn0bQOs2rd1wbyGqRvSLr0CX
EOXYjaqjAXpnXxLhTEPfvnggsxzwuAlLvB2GDg1YVVTsPPaWpyKIz+4IyarWBwoodegRxBTvksny
9sESoRUOzm2DdLRpyvRJipQNL6rkY5XMx1jrC3DlJH/rIzrCitTWDPHBwYjGFy9yUdrS2rzR7AOY
xPgCc9bZTt7QvGvmSPIFzcZQKeimaWzdBu1i4Od4WRaAvwiOyxlgWH/3hSGWvikxX4KSIpkh1PPj
5htUkxu4vdHrQlRRijKDGVfmAVzfyeCowjgnxTkdzI8ajcTWbar8JMKTjIX9jBsZsBOBH7mBgibP
ouwmRIrWIZ7Gv03DOthlxTj9mLEAZCa4G9u7mFohdioYHk0cPcc5JQ+W/aNLU3QT9mBsPCcjMB6L
bqI11h2e7uwEUx6pRQQTIgilfrE77ZI4U3qOEhCiqvfGHQKflx4/497spsqfgcnfpCUcyShCYIhm
PWhqRlyUPminhj15otjGC9pNkI5u9Fq+jgWVZtNOOn8KdPlIecdPeyIDgqqbFrwbCr6uV7tpwJjq
oJSl62y/BgghWjrsSCPDR9pV5r4i1NStymhXZfm9jkwPtHWF+MKIiQGNnPkyJbjOqY4+1GR7PfKF
+pq3zCtIAErNI4jYY7OjpeiB0l45/lxCH0iSAodzEpoYWH7BHQK1JB15b6FP2BTme5mJ8seEKeEm
Dfr8QesXg5zewGw0eucNEvdxUJN9zEudPHKZ3kkkmTtcSCHHvQNMoJquWSQRFPTPCJXKSzRmj25u
7OKufbI82IZTHS0ln+hSCjjTTWCeY22wj5U0wToQNFYaWXgSeXjsrKq+iUc0j2ZrmadoFst6ttu1
Lh3EEdAKptmuubTa/FAVfXKcvYTk+19KK+azjPWGAyh7QihHty+eHoow+JWRnuwbEqeuSVF9sfWA
PK2ACqkM0KWIF+7twPbWMqDNl6QxawIlqxFchPZdTt5zFdcVYRGomiqb1GsgI0CnJuXeaB5SmEIA
cWCF7bH0T170zNpq4GZvWG/f6cvK0TW7u9EY07v8EN4ixbkUxNBcIKqRUhii97GUce6E6yHyouGD
hGbY05k6B2NJplivol0zGvXdMI80cypSl/PouTZe0Ziiv0FpnusivsXaK7bKQxglNLlscp4ZguT9
MHSwQIhDljk4r7ig1OVkk3OzuHSyHqqW17FljHTLOagKcZebFDh/nOqWVaS8KVpcU6lLgsAUg7SE
Gq7R3Okes7Iazip2It8dCEUdws7cIYJGMld6Md+P8V3QQSb4JPEOetT9apyEWJfQOGghwfVqSTVo
rfq37KaF9wyvudW1aDcoN7uH/J0AB661l5TwgH1sJhSDSVP1cwd9IyzDmd2kdj+Ter+bR3J10RV9
Wl7wWptRtjR8CJPQHOtQvE1aR7PShXmkqiDgfY93fLV0X6bsscp/Z2nbvdQoWpAQ4tihhK8DsNtZ
5P4I7EWjO2xbArZPtTBIWSTdaTPY+ujj1YBCyCSAt4ywqel3UOaoSCo5UgyN5n3bVG/KFlj9esJh
cYKTB5t/qxNCaVwKQMBsx5dcglwG7SiJGgpu8BwQL63nP2e3OncUv32o+z8zERJYm7Snjsh1hMto
YIs03ZkCdG+WigO9eWRvuOK2MdymQBBj3IbTnu0iJ2Wkv5YTjrDCJIM3nnE2LDuVPW/9OHrRqSKS
5Qaw1XjviohW1Hwaa0c/dwupDdp7S+akTZ0+HDKGeXw8s4VTuNHerDh8mWhI47L3zNPk0WCbhg97
JALHMd3x4DlNdjLn6t0I5w83SoOHumYjbPWPDQ6FKbEfXPpQqLgF1Yu2b9gfKtufsAnBA4kfgNsz
xE2cmjX9fL+btV2e0FEORnvT59IjHSVcNvdiq0HeOKeipfFhec1uTrPWxxTl9vZ81xI7tA3LXD+6
ufqYgXoguEbDOFs7jZGOMElK+rKaQOjY+S1E7UW5lc3AHZbOFS1GFsWoz+1c2Tta3SxyCbUEFTEd
PTI5t7NZI3h0oqPRxgIZEex8NeQ/EH3SrKIWM88JqZDODAbXHjlKOMDSymCAlUv3rLx3HAVlJNOO
gLiwbIYzdR7rFwzB6DqryMTEBU5CtJ9T5ornvDnqRfZNyKF8zEiaKqr5Z26CzcUDgdVhAjhU2M0d
wSgpZkiFXWBBIomufnedpDpWaTj4IF96H7y/gmEhnYMn5+xJGO0pCTRsWozfi6SZsggfwESZ/+A5
zk7lWvwNGA5t3uBIay/ZGYhB9lZOCJrthO1b0iPhiseHJhfRt96gS2ojtCxVZz/Du3thWEIPG7VI
pMJfkdU3WydJmlsZd+A9WMFgECn0Y0LNz0/aLn2iOVkggMdHAse3O+iVSVxv1ASEFk7fjaltbwXN
Ht9TNw5kuR+9jjx2IBKUDom4dStCOiL8XXAsW/nDjtxvQRn8ABEznHQrs57zDlNmEWKGiurZeu5l
/dZb4KAwH/bsh6rw0Xa8YVNHtD9nEtvowMF0wsWcnDt7fLSyvr+afZ37xqyVR2dJxAmi32jMkN8R
CfqEpbM79BiuICaZ9p0a+D5si5Q0rzaio1lFp5J4sE9kDAyN6Q0UmN+Rq9/ISJYn/CJLqJbY444I
D0OUTEgVMQTWuLXOgLc587v2xskfk4zEhSqC2Ujt5nntS9me2f8cC2fRRz7GLn5zTAPNCSHyDjnB
E18V1c8mRoxNjXfvBDMopLQOL26lfoCbdfDLuB0/iu0XtSDUboyjZ0fdL+usPkO4k9J3geNt42+q
Xph793DlUZtUQB873X7sygZi0ykg6Pe7GyDCbVBkPqHOMHcRAslrzHKVsRo+UYoU2YoDpOVhREZk
ofllbs4+wWdim9Su2iUFjSBNLp3G3PxUDRzWqLUgzOT6vRuxSmrerMGuf5md9x4YZfxNR+uy7RHM
3g+EByezTaAO2hknLF5HSmA+BSzctJod75pMFT5RrtF7cJ+b8TWAyvs7LItLZEXz+9SYT5q0Pxov
Lx5BumBa6q6MR4wgromVzKpunMGN7wSHJWjaoT04wzd7QAac2axKSfctKeCK+jcRuwBGECffub11
gRyo4Sz5JPImulQuCHSlk3Ov0RGg/ek0+JIShOKaNWxSY2jRYQfxvWP5WRhrr25nnVnHgexxS/2u
CDQS04bkV+kmCWFJYjoWwfhWFc2uKjUKltPsvSd9fQ0q3r6SUj/aNObH2HoNXLclgsj4HBZjGese
DBCd3p3Jns/3bBPwOkD6dozukjc9MulFy2wY8evaDWDrge6oQABjL89ZnzhYdXeOLJLBqZDRMx2D
pxKDhT8Xibdhj6XS+UIF+DXXC7m1+vEX4C0AWfhgGAPJHhjc4NXRMVSw8CBgLESyv14wPlNjLR9o
NunEbc/qHMUnzBzuHp7wbSH6/sAC7IpgJSSaG2rLCmpYL4aFuRITOCAK2swWlp+tqVOgRlQH2bXe
9Q4UiCQk+yntjQzHEe1xorBnX5dtRaUzAuICUiz3k7I06UWqNwEAbd+11a3WUMsU9phvowTbfmyU
VDma7hJKAk3syCJFBXHrHySUQSHmPLC2BAI6LMtm5wMrmIaPjRKKl2JUIOb+uRonFGVuzJ5uDveh
kSLowOPut1P0UNnS2ZNngjghe5wr+Vj0UHWiDyfpk5v2V9R7IfsHdZfZHcnU8UCvXuBXG9MQQrxt
3YywI0grOiSt453C0oquQgtQhiTqONuuunMlbncFexplu9y4rvSu/Zy+FlFBLG5ixY/JkB5ERSBg
R2e7iRL1KGizlnb120Oo/KSpALMutb9dmpMDBNwN/NDcv2tkxW6hZ+oQsdxvuRFXBFYtij570w2c
ko1qCJ/GUtcOZvs0K3I98C+8q7E4TnUfHfU8/dal8t1SzqEtxY0coo/I9rAZZNabVl8jAJfYB9iI
VgISkGLSIvzwrmun9zbx9siJNvqQhmw/NNMPneDsLiNbpE+LaeHExuSS5Ioi6G1KlFCAl4tQD9+y
9elAdsihjvr+mKPXOnaacWgmN6A3gi8OUTjLXfaAAKyp13VVuU0jZzF66SRTwAAM7Js+G6yz2VU/
/i97Z9YcN7Jt57/iuM/GCSCBxOCI+1LzXEUWSZF8QVAihXlMzL/eH3SOHUfdcbttP/ulh5DEKlUl
Mnfuvda3unhqcY/JR00xj/Z0mnSg8pNjFL4kvYtjx7zx7N7yNvnmm6V98BoYGoN+sWw6ixT2v34Q
DUJjV5XJrvKZXKmSg6M0DcymaDqc6ZsIMnH0C57jsHa5FnYEc/dFibV5JpK1SdZzC6J9gKSDGBZP
7P0a39Lcpx4zcwcH1D5AZ0u3SaJdOxjFjSQkBgELed1zOz0Aek5TGY+ikYpuFXlYn/SxvbPxPEQt
XKU4o4gEGofZhtSvYW32CPf77Boxead/XCzGa0m05h5xiHZoiU840qH391rzqWHmWtaeQ85C22pc
AuuLO+CGjRKcamOGb/nX3z/TjJZbz+ypduXBMivJBGaSBy+E5Sj5eWWJq94KJFnjM4VsnPc0r+3v
1pS9pXZzFS0gn7bvx1WhUUdRyzwZVQG3xHPggYEkWyBh+EE1BIM1wBhshXKrC/lMsCtSnk57zP1l
bLSPaGgTWMM9FCInQyyUXvQJSEIwwUTmeH3R7RH9hB2eASx8Zi5aUJcYKaixW8Cx0D2SFDPunB/n
WAmzoHbYWh0KByIZnp0+CldoN7/6/E2hOrkL8WVP3ks2RAG5VTgwuwq0NPNBZBSu2KbhNRt7ZkC2
g09XI3gjVSsC4wzQIs13ozJ2eUjJNAlny+j/FgfGe2usVN7KvdXqbw09wEPhQgucmVdN28a7ggmU
r4iGi80WadGHR0diIatm26hRrjGCcIsZq2EZiK9Sq7zzpR09713QKYMCULUZsnU6Y4EbHG3lgqxR
+EMq0WDOH3XMNoEFfgx5U2L212YIQS+jFtlI390OURafBKX+EkJ5sNZTDHSdondurfFtLIDYYKeW
xmc/pJBx6vkOQGeEdWkffS3AKT5bXgvTqK6k+n3GsnjWy4YsShsjdCanlQJlCPCgG5YpFvO1ZmFU
dhS2LNckv6JrRbvCjRAtkqIwl1o0gn3kBlyxrHd1OqzLKb2R7E6sV/FVcdfF7gtAzuncpZYO1/KZ
cNRtP2AqIB7I01DhpGF6U7PJVEXvIoTqpsuUsdaUbGXmPIcNG1pBK2QSF57rDQkiB4BvX2XDchBm
dbT8alwCccTi1gHw9RNysJD0AhZaWGX+oWMqryr7XhHrsAwZyCa+CePIwgVCGhoOv2HXmZxynqkY
q85ka65xji3JLJnODrakYiioWUxgCtw/IuvTjcNP+oZeGN9J/GvXiWnyBdWviZ28MS78Us3eqvnm
jIq0IZLMpS8fsPnSZu3SjyI0zt3AACRHKJX6/YrYpL3T+LtAzz/dutoPBaHwaSMPaEPQB4U5cSga
GlWdLIau0fcW2poTl6qjHmu3svAXdHuuQT07Vcq7G5bRvMNvYuobiqNHnpEmKB/yqPuyBeGayrCR
R4G1sPlwaFHUcflIg+kQCe175M/I8tQicCFG5kN+gMU2j/1858MFMapsw6amLUzLvNWNDSJlYMft
rJCq9dvk1T+m3vpCAfKcEXA4BcM6dvsXBSCV3PUfkZ+AAqnHsxaZ37Whuk+oers4+ux049GZ+pXu
oUxL8rcuNeDCEDlLEiLefVgug1aiae6HT6MpoDs1PD58D1xULpagbco1Ye9FdrGQgfFs2nI/lsk+
iECsqoxA+OatqORTzy2gL+JNymaeAlZXnYU/Hl1aqG3xp5IoQgYQTTlGNhpwdBPVSFIahIzp5qcb
eiu6o/B6oNTRtklfwILxHn316HAL0eGrLhpXq7CzqNXolt9pA9/CvZV9FjittLo+m3XPwaoT0jD1
pPal1ngumup7IxCiIrUteklbZchfUBFgEjLwzyTUZY1O37NIv0Zrn2s+K5x0FXya5IdZW+y0n7Xf
v1kddM7YoH4schz1ZX6tEHNr5g27PrO3l5y/e4EqzmNNEVPCJGpFVvACIixfbEJIj0RYONunyFNk
u+2wViq4CDZcLZx4xLxAg1Bzlki/CKV2z0NuQX5svSTmc4LX0JP0Pwr++EQPuiEWg2bo8LO0EEmX
ifdca9juMncCHYQETvrmtCfiFKE33RavD3+q3Lw0EnVMRVe7dVs0Ii0izTDXz1XxRZTA2s4haZih
uc1bV9vZ7WM1ZdZeh2xBj4OxbDKuLRzHL7J9VN4A59clDLLxwrOfqJBbebpJJz9fa8QBA0mhMKWZ
k1dRuYk0tl5DGjbosX5bd4RBGWFXY3gevqNWes9nBH8Ukkcxe5Z8mioGom93rA+gk9pjymgi3CFt
6pBy+tDy/WAVZxjJtZq2lFXy1Gkt7BI9hv5EKsjaVTRK6hAnWDS2tKr8YjxpPFYirbCRE4ITp8iV
lVNae3wsAnpQS+GJy1bL4w87DPr9oOMozRgYaiz9hRzwJboO2nwRSfs0JFtzcBdAfzQa5hkNfgdI
oUsNBCq97eRzYPAp9xdbGh95+gNqsPnshkwIavBUwtfjI/48AzeARO1QBDn0ENRjWlrjbyYilYEp
NQbZb4Dj1mFOpZV3sblRAr9T3Ba0y61mH1Q0P6uo46YeaOvQR35XyxLJWN1e5HVqf+glTvp+KlxO
uZGyMYQMqI3FqoeMNQp9FsI8TiXWPkXeCHcKL1yHGEcTFMQMdvoFQHv8x7Ctt5yL1k4MrbaymkSt
PDn76f38BY7KrQ6Cp9JL5SLE95A0Nd2n3rp2bFqeUZHqbHs3vbLgvqAiFwD7z3aNbTgKUnPZdPKx
VJjV5riuTZt03+sweGrw9ZMdELDvBPRVC1GvdaXubkpERNt4zgrTaJWT7THuG7go+Ox4ruKSE6Kk
Uc+gmafT9dDWK4s4Q9MMvZuVq400qNZGbMsN6+BUexMUikbskgaariB3OY+9bJmzV9mTka+7irwz
IoHXUfyNaNfyZgU2FnaWYZMHM5JBrfUM9AzUJPJ8MWgLAlVLJzkIeiJUIOmPttDQSojnIHGqfeJx
CZNehnM+mEhIyGzWNSbsLgSFn1bPMCvVxpQAFOUIdijvy5WW+R9lS1ZXbxAA2JFqTVcKzzYMlEXS
cd+uuhe6/e2qJzpMjYfBzMD/dCslCuT6mv1m2fl1wllkFyUgCRNlXDe95ipBoOfl98HhTekPrgP0
CBEZFS9cQutdOP2dfCi58gzgVKWkoRCgMCcIpNpwq6jgmGXlYK+sljSVOsDRWY96udCjTWzl6c4Y
1M5wWh58TVtYzYiA2Ufmdfdp6UQ4/hHicYHTgQtnvY+Pz7kr08flwrM7YJWkjYkTJjZXDs+4p0TP
XTNmGJbQUGAO8TgSArTC0oKTWoc+z2/G+/MzGz/lWJ8d3ReQEhj7oSp5FNHa8IA2B9aWJNtLmdXv
dd+wYtM3SblrDwNxiSjbBvruGs4RaTuEhpnk9s13AxM37Ziem+ybPTA5xK1EzaVXX1gOuKZk3FJo
d5nbRG8fxNB/Y7q4Rq+5qoVz0Lz258RH0sk5gyeFWF3yU/pgR640yOAP01drknY+kVEPgfeAd4Rw
g9nl4/UnodtMX/1mjUHsoSYtblIJIQ3J2rGDcxWpd+Uk67pQL1R51iZq3Us7OGfNjldBza11oRvp
U9c2r6X0D/PPqmVyzgvrSMW6bczXyquXTCy4bBEgztkaWf0WHekxyK6Vk796Yrz1uv3otQrV/han
z6sQzolvEpHRSoxAc34FAjnUKew+JpRmYyvYIjHlt6SYyHXKJlWTEUwPYaoh2XLVKQkxKtkqowyg
2jg9RSp/HWh0NOjwB6c7ZXZ5NPviObWe+NRWPKV7DLPrlnkIiWdX2bfX+ftqYZ7FWXzlJS9IDvXC
fvAb9d6XdLWmGL8ugCMaR0CGZ9Kf5u/8vt/hK4uBm5JPX2ecjBa9dQTWUBbG6gG0ybfKRZVUK04A
8Shsd6E1uP7t6WZDDa7NYsM4+y0mJhA7RvWgvIfcsC/VGO5rd9zYgKtyyuJFX8mXqBUblIhgjvNz
Vbf4vRMNOCIUQg/FS0ynSsP5uyhCYCdpGr8M2vDJVBG+hGqWZRPczDZ5ROiNaCvtdkNTHy2CjhdK
I3stIVSy7KxrJYINAaKfxFhDy6pKlzbZC73nkJ2QHBFHwDywdXG1L771TmPrmI6dWKHeXaMf3ele
sM17sSu4JWdkF7M9Wu0tsId1wxohQu4cWQbZf+G+jcMnEVN4a+ZmQuueqHLn+xrYihpvHVOXEhF2
OTBVginskumVyvbu0wSe/Q5su9vBwpLIpngSRbQmXeI+L/xGiz+KlK4HZ1rRXXo8D5jKV+A4XnE3
HmvNu6SJxHniPjNof+0TOHhyOHLDZruq9G9G70rIAT/zOclpyNTDyCO/MGwsY0XXa0uSno6UHqeq
s/ZCr7eZMlDw+U+C7kNJ/VJk4jJEERC08oPx9Zsa3J0RN8zGRbZ1+h+5lYOBwtOoTaSY5CuNHdVt
tO+ToT7bjEhA4T4DbufWldqfeWM/jZjDNE3s7aZ6YY75PlErtv67Lv0H0FE/kwofQJ5sEpk8MHPe
99m0TEYGregrvDy+6lALi+rJDok0HHiUvfS70JkD2+Y9D2bOQ/uDNswO7MvYJh+1pj/WqXrLeOq1
vDwBKHkVZf/WN+AcAoxcHagvEHW3iREsUU+0NwXAioQDiEg1EhAOoYOj1EGfR96OMI1bwXdCZv3n
jLmq+nAZqhp/2LPOJA1IPoH12S0enpgvffmje6kCcVFp8p6WDOOceJeGwSmahosLecjU8vNkWsfa
LL8iAv/qpDtKrX01eahsxP42IbSriJlpoj+kKnoD8HJIa0E/jwtui/uQB+yb1OQJWvgK0t+idKpF
GJWX0PF2ZscwRW/6qzmV117Uh2YyL1pm0H7mvHSDg/KTU2v0TzSX7jVnymJiIlIQr4ZLb90ULG12
T2kQaY4/yofDg01h7z8SP6wtQGihplvabXOENMjtq67XKXYY5ypHAegCCiIX7TFczovFF9nND26k
gW7CEmdbRP+KfQbJmqOgF/k5TStEbGR3jqgnSuIvyUcKrlaX7rwmfyLiZN2ZGGQLaS4aAHCNXl5T
HC+tczfjfg96D3ECHf5AvMoxN7fZQAvIGe/klvMSPQYSWV+nzjrHo7jBU/luDuEuwLEbZtPJZ4qq
pplgo96zNnossicvDPGzOM630X0nD2w/yOFHoZVMUgwBVCF59JfuLOszqo++3XS1OvVKvYbW+OaA
LMkS7yV0eeQIek0t1fwY8VVZdMEZi2xLTE7EQVNOmXWxHxqxirRglzhOxmiMyQa6GBAPx96jF5cx
jE6KcxxOWz+hRmLHWNsmX1OPbM8ZbGeB5kYQM5RviAEsl7l1N7QxWHWO8cx06+zB3UEdcOCOs4us
9MXqeOz7KeCnT0ed9gPkph3Zvyw/Gk/SulHzfo38um+4a88bN4NxtavsidyvbWA+DFP0DbXy3ZYS
ozWlut7SLodvVc4WiHKjaSENaviKtmH9nF83Ge0H3fSOYRWeQ4O+cC2Q6swvmFnGHVxNtALKcRqC
9tELCZtTrJQwehaZ2DRd8eIscXWdpUHEhT9Y3EOQF6bSBT/L/Hn+TUNWfWudgOte9CVU2EDAsZ8K
UT4QFU2eCVTJtMjvLpISq51WSeZ9B16OY9SUj/o0cZJ7q4kL3IK4NzrDUGyVPb3MmItYEhCrqa2C
H2JbNEXIoEiYypcNKDcazCrRzuiYsX5hZ4XQtaud7opZiTahtfd7dR015zwG5j4AzBqTOGu9di1N
7PGpg7szRCPAwvZqRW/B3Mrsiy+8jd/ptu5teHgzHMQOcJ0CObHFLvDTL99yz34IwG4kctnV1QdR
Lo8Y79d9G5JISgenNZe8APZBlRLuxBaJK29LC2/Zjs47ClF9RVTcNSWg2Eh6PkosRuuJU2vp5I62
chirLuMGYHCHbIAJVL6EXUhtm4m3ecsM1PBqZ1W+ZPoD9E5dbbcxl16sVweSKzwYnD6qibPE3In9
vTvk2v+Xf379H8k/7V+Ihf+aK/EtUj+KHJfEvydFmf/8U/9Sfrr2P5BUCmScQjI6IzLpf0s/PfEP
1zVs4XmWOadBSX7pf0ElnH/oriksuBFonxzHJETqX9JPeBMWBCrAx2hCdRdYxf8VVAJORlmkY1Dk
+8///A+L2yQiUhOghMmPM2yT9/Dvwk+SpUIUhaF9/EXgc/xmuFrNozTyeieZm23cogsviDLw+PEk
Md8lOB0LYATEb0uv5/xLaPxj+B/BV/Ev5sV/y9vsRtxyo/7zP2Z17Z/ejiNs3UNBqrtsVb+/Haxm
ohRlJo+mFCi9yrDcxOJHNzp4ZvIPXOTlkr5Ws9A6DlVq+8Nfv/7vMth/fhoO8x8deww1hPiDDNaj
hFaemGOGBv+tcLv2LpFD2o0iMFT303VvN9mqK5uTkkAi//q1jfmj/sNXwVJhrSDqBQ+Hpve3r6IO
+zBoEwM6btbLj8Ifk609mowq0bzFdSSetDg4TkSWUgkftDj+tLOUHSCGeK6sZmuqiBzOEORh1pN/
+DdvDoXyn94cilLWm6vTyf/15n98PEZ5MH+N/72vkg5OcW0dU6SY61hVbzKlaV2BBt7QzSJUXHFS
BFaw0mTurrQo26ZkLK+STtzTQhv3sxu9H9zNX78va84x+8OHxtMAmEXaEA5JVfv9QxtARmcOU/dj
SOTYFoMcbOIG+i2RfD/1JAmeLR1KI62HVTxZ/UqlnTykjC4OCO6jLe3d2BI7U3UbO63G40gQIyMl
aE09DdsrcxyPUsAa2vpuFihtgJHMx0NkHHt7+LTD2n5oize7Us6sUtpFRC4RmxUU73bjPWuxsB61
pLzxkCVnDwyw3sTGg63TXA5EeWi98aENfHqbqFn9gmFGpFw0jrHzptnimw4w6fTXn5Zh/OnTsnUe
K1t3CaFzEG///mnFBlyUNMAnFBWFvgl8ErLp8zHn4GNcqNSPsFJguI4Km8luXv/AfgzF9//xjcz5
eSZmbIMH6g8PWhCbJIOPo3WEBYEaQQ/PMKTMx4k5TSmaO1qArSxHxcDG2jdNtqdrPjz99Yfx55XD
HM5yLQndUqKlR3j/7zsfhK5ao3i2jh0wTk3sLIfI2AG5sOXRdotihALl321vf95teU1bEOXBvzkS
/rBa9S62nEbAgEQssRvoO3BbE/cicG+Fn2mb2NOn4wwEFQ33gGRyzrqFWKIyzJe6ln/z6Ig/7ze2
biIgE7Zp8UX8MSLQ9U2E8pphHmn7n4qkN0+m15xd4lYYf3lc6scf0tGiFckhED+jHtddl5+Rnk97
NeUR3ffSOFOCIlsYpTz0LqpSz07RhedyX4z0s6uaDAa3KU5ZrcZNUrB5G7DweNzaf5Yo/+XB8QcD
w7xz27rFOabPm6cFGOX3b9MXhvDJnbGOvTUWRyge/rWuGdtI4BrbIdYXle+5J8pKDRxAau1TJYki
Gu13syirR24gix5M2KJs0ei4+D2pX8kEoLju9m1vHjsptEvKBNXXmfHYmQHBlryBNQW/s0kdE1Wb
ndCKwy65jT1V7/56rf4OfvrX384yPcubl6vzR3tGknr2kCUl6yaR1Y4xF1dLnbfb5y3Kim7mQhbr
v37J2Xjyh53V5jQipM9wKEPEH5+PoXTronYq8xhJb3gEfDPeyqi+QS7AQC5raHnw4bdkK7jHX/9w
xdKyP5Mqz/7mUDZ+P3s46C1L92jiW1Qozp+f1DIkiqxCdXVo/ERjuKDfrRRNBZ1FwJlDxGi3j8mC
cl3SmAPwbEIpTkJMFWgoVbv10mAVBHVwJ3Ch/ptDW/6+o87vDVyrQ0IzDDAW4FzD/fsuUiYTeZ5A
Iw4VPXhbS521IZt4mXSZ5KAgzbprY64urgvER6ijAQqozHz3Op8rQZ+KtaggxQK31469nDEsA1Fe
HV4Bw6uOiQ/jpS5Yxnkund3QczGkKmMEQZI28QhQfEdJau/oHwejlacB5ekZIjjizMiudmPjenDG
/QcuGIsyQOiOtfXQ1CVgy9jVt0Ook3EQQF4m7w/4VTJsqrrI1pRH2B2mSKziuFgbmG53VlDqt34X
GUVx/Ot1xlf4+0qTlL4OZzgPrqfjdKL6+/0zhLYTWxCKrUMQGEiSpf08E1U3RYTyx86zK3RkCJ5k
McBgJfOQRG99WSDoXVKh0TDy5yC2OOYcqXSGl5GLnU4vUBrT0KD1CluCboU4RE0fbyi73jMcKRMI
KdaOVfzKzDiMMUFmnmM/DL0ebdOESYNFs2/F4GWZJLTGc1fFWyb29JNi4l2Cjo7lbOQD4TGisuFy
OP2y1v9y/sVZPhIYNPv/fv3/EKckvnikB+i1ySFTzhI7fyJAYaKlo6VkAPalWSBcmq3+Ue0d+mHn
t/14yRlVoHLNjuRi5aCl7WZDecAS6pNjUw3mchrdHftG9GA3pratTCwlwGzSMmFEHuaPhSsf2dfC
3VwW1SkOVwK7xjRU91AwtuxCkDleRUZxadv+NUELt8BGcWvYQ6+9RjQpE+twbetlv6f+31aIg0+Z
cumNy4DEYhMbpDMq79QEdKoLDzK0kmI4WHlLzDbWILxj5Ajgds0PpsInUYlXR0fsAgOJwK1u+FAc
wvc0fY/z+BUFdjoZDD8YnK+cLhpOyuoRofb6t6ILgn1ryA+sEOmawRtIfOaBi4L4kK1y0pyGPHCn
BjvWYVPkDNMtAgj2srtwr7fPinHKNBDQxRCTMZjn3PtgQhtOiGFFPs7W40Z/GKfxOc6j/jTEJjgm
PWR4bH/lhDBuVOhV69RRwDmLCK++wezZCWl+d8BpZwspofMqfE/y8Wq5+Q4ER/fo4OJXvUkh37SP
v9SEPgo+CM8MmavZ+5YU4ZOVVM5DSGcOMBmFR5bVyF3sZk/0GSGNefoT0WrwqHX+T18X/rqXSbbu
wpS06aahmCUO+5wHL0mJqRpP9yoCqH9pfGBIAnTPa1+CR4/p68e9c/RDi2GaQg+WoMVdG2mHbm8c
6ydYuLP9jTmFT0CvGh/dLNzKIhwumrSXZhZJcM7MN2yW9d4AtbVsHA2ITHkR1ZQjKZI0c0Ic70Xd
Us8YfDemBxAlFLnLowSjoAra8p8rvM71dZP5rFSP/zIq/ycpMepYTMWnF3AGe7BPb71bXNjJBBzi
yaP1NQeJKH08eK2Nykp913g0nn3zjZCcR8B44jShyCNM27W2ZWjFxz7vzlpLnms1Vgzpgm0ArfnW
2M0qBnLP9sH8yrO/IoS5iKDAIysthJKTdMU+C1DSAilm4BKHG3uKg4cxrj4sYn52NaTQnQrSD1/F
CzYM79LRZL7xFwTvFdcO2ej+B46Y8TiTcTWr689BC/DLL+BF6HyrdGnb6CmQrLA8OoANH18s/16L
iFXRts5nc5JTFwJsVzrUXQpvyzHrq8qT1WST4ZLqubm0q59eb2jnVKoPlTbV1cJ2l7XTdzRB/SFv
R7WWiVlsk6h+jfR9mlbON+LY39G2E8suwyt6FDrMZECgP/ESmraEpPUz3kLxgrjosmVTsQVOFQ2A
pE0vrVUDDdL4tnQYbEwSiVahaQUtqdJeaq7DW9k76JWwvrMRFD8ySopFotBkGUZ5K5NA7QmjP2VF
5J9FSCiZmPK7PoT+xsbL0mnTe0gDeQ0AFs665qR7xiAIT7r3Gi57m6mtlyvc0JAHgmYR90s+UvsU
ucZuVP459gb1YHqb3IdTZTddu7RkjdS3R6VdM5BBjCNwczi7AAbHU2uYSEvS7Lm24uGkGYn/UlnW
V6API1CVMeEazTvp8tZ8SEuGVJndey+tlxQXE7rbCmd3t8pDHVMMgwNUakQY1SnKTb/6NlChQW8L
wN607QAk03uCNRnxvDHUGAzrOkO2BytzV9WgBoQkcnwKTiC2qK7x+kEM0C9R4SXvwMkZCMXBhjQJ
jdB4uVeKeMSuMW6Vj/6jsiA5K+Wetelcg+Lf/Lqc5dyMNwKb+yKuaxiJhhsVW8R8zrIXE5F82n1i
ts6s06r2HrvTA7z1piCgwchcOXsab3kDeYTRRrfJsgjVQqyeaHMROJbN9OjEe/czu3jMJgTCcQMo
zu57Zv1iMLF0GN2mjMmB1NicgMtxQgj1NYHCWuU92vjcRxShcRvCyIWZcE7G4M4A98cCwmInA4tE
PARMrZY2HpKFJ5BP026QTI4ba13m6RPw9PRkKkyutbbziqpdke0VjMd2KrktlsNNuf6itqC94F2R
p1Joz15tWAtfo8uO6FRuh7bkGp/MUR9wgLGUsqfYSCIGGNqHQXfMqyDSZpEgZRBV771Wanzt0qje
DRkNaOFVb1pFmR2QrYL+OwOuGCQZJAnd3zF0pzk2Xy5cq1efYyyYEOOGPCYFgzWQYum6ssAhghJf
uZo0T1XoPDQ09q+uMmbSWTlssEmeuq6pH6jDya/wPBJMfblJyzo8EqxWgc2oi4MGwN4ZsKeE3F/M
cS11QrLsItQAEJih2rgmlALm/ZAzBm6XZrOyPA0mwISFaEjKJXlLzJQb5ANdHcfrJmZWbPfI2sOB
NFmQmQE6RLc+Va52kMNAangnyDKbuh7Cz1YnC2zjOaPDfbzrV3aBw9bw7Gtd4ArvCiIPYits9qNt
6EfRpRfAYZ+VMMf3CPlJ2gg036N2HvAbY3xtL6j9EJgZCVHcnXfBw0ijbyqL7ZATtTznN64EvVQO
fxFvGubRq2RkWwwwKe78IhvWXVaQR6REPSuKENGYmb/JzCg+jykNh0VVaXL96xWJoiX8xp41qPKN
LOn+FPseqV4sLpLPYnkKpw4iGDFwJ4LLzAzkPLoajBEhMjm/tZPz8CvWzlYez7urg2zXNpyMhLNM
3heMw58hY9y9cq33Lrc/yzLmumvp69yPmxWJI98TzY+4kmQYS7TuBrab+Q15wWEosKXXZr326+mk
m90lt1suKlbzJjQPRexRG1nfmIO/LEkOn4cd0hQ2KsYh3hrzAN23fhRlD3Wvy17bIgl3XRKxTaN8
Qrr5iDtw2BAZTephHr7b9nFuhg0hCEMHpxG3lJ9DDj4Pd8Z312m/SYXFCN2FHQ3eqiyygCJObqY+
Chb1pO4Dj+xaOXm07Mt35QKXzYgZWc+8uqAamn3qBf4GdviqHtsMGDFRRRBqkG2qsybcAbvBJm+N
ZuM+dT2JG/VgvuCBXDBg9Tc9uCdEavYmCiGmSKTYqWS8HXTFh56NHy0opnY0fsh1ZyCeCvX03o09
PEQ3xt5UWrusfsFyii8vweQQSWUua/kpUjljg+t0HRuId1pUwgNfRmH9ivtiRlqUDHLJD76MHU6n
vmpKCuNELs1SET4AJ9Kvq2nJtB/qcZA/dHpF1tbYrg2yhHxTM2AhLhMdxjF4EMwBUbLG03KqBozB
WBeQz/ZBvcpTsiYye1UopG+pDjqyj4oLITbgJruNAxuHj6K5tyVMTuyK3R7sbQTNy/KMpTJUsLD6
9BY0XbrppmFn2CN1b4fFyg7kOpQll51G7UaRcMj6OU1xSawJ+ZBcg+d5cglcGaUAoTYDPJnI0NZc
+gpMLNSyyL1jLyJrcrpWyQVj51ub6O8AANwNRgt7ieUYeWB+1Zx62/pkNnUeGzo3NWbviqgzhRsN
jjYhYNEXN94d6U3NurbQH3S19cLBcKMWZUZvF+xJnNyBQ76g0/crS3MeXFSWW6FIyK5lRSxZ9Zjm
KNfgq1XrxA03VOiLoSEqsDDhBA7sctirEMZ/jZIrhklCNNvmN1StGFFnIaqZUVZCvsZtKO56yG6R
zUlWAFqOFlrLZWYmd24VB3z6xdopyazgjW7zgIE3bICd15Zk+ihIoBxa3iJtnYyRL2pe+dUPkjPD
hFyrxng7Ds5ThIR8jUaCgyBGPJmFsGiD4KQbZrUxG4HJCmYlqZT+Q1Yml8jtH0uKYIKCcM1amvej
09gqu5o2PWMfFBVkO7naj2F2NHXybvZogPTef+5r89Ms8c2Y5NVUGRlsNYLJVcXc1UtABtpIMIuC
yrHg+FGNjXu6/W7mtyklX6D3NLlKnHWg2agoiclLpFmsso78u6L4nmrI3dECql0iPpOuV2t4gBK2
EDkAWrU24PGeCrQqfWO8dULWS7tJTwGF4JLcyx2G4JlwVTJiTYfw27RtKnVxfdkt/d4LUCyrByH4
mZqP4oI3skcMUmBPs8lW7XxEzkvUWYRqlvUlg70Yuc5D3sGYthGjziowjK5vskb2gJVzuI7dzo8F
FNWYQFUSonFNk0a0YOm6fP7JRXRBtq6ZvRKwUTtrK7MOLrcJtorv0XsxoI+2huEjjUKOemSIQJ85
XVrTW8glAyrqfEl+sV5bLSpxhxtX8Eg8BtHhidku/JHxvgrsU1xzumaGJIrR+WYaKNGqbRfUxgyf
Rf7ffdTyNRVYbryE8qQ5zEeYwFANpdk6KjMirCmC8IFh8RTV7YRLqsFs3iYHqw93cEow7pU/jYDt
uR3Iyus9rsPQiBs8MAGnHPoNqOiefdOasdyYKWZo2tM7x54CZMPeY094bKry7kQLtL+T5APYJEJD
Ijy6RNjC67V0c7Sz2LDXBgnNYFYTrHCMp33PeqfjqR9q3+w2jAv8Vdi1aCFnojamDn3Tarm2Skna
RnjtjBucNGI7FNWX9FzjbNvFqWMbRpFHoY26caN3tc2MHvDh/2TvTJbrRrYs+yv5A4hy9IBZWQ5u
37KnRGkCoygG+h5wNF+fy8EIMSLyZdqreU1guK3EC8Dhfs7ea3uETNzwPcnNspeNRQKgMr8zp2gG
P/Ln822HXlybJ51Rp4xZUQlvpRtcF8vDZcOiBFW/63DHRTGRrHsytclGlN1eZnV0U6GeEMxm5XSq
g+HYqeeUogLdTBf9jGCaHEoCgG4GQ8M40YqTW0fQINTG/rWHrgPCRYhAYwy9Z3NwXqzMlJCvR4pO
WTv4R+AHF3o+PHSH+pJWyuuYritfp09QkyUCsqz6noEU60GUaxn+J9yRLBOJKyyUnwUVYIBsQnxn
VTxuXH0edn6F287hEOpknefVzxYnPBGMSQdQTN57A24I1j9uicC4QskIyJc5TAQfY2q5fwvHPfEn
SfTBvZ0CX9baK0rYXSS7ZJPRPGTgzK2N62g/bbu5kLutcpioj9ncZlKEb0kS3vZZBDW7jHZ87S1F
mXAdz6zmfN3PViu6tOkuTjDRN3J6amvzdYpbmKd68ns/GwSfWzixLVVjjExm/3VEYBNV6jUlUQrp
jdsAQJ2jB0+Xl9YwoztYlakeR9fBQmkXUxE1W0de1Eg5TJPJnTtkWksc4VkLB5uCSCuONoZ36PNt
jhvH986AOboLABuitfritp3j+aYKs3LPTWrcx4S8gZ2NtQe71w8WzDkiC2rj2IrRPmf5/HNCXvZI
9+KK4DC6INHRDg3c1NU4Bf6t05P+2Tb3IkW7hTeaWIJcdx91m5tJEOpyo0Vpfkb+fNvaMO+zMBsO
ST7lhzSdUK8O3bh3C58ZTcUlGtXhScR6gkMHY4gGy7ftZpTQbRTvobqUd4JSGdrlcg02qb0ECX5z
Y/iKmwioiyPsS1sUj05d3xLtk15KSOqALpzrUMWkKShkZREa3p775rB36rtCtC4iehgCdvQAk7De
DkEcfpVtfuNVevSjrHYdWKNV7MTupqptc6MZndxytXzDcp0dIHKAqxlJwHOnrEFn+YzNjeGd4Nur
Ys6lOnrSkftA2MfNY5YcM8Mqz3ZUvjV4Pm4t+EOHWXqwTiburuAXvvvS/TIbBg7SRs/P/OnRvsoN
uR3HEACweWKiSjqBZyHG9i3nPBbFzmVxm1p+eB2mO2M2QZCHAzz8LMBtVTk9YdoQx+kIDrA7mumh
YnrfhX19huT21ShzsY5HEi5cN9UuXl08+lO685Ep7jyH+3/XZfmlzKmfhECAutEPvzagCjTPiE9O
6T1MOKwvCC6e9czWz/qITcWhRneqZu1ZTFH5oJvmkeW2B3Nbt9bL4tMo6/DYSedKpSi861vCVPMC
mn1qhvWe/G9xrYQU18xK9CuS7xK2LBipthUwQ5cnl/cMhS2v3iPJrCvNctr7yBLRIwD0FtuJQ/19
YgqwRhEETTvv7qUyT3ArzICnqIC0vrTsC7Z0E4AGAUp+bhUSjj+dALMfqI4U4d5Fi1dpWFsTyhgz
AWVlgTWgZvlzGAbnyQ9M/1A3+bRxy2aF1nveVwPgas+gB85/nb6WMQgSkVg+Z4GxjuwU3VsbPQAH
ehHjS0KO8MbEU6AkS5dWCMkxIHJ0qkYNw3EQbUwim2IGLME6dAsi2oy5GvnfMsgZpGUTcn2ovBjG
EVmueRn9jE0cU+60MaziSjvfWtWxXexy+L19g8qrx84+TplKvoreTCci0lLTJgXFWfeR4x+8Fnwl
bi/nKMIvlcSku2y4jh5mK3mzNI+R1BvJCxKUWhYs6EL+XPZA0oDHrRSUuaBusEq6sDwLFv0bHxqK
MhtMzMttfpXMo6QZzZjcZaatmY2dkNvGZylVU451/4D7ExvFBjwFphKp0wsaMQbLImGBQf3EM4FL
cG0IhmYRauPOj/Rjbkb4Rf0sO7YNixBjch6nwXlrQ4j5ibOMr/rTUI/2XurV/dBMBDsyXG9He7yN
k5CalCT4teVnNiVcYLD2LCcZv1pzYPXfY+83W+Z4Jpl6Uf9OMvh4dK32DDOdXhVT9Y2T28c0pRpd
h+XvdpNqZ0b/A1W4amX2kFhSb09alVxNjjngswLE61X+M6EL8X3sBivPDt97q3YUmRHGv60lW9kx
OrIkIy69Ca86CrtVlfvVOtESZlkFBua8JB6CVSycEPyIjJzQPwPQ9PVosazKrhSa0q3oCJwhapLY
deSdptSM85Bpj2MjVAVk5WqEx/guxX1PeRDHwb8VKQUqP2u+S9aSIFoorOsZQ5Tk5E6mgMAMa9uP
NiTcVmDgycB2GhjOpiGtEbVQBpsM/N24QKwpme9M/agNY7unyr8PHeuhoqWF+76vtxqMCZXaZXcx
2fSJIHrScqJ9rtHHsCsIR8xJBNaNte7OFDY181tM8M8ev9QVFFN+zEZ9Q/M22EdVtqelQExFTnyp
Mb5RmtNYrVHSc5iGUl9Ea2lRqKx/CopEeeZSwq1VyWdUbp7q1SUz5iYa7wmzsQ5zKu50zNd7lDMt
bWLvJs5BepVGBMhV64GBDz387YY2tp5sKwBoW4ohJGBDvY1mQe6k0/O3eRGzOnLjisp5ry1syGRu
3gMB8ln4JGsC8DCZ2M0OESgnunUI7OAbyafDttaJs6E4gEMWSMiqZFxazxUEo9EFgsu6mi+jmZIa
4E+q8l6mQbDTqx8txfADTJhDGcEIy52HEBHyBkTbz8bR3u3QzLYywP/MxO97jJ5npflMrq2MVloN
AnoVR+5J1BWID6q8kZ4/CmOBxQffhtyZCVzxit3YUCUYWnQNKcM++cf0abrcPWQCKFdhfgnC8Jvf
kJJbmROiXodkgWmK9U3pY5wi9LaIMIxmaUAz1QwwB9Qg2IoxQ89Jhb01jRt3Sr50kUnHI20ekqZ/
m8eOU/H3AQDWoabtZMRDdQ4ggDJS7LyEogi0jlm8zE1MCT+GQ52l8PIqrBqzL2NcB87GDQEbsICH
ZIKXXpU46EhvBsBISVPnCPJDpunx2knEno4wd7xMAYb06aJTotghI3sGqIEhq1WW1KbaxMysFEuF
rkpVk0qZO/UmzZz7WbO+T0I6jAeecULFt50cC76BYSKAbtsBgbjFYGGq01v73U4msWmaOts6k0WG
jtVT8tDPtRWgAjcJg26n+icSMS4Pr/0pgtbYjB1Oly4hrtDo9V2qUwQaWI8DGBbrWVLIEN6uHuZn
LS/v/dnb++QdHtpuEKe6Il1pCRCW4pyoiSTFr4bbQ0yPlKo2jbgRK1Go47VmCX8GbWSincOFoKUn
00+Ykzo+3lM9SzYMqzZYmNoCV4wE3qrnb27Ydc/AE+1bJ5K3PdyPe/TKB98e0qds7dFYhTzuXIaM
MSHQqmRvaPSTB8EkHoeOPA/M7QxIY7s+PyK0rC5tvS98+7nwQFFkpNR6kwspsnNvK2Ixfer0uzlu
kp3IWFjkJOz4epvdgvY45705PhJtTiZ10T3NoRYAzSk8ZNSAKrnqBxM63NwrObvLRAnrJzm2FECp
37M6yiuDc7HeQuWmnQ+bBIIHhlK/15/xkI9EI6WbAkKCJq3wkWzl916DScCiubiCeryxe2/YT3jl
t4iY34pZssRI2vZgat4rki0k7ZUpvgAaC6ChmCuDqNNDBT+sT6Go5eZ4VzDhOkUFlRfL/1qqZkdg
hN/NsfyaDw1QLhc/GbPSNwMEyhbYCplMeU7LaJ7bfUf8yrbsOpPWrH4HPELsCzcniaJiuhJXwD/l
NovSeFf4FglCGBPzovJBOxZE8caloBVMlwiuRfME9/1n6fZvVi3SfRfoV7t0vIsZy0OKmgQfVFWB
acMGHJXm3tCzYWva3KHpIXmbljBOZhNVeCj4OGlKXrYu+tBcD8LDuwG8bo8u5gf9aGK08Fd5jMV7
E3a8UohXa9E26A8LslUTZ7rJM82HLRVweKhexjbsKTla96Ge7x2TRWhep4gXGljajG69xeRnCnJm
W1ZNQKVPUFc16fs+9h/6Rtm0Qvjy4eg5W4Sp67bOr/hBwv0ELR6tTriV0JwwePe0JemH6xFGFT/k
phtEk7szY+NbIDlyEeKIzBgrdAbpUTByrj1MbhsKuqndZUdSfvxVsIosgsAx8++YqCMfSNpDUGvR
ydyWRAiA/sCIXkdfqh4AtWAqUtK5WQt0qaR5ptQLXDlxq3HMo12E2HdF06/ljDzKBx5xhohwTt3u
WMjmpXHzYi9Vb9ASg7e2g+R3aHrA1UCWjnYqDr03Q5KZWKEDONl07bSvwzq7NDgoV96IN4EosfCo
aan2GNR7LyUbOsaVTjk6v8Wf3qyLd5dEoHCsLNCKWECRqFgrWGv71LGNQ1XuCo7SrUbiqG423LxR
z6xV/rfWuzHds4FiKyHhE521rm3rdeTALCqjjmlhi01PaB36Ch2tWc3yunWCg1l6/TFJWVBpLItC
g5a4hk5pTW2cBQJG8V0Mia4JXWtrNCD1PArGd4iongSqtFUZGzfZYGk7r2MGlxgkIcAc2TovxpgT
yctc5WLRX9fG5BurbI+7qy92QWP/DvEKMquHZFCPD5CiQjogsbptABuo/OHEDZRg3G5vsSy9tVtJ
f5R0BaNpGiIRQiS0fXWRTnOVdQCItZzOliyzm3rGj9bOukvlgMDvDi05ztlRbhw5wt4K24ib14Sj
TtbP7sSl4mnZcyX6ahcF5Mvooj3PbWRsSnQZGxtU4E3PL4eehkBAl3+6arGNz743b4IppKkW97AM
K1L8ugMZRgYrXE1fU5BoaD2wdk2aFKuJhdPLD5FdKdU8/m06KBPwjgRbyHZKXNygtmDSGbTe1uvr
C6oF8nqs+U5zinZrsgpbG0aFsMHtlFvXym+aSp/2coJr0hgAcrqElF1IocEplV+StdNiT3ShfG9G
WDQ7d0RBEkkQD31t7gyLsvs00smpJD0TAAYPIVLBx9w3zmnD71brCXwj4a+rsYfnKEkjIr5HELG7
qmZC3UL/PIz+sz0nP/QeEwc6AW69yV83y3Py7y8sz2mZqLkjmAQMiVTbwhn4CqmV2JvQIOxkySVZ
dpcnl03tesm6baED9U2BdQ6JZlC3zSkxwJtrs95hBVOPP590VVJOzb0rY6bN7vLONuA8izqa7Lnr
sv4eGC1WgWLSLx/MixluErfJdMloWf7laPnvLLsiL/Ij3gNuIIBaPzc13uXsL0+6E/PQ2EnetIRc
mJo/7zTb4qEZpnpnAWEk+qvdL699vkHUgcOytSKlQ2HGlv+tHs4tNin1Jy6bSO25vbzIOsbY2uL2
W2DrufrZBy7/DGDEYWHF01Z9rFOTNEBFjvdTtHuOQylUPVqeGjwMt21oPVo5KMvUDkmsgPl7jKmw
dhTh53xf4uc9yIA2a52Hr85s/1w+nqqDBF+JqMriqbVMqic4zdfAbd31orL7P38TyLZLuihNv6nB
pdb94+F/PuGdK/P/qz7z6z1//8R/XuM3PNjl793/+q79e3nzmr+3/3zT376Zf/2P/93mtXv92wMW
zzFZt/07hZr3ts+6P1NR1Tv/3Rf/4/3fsvBAcEcK/D9beB4ZH6L/2LymZfff+O188A8Xj+/8ZmHG
Uf4H07YtfAa/XDy6sH4TzIbRUMO2owGLAvRPF4/9G5pV4UF2R/VIOwe5919cPJ6KhnVMX0cLzqf+
/BHuPuwNH0fvf7DNoDj9m1rXRh+LnFwgKndY0Qk0u3/XUPqiLbqA+/M50ViIVFFQbZl5wkczwO+M
NHcpUNF9wSgJdEIFyAUnKKMvc67dUd53keYJFfJHtrR03J0hKVeisWFcyyxsuOFwF/YbVugM0qRx
BI0HrEQEqwk540azMgrfKihdTyBO+fa06qmE0kR+aB3ctEzsQqCgsGEK1qfFvq69O10Z3EQ520ez
0TFnoxdETfBNEP3s++UzCLIbBpQ3HNvUWiycjjl3owJjczDitCgudqr30Jfca+pTOhZG+kBf84eZ
0BKZcaOi+axF+4CgEctgHbvbqo/o69slFKOMVMnRvpCZiVg73nj5QGdKK36PsmwvrBFrxK6o5HZu
+7t+RKdnZHRXR48yMHnnEW+Os5iJgGU99wOT8T79orlKoWvyN9sEYqdDC5scPE/ag/XzQ+Nt1q3t
1A1A52vjoc7Sk+fYjyxpmBuTRonMyd94jfa9s+VTVRev3UZKbEY0HI86ep61YZL6hJpkq43NM3V/
mLsDfAW6ATZM87UTM5KHzlVz3Y7kiS8ikVeJSGalDfnVzvlzU36FFuAG2Fx5B7K2XFcGlAqqyYdU
HJ2keuggW3kzrH+9Ty9zYo9rbwgyggLjV6gBcqVNpOHOXoqF/y4N7VuAiY9WH+4cVZFO+wqhSxw3
mwGOpEF9i949g2CiaTcB+UlU9scfTZ5etEgj0T7L4p0/PxCAXTlv6OIoa2fDqeNHmKpyfJhGIPaT
TLf+Dy+Nz+RCiXXVB0/2ON9FHGuDif5+iAnYw97D9K92j7pFyp3qbjU6cbNRFj335kA+bdORemVU
58qVT6Q1UvXKejIs7XQnXcz5dkvMLweTeiZ6qCnRv+bZSDfXXFBr6cUpa1IbmaBYAHcjECFo5G5M
Sm+Yk3GbRrJ4yb3qJQUeuyrEF8tNv1ZpRZKatOQK38WXtCjeJnkVfnE18nTnsY5Y1dZsrHTHhcs8
7qqufCwH52HOvWMZWQTYVMOpCcWmdfIe6lRw59iQxoobClwxZVT7gZb2uK7Lgz0T42azFKE0NqNK
RQ48Dvra7Mz0+rlpiXbelAV/Yu7R2G7TlPV8NkwvcAbbFQEIgde99ymTh5Sp42rOYN1Pdf5cVRwi
QzqU2MO1PlvfasVw6SLZ0syKik2VEUkgzfuskxZNNQ1oAvSrGlnRppjkxm8wqtsdLDlREO0Zw6Af
3GD+2Pt8Tqtp2EM2U0E3y6a3CHZb9likcnNlMEY057388aIKwKmX9CVagL/2tbmyN3nfUBFeXvvL
1+Usoa1KdJvKsPrTSD/7wIn58Sht+JnokybTxjSoshljAOeMRjvpuXbnry38zievj98QxcCp60Xd
IP6Ezot6Gj4u3fs48A9Rogz7fsn0oVKd35Baz8feYFZ3rMrAXP16anlH0hg38Ri7u8/3gyP445MT
95LNbFPrpOZDmI2HgrwyKfbNLvqpJYxqeU6oF5a3LJsiDOxjSFFRfejzk8u7SH2iXUq2YcHgpp+W
5z6+ibxTXlmekHHyEPqy2XkNZ7cty8e2B/eVFrH1NOQatji6AmnyiijSzYyW4cYzvw3lczD3+sqv
Y29fl259pyt/N50w6wy6ed/XHVpcWT7R3WuuvREZB0cvbhw1b4Lziq4IgvsxadcFzmkQxfPrGMkH
ghZAIaG/B22zIw9nZWNIuyFnBNTqJJ9yOs3bQiJ8CNxZgwydeSx8jfpghOVzq4j5GFMvWlWRWpBU
7jYjWaqLOqSCoFsgh5DFyVR8fqFDDMFB+zabKLpmrZn340iCakkBKqV/Teenfa1b3T1oBS79fCp/
WCPi/I6W8SFi5fQc+8E6d9z0ALTaQXTj5UdCSL/VU/9eRH374IigvDNIBjYBKKoE6Ke56OPTXBZ3
fTBq+Dw6VTxNt/kUPeQJelitdVhBRE6Czkq8yA7uQBrW3in1ueG2er+JfvbV2NwY0X3D2bUbch/O
4FS3J72Ab0vcak2nsiNYl3rempFkhTYiPJIfHe0dIhUsdZ0t8YdRQwbIYXnsyXViSv84Dp7IDwuB
eNlQzbyVEoInswkUkrFKFesQTIAnsxQkRtoBl0jLVei6Uj9myckZfQUKUSmSc09irz3SQ25U/tay
CVQ6U+Krk/Hz8VQRs1WRt4UC0ZjXxtiwFlCbDtalrEANMkt3KCKexpaUEU0rjktS5BIS2ajFwEdc
pNr7fOjO1RetgAIsXL5jCW2cCu7u9NCGbcxc4aBndCtiTTfIXWf5YVW0aWODBLScmta8dhD1V8UU
Hz/DRW2M2gC1Vdjoko3okZnmONLbTnFfn2xmBYYlkcfXISojtQGBxoH59VCPBmRxoSuJjnAk+gWt
b08fu7AZCIVTj7XBktskrd6sZbXiQOhI+D05I/kZsqAgmz6b3OlAIPq6U0ubciJexE8k7SGViTnn
OXVjWnSMnVXukD7o75ajzPp4wy9cHaTKB/s8ykswZasCypa95YVsSt+hilLzBRH0Ede6ZLYuJ8Jn
hOuyN5OuskbASlFDHfclk3LZxOrh8ly1hIlSOQ131Jifl2Nv6XP8x2mgM29Aj661LzAskfy6ojqK
+EdL64IVcwBjPCxgIS6/o/qJZrXpyF7Z9jRbuXL/fG75vcOk1ff2SDlGLVM/N5rgJ/58uOwtz83O
t7pMOjyKA/S35TddTrdlD/S7A3CZbKHlLPvcfJ6DnyeiiyZXcGHtpSaUwj7zbtOipL6vhrtlg+eX
46JJOozLY2Q7FeNT/b7khn4cu49rdFkxL7tx0TG0pbjIfh04N9Qo/vyrYwilnRm820ObJeVPLtfs
x5X7sW8n1ZurepvLgfk8RMsR+8dzbuHLdZ0VQHHUJbxcvR9xosuxWx4vrxjEX29rWIm6imT7uHib
ll9gedwucWixdGl0MQvB0QL8e7lklkspUjl+y97nc3pIdbU1AFeGZQMkh9IwgdG22477Vh9oZKvA
vuW1jzeo58qwy4He9O4G0ll7ElpExNqvvX88pzU1JnXm7ivL82Z1b+zinZshdB2juTn7MQrsZeCQ
KndQ7aHroM3sN9+XQ6gv0TLqsC4PcytgTFuOaBUXDoZy7eMSXC7Jso0iscXXxkhpp962T2V4aHSP
4fRjnL3xhzr5uCRNxzVpCSXUddUl6aDIXtETiLbLxekA/PnjQ5Wp36MVanbLgS4+wjbV1bpcsoGn
kh4bVQRJe/RFS9ivb/+KAP7L49Zz4CJmgonnEpf4GRhbqaP+ESqby04Db06n4tfwbC/Rdurhsrds
lkO/vCUoESkXtX/4HC6zYIbivoycH7t8/7fCD0lXSZGBonnNwepx1jpTCjvaW/6E0RypCX+8ZoTN
vF3eMerMjw7L7vLSEnH5+TA0BJRQw9F+yIpY5x9Bl+b7UGU3SpzLp2Xvc/Ovnis00nJWn+8JcxWt
+6++YmStss3n6Pfla7Llc0EozrZtxvu/fOxfffYfz6UR7fe5NTkd1f91eVVk7qs72AO5gTxVYkV0
2rICjdv91Ad1Oyp0Lh8LFczHRrbcnT6fGxJ1sRlC2wlKmvtxyM651ucoUdWxWD4WTjG7y0eWDy9P
/uNrlod/+Yw/UQhOzEuh/vioMb/qkQEgSv3bH1/38V5ZgWagRSPOuG7S/fL6snHU//fjVUkHV+Sc
KJpFADmKaU6oShdi5u5WI6l3qolyd4kTSf5KPYwjj2lBUexndWXqajMuN/fKTBh1ulJPT/NjqWYE
nxXBkOBbDmGQvzTCsrdLsCcxKcHOqwa4a2R6BpUBAjiPg+IyaUGzYpApTjR3/9gsD71l5F2eBLip
M1wAeKSRSrF12SzD9rJbdSankDd19+TtdTsCCn7mCF63S51ziaZayn/LQ2u5IyTFs+cidoYYXm4s
NfIQtkJXhNnq8rcsT33WOcNEd/Yyz/adb4+40tRkYClpwmVJt56P9JbGaXMK1dyC/p6viPbsYuxP
1/1YTOvIixn7IjVLIbCJjp3aa7s8OvWciGoAtTPxzR6I7+lrm4FYbZY93aY7Fbf9oVND76jeuuw1
jgUyKpgPvRq4YzW0p4PBKairEXt5PFgZRSXAwFZni/IQq+mUa3tAug3bYpQMXjo5DxRA1WTxM9Rz
FnZ4UtLf3ERDtNRvvV8Va7JXYFjP/TWpbfS6huKQcQGpP3zZOD2guiKgr1KpSQUwJv5uoSYUJWt5
sltU/rjXBzkKcJZxQ6TtIiqA+zkbQrG11aU3aeFdbZfYKVQirK+TmUvyAqPxsht0Kv7dAuCHhfE4
2yQpC+pZ03rZ7VXGcgG2Cr1Mgk2UOfgSyLrscYy4L3w+KRA4b/qmRiip/ojPTe4l7n5uXThYfz6/
lJ67EIps19I7r3C+7bAz3S/fJlULYNn73ITqJO309mufh952+aJsuXctu/AF+OEtfFFmI216ECzG
zoEM+0ME7NBWc/Blg3uJU81G15WQakXLgQO8vKCVkEe9rn79aB6os83zcxKdlsfEHrAbEYjDwTVf
DWmcizycmAyok2/ZxNQIBQ3d8HeKfTXqZUPw1ahPZzDMx7oqxpMfDuNJCItM7s/HMBqHQ1p5m08f
+IcvXK8hMn+4w2NEAlvPLt5wGMgTUDl5CgM2y8P/9lzSUIIfsA0MF7K5y9uajvJNHzTIOA2Ms4JC
EZYhgC/Bbs4xJHSO9ig94lNiEbi7yHCcteeXBYJQ8MrVnNe7CTrgthHefKfnD5PAkWj5iLar+rFq
Z+9MKsfTbAXBoUUEu+pM55uhT9EF2uO6Iaf8ru/18pLRNw+8K9Pt5NpPwsTyD5c6cbkgFGxYn7pt
jDgx88w7n2ruF4+MiGMq8V/DYn+gV6uqMLTWpXBPAx7g1ZjI4NCQu5wGdCewBnfnaqAjYtLBxICn
NEL2jqC8Ef+pdu1dlh9Tm9QHx4U+qw0mqPWxha7WZjdFgDaFtkWxtybOaKd2+mPX9wc/hIkd1rZ9
E7rzJYl7jVLw9BUFA810d5iwkg4mvs+x3KGY1I+IDW+pbNXnJjFBSqq9Pq3fWzOXO7tuq4sZLZPc
3CRdcow2IXVOhEWKWN03UqVhESGv5HJaAKTczqz4JstyCp+sxncolrCkI9Y1rfKQAII8FIRizNKF
BdcOT2Yfe7vJyHKkWj5ZN4UY9qh881swc+vIaFQZJGw35MBjd3XH3WSG/cXwCrGWVS83poX6gsA8
ENdK2lw0StMKoD6iNmOhlaJUeG9X2lPmm93eI7mY6Dj7NjehZca4PHwD1dQU7fsMrCXAvHZFtFG+
MUd/awXyZ6mTAYr40IM+uKkD88mG4HoNKnwAlj09j8IgnCQpOsKSPPuEcdrbJn3/vVRNub6AqtBQ
WZ8S8cNpKeIW8ifQaZ3uo6DC7x/mMZ7XptNfC0BSpBsMhB6bgkpwljzUjt7sCdPqdkFr4oxCJXFP
w3TVDOiJZlEYm3xq0Qhwp1insClkFxqrzMetRRGcjj1pL7ZGUKlGFIRrh2ACxGTu0rycL+EU9iuH
qf/OnHIIA7NBLPkYrnCd/QQ+2UkwjakqSGvJOyL5aNUzzyOGpFA0QmT2bl5eTVNLKDXxD9Mc1lao
c6Ib+CjTCrEzWXB04jddTzMDR/17Z6v5pokdKWWBuQIgvelTUCGNEXI37zA50WFHR951hxA+MPAN
f2OWmbEJYn1r1i0wDU7QddF6t4HIz77mpJglu4PIqhzdZP2jAiixLnGIbf5/9+7f6t45hvhfu3df
39vuP77ETRgX8d/bdx+f/KN957q/oTsHceQDv/J1YqB+te884zfHNi0wVCjNDd7wl/ad+M0xhS5c
GniO6TmKW/JH+850f9N9D5aWC7PEMnzH/39p3xkf7blPjJlN+9BxdVhUrqvrlm/+E6+GsXjIiiSM
joNmJ2j8y/dc1nA2h/iWcbk50+GnkVOVcIz6/hV7bH6ctEs66P2N3MGgx/RLLwhfwD7u52QNvzfY
2FauKRvirnLc1zgJbvtRIK9yxoAg1hBRUl2RMppEBOuGwTV2ztXEImQSJ1y7/roJfY3uYYPZbJi/
Dq8Onq8tild3088Hr68GNInVYRBYr5oS0axwfNS+5maua9RVY3m0LA1W3qRRWy+GVzckW9jCsJ44
TFn0YDzLMJsvA2r42U39TRjV5C7MaJb8mlagB7gcZWBm6Ec/QnRbBMWVZI16YyW0JXTjEco2BKq0
lzthySvizfludEqSv9ArbrHdEwPdITHWpxTZRVeByzFBiNsoovaWV9Y4BTVB9QXTN0vRRxCI3g4g
aiNHLBzMN9ZG/9rQ+4QX3k23cLliMjtcegegH3rS5JypujbD2CM9guDp1KjiuYvR+ILJsAkREHOc
4t0Q98kuiqpkY8DcieZpfDKl95AT6tOWGQBamz6fYbdXjxuFfkC691Rhrr6ISHvSDZ2mYfvFiYZ7
G++dHJwdY/HKIQi5aOpNGX+dDUoqPmp+ATyowsOCt0X2/rNwq1erCFayIv4zNZtdl074pDvvqF41
sxCkMUrzsGi/D4lfrhFoMYvMafEI3brpYhIP6TICYc24MY2jvo71ApdWpKOdc05DiA5kIkguLO3s
7Al5NaR4icuWgRrW9MYY8YtE5MNgj6cxhGYIECwxUMyX9D0g/woHqU0skO5AZ7XaHYBJaBEt9pCS
E3zV2Rg2RE2YTh9n9cuM1LUrzh0yLk64kIxtVlQbYDTDuiZYrpyMcE/fJ15741uXh0/CyCvgCQ3h
AmF6NRoQxIEwHyrduEBTujcy/xarNDE/w3cLyTktw+SFwOfmtsnEitvgcNBMMpHSHrpzPFKwAV22
1Vp/FzckgMA4iBT7kShYGp8DN4kUMTa/ZH1qZTVj1/X35tRPmzp1kLSb2rCH8EccXf/VYCJyDIHd
AohviLTAvYVhCcGcS7G5IeG60e5xW9Ybt25uI3O4wlnc6y1W+xLsFI2ycpvlrkfLKnqkZsJcDHEw
c3+dqbB701l5fXVJ1JCAYZ4ByxjVQ9yAcjHQkOPkXomKoOaOqVBRGj9tr74Jggmct+BatNqcaQcy
WBbTtCXnhmRlr4teBvsuQOZ38McYIwPFiW0XuIdIwoJLXxJmBjYlvZ75iHSJLDB1+8ZtkpoZI7PW
6Wuhj++TJt19JO2b2hnB9zTGztXrdWkrZTOuok00SppkUYaRBbe2VObMhqSOZKBNm/n13gnC+6aL
dr4I7lt5GxjtvG18mMd2duMW0PPM1KEjTI8XRRi+NTnbI3NCwNu+jf83isUBXC9RjfZab19B/ecb
V7ibKRSvYlYHKJyjtW5YOzfo966MGMoS0js0D7m6HTZvPUsQrMSWtc+a+VizJLlkg5yYQQYPIzHW
zxEEzjp7zMnbIL2UOFpkBpsSWeepLRBINmX0XhFLhxrevI0H/NyZ6d7S15WnMRq+QMXKIUh9CZyk
piGErp3U+DiNvHupWrIVqLxRzoTKEJOygc9KuTiKbEg63QVzwLuT/E7v6Us2/xd3Z7bcNppm21fJ
qHs4gB/zRXXE4UxRlESJGqwbBCXRmOcZT38WaDvTtN1d1SVdZLQjU2FbMkhi+Ifv23ttetlxb1cz
PRTHtiZfJMaF0ht9P5F0eW/GcTlvy1fXV9srVU9DAo3hfgFQWMATAIVjvoDvB2rVj2p/lQELurAa
IHiwMkamPKU3Bn8JC73m7owlGRlYF6QeqJmfcXULSJ+OjpEaggg6CpvwjFy+DE3wICF7lKzWNx5R
NIWn3ceZHExUL8sRk677IfIJrgJ4xQprrkpVxn4d5Al4N7ZQLufYrLeope5zeVVa5I817bLLEHVJ
QQJkm1nSKRyxw24wxUyMriCL24uS+vpM0ee6rs9KyRbgDbq526J01MMuA2QSg+9UjJnVJ3dFVPRT
uAWgoeCbGLbZrOIvdlQ9oaAMp2aU70pcTGtl1ZELhC+zv47IDoyQ3VPqrGdVRkdOE4BHKpVcHpn+
geyyUjZg8zk2Zh0/cjdE/Mo3UW3PyWLg3vEfmAvyqROiSaalrxCiAgOnYFpr4/xGDUvrJmULBy4L
/b1J2gTE7o3hSbhUTJ842YQ9YwFO0TeyLexw1ZCA9WJT8ozmyiRBlUq+vIGld+eXknqRNlJ4I9Uy
X9jGrCUCFb2sXOlsGcHQ3eEcuqcqvGf3B2whfPTIhZoAkn60FW5LpcsXLa25NY1dFAcGgn6XgAF2
bmtCkYZVU64ZV9nZSuWFP+TXFnrIHQniGQpeNTcL6trACtIB/SuFrZxsG3vRN/ZuUKV+59Q5hfx+
eKt7VCZ+l1sLHrXnrGhv66qX0Cpx/9s5zbKMG5M1B+Q54rygnamUuSYCTdcIACFigwzdNMxmNSX6
Wdpm2UTLjimhLIu8I1Gu7g2ISb2FdIINC/LJha+3CmVz66Ik+ISyu/c57tR9UVtoQjTt1mUBQuI6
7iDbrvFU4qmrU+hNsbx2eqi/BVB4lenILyR6MqR5MCk0W7N58jGuOAPB03HO1iN2Vzhh42u5sOae
j/w9NyHLAGAIV3JDXmo6ePdN6uhYZMSz5/hLUCJM8MHUtsvu0SjCbC4gvyuh+ajXlJ1IoMdUBYF4
pSKdn+dVQi/drurF4HJBUwUCT+cfdIxcFDjdV4LjEuyVBD0JdWPkbckDxBmTJRUjvbDvQRzRJLaM
S2FoYkFRRZkZJs1kVxcPMZkWE8OIDgH7IbgtePHAdyFtJu9YkprbuK8eoroZcEJ67iytnJk55Ove
tatLt6OIS1n2PrfhYQ4BI1eJ6Xyb4k2gTTxkW/x1pLdiLsxeZCdXr1RQ5bqJoAlxdHAx9NU69r2d
r2T6Bof1IWtAESnFsPNJtaMyMsXx/oSSmRExfzYKaY9XWpupnuNQzoZvRF8dGgaJ3shHyokXDTvC
R6GQ4pjcYY/9AqwBooaB8EsZrHXB8mlatGawzpAwR1bQzVLnMRxvVIwUC2xyyZrVSnRpKR1LJMY6
vyVCIS6R2dMJz+aWi57MD5sem0XH/VVsXceMFoP5Qg+3nVBwz5ZthJlHvEgSgt9GZC3hAzLdTfGs
idRY40K6jphFN0psk0I8oKOSrknxDaeA/zLgosmtgwuY7HkcNHVwGwxXeertHApg88ogvBISEFty
2/JR6aCAQXK3x18xSUtt1yeFmMl1gaAHk1xRyrdp1yRXFWsfkzivwraYx1oKxfjBGdwDLV8O466h
vtVldtldWuxMVb8Etk1CGoX6FF/pKkI/PWkdCpQaUkJm2UGddR0eEUYkPEzlUHyOtfyRJS9rOyiv
U7UhcCHJSmggPYEzCl4I7OZ08dV8HyIeRkYU1FtgdIDvsZjwdHO+cZBOMv6Na3djimd935mo9fhA
aO+sjqJbhRpw5GjMNGQcYadixB26dgYpor6IpC+MMQFr8jp+1htys5ULR60fCnTbUmCySNXEVYOA
hWKnhlxlSNFjZcW6b9Rm1tkmcRR6gZeRcdUc8/UyabAWJNSSfSGZ4TV+1YGFdZ0/58BjUP1l9Wpw
QMCoElU4A1PltHFa0m2o15rJtic1apJWcUs2evDaWKxGg7C7Rlx0rFVsXJgF3Rk46huZzcalXjOi
+IjMqdDimzGUtTt+i/svdbRybbR0xtVmQx3RXoQ8AGjdxIsXXUqxzktJqb/w2vyx1/ujyMPbMiDL
iRVrAglAXJZbTdKXSZ5sEwUOVFrCftYR06MMRNUje2TZ1dieg/w5LgvCVnrmvZsiAFRXZwd2UTuj
6R9aohiAwQ0zITaEfz1XEiFG1EryiT/Yt/j9SLDElEGFxZMD+EpuhO/v1sjsW71zDyTIcIYJKNIJ
8kRlMyvcgyPVa2BdBLcjlWJ7Y8KUJ8tVTBwUL3ZD3wuFD52wtR/DtUGTttQ1b2aUxoqstRdbue+G
YU7S8qLpss8ZeAjFsO81iOATsCadvXd6+5XV52ezYQzRKJRLGcXVrY0LqkDwFTC1WHLE3gB0SsXw
Zzo3g0tx2ssefKlB2ENyq1Xe4ExHABeZtzpSisijPEcZCu5PEBLjjH2GvMnSRTDGoYIo3mUaIk6Q
ogoq8hnxvQR8S921bniXWVvcBIN4SgpqkG071Rt4IQ4jtER6vI7bOHGvUoSGKDmBFDEukDxccTsa
+aJzxS6VlQcVKRqQKxpaof4SNuhS0+0goWPy83BP1sA2yIrr3pRuBOyx0vhcZ+lcCtNL13KmZkkI
fEH6BBK/y6fCT1A4qvKeHMVVHTAqKyR0CoPBW7vGTPecpxmeFDEasa/qcC4kiUUhkvYufNZtnfVe
rr/UsX3J+ldMQ4+wLEWrX7vcoOIdLkPs8JkCAz4nqgwPsWVABGBpZwQoGkU9j0vvlf7VLnLIEXNQ
gsnCvNEtSDhZs/chOuXwiE6XJvGRANjxIi5WNtGWKVHoksjvyB8MZ2QlTzBk4Ku0MG2OPLdUXFS2
SuMiI2FPPFpD3U4DxvaWGWk851Jr7YuU1DHX2zvZtmkxz8pLPxH9xGkMY5LqqPB6+6YW7YPbZKND
BR5bkDEETSmD3LOseKB6EbGMYveMAOImNJqFGxAVRJ9Ov0PY6hUbMi7rORSjjLJleBN2kr9WW9ZT
VFzAKsjyJaiqJRLoEooAg0bmsQKgS4D9nfRcLlMkG2u3wa1slBkbZQlki0Uge5XUF65abSnMX3c1
FQAmLghAWbw1WunOT8UCABTWJUcD6ldCQhLc+GlUdfMQTHDidpdDiGkosTGkAXJJDd4ArRBgT9Zi
6MzouszNRxsB3yplF+EZ7UBNuay4JWw039JwFQXOBKbZStRY6GTZOwBw242wEyeCHSwruOzcDCSz
zzIOwxE1V2zDV4a1LXKWBYEn2Mx7W9aOL2ZDwCt93oJlXNAyWxiVHVAyNq7ggdSTji3apIuAS2Tp
S+Y31pomajOlwNeOEZsLgmhuMpceSTX6kI1g05kIFJ1Sfimktt/L/nU+hnzZTpJOnUrfa661Zeq7
aVQkGiQwLM1e2huNdI1a+EGUlGDSkmqVnNmo3rD76MSb1+nwDC0nn6iqpy0qC3dLWq+4LxeioA+A
lx1OUhJufdnCYu0qIJsFjI7MmxPm6F1IIeQuJ8RqmLeUm7jvdAUitZcJuOMpi2i0XmOkeFcYsyCN
UMPLYz9HhW8cpkRA0J1v4ewN5mVoi/RKdv1qn/jh2rGDuYe+eRNR8ZzBqkV5upRb8Il+YxBVOAoJ
jNCdRWq2SRQi/zpXY9+utG9xUJKpbhJvh9hlVWYMGwqlznkctpcqoAIc2mIjdLYcaXcXeM2M5RZK
x6R6VixB0iwLm5ZkQOxp/VpXsnTq6tUGZ5w9r2rnydUQ3hcSlLhQxqRZlrOhUJWVUrRXqY9gXcLj
BGIGXGtufAHWm01rM2cnqTdPRjVmfrXAgAm2d4uiRpgDKau02ZW0ENY3djEYC5FJuzoSyYyfhrgm
2PjFOuIGtQpXgnRSeGb6ijnVhNAgKAg0JbsEFmc2eC86TpgbQ11f9R2x7F6EeTiGGaU5pGNj3Z7H
St/cdvVbqrYdVmmAGCmUXdVSt3mtWVCL0N3byMhTUbMuiLvLKqNQGWXlVRsUN2aXLunaaZO2a7p5
LmFuzklCoxSIu+9t6CAGhGzoyJFSXk1HP8YmyVFt5BCdYZnBpsnku8IuV7KUlTO09TeV7O5UHwm9
1XBX25BZtdEUyS6HtWBXTxXCROgTByj6tVcfxPHMCppLP3W3g4J2VxTjI6rGM3yhkLKzVELGJq0T
sXeg9tL14sBAW2FpXEVAbyZJUO2iVN3XUkpxoJeeEwlnfGzKF1WDLsnODW/qytIWQZaK/3nhy0Y+
NSBOlLI6pm838tRcEgD5kJYu9ViADJmNHUoLm6kmVFS+MZVRuDUXNTr8trDfJFncGwMVKSOA444X
fVhSUF05TbxyTPYdkj/SpYsuuXBJ6sjGsHtTifM5jmAQLjWghMaeDmKdO5cRgs2qyF9JERZzh1t5
3DLt7Ajqtzl+cctMXHhBpC+Qdt6oHUJwPzhZBlhbpICUWq/89rtiFBq1LbYT25GkCx4UdoTsdWa6
Re3z9CX2ImjRmjAuRE8benL6y8r2kR2pPOolY+ZF7Y5dLQpW62AUQkCtvaIgoy/SHHd0lsjejNKM
oEmFvEAbv6iui8qoGrUoX7VYqks6JVUYNhsBOKPe73E9IJ3JhmbVxnG/PElX1VEqcvpdW7Gosfp1
ROh9Ghneuk53sYK7bQ4FcQObja3I6dVPetNMc2ZGktrRjJo8atLxdU9v5vS7k/rrp79jFTrrgkys
Sp2L2MR5Ct3NdGZtgRpVeNR9KEOLi8QQ3754CdtWOisQ0xBMdKMuwouhVAMG4bfmSeKVj+oIa1R/
+RXzTyL0y/ykWyw1fdPggVzy5CEH9jH/eRn4OMWvtakCFwvRM19qnpp5K+TDX38ldOuCVS6sa4F9
B8vL95/N+lGR++cfgx7Hc18xtP/1jTalgaHmLObw2K2pABJCNjoR/voCGQJlz+nPvl/N80KkI0cR
BkRpV5NY0OA2a+kiKd1qRiM0xF6U35mRExNGy3oY3jH7QgrYeexsYjOR1xauj0huBqjnijKTm5go
1go/bg0r2AvXqRKwfKhLsD1sVgJbkhh4QmnJTLCLEyb+tq/l28gprnzUh9OAuXQCvghyUNv6l2bg
jpmZFHkNETpE/hrHQeBWzpJmzZ5Av6x7gFSVFc8zqlJSdydcDOcxq1uqkLAFNWvf8hjOFImqYu/H
931QtrT424nJTbkJNPXVF0wsHbEei7AP9ooTZajvQwr0pjdnjL7o3W6cBAhW1SFyzVOnvtEiu9xA
+J8raV8sMuBPg5U7zDdqsKooDU0z070YVBuiT1fDf29qTOy1jDobLzjhU/hineZzLpH52CHIgGk7
+h7qNt6xT1RBFGXmOnJqtkuFOWWQVOkH4RGt+ZKyiBPuC3vf6CaTFMgYDmAVN5rWCeFARZK95SK9
LuUrVxOrHEdvofbLyKTuGesPoVI1E3wjx1gy7go21QQgbaKoj4DxAlKVNCTxUUBHWtyHud1PdB36
ibUmwq6geeITo950+7I3L4Jwj66EeovaXju1dgt9fd3awZXs97MsTx8oxrPfR2DHVjK57zVG3CEd
prASnr3YvhlfNrMUWiWEfpsGYUeeH7wlKUYmKvg04vonJ5fnsQMqADHyna6Zj5pEBwc9/wTg21NS
M7KmQ/EGZPKp4hPqIKwmkPWh/IjyM/wYqmririAVBiX/hEKlCQanfBw/3VSj3LANDWPAyF8dzMYl
0pHF+RgOSWn3omU9UTVXgWuxc9Mmsazvx9CulGhzZsooWTqZfJ9DS2vEwC7Rr9/KtmJ5xT6XCjhz
pVhnsiZtymovgs4BckzaF3vANTa+pS+KOWJMZvk8JkvRj4+hppEVkDcpxqNJ4KfF1HOxIbOrAKNQ
4IxS+n0m7FeAqZDdM2pQSt2C3evL6lrqDbgYbc66r9LZ3XsFFYelDsprYkloSNTQalZoiIybhCpm
qg8giOhlkGqI6rOo6mky8BESOnvjqaNRpB5yImEaVXq+IsvXm8HQgtpT60+S0c7cyoBBGizpUmpb
QQsuQFc7JbdGYqtLwdfJt4UxWky4HgXglUXhFeScp+VW6a3HppAPjJXqLEnVz01aWOxl+cw58blR
079iu84mUjR3Afksq5Ycbs0p9gYCIJeGKAsb9dpNINO1bY5KjLrwxId8rFCsWxlmKl9EVfDSJ9j/
RLnzjfKLGVIIHYDS9jGJuK6Or8a34YOGNCJkriK6FHeSeOrzkFlcHtsC6GNfDnZ+69TqWxvj6C8d
aq5pCWO3IlxU4zfjt3zfxAYZlm8CmjOevAfD5yElL4HHMX0oTOUabVZLYm/TQpOVllH+wCbLRpyC
OdGNNLgMbRGsbccF7suWMo71PR11SEAuxV+7Ndm5IQMxoWKRGwARqGxYOmPzzD/L9YCQDfo59wmX
xCo2upk+ypJ+BUwAKcswJ+rzsWzytdDa60pxF35l8MrCQtgClAAMhLJqDG8feEBrLaMYl6k07yxJ
WxKOw9pYyhk4gUiRp9SBzFn2pUFhRNRs31dUs58kD7ClQ2BHD/tCuSwK4zlnCVbqCbpvIleczLrN
bePFMunccNskan0U6bDL8htTwDXQKAN2Dvfi+A3k5TSCc+dpvOELb5jXAKgkzV2rmoRdJqU4UWu7
MDRnUh8cysZd2Ua64K0Ns9qgFme38k3vUIlhsSBmet/de2lWTKFW3MZhdJk1L+DbionVVGga5XWf
Q1s2xkQlTaF5qFtQFJBe6bU7F5mFc860Z2CRVyHIE+pUO5zPN2pU7ZJamiQJBORIvT69bl9FIDPC
0BuxsovCTG+9Uk4n+O8mysCSW5N97k4Dgw4LJFZEYb+oteje9Dqbrqtboiboj5JdLVNLQHWlpjLp
dIpsusiRPN2WkD5GiRum5SIhg9W5NZRwpvYtwcrawaaOOyFB9TVj3IIhcFEW+X2QB8uy8DZ6Il3h
c7zwPUbFzr4BUUGxn0KRW3mMYJp6KKP+QiLSs7KsL1b0IqcYc+md7RO0D2UQzBD2KTh16boX8orB
Fc9zQYW1k1dDWzxTxmWzaMEzt6plwkArJfkhcONbxBTXha1Po0wbUD050ayJzWHOGuSS3OYLwhL3
uqw9ZinnDOANWvR67fcggdFiPxP1mE9GaEKGlCKjDTORKJ+yJp/TfcXvZcxpBx4Iq4rndZTdB02H
NeRW1qtX2WWNIyAitSUEhOaSiXaJo/NaZjJQPFo2Wr/OUsrEykBdEpRkPM0Vuu2FxDa+pycGKG9Z
EJc+7VOxtXx/3svaU44mjO6Vs0mdilzqfl5DlWSXSC9F1qdmnn0O6uaxDCsQHL5/rXokx1SBv2ur
5I00alrvWv1kRfm8rMqXvCeuJ08ekohlQe3f50bzGZ8tPoik27HWSBbsH00mAOAqURsevEpd2HQn
JpRL0b0VLzrX07E6wcOA4BEyrhUpISimO5cooV2QypdZNyO+Oscw16nXkYNUjpkmGSMohqnOo5Sq
s5H7Pcnqrpsnrc+doBc5fcrsiYI+yGBfpuFFeDCBEocqRxHgMFHQFoNMV+VbOaZfrHFikBMEIEBh
ybTC/VxKxkLu8w3+HpoXFjMlEpINldcbXZK9iemtg047tE0IT67fW71yoGgGRK4lfBt2DvNl8jo+
3w5p2NOyMkB8x9k0FhURdpqx12Rz3XgNo8+IDG/V/lI36bRZBZxoQ2CQcHFCu2alX5d1yAZUSK9p
zlF06SFh1JRL7ONYkMfkZu0RaQB4b8yJsqH0a4+S8Wm5b1ZvwqA+BXi7QG2ujFPzddI4LFRyhkyM
Zoj2XyWNd1FKCmw3rPlSOxtssqmDZG4g5JmKQreRdSjoVBGOSxe54t+HIqkXbhrqbKxu5DDwNzWd
EjUe22YDHRmA7DAD97ZvPMkefQHX6bY9WR6V3GyM0grnSl5unBrcbZBkxz4neFKIAcPMsDR9lMMl
JLWU7RBVBVohlQXDRg1QNZkHEjQHMiD0mdkFQL7KYE48xSoBuqPR4Z8qqYvrmzII5kT4h6mkP+aD
367zMqZKp9CfNP3HXAzXNYvIJZEkCGRFuGMJhEahN58Q3qyKobCnLLegqQEWnaQqPe66B5ID+Tyq
r3qKq02NmLGTjeeOcsV8SBlXuLjaIpG82xzw0ZzMI2cCe8xI3evUK5/EEBBG0KmQGBAmlTZULst0
lwo8c85+jWq6qi7o3oB3Hd5oBm2ykl1FWupXitOYS9Xq7rkVCiaTG6G36DCjdCeZwX0rY/NGvgMU
OGEiAwo0D7o2RVRJyiWLNYVVM5+cIWqNWwxcNnWfsox4VHhWJn0essgjKQYlgl0v2iDJV5m7HhB3
Tlw2hHKu0p4no4f1otZSJzBu7B5hSKr724i6Fe5FImYxftzqmfqSuWFwKetrOwTuHGa7Whk2nUfG
My2zSsZS71b4oTomrDhosFq51rDWMqATmawDwg/QSlHNy2rYbJjVJoXd3VeUhVqR3Fbp6AERxpQe
/kNVpohu9Sc7ezUqs5xJJZlssvBvY3+4TVTKdAU9y75021sn3FkpgazUREyJslhK9d6oo3YRDdKX
YhhoKfmtwbDc2dNUwCvQ6y/CJgwAOPNSC+R7TXqOQuMokynSJiLZqAnKGbXxLwdoNXPAETrLd3Xu
t8kVPucHTee2TmBnShTbgqGcxVaULCTDMxY1qDJchFf4kOSZ1guKgxV6XY8wLerR1kSERCAMKkEz
dZ9Aa2YO4aqxtgnWJQ5OiqLetI8ciPL20ug0a5Um5tLqHijPUCM0JBMUVfOSCNoycebctZ35pIju
gXLEfZ0IJrjcLpZSbFx1mBwmZf9GXMmjEdUsaSBQsb8y/GlcYw4HBz9kcr0MrbqdKK2rz5hDuU2j
8iYwsLt5aZHMzLBZVERI5ja1etcKDgPgTlHHT22E/Mmpn4njWhBYQ18+c3IWVO2Whvi2h4o2w9hh
7OjNmmpyNBK42/g3nWldk1vQsv2ExbMqB/Pa8rFsxEOjTHum7JUxCJAWGgstSp26uvDAlDWtCMmH
UF7aHj5hGCmz2A1WzH3uMlXua1uLsUay2AvRly9UyZtYUXwT6B4R62qzsxNx15hvZRCT6GB55A1Q
wq7qJ0LrnKyIyW/CNFjx/4BkaWKbsEccZ7hU5ZptrgDOkAjtgnb3KvShMNgkboLDXrHrAzZrzVs2
YkU3J8vp3vfriYcvZpJphYr9cYBdBQyvTr7kSYiJt3ZJqvCNF63vskkYB8a88ZVbMMMVnu+Eobk3
nuoXCzDoCgEzzWxQHqYCfb+PKPdUbLmSEeTFljZs7y0932Jv8JeWBWFpSPqZnt/7DqRDvN93BmTq
C5/nlwVfhO1egD+tO9D5RVSLOSqZpagqOmvJSlGrdkp/625wHcHDeq0XVNYVxz8YlvDXjWiuS0mn
O98hrI86hPue3/WzAcaknWBmkHTCggz5MpDUltgN7twyTaZ1CmLO7zTkitGKZo4zxx/drHRpJWAA
7+CW0EAMGhR6DT1cN5urcvf2f0uo/QORaX4SYP8AYfoTODRSmE4B3XtQCj+Rmv6tH/pOMvr9gc7A
Ta9pzZMKBsr107MUdaEBSzrDNp3e0un9/k9HiA684/rt+M9/qPYnGG+6gWuWNG9+gURib06L5PRt
ybY/0YxSZQHN/vQL5Tcv+MMp+u9Owv/8+X5FWv16nLNPcHiLWVD6ZVX4r9WPSfJCVUaO079zFn46
xl9nQZM/KapNWryKcXL8hYj9x7Ngap8Mky6o/O0k2F9P+9/rLBikrr7vLIhPNhYaHAA/3QSm/gmn
gKxZ+rfP//V8/50+vqxrxEi/9+Mr5E2SsEq07tnVVz4Zsi7LqoqXZfz11W3xN/r4tJ21d19985Om
KKqp4vz43TMAcPsT50a1FPH1TP+NPr/OhXnn1cesgn2WgGLSxk6/OJ8/3gT0dz8Z3B8mVpavd8Hp
Bf9GJwGC5vuHAJUhwDIsQzW+fkhO69lZON0EFvfJ19vtb/TxTQCC77wHNOWTbuqKzoP+23vAFJ9M
1RI8AYwQf7dZkFn8nR+ftQArAYjTiJl+/wgY2MB01db1r9Pk/+Ie+DdulD9XTaxTo7fToso/lr9b
e/13P/B9yfHr978tJdZv//zHuGY6+8F9nx2/vvbxtJAb//xfZ0uF03Lnh29+X/6cXufbP//2AX99
6bPX+v6pvv/lyj8Wh+LV60/f6L+9zZEb+s9//L/o8HKIDz+udTjtjL1/vZN//uPsff5w/f/Fgcvw
p+NqoDLffdwCUUpyfmBb4658/4HDQ0JU7/cjjZdRsXVuv/ceeUqq2Re2y+e+yK/TybuPjTmtOLyl
39/l+K4hmbKAfv+Rk+T4Wvmv9dlK+OsI+N6Dz47RoT0Ux+9vc3zbljWO9+8+8rfV+x/plz+wz9Tx
y/lpH8ed97/KgrPuv53fhYqssqJ/7/uH6EsL/vzI47L4/UdeccZ9//txTre3emLkvvctr98O3tkN
qGh097+/0Dh0/WdDyAiiold+/kSCaWEGfvdbTt78w0+jCIypD7h+67Q9v3iaPe503vuGN7+OTQa+
0w84MO+sfg3770c63RdAlD/gIRk1CeUvp9kW1gfcG9uDn5yNHigjP2J62Y5e4kPy9uPpEGxKP+AS
bg9leaAVVB7BM54f/7SvfO8tAjHc893Dee2GHcUHzAVbn7mg/InLLQB6f8ADs/XLcvwPmfvZSVFo
Kn//i/98DBmPntbFz4f+kDeeJtVPYwhscct+/5u+Or4Uh59WT0JYoA3ePY5cHZvD+byFhHlc1L/3
7rs6tn+sDjEGLf98Wuf4Y73vI45/cSzKY//9WONI9a0u9xEH3x47//VsGuPgHzGjj2fmM8mQP73v
cRv97ved4rn+Y3ooUmbKs2lHqIbyYS/wK5Ofw4sPWJJce/75GUd//AETz3UYsSI539UI2CAfMO9c
F0f35/L4qSLy3kt5c0ySso+aw0/bBKEbYynsvYe/9dK34x/r8pe5zTSMD7iQd6fsht/diFT6lA+4
pF9f4NcbcTz8B6wH95z9Y1kez5YUKh2JDxgZ98fufFep8qY/4Lj31cH7fmOMY6EKNecD5vqHYxEz
s50dman4A+bih9/RgXT1I+6/xwPzTuJW54/mt4r1e5+df4k2+rOi85/tcx798jVN0IyenXPDsD7g
wXzsU1pa7vmRbfEvJ+TfVZr+7Mj9Wn/63mn73T87L66NP/EaHQ/Ff/1/AAAA//8=</cx:binary>
              </cx:geoCache>
            </cx:geography>
          </cx:layoutPr>
        </cx:series>
      </cx:plotAreaRegion>
    </cx:plotArea>
    <cx:legend pos="r" align="min" overlay="0">
      <cx:spPr>
        <a:noFill/>
        <a:ln>
          <a:noFill/>
        </a:ln>
      </cx:sp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1D5B1A2A-A8DB-41CD-AA20-FF493A6A98D9}">
          <cx:tx>
            <cx:txData>
              <cx:f>_xlchart.v1.16</cx:f>
              <cx:v>Count </cx:v>
            </cx:txData>
          </cx:tx>
          <cx:spPr>
            <a:gradFill flip="none" rotWithShape="1">
              <a:gsLst>
                <a:gs pos="0">
                  <a:srgbClr val="FF0000">
                    <a:lumMod val="85000"/>
                    <a:lumOff val="15000"/>
                  </a:srgbClr>
                </a:gs>
                <a:gs pos="100000">
                  <a:schemeClr val="bg1">
                    <a:alpha val="50000"/>
                  </a:schemeClr>
                </a:gs>
              </a:gsLst>
              <a:lin ang="5400000" scaled="0"/>
              <a:tileRect/>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Amasis MT Pro Black" panose="02040A04050005020304" pitchFamily="18" charset="0"/>
                <a:ea typeface="Amasis MT Pro Black" panose="02040A04050005020304" pitchFamily="18" charset="0"/>
                <a:cs typeface="Amasis MT Pro Black" panose="02040A04050005020304" pitchFamily="18" charset="0"/>
              </a:defRPr>
            </a:pPr>
            <a:endParaRPr lang="en-GB" sz="900" b="1" i="0" u="none" strike="noStrike" baseline="0">
              <a:solidFill>
                <a:schemeClr val="bg1"/>
              </a:solidFill>
              <a:latin typeface="Amasis MT Pro Black" panose="02040A04050005020304" pitchFamily="18" charset="0"/>
            </a:endParaRPr>
          </a:p>
        </cx:txPr>
      </cx:axis>
      <cx:axis id="1">
        <cx:valScaling/>
        <cx:tickLabels/>
        <cx:spPr>
          <a:ln>
            <a:noFill/>
          </a:ln>
        </cx:spPr>
        <cx:txPr>
          <a:bodyPr spcFirstLastPara="1" vertOverflow="ellipsis" horzOverflow="overflow" wrap="square" lIns="0" tIns="0" rIns="0" bIns="0" anchor="ctr" anchorCtr="1"/>
          <a:lstStyle/>
          <a:p>
            <a:pPr algn="ctr" rtl="0">
              <a:defRPr b="1">
                <a:solidFill>
                  <a:schemeClr val="bg1"/>
                </a:solidFill>
                <a:latin typeface="Amasis MT Pro Black" panose="02040A04050005020304" pitchFamily="18" charset="0"/>
                <a:ea typeface="Amasis MT Pro Black" panose="02040A04050005020304" pitchFamily="18" charset="0"/>
                <a:cs typeface="Amasis MT Pro Black" panose="02040A04050005020304" pitchFamily="18" charset="0"/>
              </a:defRPr>
            </a:pPr>
            <a:endParaRPr lang="en-GB" sz="900" b="1" i="0" u="none" strike="noStrike" baseline="0">
              <a:solidFill>
                <a:schemeClr val="bg1"/>
              </a:solidFill>
              <a:latin typeface="Amasis MT Pro Black" panose="02040A04050005020304" pitchFamily="18" charset="0"/>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_xlchart.v1.10</cx:f>
      </cx:numDim>
    </cx:data>
  </cx:chartData>
  <cx:chart>
    <cx:plotArea>
      <cx:plotAreaRegion>
        <cx:series layoutId="treemap" uniqueId="{C350D9BD-41CE-4117-BA83-29C8BC9C69F2}">
          <cx:spPr>
            <a:gradFill flip="none" rotWithShape="1">
              <a:gsLst>
                <a:gs pos="0">
                  <a:schemeClr val="bg1"/>
                </a:gs>
                <a:gs pos="100000">
                  <a:srgbClr val="FF0000"/>
                </a:gs>
              </a:gsLst>
              <a:lin ang="5400000" scaled="0"/>
              <a:tileRect/>
            </a:gradFill>
            <a:ln>
              <a:noFill/>
            </a:ln>
          </cx:spPr>
          <cx:dataLabels pos="inEnd">
            <cx:txPr>
              <a:bodyPr spcFirstLastPara="1" vertOverflow="ellipsis" horzOverflow="overflow" wrap="square" lIns="0" tIns="0" rIns="0" bIns="0" anchor="ctr" anchorCtr="1"/>
              <a:lstStyle/>
              <a:p>
                <a:pPr algn="ctr" rtl="0">
                  <a:defRPr b="1">
                    <a:latin typeface="Amasis MT Pro Black" panose="02040A04050005020304" pitchFamily="18" charset="0"/>
                    <a:ea typeface="Amasis MT Pro Black" panose="02040A04050005020304" pitchFamily="18" charset="0"/>
                    <a:cs typeface="Amasis MT Pro Black" panose="02040A04050005020304" pitchFamily="18" charset="0"/>
                  </a:defRPr>
                </a:pPr>
                <a:endParaRPr lang="en-GB" sz="900" b="1" i="0" u="none" strike="noStrike" baseline="0">
                  <a:solidFill>
                    <a:sysClr val="window" lastClr="FFFFFF"/>
                  </a:solidFill>
                  <a:latin typeface="Amasis MT Pro Black" panose="02040A04050005020304" pitchFamily="18" charset="0"/>
                </a:endParaRPr>
              </a:p>
            </cx:txPr>
            <cx:visibility seriesName="0" categoryName="1" value="1"/>
            <cx:separator> </cx:separator>
          </cx:dataLabels>
          <cx:dataId val="0"/>
          <cx:layoutPr>
            <cx:parentLabelLayout val="none"/>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noFill/>
            <a:ln>
              <a:noFill/>
            </a:ln>
          </cx:spPr>
        </cx:plotSurface>
        <cx:series layoutId="regionMap" uniqueId="{4E27C2DB-FAA0-4C86-9B6E-5745CE88EEE0}">
          <cx:tx>
            <cx:txData>
              <cx:f>_xlchart.v5.13</cx:f>
              <cx:v>Total Sales By Location</cx:v>
            </cx:txData>
          </cx:tx>
          <cx:spPr>
            <a:noFill/>
            <a:ln w="9525">
              <a:solidFill>
                <a:schemeClr val="bg1"/>
              </a:solidFill>
            </a:ln>
          </cx:spPr>
          <cx:dataId val="0"/>
          <cx:layoutPr>
            <cx:regionLabelLayout val="none"/>
            <cx:geography viewedRegionType="countryRegion" cultureLanguage="en-GB" cultureRegion="GB" attribution="Powered by Bing">
              <cx:geoCache provider="{E9337A44-BEBE-4D9F-B70C-5C5E7DAFC167}">
                <cx:binary>1FvZctw4lv0Vh5+HLoIACKKjayKGzFW5abFsWS8MWZIJcAN3gvz6uUTaSinL7ZqO6piI8gOMe+4B
yCS2u0D/fNT/eEyfH6p3Okvz+h+P+vf3ommKf/z2W/0onrOH+kMmHytVq2/Nh0eV/aa+fZOPz789
VQ+9zKPfHBuR3x7FQ9U86/f//U/oLXpWW/X40EiVX7XP1XD9XLdpU/9C91PVu4enTOYzWTeVfGzQ
7+/3z/27L6pK3r97zhvZDB+H4vn3929Y79/9dt7XH577LoVXa9onaEucDxxzByOPvX+Xqjz6jluM
fnAd2yYeRdz8A/3xofuHDBr+eJX/eneby+b56d1N89A81z9IP3sz814PT0/Vc13DTzP//6KjNz8L
eF/ev3tUbd5MnzOCL/v7+7Mny1oFR0Kgpt92e2M+xm9vB+S//3kGwOc5Q16N2fm3/DPVH4Zs91DX
D4+irZ+b5pdf598eN8QcTKlLz8YNfXBtatsY0+O4eT+G5Dhub97nLw/er3s7G8Hd//wtR/DzQy1g
mTcq//Elfza5/83hYx8IQphhRGzzz3k7isixP8DYYg85+MdTj+N3epu/PHi/6Ops5D7/x0bu7Vp8
tRFh7wO3CWOMOi/7zZv9iH2wket4Hvs+r2Hev96PfuyS79S3d4FK2+yrfPjLX+j/1OnZt5oFf8tZ
vn/uHp4efnzTvz7DMf+AqUsIR/g4w9HZDEfuB5dSzClFhgD61+N5fJ+/PIL/opuzMdt/+luOWfCQ
ym+qyuV/ctzYB4cS1+WI/4tx4x9cOHoYrNbjQn07bqd3+stj94uuzsYv+J+/5fhNNtTFc1U/Dz++
4V9fd8T+gDC3OcXHZWWfnSyMfHCZR8FmPY4eJz+efbLrju/0l8fv9PP+0NXZ+O0v/pbjd6ieo/+o
VYDBGPdcz8Xu98E52zONVeCB4XC2WR5f5A9f+bif/mxO/dwU/xfdnA3W4fpvOViByvPnx0Y+ts2P
Gf+zL/Nv2nHoA2UUUbC2f7pbMucDw54DZtyZufLqbf7ysP2qr7OxCz7+Lcbu137e62n9hvlv+r5g
olAbjBSX4Z+anJyDyelh24Gz0Pxzf0yc41Z55n7+69f6+Wo7a/7ml/w/+bb/2u99iRnMHpqHuQk2
vHJ9f6394TOfNf1u3h0X3Ztf++Ozrp9+f+8QOJBeQhhTF2/MwrOPdvzmL+2eH+rm9/eW637gzMac
ccIdiGzA2uufJw3YLR8IJ4y7k5vhcJe/f5erqhG/v2cI7FXCsIu/r9ZatROOwC/BzhQEQQ5DHAyf
lxDPpUoH2P9fPsZ3+V3eZpdK5k39+3vw796/K4686S2J68FeYHMXYYe5sNk74J4Xjw/X4GACHf1X
iuIqR31Cn0usdjS38a0uU2dWiJEvUec6tz0pnVk2VnxptLZnoaPWqXJ81KZp8l37s7amK0P+WVvE
H2SkxCzqinJjCi9Ny8I/yVwP5YZNxRkWR2Pxg2jVWzdv9CoiY7U9FWnBX4uSZNZGJStecvw5KtJs
CydfFFiTWA65Pe97wZaOW5LPDmuekrzpD5EefSTEXLEqXiRjP9zTogzyBvHPXaQXlMdNE/o2G8ks
DcdwMwxluDE1t+DhJg8jt/JPchIifNF1sZ8MdjQnLBz8psJxNPP6EW10ili5QMRDGyMLtz1YKrS/
FomMV0NM8m08CrVNp0KEmgWpXZDgTGFEU7iyUtukSKzaN9VixaM+2RpdqrU1j4SO51E0dAuNR28f
11W3iIrQ24upNmqt/YpTNSvQUtW4/sTt0rpsUpUsE0soXxed2ndTEVoJFKwcfFrkvd80fdQWPsnc
bFaUEV/iptmjqBn3UWGRG6RkPXe6MFpUuqI3Iir6XVTUt2WWhTNb2LS7TpK4vtAiYC6tr1s7ba7h
d3SrXEp5xIxiWis+l3G0NqI7OtH1rxqZjlLarXCl1LrXWJU+le2w6b3kdWGwwmH6lcJgHSluv4+5
h/dD3K0I6tNDhaW4CUOLLmvioqAirrjR9YD8rq/1LHb6ZlkmDd4g5LQXBeu7lYdKuac6due5N6pr
R3s4oFYiPicpy/1e825T5KU9U45Og7iv40+mlr7U6t6SR+xUY9hxVnEq3DlKKxkgltMlF2ErAiP3
eUeXUcajVYeGdtaNovStuhc3TCf5aqy6chVp27su6q7yOyuLn4Tu500psvsmHNBMEEvuaOOE2wgn
ZBY2Q7hQLaF+VoQR8sHzpj5MerUoUkftxSDU3maV2g9TUbKe+ppXxcIoKm8QCNYNaCzRUN8ri0fW
6l0ZpvdOnPUiKHhpXUxinnedCBQbrQvcqntYnvCDXsQqJ9VVPa4RHrPNSBtc+iQhaBPnaRLNmkQ1
c9yP1RE86uMafXWLTKxYRuVcCcsN2s6KvSW1Hq0m07uEhXifaR54MUvHT13ap75dysjLfS9qUh/R
YvAjmgyXfKT6WORkBi3kayTSnq/KalyGBKg61YEmzrBMWSSvVKgc3xmq7FH20UrHrf5M62rP8nKZ
TPuIKWDXCzd02keMmJnN5CTDAB7CMZc+q1C8bTqU7URF2AyOm/EuCu2tWzvuk5DjDRmp/Jx5vJ/b
NIy3aqyyneT8O7XLx21MMvX51VH4k9MFHIGz0wUcP4dwiLvwyYN37On0eXW6MJTJVrjCe05cma4l
T+LUd7gsLqzCVRdN4oBsqufyOfWV/Ifqedt6GJPAajSZEzzat20ZXZd00IdMyvhW9UGY1VkQqiGc
p9MwmwK5I4E9LEu2edoc8cxRAvtG600ttFWFc8M7NXtpccKpM0bYNy3+/BllXu3KvM9vBq9K/LpT
/ZV0qmobuiKeUbcpHqKku4g0jj5l3JJr4oXZIqq84qHbNDJKHupM1QvI+3grN03qT5aVrbM48fux
udHRmF9abkOvM9HuooG1dwOlYjW6Lpkj1rR3eVdmflbV4pDROlpVEUMBqlDm82oQ911YD0Fm23rb
5d5wkyXlJZvw2tNibmdjuC4lzT+PrR0YvOUxWwxN7CzDLBH3qDn0g2Z34ZBbq66tyNzAUUfWTVzI
24h7zaYhYzIL+0jeYyee/cns8yC08Ma24YxBSNsh2MNg4cBUfDv7xhh7tWu78ilGCU5kAEdXbCfj
PbFHN+gHB2yGIsTX7ejBUa6GezvlbmBFTb0d6wFfi8j6PMCCXaBexbMhDZNthe1kmxXV95rBLC+7
TPIxWp3hhqtbV9e+4Z3UsVteVriCL/6T7gxm1/GyEO0Vo0TNddv2W7vJ6DapvHieqTG6a9z4wKbF
TUN6WbrE/myojiDfqd3ovKIqlrInZeHLuMjQZzcc1BwVSMwq0URE+BaxxiK/9Np+DUty0cckjvyp
ZqckifyoFd9rb7XnPEvLhU4UtHjLU16NLpyqJYGXc3trDePrghdoHWO3Wp/hJ24SFvbWiC5V20Zn
4Uomw9D6J8qprcGoyg9On+qVaWqUBj9vlnH72kqcfqZVsgjHdPgIh2ccIA9Vd+7QSF82Xv81Kprd
mEQi8uOk8aW0WulnsvAbyqtrJLMqsGh+i2IdHxxhO7cv0sgjfCtleet0WXxAkzTpjOTASXVi/p/a
jdMTXno5PS+CJxjpRXd63qQ7SS9vRvOUrZNCtn6MpNh5RUQCTR01yxiJdgYztVORGEWUksBF+jvv
Z2Shw3D165XMILf7eiGD74Qx8cA/cREE8MHpebuQtZCWIypsPcnYvmnGyrvyWBzv6iTsArOiwSR4
bHPsXYHpI3flC+4BXr/g3Sj7QJXOMJkQj5pJ/opvcByxxzR8kBW/5k06tj4sbrQNX2btsTZh9liX
81i6xOeitoE4TWqjNoWZbaZmiHA6Et/FBHo04LFzD4V5UI7CnlkKjOIyTQo/73i+KSejOFPYXgob
y5kR7dxLrxoUHyU1MXAYFb7UmdpIej82aeCFA92kZVMfeqcvgkYm2WNJRRCHrr7PwEyenxgufQrp
Rd157pphnPgNcsHIOskF/hNrgEJ44nwUJ2fXcSiEMDx8PopFOygGe5D3ZEUpopZPUenMjWOo0DJt
HeujEZJk1dPC+lhIV93I4aHL2Cas42jnuhVYhS9iEdrwwnEfHrVcsuqKR8PMhvOGjqWzxSSNVnVh
O1s61fCEmZrBTlpVhNbyxDO1XvbXKB/ltmccfBDi6EVTVvUhGaPvhVGolmtwCn9ghjLCIRsYRUFT
Tf1qaocm0HRj2IbIk4H7v14p7h9XCgPnkHgOJ9RzwKd/u1Ii2knL1gI/0byJglpKtG1fCreWMFON
3DQErMMimuNG1hcnqMxhYFLZ4fkoKdlbMiH7pE79GIt6R4aW7J2pMLiMSTrnAyLBmcJoNU/Bs3Xk
vGm51azVKFm6t1UXz6ST3ZVaojVVtD7Uuq0PeKpNuCLusDpyk5gkB9Imm450zu3oKH7JmNxUfYFv
cTJ4l5OutL1XunqSCOk/KpUOc+VY5brui3hjanE/fK+lL7WT9lSLehZvEqeulr8eG4T/uAA85rnE
pZ7NIRxE7LeDI5gI03iwq6ekyceazFnBF5UYrF3qlZeFpbu1kY4QQ+HoV3k7zCLs8SA9yhPb6ONE
Dhc9q9ZD7lk7nAnaLQeuXnVjFIYrXYfMGtU3flhUcRCr0fpCnfxaFRWKfAiQDA2D/yN8qZ28vO/D
IgrSJrdvbDHqea6scFcWdrx2ZF6uPVfgXQKH5hz1cXWDszwOhlpE91OPImH21CMJo+Taw6JaEqvA
ftOX2SPcPFiWuh/uZJeF89Fi/QVK3fDSMNLK7fdpHMd+Y6brND01ae0tM3O2L4fCpzhKF+2L5kRU
TpvOcNTlQd7j+opr5aelFjek5OLG6VtnJrlXLwz2wmh0mcyQDq/LyX+ko8gXThjKWT2JBpMpyxYl
B9uPGY8zepFz8NSuDNFgFo/j2Yji+sooTn1lxnHNHeKj2mouSCnmZePl+zbS4A9PNeZkal/QnG5Q
Gc3PcMMwyqmloZ4a0allNbV86dYwDG5ojtTHbg101vxttzVXf3Jme3+Y7NRx4bYW9VzqwpaPz87s
xpV2PCR5+JgM+Qwh5iq/HUvw0G1w013kZRsjljREPq3icaZG8Al9oz4jxp5gLDjSDUlPfRjmiW66
NKLp0ivoIXVwtpBxM+wlwYXjN2Ha7ouNQcYeD/vEwKyIw0XU29pP4VB3/JMeoratz1iaLEckh/1R
/b0XBFEkv6oyOlfRvKi8toGISVttUazKbGaqpqitNNxk0dwIdk+q7SvyiTZMGmF7fGOlc1kU0J2B
jtWwlXAAMRwuwjpVuzrPh0UBNrvPIPa2M5gpKEQWtG+qXs+2hT1Ua1c04jt2IgrefO/BYLygHHKi
L3Hwnzn/5Mz5ZzaFnDy4X+D/ww6FvbPtLuJjTHnRWF+TOpk3ELvAvlV55QypVs/MGXE6S7yO6713
bwCZF0A1Z8qQ4XKWjON3vsFMy1GOet89wk4y9TqdUse+3vZ/fKiM2TcGkyDRWX2VTUXHroVNysuj
zTAZDuCCn5DIy5LLIt6S1gk0jMtV0qT0hltdNKuJIsso5PQmH91445ZO6RutRpreTA1ICPuAgSDi
Cg360U/rOl8a28biSTuDNaNWRoyysp05KVIrewqmi/CH1kTeT1oTeTdaeyKftUWJnd+qrM/WY6G/
hYOTXQpb5MfCirqnsUjQ2kBG2Xppt46d6luG6vwytZ1xpuFKJvySTOXtIsbRrJssx7irk2BwBnoo
B7vdsJoWc1qH0X3NrKAKBb4bx3AWRaVahroVMzhcxE1XYnGDEj3nUWMdDKSlVmDIFmLW0xjOuLZ3
5rxp84WwZBdQpPihJNw7sKlW0CjyIZqSrk8KnXCyK60xMLQTbjppm7x7pYBY4ehj2wJjQ4Zk3HRV
CdGNBKy5uFCXtuU+NgPTd0On8gVDdFi6RTHcha06uK3XXydC/MlGyCCH88bshaiYTYhNKILMLLgw
ZzGwtg+9yi5H/VVXEOm3/Vxbue8STXdgp10pmoVFwBryDXeCb8bY7m4gbFuvEpb1gRFN0RUf3Xws
r43gSJg3cHktXBhRoJzuopheGakN8+6mk+G3JC3bjdNZxR5iq+QY5xoGa6763tqYGNYxVpV6XCxE
lybBiYdNFIu34bzkdGalF8YIyzhYykmR2jNjd6m3Ih94NmtYsYC0F93hVN2Y4L4piiS7jLqq2Bsp
hCGYp5i582M2IK7cE1+hAQcdGKgXJNZ4ZmqZq72P5VBt+ylOY3AyJOSCN6H3sfGKcxz3NphDsayC
HtlR+GeWHJ2yYmAyQnbNZM0YQi4jLrZd7hFMIL751pLzSqduhtpVX+uh92Z5GFbrJmv3sR6Swde5
0LtIVXpnairJ67Vb1Xvw52p6YciTmPVhPPgcX6d2ynZcyWxVcC4uGqvPdiwe3TnLM30DJwv3Kymz
B5bpTdIWNRhYqeezLnGe2DDEfm7TvQMxwR0E8XOIcHkD5JXAIilH2/N8Nx3yy5wlPmfjss1Cxxed
k8hnB65Rz/JBZME4HT2nwhWy3npTccK6vPBtpCOfQXJ6zsG8a65V567zsFpljsafcSzUbCgIXdPU
wp8b19uGDi+u23Tor+Mm3MAWmHwq2IGxMdnCqyRbUzOFN1ZD7cdds1F1ilYGq3gHGSInspdHtxkS
Tx/Tog6XJ0fb+OYn0TjWxu9+4RrIMFyrmIe0a9Z1EQ2bUzF2xbDJ0myVZY2zwjgqSv+kPcpMQMLK
Dcc1jXtyGN1+1uZZucOTZKAGTp2N3eidkWCP+Y53ypaLIbb74IQZCuRw7lE71MseYrzV1xjb+bxv
tLvGuQvuVzFEXzKc4wBil8NGDVn+GVXxEVdhqNaDiOM5RObEF6xqiEW5iB9IlrtXiDS37oRTCJAs
Eq7DZW6xHJJIgxh7Pyw1Gjad7t2bHCt526iFCTyRGhnBxI+I8MSkMUI60aLuFS2SizLmYv5rawHb
kAQ/W1KwNzIHLoM5YDm47rTkXqUKNO7zgucj/poJWC+M2N7WFJY3xotySBv/hBHRDJ3vQCD8yMnT
1N7CyqMvrQz3TDR8ag+5n2bwk1jZ3AhrHC7ijkNgdCoGagdwhVTvT5Ara9sfSidflY4iR5rAbrJw
7doLDIb7BM1oycuFzT0dFLrO1kiX/GPpWvbcxQVkdCexGEm1ShpPgNsBYjzkkA9UReMbsYW/fDh0
NtkZKRGj+hjRY0ODZG63CuOYXUZcPsZ2lm8yF4LOLdGhb1Jgw+SAnGH2hCVveSfMopC5Pubaztq1
2Bs2tHcSf7SiL22SJZ/qrrPmyBFwpAxRuHNHu5ulNLG/2GO0tlHrPr2lJgxOHzJRadl1M6l1v/Qq
wSDz0om9NxWlDeFc2xaBkKnYu7TMbN9ojdx7eg/OHllblZPavsF4R8W+spImwGLI56/alZbDlqkH
9wBKIdIDHpv7Ee6MfopdMNNIBsExI1ZFT5YsEfnciLWTyjn2+nB5JKehCJy0qzZGjKzyjlHRHtyo
Qp9EUgceps9t2EIykWJ6M9BS7goX3ZlTzECQm9uAfysPTHG2jRJyTQYFeU7jkKFstP0CQSzp5Kmd
3DKjdUoIKJ35a1Zoq7VG0rvgYwi7T9MO8UUpyVpoO/Njx4OU+1Bv8FREWVFDwhBqo0oU7HZ8doJM
zdAMw4imsBtWb8IQ1UvIuks/jlpv6YQMz5WS8s5VavDlOIy7pI/CT3w4CNbJOzuk4WYM8zwwosMz
MmOuna2NqJp80+UovI6r+EtYuw8JGtgsckN9wYXKbhuRbqq0G+4NLifcIfZPcQYx9Qtp4dE36VDt
8mRuRJMTNdlQozilTU9YOzarYrTXVm3jXWgLtYDDz4akN4ingr+IoU0zn5ZELo02gtjHcGRXpRPv
RrkOixLvYh6X80iTfI5H7O00uOF+1PflFwgcjIEUbrjpIDJ5W7QhLHZZfiGJRZaxkzaLerSLL6VD
dhJO9huPCH5sPk60s+ZZa80MDqYSmVMZb2XpWa+uP2BVxH6cMXxhrj+AJYAO9YhgHODSxJCzJqAj
WIleGyUH1t5KHTLPB68cnANINs60tKp5F0MCy2DURZDBYLe8VW9oOb1LevB8fFFY/IoM1yME91SA
eG7NEgfLBcWtuLF5GU7Kcrr7EHbu4dcnBKJTxOC10eWACw9XpFwbwSU5Cl7l2xOCZVZednlX3Bch
6YIM7K+N3cm88rFEUB7rbkjppmOFHTjCJQE1qiPBqI5FRYtl3MvUh+RnueyyPD0GootJ9GBuzo3L
FSq3WCqrTufGIXM79V0bd5m64rBUzf0Fc5/B1Nq6va1YK9cn/HQVov+hNHxzJ+JE43Z/G4/1tXJy
f8wTeZvEes66bLxzUAprSmYWhLiq4Y73o/Y5xHj3Ce+PNGtk3S7TlhMYgwesC3sRUiSP+TGDnSyh
s4zGiXxmTp2Jp57hnJLHLMapU0d32wbH3oHrZm/ykpnsr5CV9J9JRcs5idNmy62Eb61oEHPLirO7
Gld7WUOAvzUBYviLp+g6hLPUR0VTHggF27d37As4tYc7XNNsVQ8V5Asm0dAcuMq0LVCX+yocSghr
6+zyNJejIbvtCm1fHCczdgu9whn4uIZiimaa+MJVt22v7IsTfuKaPo+LxqLq2F+sBhnUo6gCcFKT
a4hEo5muKZ8XnMbXpnAyeT9mZNgYKeyRdxkmd0YwbQQLnTVueA2XZaDNz/rReWL/iYlFpzu+ZwsI
OxyiMnDJCK51/8FrSXRSZ6FQxX0jnOwC4nJilxIe7XQ9ZEECzseM1jSvZwb8mdoomoJ+qWtSbIyj
2fBD60bdtRGSqqpnTuiJpREt3aKdHerro5ObJPZzqVi07SqPrgZEZRBqTftZzNtohstCzfpqcFdl
3H6W4PrMlRRwgWcc+YGSHjGIH+LPXk7iC4O5U7ggHizIxYXl0kjjQNrprh3cbeq7AnZApWri5yEn
V54Y5+alMgciD3biirnxlkPViitIZAeuivobw6hICgmcPFVrI5bM9S76KdBjRIRT4peJ7JcpGfNt
QfSsAWtp7xbDsB/LBuKMSNj9PGqtJhBem7szo6ot+54XHlkNPBqDKIrESg15N4u0RteC1d1shODO
dZQM3UxPtXjCVOg5O8uY7SxBHM5ICan0VFxS4UDaZCrqKb9kcHD6Lo00SnsOeWy+8dyEXY5W98Vs
HbWKxkVXWNkSVX20aZvYXYs8vGpSXe/MlbXGyZO14FUIyUrY0k1hZeFVkrB6Z6QTw1x5M61e+jAM
GenBx7Di/dO+aDY7B9Vi14RPZ7ARWeeIHYSqjHDaMs3+aHRh+3TaLE2tJLuu9ip3Px1WhRcnWwy5
ugvwG+EyTEz7nY0UXJbxUg3xPiHho9L4UytI52dNqR7KrLnkKQm/uc3XLh9cuAWBirmCG4RPdYPu
c5fnX6LEjYIcEh4XhQMOtWNhthucmO1i1rCdpLVa5yi58pIcjzMxYUaRezeuABuws63JAddRHOSd
Ey1PoTmdpwvFux3MgisvEuTxpZJG8RGJf1QmVYPYwRJdsnHt1NtZom5Hv68gtNhSqwJXBECO4Abn
rGzCYpH3TF7JmNKLwtbSF21jp0FNaDSz7IQvjHEAu091FQ+H1PKWJVxi2572PwZfYwH2XhYct76u
vm6EZ80ZgmuWvUzSj8C/QyFpv7bSzfwOQbKHEl5fMLvA87KCHBLLat8wVIvkrKmqZJe1Ldu7ISmC
pGTO2vIUHLoep5sCPNdNNRVGPBVVaS97nIr1CWrdpF/ioZLjJ1TV7RIC3nMIvom9A9nISw2Z7EvP
il1wqUa27BixQl95cbcQpWsHRk0motQiBs8jgkRmGS89mXIfd5gv47QaL1CW59s0adCiRRVMHkJI
UNOQfS4ZfdQjzZ+LBPuMwzU+f4yGlVVW+mtiwV0Kp63D2QBBcd/rVHWjLOFzx3Gv0torb1Tcyrnd
JsnCKLFs2CG0+MIoDRSh3PIbCEiujWjZab+hEQUHv0+aAuI06W0a43Q3lkU+Kyjcx12UtZ3NZQbp
EJFCcsWGv6QDM22qGtAUyaQ+1myHKr/IIfly4hgRtlt36RFtXSShcJivSSUvhIzvtNL8EJYZP3RT
rXSkFdhJMcyNok+UXoVVZPngvbAgCSVsK54e7hwHMmeafS46J9xEuqiDHEI8ZUbi8dOY2zZMXCe+
NkVk3bZhGV5aEHS+bmiuN2io7k96XBFv3hfamRnMsesHT+kYDAUGF8yW6SAhUxIVDw3N3Bl3HbWV
vc32CA19ADMle/wJo4hstOgLcofBPbuOIP6Jwcm4NVJMo1fSpANLA1LOE1Mha36SJt3guslzBkHc
Tara+LKFO3PH9VamEPTXEAk9muvm4nFed5uQwIW9sMj2Q4OsT9Srg6oau4+hVXfXNsrXaaqsTySn
elviFPn9xIqLni3jUhRzo01jUc9EXcDt4gKuEJiuHZWml6hpXzkHXd+pZRXG398gjnC2bKIk/l/K
vqw5Uh7p+hcRAQiQuIXaF7tc3vuGaHfbIEAgFiHg178Huafd0898M/FdNEFqwXYVkjJPnpMddQUj
p3F2r0rQucQ3w8v1ECDV62jWXc0F+dKbUdb+uk+6W98QV9oOGbKM9wDvFz7MZ2M5+fV2cJFKTdIc
R1hgITZzi+oiyVCBCmvp2zzbm5av5q+hmeOLi+kohTMuQ21qhdtBQhux47XtroGRdxHYpeV7B3KZ
UyfvVDCODEHfP/plCMq+o+bTKB3nSK1oVDGcRGv1SeYp+SEM5uHRTml7GFL2R7s3kvxcz/WbSAW5
4vCJ7ZKEDwZpqVkSh1zLq7HyhL44Q5J84jIuQNB4UE19MJ1D2ocrJOLKrTE5Cfptzqm7Mk8LpnY6
UNeikc+SbjM4dQ5IM0SuOGn9k+0hs9JSJ4h00mdvWHt3g1Okjx7BASZdQTY2r5vztGS4EE1vu9bi
P2lJRIQtWN0nc2ptVTZNO7CQhms5MxWZIXkBtAUskG+ltvCNDBnIa64Y/gcG7v0HZ5LalEKQ5OHA
IM5f0RgBrzN1Qll+47yIgqFRF4dY3bXo3eIgu6KJwFrqr6ZN0s7Bpl+qrTFNx0zo37NGy9lNddhb
934wRNUcszEUReSprxtwK8QdsVN3DTQKlABK+u5oLonwm03t299ny+qOVUpHGbnU7Y72cjFDjOlV
PeaZ26/Jf8wxzxmnFtU//ns2dMl21n+kDFyKcwjqH/CgPTDZ/v68utbuMi2IfnWHSmxE6uQRWfwJ
Z7mYO5mVONa53V9bTvO9aeOLU6EbHx3IA3RbapE8Mo2q4OwsXEJPxUARAtUpgtHAuf3rbnBL97Nt
/H33/z9Ou+2m99N5a/KUPgjBUeYBWDNhsTFTLy+OJjFpzMIb8z9M0/s1+GtuXw8s+mvwl5l2LX5Q
aSWxPTr0xOq6vmVTsRMLu8NcgNeTWISEbAHAZvflHFa30NfFnms3b20xWRE4yv0ddBruThYIIjPm
FYgLCInycQh+FknU4dv+GRTKikQ55gfpYEsOZCcjNpbVSzphy7ey0dkasxrpg1XT6q5ykYwDO++G
hES88LLudpmlIDUwZj7PUaCT6azzYXoi1Xsu5upFl1V1JB5b3mw8GkoDvqqZ3R1M7+RZcZhVLQij
9ohwAr+BeZgteLoxv8Gn6YUPNRtQ6Cesmms3+Dcizfy17+d8r0CsW7Uj9ZHSkMmF5wtHtmj4GxbH
K2c1uSd2TvYBd7JN5+ftN0bfrJ5mb39NTJTz/N/ffzf4+/0HRBW4FFwQaL1djxly1B/4/kywa1ph
IJ6CEb7Ik+cwb9NleTBt0nKlBpUcrYAkx2xo7rI09bbGMu3IrNE2+rKhpgHyDhrYTmtP7KcgR4yX
ebWIqauciCZztyeDP16bJpCXOlBx2pbT1TRV9ThsBqvqV8Y0HZ4b3getAmFwmUQhzjl12fxoLHMZ
E0dC3AVUZQDld5270C3RuaPbWiXzesxBlYSTmcWt3ZcnH2SE55GDlcDE9AgmXbpvcprH2TD4/UKH
mmPXo2xlFvHnkjdLmff11vPaY6psN/JxLG3zcO5uPSS9Pi+y8NzIK/3yj45sGWJm0GWGGVzJ4M0h
SQD9jIQ+bkgVklNh0Rz733et6TE2Er2MxShz8mOUIQjfy0BrtG96O7j8hQMY86uNT9EMFtvJtNQ4
js5fkEHvpg2ybIkXZazKDlCAWE9pnnzzsPffGkv1t6VXs0fhJuLOptkt0k7Wk6uy8YgqUDxufWU9
QaTEtwGg1k6DnXqFAKe6Yq/O7zp8IVlh+/dWjkuT6ToKZd4cTZuQ4bbuxbRNcjkcrcRSR6uehmNY
ukxGX7a5+xrDltHGRNh3kwFkdgdn3H0GcRnAi0OWyEdDozDECXPnZaqJxjoE03ySCPZSQMlf4/wa
CrDOyme4B45363Dfj4MWHhRZTHOx+9S/rTx5tzB6D1Prcxr1Q5Gc2yGJ/hqWN/0Ufarj7DnxjkXX
ZrfmUo1tccOmizGABgJ2BrL8VCt33lezFl5keihfkk+eA9h2mRriZTqyPj9jx8mvY0ejstblxVgy
KATyF3zZjfKruYgSKa4Z+iq4F/9q82QGX16yWBRDdq7a6WeXDOSxCCQzluQ5ecyt+Q8LObdPqxOu
+1gUyR99A0RRK0CvYpXKYD74WW4fzF2vx/nzzrRBh0kiW5cg6KuyOVCfyQOpnQTpNqqqMvq8dzzo
FEVeVhFFznvPmmnaj0KVJ5cl0ONZU3KjtJjXFlKd11pIvvKqrH+s/IZGiUbeYhz4e4548odfOXid
xx4KAJ5H3sARdHRtG9EiFSnkHeokGou9BVn3kQQ9e6nCOow86YjHGiqxVcIgRvrvG+o/lLuMgFGF
4BGbKjZTdP9FryqCJKt009HHrE/syBy9WqomLnVeHgx8PVpQqkrbLg/m6DW9gne/em2n/NX7Ndf0
uv64V24t7/7TfPM4MyFzwTD229adjlUzgtfSZ1X0lyIgUKDcIxge3OgTxGJ5qE+ey7sY8bJ+lG3S
xmkY6EcPQbsC2dWy3FvP4/J5Znw+jLReMrIwgRTaa5aSCZskzCCloNI3fXOee6d+9v06bqam3Cq/
D9dpnwU7aH+arT+4waOa/asJBKd+ziIGwvN9rn1/16V2s037nD5aA7lySKV2qZ95OzI2B7urq1ff
AjUfSmnn7JHKPWah66/DOhieRBc8GZT791DRVb+G0iFxPoeycHyutbRWUEzSs8cgS145JbRTea2O
fZjBp1NTys4uUrBn0mv25or5GmBRvtmkeafZGLwSKVQUimR+hmoNksggGB5HChGGCF11X+bVtGoU
QArb6oc1azLvtqqsYQNicHaTtNLejsrrT4H26M61xvAQMioOxKrHPdXaPrKmqXdTADFgyGu+VaOk
NzL3rXXApvnighaMFKBW1yqvy1XOWf/QtS5iebfST9i4SKTE6LxwapVgTWjrG53nF/wl7Q84AGc6
N/Td12LjqTo7pEja7BqNP2fwqvJ2qqfmrpLN25gT59VJPXvVpU5zKDoIIZ1SR6ZdjD3dtuC2bcaU
2q9Z6u+ykmUPWt2OWNz7OZzynYRUGkqpjsdIahU/vEZFWVOo96lhaaQCJR95UqYb17fIsW+q9MxS
X6xLu0mfCx086XBW71aRb5TyvU1Q5+5uQkwT16RQV1EnZEOUPRwp2KzYEFO5UW0m7zuRY7vMiHjz
m3njyLY/FjUvY1pIdkTin35ejBkgGwcfxM9WpsOhjm4jc2uLHLdm0OdtuEwn/VwdC/7HY8xgxnsd
U7su964VdqtR2+1NYnP3oILK3aRgLT6A8FjhwPGqd5K96jmbf1Q4mOOxrew7t5mrnZV7bOdZqXux
Moal19DmrUvb2MypGPtQrl0/SuEVG4VX7+gTKLMtp6Kg8GYj4OjWxrGYiwN2w3tuvI/lQhYvxbS3
ar4H8/NX01c7spL3xtKJC1FEybvPZ/w/28xDzE8Yh/JFENAEAs78FcRC6YMamu6mF+ziWnn2YJoC
vz90SCbf2ksTC1sBASW3t6Yz95kAnQzJAGOG7gQ8Lth61M67uBuHNeR1N6Sc+9ugt/r7PuPHtCwA
YzlDuWtQb2U9LKgWpNN5NLhhd9sQou5dlf4xTE1gWorwmRR02knAdCLUYPG6DWtPow/umrkYUxQT
vj/fr1aAj8glcer0kvMDpLnAK02Tpf1vxA77X21zgIUOGkCzNr3wMuTxv58nwBn+PUBlEIwwsDyR
WsXidBz7LwJOQyox13nlPiL/iWTMBnutPOiZbQPgbnfNcpDPYbiFbPOXtfR9WUufGdkvx/r4byP/
Oc+M7JZn/v4Jv+fxwmq3uq3mKBkSpFMSpZFeCU92N4AzyYLpxrSYywSy1NbKS5Qi+PeOLigRBRig
mDFhr8K2OmSFDyXDknLDAq9v/DbZGctcvI77W2wUbez4mS7AQGQqHkI2bbPKiWfwlqABVOEtnXhy
4CS/41Ue3pomc2dxpGtUOls4Mf7VAXSr3VQinW7ysFt7YnYv6eK1TqKRq6CwGtBOKv8+c3L7CP+h
iCbhvrXAeR+4w97n3s0eW2fQm6lKnIOTFP6N55EMjOG028tah2ugUVBv9f6VSiHvC1ltCxHUz0Gl
85OvgA0acwRfEbuW32/asZLP0+zy2HIOQS3VjVVWYgVMygX/vg6wzLVf36TtenY6UEY7y9rDlejX
g4AIdjvN83ffrXU0FUO/BjLNHpV0rwTJ1h9iQAplrCEJATUo2JUEmfT/MALoZr3qE8fdQsjjbGbZ
I6nhCnFGDCzXQtriCWfZTwhFknfXfVW96i4llMXeLqFtitBJ+kBvSv+iy9o55EBK1hBd+C+2tDbZ
6IsfjlX+GoHf3j4sorM1DZC+6qTXxZko4IIvlF9A6iouW8TKrgTJBZxTbjF9/KTIJZlKT3waT6Od
NikgAh71Vgc9aJf7qNyh3Y/U8W4AMxdvLXTB0QAq7DOTTRXDKS0epoE7qwR/zKXkYb+pQB0/+5mY
dmMPKsvEh+yYjH69q1nNzoAby03eoiQAvjEUZSBIKE+pCLoNfPD5TJoJ2gi3JvvUtqaXYsQZIMcQ
mHnSnkfoDyLT7iXdvCLZiGHLxjU24x/D7KLxo37ZwaypwtN6/9ewooDEuwg/cLQXzx4+QhRRaF9T
lDtYlwHLTn3etDelUyRxCoHem4PKI6kd/OC2XcdzX4RgRoXuYakXjF/WbZ6LWtyIoAh+iLJ8ryzd
PtCmkf/L9fX/UhZgq0IZR891AKfZvge5278zQfqxcGip6ukRbJ3w2npPjChsvCiXcfCHEIqBsmhe
Bc9lFFi9uh10Q+5G10FpDbQXc7EeJr3KoMOIiRyLvQlEjMk7/0/T9AZ1f2y4vAtnVp4Sh+tN1o7y
WrZFG49AO16JmO+44eWGbC992nx0gfxOppI9W5B4xkI7Yo/kzwcq8tpHy+6QvFFy+pbR6tqhYtB9
u7RnIOOvUo9M34ZTkyf1rbYBvZuIvi5me6PnOo1NvG9wASS4xjN3pb8PSur1W7+2q6jxSb6l5QDP
EsJx5CpZ1f4C06l2VmBLDyeaVykcJHvUJ2Mnaa1P6egrZCXG/O8OMySQAaaYgX3YjmvBxsfeCy6G
SWi4h1C5l6elyYJo4C6TtESJCaZXEF/aZ0b7Zk3tJRiybYkSIHz82XMoV93U/6CsueYJs15QUMCP
i7x1LjPE6tj/HWBxv6fzBJwxMx2f3Of0wE+9j5YP15lM6a3yEr2jfKxuO8gKojoNqpe25f2G0UBs
rbarXjIavKrE0xfezPw+hGzWNE9hxXYonoASP8ukakL057ltcvIyu3/m9c4jiXgJaxkckSVuY2OO
1nQP/c1tvhQEqtrkhuZ+85Dqvjxqhwwr055W6S1Idc0D6adVFc5OZJdy4/U9XHB48ieQx/+8fLXZ
tNdrr25JZIZ8dRgTTFG9hmaJrirdTavRFeVd2FThGu6GjYOSD1uei+aUNlO9L+AWHgSYC0eCBboj
uVKoESKcjZ0ODPTlWawnkY/XsgyTWLKqeyz6OolGx1EvdtYVkcgn8t1NlhywrN9b2W2mIkmyaPa3
zAcXNSJTEqki5Wlk10jCJLT/oVJ+T4a5yj8GkCn2JmM2dsgLJKq4s5dsWs34IcH+dmf6kNH57COL
KP53n8nJ/XNeWLTZatCV+6keCD0egFQaZjvDwIQ2lhxqmUGctWik+5RaG0+XElRXvJHqPrTTPdz4
9ANKxX2W1PwVWIiDjWIsbsqwJAcbpW02InfpPWuRxeYozfKeBzFWP/3ZOo0dzW5lXZkz19sezsBh
TFEuKW3gbzZuOb3WTXrkYdmfO7sgWwokLwLwmX6Acioqj3xYsn+tkVx+pqqQq4ap+ZZQOe1m4so9
SZS3KawyO6JSCt+UWeccSevws9035Rqkr+KZ6PIJdQDUO1guG1V42fepQN0OGUzZBcII7DRNle3S
diB3NCsyhMWu/0b1N7jMkBuUFdFnbmQKwSj1cclP6kWvYDrACPp15znTiPoG9RzZkx9cBt2/tjIc
XwY2TRtaecAaFyJW73grW1nhw1Tq5gRdE4/t3uMvqs5BV8PrsTNmOLdn1aX62iZ9f6fr4t5dRoU1
KXein1CUZjEB3gH5tLIfla/VDfIJ+CgkxEhfJKmZTxSZZg4s/zfZalLDykLJqVvTRCvKd22ZbZEr
IMeyGCG4SGm49WSHncEurVXnKPVQBGMQ2e2gv/WpvMvxdqSRtNZFUdRZVOXyOJEhfetnB8L+lHuP
9nzz6RhYxQ9s1E9J75Fn2TvzTokqWxszDAcVWxZW2mcv/ixdpcHNf/fTg3+cfQEhAIhdMPhREvcf
Cm9Hz5BIB431oMPKAbeJkHhq5uHW1qI4dLpNNpBL1g9JDbfEcwX9KcELTHss4q+xE3SN+6m4gVuA
4VxWD7LJykjWJPgaLmxUpDKPLiFwPXyOXR7tL2qSLund+FOoXc0KlPqyPPZAfN/b3jmMqi6+9d3g
xbzPq4tXtO6uRtyxS2snv6RQjcaBVaffBBTZKZxyM2nQtAAKCp7GDN6Eu+wE0hf8gaZ55C7Z+QwF
rx4KjeTvsoOYvt/WVMx/9y3zwHKh/6OsDChzfwdKUJwQ1DCwA4J/YKD/u/cB+CbxQCekDwSp3VWh
pkI+l34SgWJWbEEU647M1tBmmttWIR3ZL5fPnsqbwtg06rJDJnKeWJwKH0zSYD4bnouhw5i7vzgx
f5la+xOqR/SBt4NYCrWB1DDAAR/YPXVcOJ1sUEfHauipL4Jh3aG0xiNKlaTREgW9C3lCMQb/p5kk
LI5JNFcbmyDmN5O6IsWyzBh5pKWEq1/euq7Mfiqt18ztsEqatI6DCWQYqPu+0z6YX0Kn72JoWfyr
PRWQxRY8OPe5Z+2gP7T3hV1kZx90gY03a+sQZt5TlgBQK0GyOQGiC4/gh+YbS8z6oYImDmelnt4T
0Jt7Dy8I+Hjgewz5oy5Cf83D9tckAOH8cxLC1ub3pMkwBVqU6mpLl39OypeftIRNnz8pcS39YCcB
UiQgAG0HLxTrCsRO/jT36XfHZ85JkyI/zDIP4ewCZewS+LLdOKY7b8EgG2LXkd9M4ScGifJS0RJv
PsrSX2kb/E3LcoIXOXx0C8+9V/24aYGn7Jif06W5IXl9Sb3iRVCRoDwatLpd5z6jjGFyY5rMxZih
KDcA3vPTX+1e57qxErpdV9O1UGQ6ZksBRGRAICZe7r4upq1IB7krqhN2KDYgbrPvq2IhHJeJf3IW
CSoNwKd1WRWc3CFwH03vpGz/1Ib3aTt2e1cU5LmYww2SdMG9PdLsrs30fbmIwGqvC3eOKIKVNbtk
bSnUA6plW+008PeVWbUOm6pdODH1aZpeEch94kxbX/Yf/hKajSDqbwDjBGiCaeXOuQH/85rUP8lE
rVMXTvRsHNzM2XBqN+dPn9dlQT8DnXeHFcBpuDMFqrtpO0f1tC4DuxquGqLMdIVyBdlJ5pm49+f8
z/YZUd9Y+eJ+Ge8rEb567qmcwPAXPTS2hcrWnvmNuJB7uP5spclg74LZxxcgsjkSfc/OfZHVj1af
rk2cOVVK7gXw4VgXrrqfxkxuJSP5xiQKk0KQSBReeCrwkT1X+UXazvQE9tnDJwkGXC+ymollb+Ab
04NIlHVmQ4/wMu+bF78vLumCdQ65PASi8l91MeYgiof8tkl4sg+trtvyNPSuZVW6EQNX5Wfvbryi
+6igdXit6ivA4Boiwn/dWNbfLX92VWAv5NGfY6qmp682xH0m5QDuy5IjooBbl9ep6pAycrmTbkzv
AJlkU09vjEbVhFg9wdcZQ0rQ35ScFifl1xy11zr6qkS77sre+SFqZUehU8x3JZwkEAEDtim5Dh9F
PzyYEa3gCFh5+djLstkqVvG9U6rmqhbwzYygKDwh/WE6S+xpq36pN9IuF21DTGNnwlkxJ5sQ1wc5
GmlA4lLR/FGM/Ia4ZXMxh08NCxPkxbzGS9+X1ZP0D+v3vCTBi/jfT//Qpv88/xe6DTI/DhJ1/6yF
RHyrs1J7nB7m8NBajlZ7LsBJCkNvWA11HhyNMMLcpSpBAORB47TKu8QCl2xINqpC2R+IU6DDBzZx
bLyRIXtuPxS0CNcBtqrt5PX5JkgqoMILtdiQjPOlxk1foz5RA8EaR1GjY4Cd9Yl64VPFCvfWWHY6
RqTKHwoO1MYJquSAfbtdpRX1X6G4/klBlLuTYWfdFPMwRgIKs5sptBpgEONd1g8dxH/qp49Kta8t
kDVwF4bpOSeKx7wtL8WU6ps6hwqdM1bftCFNdrmju32L6FQghlxPqhnuR9eeTyVX35zZHe6npnLj
vB/STRAiqyBx1v0Mgy4i+Ox2hZNbuybp36YWdeCEJyQ+j5SstBO23x2s9sqV9NmbvGQLOXC1DRqp
7rJAnktQeV9LQVYmr2T3qEs06Tq70Ly501aW78eRB8ekghbFXHB8gqFYNyi3tuiEFl3V8KFdnLfI
0PAmfMnqBIU2id0eGZ36W6TEcJQqPq2JPzabtki82xa7U6yThm2YBqMggmobVZtUQa8ssW8JaHDf
HRBmolrWVZRQKRHwTJvaZs+ZXw1vjPE6anTbrfNZ5dugtZ0YO4B+DoOAR62XDT9SyOHbtNFZpMjD
UHnhhz9YdwiKdz2y86uJQrEwFW7c904faZGxbeH14bEeu3EXMOuQzHW1diao2MtuiGywq5/nSo2b
Aby4TZ0oROBVf+tK8Pc6kA7fVKEvDMnWd6ScgNnQME6TjG1QLqg/lKDFGLUfBvxLFlhN8wDZQnka
0yy/M5emsZ2jVYDCtzQVltXGXDB/Lf3aOWs6QX+g5cvI5KUJKvkAVu6D04blLYoo2Y+15TzVqUNv
3Fx258lvLxACgNIv8hwh3Htuq+pk8/QaQte9T6ngHoTYtXeyAECH6zkLxKsOgBpLZbcbY1pTcMsk
wsPAHfSNCvoxSq2qevWsnK9aW2VHN1Rn0DQZ+M+oImYUNFmIuwY1mwqZpVsx6V/tprMAiAm4Zhli
bFQb+2bRuloNyfSIzEh125T5I7yT7mYac6ykWTsHrbvhyWbYqUENF1uAJD9x7uo7wQZyHke680sv
4zEKagHQ80BBXzrtKdF3w0jpQc7FG3KMGKFRIWEfctQl+7Q5KuJGE1STUTJWw1oCWX6CG6PWoN7j
WFvM5T8TiO3QUfsK9Zk3PJRTrPvOQvmXgFTHz1vqKYRJ8LhYrJfWIsUBxVwrzvSN1Fl4qLrp0ky5
f8tEv0X0ufZC8rPWDjy8vH/Tnj9c5l7I2K1Zu2n569yC6Jsj0plU3n1o714zqh+7IgtPTTJDO9yU
kFUUCiKSHFs6SvglO1tzEUks54uwlLxUyx31nIvApn80TaZzqDux1ZqksTFBbhI3ltO+FUgJ1x31
H9rCHva6C9rYmJSnM5C34ntuVcEDagvrq1B1XC6WrKHY5Omg1qM9Wqd5uYBN9uuuLMiwHbLg+1fT
17CvsSEUxUht4Kf/nkmD7ggW70eTSHYYmy7fM5WEkISOYsc9Jz1rzrtt1pLiBqnEaUMkaW5n1tJ1
KFDaQ+v0EuJk3tWiFkfUI+4PGZb/TvGanQgqpW7cyZ5vx6av1wnIH1c1Fyg97Wn7QZZ3beuDdcBm
cYe61vlu8Np2n6dhfztxxYF7le2rm1Rnu8FKL0pwC5yq+5a3isRg6okLQdp1ByKVvRukKuKmdiG3
A4q6dwI8TfvWcmToJmaUON8DBBau3QbvTIp7Bz5E3AEVvGhirVFcRH54EJVl2Atf0wG/oc6K+uJX
XO3aqb9hWErbwmV6O/rgytiUAVsIMvfZ9rs3NxD5RxWcwdJEgQUs5kuA3PMrzYiMm8Hprij3ojZN
2dcnNrbHMEdOMEmt7gKFkYqrDpmAph7jrG7LdztDmBVW8EkC5lUbyAvr4zwT/+yCR7LKQu28eHo6
AwNhSFSGDrbsTWcHzXee+fNaM7s5AKak16rT79BWYKNE1h4RcRfciU7lR8JTVPITw3QjwiV88f23
3JEpZBn9tHOyXm2DFC4SShbdKbB0f4SgyUVOJabrJDwNhnlrb9pqUM+AJ5AgwQi+OM6sqcWdq7sa
PIBuZ9O03NM5DPbOnNcnfJfFdrL74Db0mnDF9VKuaszD3eTy6VRJ0PFHHiYPvud1F9qOhwLKVE10
RBqke9OxL88cBfi2yCD3a0PuSvFZrgLNm72hfikUNgdThPUoagXqV6dYpFDT9MG2h+pqJzUg094/
+u1QxsQb9F4pJ13PzKleIcR4R9ZlvDQhpB01yX7yZc/1izCSgyVj7gKHnUI72A98mLbjUFTX1NUh
8ErV/QjCFsU8lfNuIWXR2Jw+NrY3rx2neGVTK1d1RcKLWC4Q2OvIzfGiJoHlWhGAIGc1t1Sus6QN
L2ZgGAbeluVeGH21obIb9C0+NpblKWZY6Y/BhX0++/NhZeBsU7AaBj0/T1aarVktq7OVAgCEPhD+
80DKU5iH32hBwjMniK+z7n4mhMfu7KJgbQiVe5scaMics4RAJZ5RXxvUExTFD8vO3VdDOd3K5cJ3
1SSqDYJjvpOIFFZeoNxnlDv9Ttpx/EB+bgZTGY4Kou3WKkXU9WG91sC+sV2W6XywSmzUnuXfjdhH
dvZk5auyCZzHIE/pLimsCkUaK6xXp3wBZ6ZczayDw2XL6TQnYI8I4tNNHpAR9YCKesPsiZ7qRqkB
lZTUvV9TsTNtXxenY/8a0jEXuBoF/QveCCoSdt0z63QXVdTjTwOKuq8G4ZNLEWYIUcGFAJ97m5MZ
EgEIEsDvQSFI7TY6mnl/1i1BCAiE6l4gzxRBlD3uTZsjSBANcw9RscUuOeH0Hbko/C8IcZ+k7JoS
eMnctb/bljUdwDydD54FpUmUoHYynxZoorE0HMHixep4+artDIR10IEW4jIDAJ4dwEofUACNBHEx
snYdgEPvZ/z/aDuv5biRJko/ESLgzW1bssmmlUSNbhAaaQbeezz9fsjmEByO2fljY28qUJlZBbDZ
BsjMcw4FySCLbtVyzK+jOefzUKrKrnJmndKe5z9NzvAU2MEZbHQQQg6kkGBJuqOv1cUj+TQgyUqV
g2NrgY3b3DUBqa0/28UUn0fyGqRC2vpzUhbunZeYn3j/2J/mCTQPcPA/EOLOwhazQsEqnuJ2VU8B
WADi4oirxr9ryx8yscNQ3RfOkOwcp54fEqixNobWjiATjPnhYoPt46inLr0XS4g4eFqAI0WBAwZL
OcTJVrVyboAXArXRc6rbrktfj1KjTPbQRlrQfA1NSx2WmMsh30S8r1K1P0CZDy+iBeWkogLtzjTP
P8vA28C77kBaGXCLnK3a5gcgix/bSkn4+PO1yB2s86jNI+QovDLXVm05j2Jr3eKkJ818VcSuDsEU
yK4utanCj7DBqTmcKtV0R9XJeFCnydoafhg8hlz1cXKm9Erh0bLSgxk02rSkEO7pYN31lmryM03n
plfqYHFi85ceUN857H9ORkGhtZvKg+eSuC2jxDk1fsO92HKkJdDnXIwyl6F17qjyToe+i9o9aVNK
FCVIyEFJf/GTMPmGmMDCiKK0X/i+17Zt7AfP9KJEezOu/Xtb5U0RJd95uKIA39U073cWPy3LVIbB
0+mqtTyyA+DacOmjY5/yYacMqf5gNE+R2QBsVG2oV3xeYCgRYE5WvTq99m19AL+hKdG2nMkHmImV
7qJZMR5lqEIggdxtdQctUF9tddt1FGz06npMa/MSN2jaHQU9+zYpLO9QxkufuKOZpzYi0+LBYf1J
C+3maWiGjQoJ7ifT6fdeoiqPy4263zXai0HH6i0JAv8ytcos28bTEB8yvYxruHZRwCih/z9CwZRS
iy1+uH5coBwwDCc+axFPzOb4aMGksZ28dD5anu/eJLXyJYyL5GkAIWl2dfMpmKb6U0E3Umm02l0Z
KPUnzxisbQ9HNd+wTFFh8Y9aT2rGb/07q6CpCuiWf5fH9k9tnuOXIIvr60gNqQh5QfJig5bZm0MT
XYkXRATcnaFZ0r2CF5kJWG4T5Vl1TfWJ3w/aWDCPTg9uMSzsjc2D5o2jzDQM9pZxZRlNuoNFxAYx
lTQQNtE9Bg7c/pyRSkC/wlV35PXxTqp2LAt+3pXEsUixhPB30ia6l7W61wfHUiu7/WVtR9MZv/bk
+ZZg7vCaQzHTGS/epCf3Z05zdZnSpsUP1jSqBwnOh5T65mhCZ7icVw2SfF93JMYua8fR3zkUtI8S
bPStvqtD1794U7vp4LfIqqvL2mig8NZTEpI/IZlDZUuFNTkixnNlOV5/30N9f8iiubx1kxu6T6JP
SrPtNXX4pGhO/ymrxy+gqLxzYebjVdUD3lSMcbjvWijoot4DO6RE9sXWat+rGT61i6mHrODOpNjs
qyU8tzFPzDSahyd3cId72SOvoxTOkzw6uvm4zZx84BYvcna0T6c3QQDwG9Tbj5zk1PeyDPUNXR7W
feZb8VU0uqe2nbOHzko+d2oSvIBH1k/oWsB47Y3BS5207YFc+3QQL80DzZYaoXcSb2HWz1lT9A9B
5Bpfuu9NlQVXeliou3KwahhD7HrXgFs9NjFFTjQtoEHyStRB9rHl/HGYLoemllX69l3Au0Mz08pD
MpE+CKwnHxDmF5s/79kzaeMdveCLwbvt0U+Lk8wUazDv42B6klk851Cg5sMPmdX80cC3o4pyaxV+
mWu4g9yRGp3sGrezcfDpTNnFtmLcT776OpjKtaMMwf1q5oa/PKV+8FmCVntqdto+nKgUf3AUQaxu
Kh+0wBosIeQjeNaBx2x4O53f88Bo1Zr2GTz8IRra6Rd3tv3d3NLUPGm5elZ10l30Tu9cuF7Av9fh
NlpUUGRAV+n1KDUsl493zm+4g/6JeLW3o7TIvP3YAyj54JBg8Q6dErzzAvZBfsUeGrIS5F4vuzaN
u0mbmca9DlAxCZZpzk/Qhb0OMbcKp3QZ5Gh1rHGr40PcfwhZt59piE82sv+6TqZrzHqm/xDyYat1
7T9e5T+ebb2CNeTD9k2wNOZ9cH8407rNejEftllD/rfX4x+3+fczyTK5Sq2fqkMXRk/rnyD2dfqP
p/jHkNXx4YX437da/4wPW60v2P90tg9X8D+t/ffX5R+3+vcrhd6h5u7QKLYQhHBrFy0fQxn+Zf7O
RSmKVXnqvq66zDszKS67XOaXBe+W/e0ZxChbvV/1z1e0nnWNUak7z/vV836n/9fz8zDDo/dgxtyd
r2e87Ho5z3re99b/1/Nezvj+L5Gzt2AgrGroD+tZ16v6YFunHy/0H5eI492lr1uIJ13+5R9s4vgP
tv8Q8r9vRU99t5tQ+NmY8dTcdWPo7Gs64rcyDfuFMsDMGzp38NKjZW3VyvV3itsU+jFtEPVrao87
ysUtgeMU0BNH88otIPX6pBdoNu3EHfR700y9Mz2/IOjE1M9eelN53AWWeqkf9clwdiZFpS24vy1l
BlovF7m2i5ib6LqJpBuYPSg95dAa50TZrkJvuvO6cDWtUnC+b8SwHDfpdz9qlGsTyudtnmXJkZoU
+Sg1K57oyrwyq7y9g2wpf1LIvtxaXvsgPomq+OQePLsed8DC8ycJ0xOkxEKSLScJ0X2VW6ScW1N2
lYC0LOjhMmNts270H8+uu/2DY+k+SdS/ObM3wbyk+78GuUEGLneH80wn1rSx4f44yxyxyXA7pt6r
e3WYbyG2qRBSjIQUw+syWSuDxHlvu1hVEh4KE/CuVoJoMeqYKoAcykCWEJLSdf4uKHHdM92X0/Hd
GjpP/wh/Z4VcMXW3o6EO0PTB4Y/0m33Xa5FzJ0cp2hV9n3fnD3ZuiKId96e8hz4sGNvwtk8C2Br+
2EMiZCh5vIUFyu6Pq02OwtTpr4BB/vbBLpuUjXtTl7N9EqeYnHQ4ZOo0XFf029MzSZ0QISeLl8jZ
5nbtXeziFLscrQPtdfaNTGchwJNDl2KKX8eva2VZY0b+LjLqFs2zbDzQAtBvo3jWvQ38es3DptJI
kiBqpPCupYWatJ09HmKvaB+GQG0faq10Tk7vfhLTaod+65OVtS7PGoTKkNGOfLDNoN9Oy0qxXc4h
O61GOY/rBNPlPOJQy/lrVtTNUWC6cgQP1OMrXvcDdBcSPq/cXHyXY8HsCnoXWli6HdqdBy9nSA33
pLaGkcJrXmXNSakUm2NfUes/HbeaUatbCffbuh9vWk23N0HTZ7smNl6x04nSeS7ZDdDR62CUDWSd
ZPPF9C7kI/Ja/EHsAsd+F2oo/iDLBYgNfcEmgucf4TRy1qYBULpJXfsmXJoiUIhUv2UF7ECLksYa
EdqaBmnwkG316w9NP0lG8/lBjM6iFgr+1SIBsiveeoPgNLrJ7YDK0ZIB5JPyFFFFhbgSWjwZIGTP
0JVr+wtpXil80ktcSzXsEkerxbCH9aSBOq5sHheGgkPU1vEuhOo93NIpmNMOksW7wffqx3KY6kex
aYutA9SN5BA52oPMxf1hn1GN75vOD657uxlue9Xqb72BCvFG5jEs9Deufld0xZjvLg6ST/QDjE73
a4i4DYV7vYd/OSh36w5dHr/u9cEWLvv5+t0Hs61GylHRx8fuTSX03e/Kq4po7c9bcgjau1+Yy88O
JcCbS4zM3628/MgMfqRuA5qetiD84MdVqJhmafQygAs75ovYnAzp29EkonLrXNz9kFxWfLDLlCfo
/kjn/9dm6Nx5Q+IT1JQHiDkzI+W8DrnfvE7NoN10tIncilPsl7U9aJxtMNfzfl1GVt3f9WWlbS9s
tyaAQ2BQA2SAphFFNAFr1V5xml+MqcuCU5s7w20e5zyYRk11Hc9pdZ0Yqas+DRa5A3V0863E1Etg
IlCFyaMzuqPqRh7yTkxuqBdbbkYH6EEaTc22nm7DVzw68xU/c9o9YFb9Xo4ydED1OerOq11Huu02
0y24iwj1VJpqN9pYWkeHywbih3EdSOvxl9D1vYsUSKwv7sj0oKp8O5tEN8spx0KhJMPZ1gsI67y5
7RvzcrZ39jyt6I5BF2+Y9es5jaojeWr12esyiCoV3/6pI+cRdtnwq9vmw7YG1P/gv8VGhjN/iB2c
rzWnSSv4lAONEkDXQI6Weg3ppDy4MuBrGi7uyo7ISNLp8GorAFYVY4XCzrLislj2GcIlqVeF7qZZ
PDU8ZtpOdrTH8EpCPi5Z9gZaG8H6zgrxFla1S3XHGe17etbzvdtANMy/zv5ph+BEtKT6HtoxvB5W
k95XdYL2L2KGBwucyyeJFbqWP8eq/WxRpqH1QdFrZeNo/CQJZqBB9QAwTMJ0aSNWDXjVxCtoA/E6
Lo0O4pW1RUcdUvUM06u3PvtsTerkm3rRkyJfTwa+on9qnYq3WpSoxJsVqMrUJg1NjQbLr9dtTD9t
7iEqAcGzHK2O1RYuXjo4tKMdg1aQOBkG2JgvDrAbP2cqfPMwUERdF8gpPuwkp5hgO4ERmo0leD13
ulwU3VfNuaKtyXDMcm9PtONF9hj/Ag4KORj1l4AXgGJhBNXw0Gm/VJZGk1U5PU/FAD5PSVIq4YH2
i5OrDsVP1T8H6awigMgbdlkuu+ZtXl+P5Hv/267+qMONoSjo+3DzeG0NrnXU/B5kNv1ZG/jD+ttI
j4KXsJyvg4psf+vG86eiKrbjQowGfq640ztko4IlCtAi9842GjPi9RK94k9hS/HKlqDyhlvxRqb6
bst8yikUs4fbFj8pKaRUGLyCDnqne1IhHL/u3NA+IHZlf1Hm6E5+h9eIlMbP6zJyrEPYWJAum7BT
DZt6tqqj3CfPcWTcmE6+/XCvDKiSO/BZVY0bK371vtrEEzX1O8808vOzudyqU/C5MormOVnkG400
hUXHbE6tOijD3duUomhwlmHOnWvA0eXZVtCzY6PiqtHc6EkGjwaPMqEXT2ZwW+jnymxvjN5EACab
svGYdUPPlywLZj7/T06WtttFf+tYQEWHSEyrnsq2c84SMun+cGe783FdoNtzcsU3KKh6WQCU2dq2
0KdfYi7nnZP7sijCyyYG9I734UThU67CoQ0f2Xbf2kisDHRNpzt6m4aDuWw/K265HVFFeFbSnRqj
o1J0zfA8BbW+jQaEb8U20nF7S1fUT2/hexVTVZhQBWXq2VlMA93ph6S2uYtcpiUPfU+G9VV8Em7G
4Ei9DMhOq/rmacr8X+AOGW68IBhuJn+kC10OZeDrXVHQtXgL+BhVvXkkRqZ+0QbVRuZQnUV73Zr7
y55rTFbEk79dV8u+Vj29XsdlC5mXmfNJHerg+CHEblR+UQPvc2jVKKl0nnlyeyWid3BWOZRhnYtf
IsXtQJX1Gilze428uCSUgsS01QJ4RiRI9pCj9ZRoEyjG9m/PJpE8o4awDtKZqOrNeO9AMLiLRy3Z
y7T3Qmy9Md737uxsBjgoDh8c/pD+DKm3XH+0F+MpLDPtps7r1EZOhU1G91mfyuEu0IOW5qTMOXg8
WT5Cal9v/HoermUqQ9K5T6rZx7cyq+JYe+yscZcjIHRfLDPPDIJHgJnrkgoWjnPXWVf+1MzR1uta
WAa87LsG/DvawvEy8xHRIfuT5cuJRzMcDk2U0adU1Vvae4bH2lHDZ4AA9FX6zzIYsd3SQWT5p3Sx
uQ2NqvOsIO6yTKnWd/d5oJ8q03tdoPe0MFgICYoJKFq2d+Ye2tglnt7b/LYvnN/XeKCBtHfZqNst
AVVfTdugD6crmc5t2dGMZkdbmSpuajzl5ZcsSV/PBitSRfrSdq6NtE3ouikMkjbuolsGl2jMXxYH
OyjWi7PYosKiiXidm9cGQDm4+gnwl0USJVMZjMiO6aMpgt0HxzpFu8U8hJZNj+AXQ3PRyZmMAKkU
l2LTCI+9RePjrh2a+UAVHup6Nwof1cjdxFOZ/cUra00keSQ2NdzgWdYD7v+4XiJCyGkvEesZ3s4v
znUPmoLh8qUJ3YPq/2CFcHglNRJ6GxvwztlV2j3IjAAiAWv4UbdxcIqXHuuNRHd25Gyn0BgfZGhh
TT2XfgOtfTs95DYgjyz2s6NcExTTSDJY9e1l5lJGaxRr3CTycrx55eqyv/GmpMTere2WtcPy0uVq
Yl1Rqw5AOKVAb5KyPtEuCLcUDbBPY7hNo6Xgv1gKNfZO9pj/Lq5LUO13+7Ryo/26JhiKdDP1wes+
4oDM+P/jPuu5x//79XT9rG4NC4ayKrWM26LRj32sW9etb3C/lfa9cTtVbMOtV2rcprYRn0YgwMhC
GrdiGsR7iZHwClDOXms9sCTLEomUvWWqjKhH7KoAwqc2qaa9GMV9OaOEj4CQ9oCv6k3kRsnrt3Q5
0eezKU1jukITY4/6XWRuSWqYp6jKLFq3+c5vA37ykJhg7sn3u/jJ5Uzuvqza9ur1vsYfo2uyfMod
H5Dg3u1S9zAWrQHX8R82dXGgfwcyp9Yv9hzmHcSSlxAUzL/2ulVey3oxyQKNt8+Odwq0KMt6cQx9
5t7a+qQc4mwEzzGUt/RKVLezZpW3fzcVh4RMsFrb9Qy09v8eKzulUfDdsWFEq+3nUjGUrRyZNK1c
jvLFVqYK4n9v3n+PQw9WoSuYZKab7j9wY8lUp41XySMaZpf7ODHJUId98E6GO6W1IPUNaNuy4Kw5
AeAz6summdHjPJoGDczxs7GY/axLThPP0luZWhXQeziSFBqY5+JF10jCkwWCcHQJ5o7+ssfMPc1D
7ITPAWClF4aEj63JfQwKF3aG3tuxKJ2nxrdRk1yngEOu+wBCk6PSeBdvAFnZY2yb1i0U4ePDDE2K
NRndDSRo04NvMjSRAgt2Fek7py/58hpjO7md3dcFskoG10gvS2Um60crifcOrTS70q1Scp3ddCy0
yHgsAVrtu5I8mWlZSOotNl8x221Z2M0lRBwTG2xgZstPpT791gWWdiI1bDxCanpS41A9a13rRtvi
ZQIr9tgurqlrlbNmj1et4XgRQtrZdEoU/fdLpAlYi+50s9jKOdeLSQO4vmPaYkp62G/EnrZeu62Q
+DhetlovRtxygbGTXi5k3a540bzEuc5jPYAwgQc7Y3medCOlv6LVH9yWwiP9ZjVq00zfrTwvSjg9
30RCWn+JWbdYHatt3Qa1n3gz8zlF6378QgrtBUCl8qktJutYdGZ51WZ1+gkmv191Gh9//DlgjBC8
qAPSMkIFNKngZAyIvIQMUA1tY2dX2fupuUwlWLwSvE7F+2FtYdOe3tJjvR06yzhnCf1Ao+9+pb9V
80+BBl06IB5YvupSmUjTxOaZ3K5xluhmbHdJbQw3Rft7WljmKYTi6QYkKf+qSkGnEmRoUUMihhUd
8/GGlJB4pyVEjmSoG0BSF8/HuR21xsnufyBpZoOLXuJkO5mTROqAQleneAqgaw+SPgMGzWDMWqhc
jRUJ+5nfkW1vVbn7e5qa2Q3dwCWpzyjLbho6oraJ42tbWdS4qbePui7i3ip3FPOMVjOo9WECAbgo
pC9TWKOmey/0O0TIvVevpfb144w0wBkA3gtPncXXLovnjVZE/kvX0Y6k9cX04leRtfHaJn/xHWQH
iyLwUFFolI1igdntDBBNlA28k4Y67QWnbcaxf5lqQvUAW8276eoVXN1/XZumQbR1Bh7J2wX9aXS0
xxh1pHGv4Dlne2E7oXxGF/tEzfBmCKq92EZaLufdxb0syfpC29fLDiaArr2n6fXerZXyCvoUd58A
2/1FT+IvDRCDR7Wv9Pshq9KN2POsN3eZShu5tzT1An/m1kz76s9Ve+IFaFAqyZJfQLc1mybw/Dt6
AeenUmkfxR7oWXVIfdMiMcZJoqY9dCbtRC08my/RNyOMx5/DHCBXwNfaY1+28xXqJ9WVambBE4+D
9NDbuf0z+qa38J9IJPRm06MdQwvzemcN3yTIJzQdd1BYpGCg3uTnxQjUIN1Pk5Oe6cZz7vNKUbZK
YPFr9nYU5KRKxRa9Ha3ey1E8FucuhxwrCuzHkLvXa96Lxp0MgNjNOyv2UW1EOXDzwSHTKfYfyzJz
ryV2jYDnnUyYRc9pnwZPkPvlz1qdxntfpe2/aACOxUpZbq3eSX+0Y7ydzWn8FqAutp/r5H1Es5RI
/jVCeKLSONpmUYiaaKAA+Mih2jzCbpPxKVLU8N4XneXQc3aWCifYRUQ5lIcTZ9VcDsA3KJF148EZ
2u28xSFeL3X50KT1eVLKGlDI8kzzbtmyNzXg8aapz+0itav3JHyNyiufJhoTrwdX0Q/jXCpfyGBd
IgxAP5tsgnjIjoFE5dSHtYVvHRXw75SetRuYddsneBSnO7jPr4ycy96qxVQcrEkfdhIrg6Gm36Gw
025kVnXRDKayv4LPvXng4XLbzzVlSR8xNxHKbRvycIVBdmRu2umzo+c7gUBDj8rjMHIqO0E5u7qj
bVzbVs8AFLdpqPXKc+RP0x7W/cIGKQMtrgyhraonxVoGes0zvkU4pLfW1IEUdL9mfDdSKVg8Er5g
2v/pMA8QgayBw4J7rabxMVq+ryH7sqjhpBaP9QAX8t9mv80Pq6TnTN8t6n4VWoGTcyX2j6qfEpLH
xniTTqG5mWHh2EmgONat5ChImmP8ttWHsMS9Vzwta6IjlCt6vGsza9e2dv5glSkPmmYSH2u9TXeN
HvGkqaYA5zsVnVGz/nUoM++g9+qMFAH61KJdLbbW6+ftqIzNozj+0aYua0H4AU1dY2RJWjfDtptG
bSeFx5Ug+lK2fFfHDFEvOvjD8Fmqlhf3hTv6r8eX8qZpIEl34Zzuis4+9EX32Y12kF9uLH1Mz8PU
9+E+UYB6OvlfpsmCMs4HMnRp3x5l9hbaLljkehne7LKjzMQuEW/xYjcXgaS3eDmlhHrf7AoCpnJh
rZahKH173/T1vFltcrTwZ571woPGVmIsF15C8Pqv61p3ABQkkUNSIaU1JM6+qJL3MeuOLcRrR6pR
P9FLsE9VZd1dXg+ZwnoFLJoXYP2LqLJdwsTk5g5VgLell6l4PtjI+H73g7raaPqg7puWbzZhFygb
4ycN9f19QGsxPazaRjgImqDKbk0TnlCJkkVO0MO+sFCZ/3VR2yTn11KJFmkofZs5cLcymdCQQp55
k5T2eJZ5gDzOoZ8oJYpNWWLeB4K63vNt5VxWi5ucsEZlkfwbvdcGxEPxbyaVt2sln4wHGea2d3bO
0AT71VYDr6OEqAabLFdNHouRah8W4TAZyFbDt1qT885HHwbHRTgstBMDMepvEvDO3PXaATrbbCu2
dQ9ycvQ9NY5z2UMcdq55Zz3gVnM5Vfd2PrqA0sM8m8NHB/ccPyi99tfr5pXHx6A0O958nn4FgxKU
MItoK6SG9aOhF+CsHfO+yVGhRxyyflwCxCQBMsTOe5OELgtpVrYuC/+817r9n/eaivarF8XaydXD
jWNbzZMMsVageK/53auuTVtAiqTPnnndqWn71PeZ99Bn4ZKjQktmCNBX9VWiL3MSV9Tic+012gGO
81DwKPMxej2frFCX/cU2maP3MLK/zLpSe4my8GVMIudxHLjdqxIjvJapQHe82bkBhdacBcOTxV7w
GGs3MpGgEGZ6sIzmp2jB/YidaP+Y9HRN1RZgsG2HdN5Oa/jkyAqJAYH8eqp1q+VUDklcZLe5GK0t
wke/Bue37KGCvLodOE3mLZUt1c8PgRrSZEGf/kOY9Xf1nE43YpKhhNXpiCi2DpkjYWQe4ZKPiVMt
mgcSxalO1WjGDkrCyG5fyaNEIj9xcigDHI7+rtU0bSOPKWKTxxI5Wm3rig822cCk6rdR3aLbhwBA
aRmCL+wdaRhgUee6VtObC50YcNdXwrBiqveWpUOR2SMueFDATx7qpUA6J2V2AGaQHKqlmrp6p0D/
MWp00FDSi7bglJz9hzZ5mYq3pOR48a5t8tJOT5U2vKz94LhstXiTmXcy2oZkt0ARoWn0ZS5h6vI1
GP3dXrO++J3+DUGm/F6cXatvIMnTP1VZ7T1NengUc5ghxGcM4HBHPbK/jIXaXOdqmezEawWNsg+8
mDracgIf7ePLCS5bjs6HE1BMfHeCyG3cA1SmdL0Cc2lvrTDZMiXtItPMoqFv0vRtmvQnCDzd286f
ol1jRdGvFUCOWYf/FCE48zDohQ2pRZF8HpX6UQJooHQguwiM+3Ul8oDhr5XGQ7Dnm1/TObMOiLvw
trJgrU/HDH6YpWelX5pd1kFsOcIr0Nvmx9XuRfVwqGiUJM+FONiHpTJVpJlyWQtOF72ot42npzji
zWR1QV1uukWfQga76EhUyWEd04LVLsPqFts0B+FuHkgEiePjFpd9yppCMVnonaHX9u06DF3fnPqS
1qU3e0A30q0xQrS3++MQyGE/N+9iijYaj0nr/doHY3EHV7J+rpWDTKCGRubZ5nb8Yq+yo9jFIkft
smZIGv3Mvc1qDhCUhNOOIuufNn2332r/06YBglh93kSus9VBTi3PFPIAYvmufRzH5JuY1uHD8wdA
4a+IftFPu6ykv0w/RPFItniZrrHOslsVRt8uT0DivTzP9NWwo6HJvYmNrCKlk9fPTQqAT1VmwChZ
5cAjXDmfJhtkOoQ1vyNh537W+P4kh6f5t3Nc1ze6QSMk+kXGM6/5sAmVVv2ptPei87WssSr9dY2v
Kf5tE0RIcyfFtNeGaTtlBU/FZLS/tXw/b3pIXO7rpofOQw14+gqz+VvjwP0AX+S0TRu4HJ1hKnZU
VOJ7Wo/Ha9udlKPuNMWjq3kVTz7gsAwPuuWFPGyKhoexb/SvHxZpba3AtmoWj20N74E76c61OXhT
huoEN5Dgg2rnkFi58SWpx7t0ctMfiZGApOTu7Ql+zRqMKRGhohpf6qG/k/zZ30W87fGPEYDY3G0O
CnjndslneCmyB2l06PYq1a0v1tTUAMDCT9JQUYSqfRrh2Lq0OWSlQasnahgHY4S9qoNv91gaeb8t
ChO17aUTIs6jy6ayvt3JphPdkrKp9FAA7HQum3ba1O1jREtoLeY2RXWGh0Ct8lu0DXgCQZzsMhWR
euGN1TCRO4FhZbndEftiqmM1v5Ut3vYRE4KeWydWNF5m6Pttmh4BXkHyEdzOtp7cN4uQXheG+Y8u
pGOq9bxv06z6u5QHrUuE1ar9JqRJx6PT7mA3MQCqt3wqdADNfVGmGg5k5CbJn65GCx5sZC4VHl1k
NUWbaqPD+bD8IAf2rhhn0mtTlt1nJVyiomveVfFIQ9VfHbWt8CyxOAIyapcVSe/xLl4cQVyat7oB
D/F5JFWVFY3aPL/mdwbDyQ4jBWrRu9v5/aR+b5MXlEKzH2T61G3kTfOdRn/TLQB2KMJeA/I+2tep
Qj+fErvHqe0Olto6N/bkW86OdElyyCFSpMsIjXlxR4ru3ET8PdAPoVeZAr27TnVA7PKX0Wa9N+j+
f+lGmD5WO9w4ezNNwpe/ibcXux55BZ2NDVxkBfQeaVLzKV1ykjJX3aDeUDa2ELQjd+GV2rgx7axF
MrYyXhoqL3VLEpLkwF1Yd+VGWDbhWYHSSoHvUKambf77okozac7LpzNJqgL622VQ4KmkvRD9jHb+
w7Y4YmTKUIQZaHtS7f0Eu3GpudVt3EzTY7gM+Wjtm7KA3X2ZyUDDvxk13HQuFi/r1PuOWrHMoHSE
j4POPiSRg5vVFI91djP06i9iksHuvOLaVfX2srKJ6vA6r63fkOjpbuD+RMaoG5MecdCi20KEblFj
Gkry7YtRPBIpR5dwmZtB9lueqir9Msl4yyOTtq/mfthIr6U2gL7hvhyPzCVGjmSAJQ3eguR2NUPf
SwNn2XWvC+oGie1qVu8T3UHKSGk9h+9kReeV62p/P1WBu4sTY/rU9CF5VMt71FV6ucKxhD3U1pQb
cc6DqgKoRGhdvC70T1eIVvtb8br81JztyfkOsnj6ZMEF/YwcQFHXdbctauW+GuAWk8jCAp1dTbl6
LfvoNR+dxhqmvXj1phtOGnhX2DC5Ivo44odYL0+yrUTQCQlhn1I9ySzKIaLkkbO6ld3IWXWQ2FcT
NFo2eqMmeniW1vMYNof6Zx8wKwWPCJoolEivBt7I1wY0umdQ2Xw110H5qYIcY6MOKLMVvGg+CZ8A
uaBmpwbxeNUFOQ0XS06Vx2ltG0VhBSse00wvQmNDN0Ny5kcJvpbSBGyjmM4ubmNtm/rZnwJDBxEA
v8oOal6hAryU4JSlBOcvpbmUHJDXj+2dmMRpNxDYqJ45HCRCHHYHkZOsF9u6iWZ19Ohm3Z3Y1UYZ
kKRBMwu8vnZbd1V+VYb+oz8rJtRfQmkVZDpEVhocqbMf/8j4LYdcZfGEjcchWjDJwUY7eCNGuJsJ
l8NLKNSV+b7rKEshT73zvJewaKf7NQUwKSawAD9SriRxII6oMUeEsJt6xxes8SCOVG+oeRfaCwQZ
6ckpipwvPk8/mlnn3ZUtugaZFSGo4M/zVq2d+KUd3GLjzJn/vXKru2EgIb8Z528lD3y8qkULgqSv
fkvM7Is1JPm3TuFfC355+szzQLYL87R57PqChIBpaWc3HOerKXC6U6V6A6q8+l/OXIzm+zNby5mV
sLwrp4I8S5F+o2j//sx9l3yJy0zdxrnZ389RfoDEDDbu2VSOZjEp342B97nXJTpk2LW7h+LfuwXz
35+oo2tHY4jVhwRCs63TVOVXq+lelqZt1v8OtRGVzjn5rmiK+hL0TrLT+dA/BKmvHMFvx6coiZvz
2Mbz3vLm4pMT+hBGh6b2K0Iar5ehcRmKHwS/dgZJwA+XMc3eXy4jMt3iT5dRc2NzNrhP3nYjn+dq
QL6CIkT2CSrY4tFo+VpZZqanMtDLlztTficm7raandcY3VGmsjyc6VWSaWuMl+Xgup1muywFGADG
HFJkZzajXW+E1rNfaNkjj1o0JrTWM3oC1nMfLEkYRJBuxFYHwdL1u3BdQXL8TIdR9mj7r8uRBKOe
GFlkE8xOve1a83VolqOE9nf7/7B2XUty60ryixhBArSv7f14o3lhSDoSQe8JkF+/ieJoeqSjuzc2
Yl8YRFUBPaa7CVRlZRoD0KV65MbDhNxKxpE41R6Q80C1xzL3JlgqV6TrYFvILqAEMp3ABgtNPfM7
maEuCqkYHUU6NRRVTON4qmrzDvuWcBlXFfgwR2k3p0EzqNCFdcOA/THIoGPQP+6vDkgjINr8iB5V
sy67cAe5zn7JkT/bU/EuS8F9BYYJH2SowFmTF5zXwZ4KfzmbIMfrg17WDcP1DByYpBCLMJT+toyt
hq9I793SRmgq+FsSdiexeLojLwOL26LT3roDdqaXHVTXQRJ2Mwn+yIilVo9G13wkClvy6dHVpyPN
j8jf50FgeI6seMPRSAZYWCidcZ124FCiLeC8GySjiivohOjNIpXK6TJH2x1Hly9K89dLMBrjeqyw
+5XC3SW2wQFSiMc3ALtWVRakL2PcVGj1g524adM4AJNFnc12f9QMY344vmn7Nd5i9g9s3yS+w5B7
UZqxnS5dytAtIvsY6TbYrt5Ix+VeNwHsQKfFIsvFJbLw4Oo6iU6L0VOvQRBGK8VzdqDqjlfeTtPY
vvwRJb1E1xYPGU7wdwb+aT13UbjwY89e+YVAgVMLs0reqrt6xL+UyhoDw5mNymuKG95dZpv8ASw7
awPPG2imOP3JyHBeI6UallnYzjGBJiKtYwPZlwLQdNEeydtlzmEEbcV9FAmb1iDzAGnRk8ixBi3J
kQcDHinNF7koUyhY9eKhGusa9DsAKtU8Fg8liPtB1uIvJwX22WXNB2gahqG3qW333ZviWE1TyfS3
+TqCnB4a7NYONGnQO9B4XaV/lXYmMPdKuz7hV2lnznLTEc2JvJOujJMX1XEEC/CbX730aaKh8Njn
uX8Lps8avtXSkzwWsaeWhRsYj0Y0/utuVOzdJj/u/ogzEmi5q7ZR27ZI+VEoH6Q7+k0LHMT9WKnx
wRk6fqz6MYOqId6cDei+OU4vn+z0Zg5/xcsEXKDTUErXXFeuhwQRSEyOUyvYcWSdu4IkPF+Q7er4
2xC5BFYvaN7VzYvJXXUCCtl/OCy9foYn7qrzOSS+DEvc0CUvs0f0r3pAPP4y0R143YIlOOWzdUl6
mWSskha0Ka4PCrTfo2MBsHvmfrua+RjF11fIvfL9FTwH2C3NGhcsWSSyNc24BrtG/hDJfG8YYNlE
91KyqHOVbDqofEJLzmf7bjLri6krvYbIg6PZA2KgK7140rb3LXJOkFmooduqI8iRt/beQg/ZPAnt
xf2qhbjZaE3hBXKk3cLIgupLV6Ec6bBcHPNwqF6gRzbbmxEqRRAkstd12tRfKuxVLass73kRgq0o
H4E01vZBT0cHVHSdXkNy9SFy+2eIXJQraO+lD9JEuoXuyCa1bdQ2uvv/iTNKpBcKE1zTSglrGfAJ
dPv6G83ZTsPYvdpMjMfRBGaZrGmWW0sl8Y1SCQ79inU/gQQ7gAiPAYK8TdMm1paELiaPXxyrNO/T
XKW3ccv+ITNF+bFvbgvbHl91lBl4W54DD1Ma9gP2msXRcvAlgHq880C2UoiVQpPjHXe485BAqHnl
AXW9pQiaYI9Id2oB2Aey6QmDC/bWOQ/gsygGiC9dg7VbvAAu3ezDoWFroVNfHuxO53y2lzgWven4
v9nllEF9tg4XQon+khbS36RsKNdlIfIn0BjyHXQpg6UIu/xJigZNy17kLYwAw2QKkZSoQI9JwRYH
n8+Qyws50yqZ7lOQkEXYOknobK3yqGSPrJfxnfQ6uRtS1zeRhnO7Q4WHZbaQVhTubb61nLYd/iGH
UYLu6pgz1R3mcMj2QW8GIlRAT9VgYZkqdbHjsn/pVq6y5YtptB0Ep1S2oGFU9Zph0oAMrPZClbSC
uAJaWWiYKyiYRY58QGU6uPN790xm/HXBUBQB5F6lDZb0oYKWQwhmR17PGt9Ce+w2aYbz3fVxi+xI
Ni5iZEigBfDpMUxP2+vDN1Rr3dT7KYB8ghRY4Jwg8zI/q2kiQw46BhnSyQa7O86QltwMusqW96q7
j6dw0/UiuiFTb/rQOxbNP+Qj03XS1fb7pE5N9dHq5T8U/3+dFPdAi4HtAT9a3/rIk3rqJkgiQD2q
VvL629hERyPBbvOhCLvysUjDn5beddVeEy98bCbPoBPk89D9fUjeazAyVu35OpQpOs6sLKpXgbEP
bd1ZrLg/3WIUUZ/x8NcR94piITO3vgckhC2dXLA7n1njBrLSzQlEcMNBthDLCTy/vUF+ma8MACae
phpCGmNZN9/8WuxbC3jbRQk4N/gJIBSa829Q3hGvLvPYMkW5bV5yMDTto1e8LyknAJZ66bwviZby
U4T3bty18tUo2QBqRtyN6MFbQOdAvhYtXpPupLb9Na7kE2hiAxCWLlWXiw1pg4VIq5xdDxQXNYiT
1zRs+gZC4VDkJKUw0gyrcuadP+wkLeYigYGHcZpgL3j2C8gGL3Bjh3j+LCDVMd98dv0vMSYAP4dh
ivkm6nm/EpMX7uMgGF89yFn3sqyeW6tMzhkYohcKuh6vFBbHqbEHRzB0Nm1vUbEh2CUpC7cCzYor
NCbb61hW+F9X2dSveJlB94PGY2f3oBWx7bWCqBB0Qd1pzU1vCyzTP6EzRnvirQfoqruhuw/71UT2
ybHmeKK4J5OjASMKdjxVoz3ZyUTO/2r/Y328xz/9PL+vTz9nQIiOj7UlczYButo2luHaeEP+ugwg
sh1Zf9MXKXjfa+mjdFEk3xruheka2Hbkf5oeJCN6whzDpwRCL4kHVZgE39L/Xupq+Vhunp6A0tdV
ORTCtRqCXTr6XdRWy8Dysw3ZSDuhB/PpRWbmgg8MvNh4lHI7svYojZozbkz6mb1wWr8/e2CZf4pr
/v4ATqr3sBlGpsOCruzPYA1xn9JfYVOn/rXa72E0vQwj/ItdvPv5hIMxFJhuusqBJj2vvbu4je07
oD0l+ofxRi/NU9aB2YIiW5t3O9flPrgSGQ4lOr6ZYlAdigZctxQzGo67aFqg6RhqLHOMfgWwLzuf
XsFczeGZDKcTaCNuKZqWVQG+t/hcHDJbdVAeUCt2aOS7DDqYz2aFkkTohdGZhqD62zZ5Fz8YUKR7
yEe+GnWPa5pxhq6ntlzQcJosvgMZszl7MyUAhFFFsSMvLSkguHGmoV5yzMDJR0sWoNfJ+qg7O1EI
WhQjQLJCLBnlTfSlbXLAxCEHd6JcSh9VEzTx4mhDQysV8shMaBYNtSgeI9SNHuxsTqVQQFOD8vk6
vW1rcxl4/drqOFQKoyS4UzVa1ZhWC63kANoJrwPQuB/A/vDvCOl3x0bhUf9HBJBTSIvrksdf1vBw
fl+pmEMfHnuWnK2BxEFKxeU2rpOm3R8SY0NE+rNt9oNUHyT7dQMWWKcwrK1T26hKMLCaog5Wnzwa
omQyDwlhQ5gaIZ3ZdMXUfEwitA5FfZhoRKEfExnaEU4iQit1wsqbPkuPkB/0HgAN9h48xp7RxtWc
QRLrQbK89tfIb6s1OTvPCM4jUladdpKpKLJL6WUMrLSYncZOskZLfbOh6b7ZWjiJNt/m2XoSpDS2
gPfHt2Qy/QGbKhA/b+knUIPfHwX0gBfkpTUYanCFyYY7MsnKQAeR9NId/QhQ164PDnNNAEB+/UQg
/YHql3FPls7Mofo0fQuTeNhTAq4FQe52qvtqTuDJmHcXPGjvyElvMlRjIfqeiDt6g4m0Q9vH79Pb
vKpWwmWgby5Sfx/jOQDsrr/vgjp/dFhSPObYJ3GVqpuo5niPO8xeOky0O3ICIT3tOIgSljThYzq+
r3KQuI7e2nfL5ML5A4EmGB5CK0B6J7DvgO8+rVFUbqSKv4EG96vbQ98HRCPBPhdQY/SyzHrDRPLT
xLEy/JWTADRTrAwzYXtHQ/Atox53KItbGnrR3qEu7CzCqsk2PlgLJGSQXvs05mA7zVDByLSSlJZy
0XYga9kn++/xqBmeWdCIfo/WZQUIawqkgs78/ZEDrLy4WvIYBY2r41OysKFMoCfBqlnE+A4fhhJc
GjK8g4pXeOdaqLJgexxsB8jY3oEjADl/F61f0g9OFMHCxLpV/ddpdJxkmQXC1fThP0JPusnS0ezA
jV6SYmkNWtKpG2j26VeoB4bkbQ/17nBA05s+2eF7yYWMX9TtadgwcyXACvsU4+SBbcu/w+hRMThQ
0A7y7q9htV6NgMwfYfocM69GdnpRo7fb64vSav0ARuUhlQBOQJhs201peoQuWHbMLcPejkAh3AhZ
AsZeWv5DHyJ1XTOn/MJi8SUWsvpRJ9C7Sz0lFlwBAt2I8kcf1F9GQxRf8rpIII2Teg8jw4e5MkR2
A4GK91epLfX5VVw7TtaogzWgP36rufnOGgOlaXkEZos4Yj6ZoQ0508r8zUaTNAWHH1mQ2Aj8dYbc
2wNEYsqDg5INhHkc+4FsUfvaSXu4lxYeB4ED2eFmAhfWNR7SV4A0tiZ2qY3V3M2Xl6GbIFpa2rfO
qNwD15tVF9iNjZWOCcrYU3uDYrsC2vV34yweT0auI5O1fVCt7/9TpubJBMvJ9cZzrdkS/Lr5LaZM
gvE57uo32iPTbpk2yuMAsfk2NPdkl4F/I7gP7EM2fekjyA5c07uUBtZ2m0Hs3HajDXUejPK5iqBU
AakIaxWjzgjJuWS68LA1lxTgBM9pV9tLUaBZvWmjbNlOZrSZYse+GEDczhcrYOIUtPZ6yEOkt8hB
IRJyS8sCH7IN2Qb0/61MJ44gTNe3N4MEXUjnpGpTFi3+fnVpIAHZjgdsGsdXsOd6kKh0jEOvh4xt
6kB5LxXIa46OD/U+obWjrXzyln0LCv/JMwowYVU/qpEbb/rGT6v3Gwv8uGkLQRDHQnWxsDLrufa7
biX61r6RFrQF0ibODygYgNEhnIJ1xaCKkFhhscwqkO9EWp6u0He9D7Q3gDwYmxaKfokyrfV/jqFA
uiQJ2E6Ejr4uRnci/1oUXYDjFj/RkXMoxXTLjOlEMmRpwsZb7aMTJvkahneLPpx++P63eeBDAcu9
st8ayDIsQHwkHgQP/c3oA2MjQWN4ZkkQr/u6tZ5Lo/+alwpq5jF48LCr+w66Z75QepLBfk0C+Fad
0dCTgFnTMJ8npeZJkFWdJzUlElqAmxjhkB7j2jGW2SSTJXJO6TEKFUjaydOFyfh+S64pNZFAcfLp
wBUKaIVuqywNNILHFoTXoQUWn4IQDBpG3jb3hp1Uy7JqxduYyxvPQa/XYpBfh9bvfqBl6qfwHf/Z
yzh4mH1l36SemUL3qRUH/GWrczpytm5t33tgSfsSh9F20vUjushyDICtEegbp3HGUS5OHXWwqAL1
KebDLXwxHmjUmVCc78Zg2hIkqFTQKR8aZPRmhJCGD4GS5e+21gUDBYlSUzDFqY+5hDqi9SjuP67n
NNij+2l3Av8G2lNMz1hdMyyDbT6CJR2YG52kKWyAAkvHBVWZRkfrC00Koe20vtqmJLhYxluNY/ch
9oMKp2TTUPgbRqt5qGTu3owyT9C5GwdIF4A4KdYXcoDJLlxwpxDbT9HYLa+aMRvO12DH08TeafXw
KQxC7vFaOXkDLvAXEMQE57asHL7okA/YBzx8qRgLL2OLc8sK8PuNy8FANoeg52paJHFo4NtlzFfA
E0HU4Pr9pFhWgcx6TV9MHdntsbcvRdblK6mDyRNmqMAtzBYAwaSdg//48qPVc8YtkC2iLV2zHbqa
HjFiBfoy6dYk4sOri4zSSmyg+oDN0FNIA+9TnBisUqwo0IkttAfxyuN7ZsvZNq/Ax2rXQKbNFou8
yiE3YVn2bZxO9c6Ju2xfcGe8mSAECY24pP6iIPfoGZHxw5f1zi2Z99Z5uVrSpNxN6p3MLDCPBP14
w7HkPCk33TN9I9hFt0OOyJ0nhcC13QbJuGZQ6FvkulPB1Z0KdKlUvUTSKjhzW1rA1eijPbg2BOiv
0HoAQsb3OJyawFzSVjXw5kj5LD4mm2Ust9BHg7wxyjk3wAyrmzyV9Zm5UKhvWe5CfAcUKGbcjIcy
MO9o5GoT3YG3JNv1rm5P0FNpEXIURpRuzArwOy9sivdVgizrVqxHJjW2/DBeFzYOmiplICS8vhRq
S/hpgKDZ0WpqTHZhkrSXFqQKa9+X8Zo+UaX+WJlx8QAlN3aiURMG3bmoe/D+wUeXoDbl2gXiYp2U
wbsNnat3YWn482cRXbXFuZr4DcXTRxHk8e06ErJeXxeSYXvLIVt8pnWQHAb9xuglSDKBUqXS/FdW
Gv9sZeLdOgPEu9sQrPVkb13HW1qNxY5NVKgnlohtN/rWl0xaULIumnFLYSlK6JmFg30zDezwn5ad
mFEtXAkaLlo2D2Vx4AQLbIye79A1GK5zZ+o2xEJGwwS59U9DoYdEWWY2dbi+ekOJpIRZ/IzwWHga
oCl0aFP8ljS0BbLlpeujEUF7E0dzRIoKuEQ9NBNgD1tN009DlAzic1p16TyMRmmeo8r4Ma+Eiscl
iYqvNIpax7kMnfnsTdP01BVtd2NAR4x8wuLitsmCC/kUkIu3zcjBGYBXBKNGfYcN1i4EwcpTbEwG
MEXjhnz5wKx7F4SBNK93+uZh7OIl+aopih/d/GeFd95WJsC692ExPMi8SEHLlQ1HV5M7ATbMdwmz
K2jpgC9qDkE3Tc0d545GSZExYABja0PDwQKGu0iDC41oUoEN+gIJguFIQ1rS8/s7L00eR017kg1N
em/orG1RCXuLDcYAuRtR7RV69y8UgqKMuECDYn+d0OWtuUUjABAUehG69HnczotEeT3sOaDLCzBM
BChlV+4iqQOgmSvbNhbMcAREttpgZfdTeFtlZXiLbslsF0PeaGFSTM3QZldU/YW8dKHg8VAEkXs7
B6UNvlwavAfmddMATEmmk0a766TraxX6ZawEFLZBWjgrNFwBQxJEJjs6+ON87AVyGQOtTeNPT38V
j9m695AErzpzm/TZsHPRLfQQCecfkUz598IMUDnwyqccdGl/C0gb7ykYy2oOwIN32FUjDl16hQyH
pXsPPDKL2IWmfWFF1dnLDP7C2s0U5vFLVav6ouIIOG1t7gsptimA4xsUo/jLddL7ELv1BJmsaSqP
85NRsQCfkViUaO+DPNKnSx8C8CaGESq/cDT62Up3kHn3LjjwxFwFK7IEjGGfk5blNswKqOE5dgBZ
16xdOy1LntocW8G4i7p/SuSqDGbbP1uUsSpvTL44HZIaGfDZOGn3OB5i+32wqgbNdnp6CLGbefrk
m80TSh7DOsmw2280FsLV+Ii2sfG49PoLjTwTbApTl7ZLa7SA79De3pfv3ihCu3ztlEBM6akf8wNf
FRszAINpDApr5ALQCD/oHpWMg1YFH5AH1O19cEXhLDB4zHzr5SP5Q3C7rRgPpiNNzPTEjppbJvVY
Z/F48HRbRd35xcXRdzSM3BCf03A4WRO0tsHCAX7GupQnCqOIyYjKbdeDLHYP8FG/9J28RsVzNObe
gDBLykVsmfLWGvzqAuyLATQrSqeurEq8PystTvprBo/S4A6EgOAwz+zvXuu3R3o49U0cXCCDtu0E
nvTLhkXDBkx6zeq61dMTXJl1RzJJ0PRtTJ8DJI30aJu46i3Mqj2Id4wflmOdIFw6fWnBLLD00O9/
A94sY+f05rBDeylQm3qS56BvMTHr/aREeTOFdrFIx0KcM92VmsaAR0tIAs2jD7vTOkW7ymV+KDi4
FK8kM4CFQtfH6D2wq5rFgRwZ3l7rMrNR42chlFx7czzXYEh76X9W0upfIqYicOSCFS2oA/7Sgv9r
k1hSbSgIrK3vc5hb2y/WdzvKdrIu4ru+5uKB5RzA+MwEfVWTxA9ZWzYnfON8IeckRHUGRfW5UG52
4mOaraCMC4FFPQx6PAEXdEuX0EjwFaY9o0rh8SDcqYV63DUZB+cbIHHZnT169SUDfnTRDYH5Khpl
rMqaFXsapqhYQB1TPqWWPoIBZ7sQYIZ5DZNaAVth+ntP+MkRXafuEtuhRZ+27fOUR+JsGmMAAl3A
ACAk262M0o8OpR7qsFaHmVEtzshXQhMtalAMAwprBSobcaDhR5ilVwNYDNxoBCqYmm/o7ADDVlV+
DVzk1HXGPDEbCaRV719UUJQndMS5q48IlCTQApBIuXR1RNiBUp4ioElUfo3q9zUowoDiHLiIwJGM
LyTzvkMxbT3V6AFRZW3do5Xeus/aYNMgS3lDEXmccCAOArVAdgo8u17iTgt824x7CrY5erLbsQHm
ClNpRqPXRDqyWdulnPJl5RobNThfGDS19inomBadZoZxprA60hAiNfzJ6dv3YaTGeBOjVXml6tbd
VQUEw+is7uK33rWljFd0kCcvDem0fg22OxkekdRJFlTV6uwOVMFJMWzixjcAUs77Q2tz/2gCtTVX
x9IQlFwKFVaaQHYqnTWjircjMEDzStcJf66JTBFUCVepwLaHZQC6iXxIb4MUTzQ1eXd1WMAEDMFR
Mf/tahoSF5IIdi6XUZf1ydITebtKjC7dzOMqmjRnecz389gK8fCty+JCS5S5m96Oqsf5UE8G3m5e
P0OLLUjq1CGLj3kk0xN2O++XyU8A9vlzLMpqOObNkew0owsDDhpVk6hm+MXTYPNpCCEY7KGXkocG
W5DN0Q78+8tlAVDU+koDQndIo6OMCqSdiPOHyRmdR9UCJjPGN31rOI9k4ca0B31Ef9tq08DNepFU
vXekiAIViVXTQgmtMRoXOyq0SrY1OKRoqoCU7AHNWMGChmiJtS7/5ZU8Xve3MSAuDarwQZ856JSe
6vzY6UusOMb9KHJghqb8SHfkLu1egZyYK/A2fsyJKJz8FFlNFfh8/rwlv9EM9RpSWvHWzqJ0Rbrh
+1x3h1V4n6xYY8pzDwD+2cmydJWZjB+VW/5ow7Q/WbJ/v0SJ3Z/I5vrg13Ps7EjOSUf0YGtAHu0j
hDwKHXSgdAavWm7cXctU0+CJoznWX9qPznIbZQYyUZmKLkYHikodRSMKpYmT6OaJc0Xr11rX5X9f
i+wfr3hdi/16RVqZFQU/ohcbX5/4MqpTdN4Sgtf/GOK4w56SDl8rVy+2E5+H5EVBXGSsOduOIc+K
teEej7ZDxxIgdsg23/oAqOwTyzqQjS6FW6GfWV/QZgCS0hfR4QQB3q7WG58MwO/9xHipurr8VnD/
xccb4RuooOcb4Ennm99cZqi8Z0hlHLS70DP/yxL/7zGQAEOXF/i7107vOKdaufaCiB5ykYlNA53a
mR2Ce1B2qSrTuXT4lZ+Z/xhPjL/8bVLos2Zmh/j3JJVU/CXidnySBZov+9xQt3TpYi+DVubyapmQ
iLt1Y70hT4UWfTU1m2VRWVsrxhnVldb4aWrWL42wLsN5ycECV4epdFJCv4LO6d3WobC2aQgiWLLZ
qFAums4rQA1aVOsBPfX70Guz59GYtkXNAGrVdpOnwdUuo/Ld7oGxbV8DX/fslDhDftiv8b/byxr9
a1S9mgtfunoFyktoMo9zsawGbe2pD5rHa/0sG1i9HRxfLa/1M4kSJrKwsb+5FsV6O/qSRbY6kmm2
i2UZoqOMam6TEaYnwavH60v3+MLZ1rUYl9dlmnD4vDQ5Riubl6aFTFA53/YuW04WOgRbd0JiMAMk
5ZJVrrs0mjZHH4AKL7MH31DjHn0tT7m2UVzDQigoAkGypRXmubTAxyoS7D5oaNKLflywPZ1Xupqu
a9ZxusXzxjuSEziw+8TJ+tOANv6Vyj3suPVGZt554MFXjTZKs9rkg2d6V2YjqLr0kLYrThGh1ibD
9Eg21wfBAUDhN+Scw/S6Lkrhm6utYD+vyxqj/3lZmhQYSGYlsk1xjsI2iJYdwGhNTrp0H8uGLY4K
Y4VdleoMZ1912NnRfsaPgIOgIe1naOj6g0QjEkoT1yF50cuGz0t68iOcegZ0EG9DNX0NOhyJIs8c
TiAUxx6Pxp420h1d4rCARGzabGlqCJZ1PDb0FBpfVwhLEPzzobn/wz6v/OlFxiyIF55fyA1SHMNe
edEDswfzzYMQaxA68fe8T4ZloxL/AsHf7gQaD7QTjmXw1arPFOBAlXhZeuCUr1VVnQvoiKzI4W45
NKa+Qdm5Xrm1jM+BiPKLmIA9QGkr/u6yx6Gypq8cTekr6NgWetscblEiRu6hhXAnnrnjW27a7SJO
eXRbFK59IQeOAOit0A4DLXazozLAvxwy9FGo+uBZAtSKjoZAqVbek012DlB24zDe18gMbnhkyJsw
E+zGasy7Vm9qE5SSaCQ7Q2wMMOZDERgij5HnsQOyKntqark2utAQ6s7OAeTns5PiyU6XEaWlgxO7
uz/telmwQxuH0up2n+K1nV4gnQxxREPO7PxjOrp3UT825fzjXfttKAyQyOI4Vdn2uiwDpv6c+HJZ
G606uy4KOgqY/JshxOMajWbxfZsGgP2WUGxQTVAsLduqXry2QRufbLI33wcKQMrie5CCPKlw+5+9
XazSNPegH3qPYlCCU0rWLquAhz9ROgOMO0u/qfgf9OjVT3bfj2uBr8ZTbRbl0UJ1dTP5NjaVIB9Y
RLnffecsWhpTlv8EB/dz74z2S2AoJPeReb+4hmnuSxut+x7OZHdJ4Q9L2ZnW22gPe+la2U/Tmw79
GNRvAG1CoAvsh17fLoQcpgeTFck2tOv0UHttemP7IlpZwSDfgKTfjlWa/TBH8dpnyfg8SDXi9GkV
p8Dq7RM+2eXaG7zyxeuRDtShvJv2seeLY93EzrKKkh4U2E57jH1reuha6wE8Hc4bNJqh5hTa3Qn6
YdU9aNq+kR2/DLIyQy3PBWjr7ppWAEgd+ysjQHMdCDCji5EX8bm2BA77nA/fGmftJnHxHeAayGTp
ANa64xY9lGKdsLS4RfNLcVuGaPBCwqFCvt7Jby1or/mLKsdPPGU3ZEIPl4HKtAy4WCij3EVGl2yk
Bn3gX23cMT+LF0gbywPXz73ZEaJbYArLWxoJNyzPORPn66SsxFN/FDFIPD8WKlAwXuHDlGwMgohg
Q/2+MMV4wmoXud98J7K3SfNxVmk/Hrt8UTia8m0mfpuvFEOXT+NKRdOxBda1t/wDJGwWjgsWjzLj
lxmzMEEaA8mBZEMYh6hg7RkNGs/kJJMrrDPjw3t8C4Q7ymSRczQa31kSHYVdNq9lbFv3DEmz01/s
Q118tiese3Wy9j2+BgBoSewVeN+8BmHC7lWEbqo5k1WEQ/vO74oiyMlzwQ1KmARqVcvBv9A1Hbgn
QvsWf5jyaYAk065DC/emG7n1OuGLN+o98Q2PMNCntKlxGntnuoFKtQ+iDDQk65mo6ZZPSs9sSySG
IreaZ1KAE6IJjGZyICpu+gSi496vmfSapgeIIs10hG++tgAfUQB2eui9iNZ51Nj3QIgnG/wzgpNM
Y/ANQ7x6x1teoS4gONTCexN61Bz0qpyl3yFdtBkrb4rQkyjW4Oiyvic2OguBmE2encmUq4BJdlPK
yNgO09Ad3LobT6izQ3zcK+v7Gl/zaM8bii/YRjyGKcC9C3E/9Q0Ywyqv0qoi9pfWMIvl3362qef/
+tmiyvz0s8WGAZFd3ftFrVtCtfmy5aI7zM1ZegjUfHegtq+WGffoI2n3lUxTuUBmFRRylK7zG69e
8xiMAbPRRdl27SthLFDGLnBq7byNgpjZUqgQf3UytmWMZ3TknCat4qX0pehNb9NGEDv3KrXlyisO
BiAhZ+n26kx3dOmTEgxloeuuro66Dr/FrRku8sZTG55EfO97lbj3R93SNoLqF8iTE1o8qxeKGG3O
UN/kT+j+kUvosUcHha8Sfi3rf8rxz7cUNCGISgBeEjsbqQSO/WCjG5HcdTwfPShhtq41rLjlbbew
OiADB8CCHl0HEGk7nV4pLDRBc+pUFTJwA84acdx1l06HDRF6+fT0v4UpfPK3BaCIkLHy+qcmz7do
5UZdD5+8DXPEtM31UGbVMoFuyEta1OYhZS5kx43J/GI66seYBP4tCs3qBmza6FjX8dwK3GXbe6hc
6WXzvthS/Jh478uWyBvvphyd7aDWBsPuxgdmbInqYrynoy0NKzNJ9vPBV3vRsRF/GiKXGe+T2kQl
ukZ3qU/A1Sh2hoVlDc46KALz5BDaFQ+Jwd2gPeP2/RWhTnOMOuRpsol1JzSZgF4iB1H1CQKdIdtE
FZrKS0/JDfnpYnjx18St2FYVrEcPCy5xEQ3nsq1LtPJnDhhkfFctyBiX7XsMd/t+WbUtqr86mhy9
FynwX0JpIa1QvIXWen/uZQgwIfSlll0JiUaZAs2P0j1usfPqNmB86xY+UpNqQcZGe+jOB1JmX9be
zdVeWQzUH7O35yurAtBQYWfg4DF+bOmDho+QOHepjc8c3Qr/oeJZAoUz5M3pghpVJpHS/TXuwC9U
gNefLJ9m0nhKYwua5Uta6zoHQkJIxesLyz2+tlXmZhfQg3UbE1zgl8oK+dnsnywN96ILmeluEpIv
3WQs1jF2Kh7OIKF/mqJ8SSEp2cagaKDfI+z1dYUmNp9wOhGg6fP7YmFAlewQ6AvdRanTFWBScGHE
eS5Yk7WbGhvwXR3leDaUzttxRzFksp3y12xa8jqmGBqWZe7Yy6vHtbxyZbkQlGwkCkayiN8vCbKR
DfrlMc6U/z+UfdmSnLq27a/s2M+XuAKEECfuOQ/Z91WZWY3LL0TZZdP3iO7r72BSy1lu9lpxHA4C
TTWQVKaQ5pxjjAKEQ963yRZTDTW3SjtbNYn2nTyQH5yUURBA5ccHeXqNbPYD9o4fvZm/ODeps7S8
Ry3QnpAFbR4NDfyAren3UIrvw2PRxym4l5R2BgjNmBe1b8DHE3szMEamb50XLZGkmCL3I4BwjeX6
31RYfMk8UX8qe8TtNeGzCxY8EtyTFcPfMYu2eGk1YMEpgea3o6XAyxW/ByvFswjb/jCdaqbSdnqJ
NVUaFUASjTV0EC0ys3rQ4nXYDdaBAdAe6DBekHh5hlhneZVD7hwAFiznZNcUyBez0i/uItcc7h2r
w/pl7OCDKwARo8zac+CLH2QGOd2WpY9eNpSzDox8Bzr0rZYc2Hi42aioWlXNrdhYZQMSwtu0OlbC
yx4dZMFeKunOmVH6yGtZlCKNH62uzh7heUV6Y64u1NDL4hOypOQdlcqwfOvSop8GgV4daFVjH7/D
ccxs3NBiImq3VIwHa1ggF4ivqVjLHOFBOLhXVOwDt8JurJQLc7wouEKDLaIb5pxqEYnXdkUGeguq
laIJjnWNFSrVss4o7+AyOFMllq7BLLd6tkk0zRzAthyVAGSUuxqLA7iSksg94rvlHulMa/NP4Mtu
N4aeWcPMKNwGDvgeTPB6go1hAmXm8YwOHlQBdm6Aw634p3a3btSDmlC3W/F/P9Ttkr8M9csd3K7x
SzuqsKtWbRv96voQWdagEpLN6PR2APGHtcjMvJtBKCHe3yrsAJT0RZb81YXKt2o5jngr0tmvF4hr
RCR1GyyHfz+MX/y4MboK3clkvF2VjKIseDYTXD8PKsDebbyJWxcqTk3olLrkefgM5c1iq5lBdl9D
GtJCKOiQjoyddMh7C1kgmpvPe8N8t7V0FkYrDaJGx378BSA3WlWrUkXASvzoSz2yENlynW0cb/aB
Abs9xJiJ6Kq3ih70Oq1oo1MqfazMld+IZZQHzny64o+B4aUCcBsc3i1dO1YpdsmFHi6moaizr15i
u/XvpqFipedLP9CKqYmjOScTJERrMEyonVBM7aYzO27ez/5goyad5HaMHzb60SH9cXaziXGY26hU
cbMVYAmdhxy/eNC7OZe8scFN5YNJnYquFTkXZUBCu42MO39sUUBebePXVjOnyoJL55LB35IULTtO
nVoFpUCAeOD5Qopoqqr0TprmCTQpxVs+WCdNsPyNK/vk2zhJYZFuWB3sIAY3k8PcrV12j5SQTmno
3piLDk/AZL+ZqAXZk2K4A8p8xnpsCGIrvAeBHj+HQWifMCEtqUQHbQCbc2zWb03vRYj01cjIy52i
mkvhgsXATrx9GfNxP1+Il/rHWRTq7zY6a2IuXny/j2csS+yXqdZbM925RkpFZ8uyojN4r8Whqoc9
mSAOEZ1rJOLfuZjLoJrXeXNq1jRnH2RM99SKDnVZbSIza49U6oIwOpdp9pzZKZg0xpHJ1FXgrBCa
4W1vtiYzy7kMWbSmJlQRqwSgiwwgHrLRmH4BOVGv5tHidlXPVuY66sBAfRvPM2Nja+sd8rV0iRsO
s0HuuajP1I0+EvIiCiiV5h9G1wvQ8IbTLdw+QoQdZQv2r9PNlLrlfefY/uF2Z8p2g5kOmkRgUvHA
qG0lSnemacL+8KkKw0UaqQG6KmpCB2cAB0ilV/r0qWhQu3Egupckan67LKtTudEK5K3fPmlTNtqO
yfbT7cHBQQrefxVvb3fXpZZzl3kvNNb0N3S6fPS69ndTccj5Dgwb7Qimabe2AZEELUu617CqH4w4
iR5CSDbubMaQoTvaoWdnall9GrAOR/KnrFY1qIy2Msn5owLRHTViwtDntWDlMTAtbaFZWTJTEOC7
Np3+1NZ9emzHksidYYVcETAnF45+LUVX3kuQXtUy0q9kanRQe3mJF+zJ1jVevkmCjM2nDpbhXTt9
5Sqlg4kTKXpYVzfhlgYHJ260g1dEn1GROjj4smhC785kaga4EuOuKdc0ONAmySE0029USberBfoe
IVzvbrp6bbbINgvEkgaTdtSeGM9P1J4OThi+ZpGtH6jUYXm4dm2jAZ0IPtCgdd4ZmSoLqiRTBonM
GS/dbkfFaMjNjR3AWUdN6BZaIOPYcCWDZkPjxSkGtqEbAK0H23mqw1YSe6o2eGaB2ZwHbqv7fGjf
3NZxPkHavV9CEbDfeB2KvtIWIN1CjmboOIe8TKDABwT1J/AUclDiJvU+bwKkrhnnydxAgU8VBfhC
4KOZv++4QaG2mfL0brn5EUIf+ybNZx8S9cywgpi4bl403Hbuuc8Uv/ZY+kVVKnvIEWTbqAoSP/DS
Og9jAwptYw34hVefNTg5v4QWEiCjln+PzPiujnvjRYV1Dz1QIz0LM2jWsjC6nVuICH6KiIE1kHcP
UQ9l3BQCnV/H7tAo5d8DdLcTOIPxFXVXrhnjqxEzQBJGHHkgNTBb6BHAZ7HfPUGjAlzOsN+atSP6
PHZshBHhUJuaCWDvqRnQEe+j9WOz22hB+NUlogNIHveg+Qa8Q5sl/Vti+8gudYxnyA4XSErUk03V
1dFT0fCDnev+F+B54nmO9OiTsg12zPQeoTWzD7786NnGEKOgnpnwkLZtmmyhhSECRF4aP9FZ6olo
Omv/YPtTO4/pDPNmHn+Is2nC7PdgBtt8iOpNMTarv2rWILYUXptqbUTJlpZWAGbyI0ZHjWmUuKg2
ZO/CeJYOCOye8ibP1wL0A89Gkk98ViKW+jIyZblFFhLEeeNs4rPCWhr2sAaBtuFoT2N7CT8ZUGpI
U7D6DDzKRt4ayzF3fu4LBzzYhR/9h3I7D9XMDZS7dyLIjiBVJspOyWAh4KK3C6pAnDA7BdAQNBfh
0C2QQ+Xub83c3vJXvRfb844DzdkiUWOvkqZ58FsjXYKlrFtNxQFEbFyUuCXDbh5Uqw8gcI0PVEmH
1gZhGEBdZyrRaF2kv4/G9fZ9NM/UvFWj0hoeL2lEM+LMgvzQoZV6eaJSxeJqEzpJOaciHeDkBTGn
V5144SBhc2xRgUBszkcpEbL9YYypxdjh5zH+dBWzgPZr3oB70u95ftUifU/cDC7USTcRsFbLbvxR
QKMvGH3R7V0B0e4rb4c9g/jrEpOjvfcrz5/XcuCHKsrMJwa69Im2TqXZDiyU+cJD1twnaubGBT/o
zFtLI2sAqhdf6BdTVRCuKOCzONeM1fvaa+SCeVHwRSXHrDCdz00E2tWhHoIdS+L0Onak+jLKoKFj
IF3IDCKxjWKMIypDvHlw+Ph+3X5BtLSdN9zx7yOp6xBzHcAyamYDRJSj97YWFFkU5BjThY7gaQOG
XnB/cLbo6MzEVrVNlYS7AGdT7Xhm+q9W3UHFXQImNB5Aiqm8dYWE3rVVcwRlFWaiGssI8Pvbw9rB
PHMubITWR7606Y/h1/2iEnC60t8y9pvwDGW5UYPr3nKY9TkG1y7EFNvPxtCxuYrCFlp6XrupRaNt
GCKddy0g4XPE5YaXousOxKHtpGDvDLL2MytiyEECf6G1YfKQAnoP6DbOvDKHbCim5ActVO+2Wy2d
pYxVyzYtwQzEMVECopHs6JZdEccHUZSv0x2PH0XkIPuiFomvNlAsCB+dJD9kmeY8hCB82mFGGX+F
bf95tMcMbwvD9/lO2KBK+dk+IJAxy/Sq2GD6645Y8HfHwRIt9KF5to6MPJgVrAv7GdXYfjDM6sLy
11nbQ9dMgw6CdEan1li82ewo7jfIbSvPzXioQKyP6AVsVKSKmy2r7GpVuEYzpyw3ynfDHvhsc+Fu
Kb/tZtfscFgz5A7PYqJpvSlbOWZ5RmytWqYKs4en6cZdGlnaMhjPPNG/n5HtT7VILAV9DnIl1yG+
PTuJ0MGqGuz8sSzTNxNexregqFZwxLWf9cSNFsif6k9KSnj29KxapbEt5kY6aDNXJvpBEiMCOYqp
bMEjh3WOtyMTHezRi0xnCFNAyzUfIESL5NVVaCuglUfAHSVxkQ0EANC/McURjpzs5IzTb6qMF2Oo
2SbkFqbkXOuiLWca3hJFBA30pvI4xHT08M3Fr0IawnrNHT9c6JaVnJyIyb0/ZNWyU6kC1ht4cah5
vvEq+d5nTf0g/aBeu26WbL3EglLaOBi1GEworgeV9QrXfrhw7SFd2Ez2G1AIUo46HZw0LZaubRlL
KrYA713EewNuWmuRJEgX7+vrkLqA9kdBskVMAwBDKDycoQzybivso+aG29QXyz9pVrgmXrVj5TCG
4u3UZwukLLbaFd41PIU28PIFYf8jhK42iPUaeIVB5QlEiuXZhzNmslGRKpDdXm/MuWaDAKHhjfEI
GHiz40Y+clNLuA9LSEPcigIEiniu5jE0PWRIS+HMo5FhHFKtT6Iqvatt1fGh6SN3Toze4i+7ysz4
kJmjPBM88Etw+cYQJcxn+NnqX8C3oZDzb8T3thI9uF7wh4itoLkyWYJwaJxqe/+9beOD0dg0lH/x
dZBXKxeBLOwNh8+cQZmnU/0z5GLe7ZSIAY7MyU7thzR0l542AGNQ19GGt4G/QpADcT05YF5ErBzs
NgCFRHG80aOk/kQt/Drg6xDifDMstpL5RD1fa6xb/7FMxPOIlwElY0lnYwhQw/migvoZPVJVfixS
LTz+7ZaefxG0v9X+0vfWuBmHKqSm1oM37NoeQVdIoRf7Dh6AVVrq5jVFShhkjtPhLXPv8q51v5lD
8d20pHxUsY6dpde5B2SBl1MfleTaMu2BVKLfG+t5uQ41P4PvaVwDqXHB046H2BnMOWOvN8z0DVed
g0ximxQQ9+FAXrciqSBQ3Kt3JPatHTQZsDZvkkfOKobvaVuCmyYxV7GF5OIgKvIjQPDpEmlPxVNp
618J2qiJr5i2ordbHxYM/kJzrRcl8Mck1BoyjIvVrehUXbGCPLK/im3PO1g9oFdW90zZ71nWQJrO
d/uT5LI9GAobmaBw9dcqmhqY3ZV1+gzRggIZIvhJZFhhwi3M8wPJ0CRj0RqLVGs2wHZSLfaKxiPV
/qlvJHxELpIUBKpaesIyAetKCNAaRSf3hWJYao72thQgDOjrl0LJzPyuIlteoEe7AMOtl5x9bwQw
qOAApm6Lf02BIV6AVoPfaTlU/3rNjh69OCuXUJIajoB8xTuRR2I95Jl5b4a5NW8s4b80RnpJ4ox/
B7Af+Y2OevOLv7rbvkL6RhMZIPLHuwL8CA5cMU5ysOrGRfZA90Q/f7IbPBVrOy8n9SGnN5J7YLv3
aQphpJsgUZL79dpSPshwBwgS3Sr0nEPwQ7sHgw2YqHJk7cO5MiusoN1Tse6z9yJBD/F2+Fjb/1yk
2pABHvYf+2YDcnSKNFmA2vZgVXa6dcYFFrIRocgmi8Q/UpkOYxM3G9JtGNnBQcfik/gMQtV+c63M
vxdtxy9siE5EhmCmrblG2mi4olZ9MnwDSs+7x9p2akVmozfRqovRaly5/hgL/BVTq7TKxUrJylzC
Q4kE4a5kz4EJbjj8rt1z6lfg48bkfwRGBjEot/HhdGnN44BUcYgjVualzqp6nulp9yl0zNfGsaNv
RlGj+xiHsuICWyUWvQkHQqudZzEIsnn4TXsVuFHaHmGSRg+Orq69xprLpwVlE+nJIQv9V1qm0QZB
AuU6k2YT7Wix5nB8BwGGz5fE5kW8Xqpz46NW4lUxMn+Rve4UoB2jnbdyfmtKdsh0xngxOMUMhL3D
GqCZ5NmGvHiqS/9L4gIGbYOL7RTGfnuSAFAj1aD2v4SQBrAYuDcMO3DXP/eM9GC4TxPzOcXK5ggK
pvSIVW96xA4k3Fid9iTNINibYbDyjKS4xnHY3IvIRkJLC2XQDj6XeekytqFarbHqg+fJz1Mt68Vb
BfDHHosj7FoE1yB5CQ8ZtaUDiOtWVptqd1QKCkcs/v2v//s//+9r91/et+weaaRelv4rVcl9FqR1
9d//Fuzf/8on8/btv//NHWlKy+LgsLAcsI8IIVH/9fWCIDha6//Hr8E3BjUi48qrrLrWxgICBMlb
mLoesGleAdetwzemM7IqAEl/qaMeMFyl7DeEzhE+T7822mLax3qtH+2BWFlHtMJqLavZINXMik9i
8JO1JF45yKXymd8XwXpSGYyC+qcycMQnH4kwt2VGGFnhAtGYBAIhYCaigxe5H23UuEjiBcN3fAd5
YmTPjgcrTbqjOR66sC5XGSY9MDL9VRuX6hPI9JON1TCs2K1ElMhHks3UhPpSYxoAagps9vePnhu/
P3ohuMA3y7IQgxb850cPerxMaytbXOs26DcIAnvImtKHZcK14qWMEDQZlxPtABx0IXl5Ty0EME+A
ajOkif25VZm62i7x5YdxWjbSbJidglixtrOsyn+Jg9JYhGbUHm1IYu6LHDwZPWJTTwNIn/F4xdvY
FPzTyPEemzIXSiNe3B/oZ6aX/Z3yQ3PHuYE5F5AG+x++l47568PhDF5fPB2O1BBhCevnh9PKqJBI
nU+v0yJd5BZw+Rl/QoQiO0NRtjkDqv9I02FQpdqKpjwqjq2QrpWe+xxaxYbvvMIHrJbCSlKwpmFi
8tMKYg2WVX8yVHm0xzUiXoqXNGTZs6XlkAzKWzTtM76v7Htfy8p7JNqvELC3rtnIpl+A2xZ0B5G7
Jxsow6J1nYP/kWqpQxl0K2vk5YfXDKq1ZcCB2zOTOZxT4XawU7D2uykgj50Lzgyzjcp55QJF6NdX
aNdb11/acv2+EsZWQrnjl6U9KcwZynJ2YyXJzw2NB3RSC6cHlr/soPPgW9k6yUM9HuApzEsrBAEY
CkkgmlkD6OEucfL0wVB6udL0IVtSLfVu23jqnYG8927yN/LcYEuD19EHcvmmtsdZWa9XVFEYzP+H
bwR3fvpGWIxJHf8tKGbbgCHb5vhz+jBTYWYxelDJeFcLryjIx7Hu1OqgVyacYVA86U5lvNIijGtN
d/AstztpvoMlmlZCCjKMjqQqO6nEknjsJA9Lp6WT5/msHtXeAiQBQnunCCEuExV76kQVVPyPtmkw
j0Xuuqoksmx6U8Ybux30PeNS39MZ7yKzmKVBj2wrBIrYhstwe6v+rc1k4KVa/8Pc8/O0Pz5MEEAJ
zoR0DBDROeLnhxn5JdPjhLkXu6t6hGITZ6YDv3BvBJqDpO9EXzaxk75kzFrSWpdalKUPlF7LWzDc
gngWYcRcAnvc5JsKcYZxni3H2fXDASCjY6Mg3oYGZIbGB5xOug93mjek8zLSQe9qsOSsO1EwI2cL
VbBEe69AdCaAlwC07hpX6TzMc3DZuE58Fshz+fun4ti/fcVMbjPL1g1Q7jJu/vJUsKLiXlrH4sIg
l3s0R8EMUJtESGEbVW6JE9UTYbjo8nMghnjxgXo5g6AB0SWTDfx5AMZKUMkTtbJr98iD60S9qMpQ
Axd3Us0pFTCzQM8BKWRvb40Zg6G3tlVuP99aVQLZaTaDdGM7uoZyNwQpRqB5Gyqq0dZKIJT83vzN
Ru3y0dU0NR7bka2vJJbaXHspR3rvme0N/IppGLoihheCqUsUW6oJCmhsuSVkuKj2Q2uHVxUEcrlz
8JUxfgX6z/g65avQqIZNaiFRZbSzrBOYI+BUBGsKdvwg7JdIxrfkrKmc7mqMAJIcQGSEbrFTGktj
XdtDQSmu4ZaDRJjvpaB3bnV3C3Hv/KTqADTzQ+3uZWJ/ilNVX8iU4dW1iBHDWFGRKvQYECqmv/79
d8SwfvvpONDbcHSICzgWxy58rP8wD/UOw+uuN4uL7+uj1zl9Dqsy+JK2SDp0O8HuEfkJkJ6HBGDw
6/lfcjBiIL7vvuQIK62gmwqWDFsEDz/3dMqGYQPTH5xEC4BxBReLaMMSPinQ1VJRBsPSz9VwbXwb
rCJeugpGRbw807IjaGKRajoWscOoN9IeWW7GYlKCfLSQVrehIoBG70NSEVLIywCpZktp4ltOiKDA
NaplMIj6A/QaaHGsjMpyAg7BUTVsYw6o2wS9thIQSUAJTJ+g11Cby+5c0/oAvc69rlqqNlHTJeg6
PYA5yPs2IvvFMGx1Fobj3UUN8K8dQDwvpjKgFM5YckCGgv2ge8XW9XP9Bawi9QpzqrumZmEI/vMc
sa62lsh3arCDILvg9ettWNMb4AEeu9Owuco8uOLzQ6X4gLxRSDf2ReM/gHOdIz8H3rrSrrZ9hYgA
YAX2HOwXwRuWT+ksGQr3MWoGY+FqXXyXIjd0o7LG2NJIVo0I4G2kliXexck7gJOhk9W43dyAaByc
08Amy/FAdqus+2VlmWqui+HdRhXUrkMvkzFzGkMGa4hYVXfSgwcl5Sr5DAL4HSlD1mG9t7rBeUES
o5iHdu8DPwH5VLsu9U0XwGGvG6aJO5DJZxlUu8pNHwFmiO4YpsNzj40RNC8gcG1lzQPiXB7k7Lzs
IUuGCjIBebOmoihita0aJI5TESLM5n1VsVWozOwMD7u+yFhsX4wii+9YYa/1vrMvZOoCt164hjus
zNFm8KKCcsfU3G3j9GTk6ZactRANArthLLbkMPIpQjba6s5GbnTDAAjHYkmCuu1FS/VzUFpw6mXV
1nTL4ntjRK9mOEhgXit3jm06vy90s1rzuNKQDzSArgEozlUeqOzyp3HiaNslebGGw6JZFg0k8dIg
v+QjGgVpkFBJHoEoqZZBtLGKU/ykYKODBeEAaisGzFIyKBCT7/pPMssWQ5/1j2EEgIYshI5YC3bs
WN1yADQyvEhHckMrzhcAFnW7tqxLRODapo2OVZgV80pnzhn8pP7alHkAxZmsP0QGvPNISbSvwkCg
QGS+/AJM1TJOPP7dU86+qRGRoe5IB3DO3PODNRKahtXfz4Tmr29LrBo4MxleDELXdcwpP0+EcEMV
tdFpDQTjdbhYWxfhJYIMgG7q3vGVvgFVGDwiZGugHeXXzcNQiwKCN2DJF3aun8MmxXqgLZKvGb6V
SC7jz7cWyOH3EKh2g409UqwQz4oCySr2P42zJFIVNQrY0hkkHCGMO/eqKpnWESayj+eK99FJ+bVx
TxUMEZD7v38M+q/r0vExWAzrhvGfELTD/vA+sLsOed6SqdN7TrvtjEhS/OQZlI9B4gU3gGkM4Mu8
/ehjz1zwzix+nQyoRx4jyZ9+/X4OPjtEysL5398y139Z59i61KXEX05i8uC/7TyBNNUhNBiEp2lB
P7h2CSZ0L/gMn3A8OuXBthOtC8dl67/M9I4vdaRS/W72wNs4mZmpgs+Q2ri1rsLaXlhBkYKjaUlu
zsR2gkfDApdLFi97vwJxMEIeizTS/YvmFe9nEELgi1YB5pF6Ol/049mtXQqJvH/YjtP+4eYJsfBO
xzaYY2NhCoczlH/+Orf90AXlYEWb3gXUy5qbEGVpBkht21howoFkX9qhhaDuCDhpVXSPpLfy6dbC
1fiA+JDRzVrPhWqjAShD0HWQcvJBMB3jnQMUaOZfLZYUu3aspSIdPASCe9F5B58zaFX96J+2VgSc
sK5/Ye3+778Dxuhd+Pnj4scrbbCEcMO2gcn6+eMCapH0iGR5mwnDZebzySMD375zNLwUgUtwqJTj
IRq8CjzgsDd9CkwbCKpnkQCLo6caEPMxG25rzzDXPbicfewXAN39UL7VEyZMlv/wbcYfyRy9AR8+
jMUMfBLHMQ14eLiUv3qxGFR9Mzvwq3WsIr5TkAufI1MIGWyt5X0KEgcUeEg8l3YJpCTvghnZkQFk
r8DFiAB0kPqfHJbFEDuyxElHzOExQVyUmqWZle49H24XKmYWaKmrsGUgdQywWu7qfIeI2RckW4Xf
k/yERSPeSKlnIiLlypeRangOz6C6cDeuVwkrikMdN/YOQeR2XZd8uAc221tgKjeex3Ga2g2+D8P7
OIYGpkeBYGKen3TPxwsEDJLNCYn2R+lF2c7Ar1sf3UMKDFSeOg7aYwnejRO1IjMVe1UMG6CfX8lO
JqqkQ98U7kLHsn8+XYGM1ThkpXfNTKWptybbh4tJu16rPqz2H2xJkyaHmhULqy2gN0ld6FIWwF9r
Iy6TjzZqo1llNmqgNXBY/H7XkKLGnlAyZ42VVrH1GFgQYyDHoOKoA58p43QBtJ9hHcLcgLs+0l3Q
5Cmt2VM5k5k3rz09wOq2X8ZuJaCqNkT9HATKeKOIOrnayrePA3fvBPdRGk0qdvVZVTMLWiFWgviN
x/caT77fWrQW+w4SbBtTO4+wXkRPBOLsbW1DZpnGcMaBQJwO0gJlHakFj4toA984HNBjJdnMiC/h
uvLvpyslTr9K+n5YTGMEWPGGQ3hnl+ugisAUN/YzKpkudUe3l9MImVucTehb3ga19SFYAOiZr2lU
PuTuKYi9nbSYlc0BB4QiRe72m5hN16k9lx8g3fJMzWmcDmH9WQ0izR0VXV/yEbWDvM7xFuhQeODT
iIVxoF6e9LRNmeNvQndFNtMAHAGx7hO1D3gAcg5X9xf0bPrO/WxmVXCQ4IbDHNOsDJ/zC4ge+cUc
QIUFPQlnWQvLT+edFs2g2JKcqQlyDExA2KBGGhhGtjRCXq+dBmzCVfwat3G86gYebLlm5E/x4GIB
YsevyICsFqLOjD1UR7uL1jRf9MKNXpEXhaVEWusn6TnRHVanYkYVqei+N4WtnQM3iw5DVccLugA8
43s5pjNmTX8CVR9o7Dv8KegisfuQ5Y4J9tUuXsd566wrruWfIL0971nproy4ArTUQRhHq/dtWCD2
oOAMnGN2Cbd6ZDNgrPHI4Hlks7wLWDF3MYm5upeeqVYXQbMQ2PmvqehrDvKZILw6DVXiO1zAR3OS
jmJXCGIEK9eAI4+KRVqyO0AaN1PbugM+G1IB2cqtzK80mp3b2hoiu9Ycu3D9amgdvyTmnuomSwok
RIKMt+lWpVanO+xZILUy3rkZY38FEhHAhiq8NOGPfb/n0ScaIli3pvtQGeMHk6fv99wKeYd04nS6
5/HrsAK3Qbakq8YWMtgH20YkfbzAeKD7hr+5ne7r7+6ZOnWV9ts9e1EJwn7E3e7qtFu1WmStVels
c8TmgEFTORI7tAZLCzrtY1UibRUxkTywrY1DNVLLgFZMY8i6TS1rgDpCS3pQbRvzQsYxWmRUr9xA
PkemDyFpsjHQi/oHOp2seWOwGVLt3FSLFn6AF4AZXcOqAJ6jBMsbliDxFbjL+FokUKRsnTM1QNKA
uWSAUi2pmLPIuKAzNaQuUACTi9Zv0xXZKolgsQrmkELtt1kTz9+7YdzKr5GXowrwbhtNfGWeVd/1
uljfWiRFr/AxVbahsdRQO0c8kbSZF3m+p3bUtfQ6yLGxrtqSLe1Ye+h5+DIUg9pKs4gX8OyGa153
1o5FaXL0uhIr9W7hpvlWRhnkrViazGI/77/5wypO7ep7Hw9fsYM2nmSG4EJYuilywkF8N1QcG0uj
9s6dCx6ZtDGSz4YuEStGJyTMYqdTG6+hZYKIvx6SC1256zNrF4ad2IIacJ1LAXohY7D3deh/M1uj
QJhUA7mlkNYxwFtjxXNPB5oOktl9VDhz5iLnQauWBQcxR4wsi1fpsRMotMfwJ7w2ssNDDpEo4AdG
9qYp72sBZddPomPRnLe9e63AT7mADAMD7GN4vzZQ/Pnul+sGypNn4CEAm/P99glZwgA468go+Ol6
kOgGni+r8pXT52AwB/v5qgQHyMKNIaGTNjoW3H2jvwKYN3Mbo3pxKkDtfbDGbRh8GU8OF7siGUct
HX0uBwgdmV2j36VBhFgO9YQv0vWL/uo6er6zISa9pA5Juh6MUH4GtCSGQE5bbZGmLx8GR9xT/SBC
+HT1oj35OdzzQDdC73y8UuJ4IPri9gN+dvW2Y360KozS/eyWq6mjKZuloYZspzN4uCDy92m6EWTN
zrQUDy7ChuBoIH4zz8YBkbi0ywKVPg3S7zcGoOCrpFbqJcr7GTXQTODzoN2X7EG+VFwcCfEpulRl
AbxdYdVw7yEH4iDAgLmgCs2qVg5mzWclTb6WoCpd+1GnPWccf/nxmqC4KxaDL2OEcJHxA43kYnpc
GYTVZ8h38S5Cg0KNO4oIU48yRMYPHEkv9SC8dTfk5QYqJP3TkEFnZXzQUQJeBRBgJkcxaA5S8EJj
NuCV9Ihg1WPRQ8EjQD7BJvMiyIZNgW9Evy1wJ8CfJRC6HIlgqEL37KvWQZxzfJuWWmhd8vEgY6zt
CjPUlvT6DJwGFfKrL7pqeqHmSTCsM/D+zKkTtWqQvdtjOXmkkuiUA9WNFq/hLDPWWObqOyCoZjay
Yh5jrmnnyMv3utt4z52d4eEA7Dn5IstSR5oTS7ol1YrEixcaQndbcj4ik/R7nEt2otI4ooEsisd0
HBH0dCBWh//SKnDdv8DisQ+9SYBCDsg9lQdlNVidNkVnbFpb3RljBbBuAJF9qNa6fINJX2yHPISG
HfKy5MG1jL9Oe19AZWfo3jz9c8s9kH2rJoETzDGjuW/79VziHbkuTMajOeQY10YjzVMFvMllKJl/
NBN299441RDw61SymMoG/IVAaBY1lG7GwaoUOqQsPMeBE1/+P2XnsSM3sqXhJyJAb7ZM77OcVKUN
0eqWGPTePv18jNTtEnoaFzMbguHIrMokI+Kc35AaJ+AvvB+dndKmd2620duGn5m8UWMWf3Zlq21A
oqsb8M4GSlx2/DUNFXuTKV6BsQ3FakCSPRBJeZbF0dD3YNBYRRWB9ZLP5aaY8uRrKGoyGYupFwvp
5CtuCe6uVoNfrXE6JmsUm6aDbO1V5w+zEPVNDlXCzWyoMBbSqrwTfHmT98lyszrKD5Ut14cy/u8f
SrZmRB/lh1JQ+GSxkFS7YJrVs0R5PvCeSzEnAe4H7GQeYgGyy0NG4DdkaKgEBNiXTo4UE/i80KOT
vGa0dLKybF5XbbhhS78ClhS/gAOZ3wzQ7kkLO1iW1KFgiYYauyy5mnEwZjV5lNJyOhthMdxlW9B6
N/S63Jss6aH6UiEt+SiBqvzajY52lW15mH3XhBU9VMNVHObJjZjD5XELtU59no3gLLXBEVit/dyb
AIQsHy7oCjQLtNQ9ydaced7XMpM8jWzF/51nKgVp24Xqm+146SpTL61dJwdSY8XrbDvxLlFUbS2L
Yaq2F7cO3h3VjvgV41MaTqiNyUa15VaF0XjHvFGK1zHpi20eE6KXrUNgZOdm4o32GNuik+Kmr7Jr
liNVTqCehftyU9EN/QbHh5TsOxfyUGA4gv5P66G5pgbWAmmSaWvy683VqvD5BZTDaSzAWEw4Nmwf
lZXwaKoa7R5nvXkg9DBhCbdcQwUIkhnZez2IwziDUUccMX/RvCG7VpG4qoqmFIBFZzZsmoGd0NJq
RU17CiYQZ0FWFS+yDqOrb1amA8RaqiJvwDR+2QhN8gKTBmtBLxrevowfNaBTgcDcURblCL3ciqRX
n2WNJljrTVaabGWbmJLhThjk0V32GEYMr7uSSJIsuoQ9Ee7vn2dn/IZUTnuW1a0CrJEfaH+UxbCp
TJhG0AVkUR6GWn812jS9yDt5M/SKiNkLyhIfVB5Ua433xpofSnofzFHdGGrXb3jTVNu8LZy1HNgX
mvI8/Hj8tU3lzesJsjmwPK4yx4Z+S9J4p4spf5HdrZzErK7O+q+P74YmeyDrq5fgN7WCLwofP1zh
7ISyt2MY98RZkNmKe/yskmfJ6GxB8o0XWXpUYbhB2nAcdxBqfw1H598AOj71K5QODqIcnU1qwnOY
QMHe+9jNHoegcRfDheDodQUyM1mD3N045r/6GV43bDsHYz9PlNF6SELtQj67vYAEzNbJmIo/g4MM
M3+2q2b/X9vleKbmjM1fWmzJcjnrihTRqWvh5kt39M+iFNH5LEIdQn5m6QxNkc4sv98+W+XYBljm
uvbU8eCSwbo1hvZTpoRtVyDRVtf2TqaEWbVdJowInltWobJXEDtv04BecZgN3vbhoaRrb30XtU+e
6VVPqZF+kUiYMg7drVOW3rZj6iQl6082tEpIxsXuU2crVersLNi2JEkkSlBA/+kiNbaSUVRrpHDG
zTQUyeQ7Xn5H9zA+SIDUo07CpOyxbdYPczc8vwGIlCMK6Lbq8k9DSFnMJpDdHOIMun/Gm2zFYgyD
Y3wd0mQIt2NInK5UBtQ0Nb1QLyLxNhrZsbuxHCbUL+5hVn6f9Do5ypKsdzv911BZJw+qrYzriU3b
zTLQOo4Qpz5NTtO/WknXbNpKNNthKZqK5hzsOIxWsrUwY+9W1eZRNsqqsu/XnqFqT7KEXw7yvFNW
nPBg//1qqraNwtp+wim7fVaSS6fnw5O22J8PGSl0L2hVX7bJOjtUsLGKBgJCS39Z5yWXtu70cx9n
18+B9jSqviz+Y6CRW6TFGQQfbCBMMf+6kxwQZ3mwL3TXTa856wREFzRCWKGzV5RcP+XBYP+vM1b4
W80JQH+1RI+IpBGlWFgIwAOGqrfOstSNinXCGOMPWZIHIP/TKsbpfGdkA0LdvRs+98RTl8HyMkHU
KsvTHa37JkF1e7liKyzrPAyKeLYFIKk0xwNy/qLLPylG1nptCttFApV/nzzEdX1KDUO5yNI0wKMd
B+2LLNXO0J/rwp13KZmzcxQKHCWXQ/L3mRV53a5Nqg/ZI9WqXz1kcUrTlWWWMbaEZosELSSgGcta
30Mt+zpUqXdTl4ZsaShMwKwIwkLTLwbvBtn41wjYrj/nUoeuY6WHfoEoGNpsPpmoX85685wtMAWH
V/u+KQmjyA6ybljEgBSwsI9BTaGYT463zZ2LbY0rO9EjwNK5eZWHwRuxYcNDd9tjqMSGngbhLkDn
aWkx4S+OBiE12U+2Ai587XFl20tlrdyzsUSx3ZMU1vI0NPZ92SDLS6sShH+C+YR/L/ASyr1Bf/k8
C5VJrMulTglpNRPv99bPfmNhnTG7+S6GofogOEs6hK//St5Vf67IRsr6Gg96wmZNuVfHqPoQbJOy
sbS/9B0LHiQ42XIv9Z/Dc1xqTjXQ7Huro1gz4+P0lY0EAujLWb3UyTNZJ1tlv6GvxT9bXW/4Nbao
g3rlDULfKbMBSa4ViCShxH8EgLKRVZ/18qyw2/DSuWaz86xkfjXT4KJg0vHXcgJkcpAnmMI/apwa
J9+HFXnAN9HFnTgqtXZPA/YQkfzm5GnjzZj1uNNAgITv1F4OssGYdXH0/jPC5S+9PqhADsYtYDyM
ea0XY7sb3Ep75atUdkMa5mtZTBuQxhZhG18WmzFhm8ZKIawjvVsZir4dhjgGO8RQD4SjX/HknZTW
0F7lheu4IrC6FIXNhb2cWHtAhBed4Mm9IzC2KYU+Xr2FHJSMWISqVrjuYT2Ryg5a0/iKYhiShklW
rjQvNb8qdk60VskreG6V8bUum4/JMtJ7SPzz9V8GKdqkrvNCty85ttqKEiesldZhCOqSJ2YdyZNh
XjNj2XvbsK1tpuj5bgLjTXycyVcWjcZkZ7VMvrLY4qe6mjNRPU1Tah711FNWyEBN7yqiSau+s7Iz
IZf+K5i03MQzQfYSpalAN/PGd89FtBfBp+xs9IrsJQf/Wy9DgQuSa7YgGpL0X03lIq9Qtt2v28ri
P25LryYdim2lDNqa/GF2/TzEBnpwpXr5rMk05nEfTNaqrq3yLBtwF8mvkN+7s4qw73ue8Swzz7zh
Embvs6mytgmZz/e+btbpglmKHUwMwrJ1zzFKsLexx/L8AWZiZFDHyVtatb9GakH2GCk7pH+PrPTM
eIyUaCcsJp+mot1HeFX80eS7EcGqnzVOlH5V9vabhUrHpuiH6FJXSnKqlVHfepZdvBBpIbfl9Oaf
3dz5clRSTB+dmKOvLcH4NagycRUmqVXNIn4HCTZ5jptArMIsrb5Hg4vKA5mzJGBGVcrmfY68Cs2W
RtyQi+wPbl18sOjP1tVoEovCeAm9p8n9xoITTG0X/VyMThJYbx95pjmroLCiu9YG+t51E3tfGBpJ
IvD32PQO44dpF9jYMLdqSvDRMSF0muVdg0orXnsoBKsSj5C95hXFq0qqCrqnN69KU5SvwzSotxa3
RJ674lX2sEZ3H85TepdVdu01q9h1xUH2n8Pe2lWZlq5lK0H89oo82pO8laxyxbjGaqd7kqVWGB58
I3xM5LWjqFa2Np7KSMPyYezQKADBlt9k37HI6msWWTC+I8XATCfKXgldXfs0L74ZERhpE0mfY+26
YGtnSB2NVnybggk1z87kR4GXx3upfpfdFQ1s0uiysJdFdBmcoh0+CqOr9jjrNVtZjY/pujXjDC5F
ph8KXVQbedFesY4FD+OrnbdQ8gzzAIYseU4KE98eE3B34/T4UxV9wFRYMVcTTX4uW1BGYuoheeVD
srLDutuj4qWQIF3K/8fBj0std/vXC2ghLqBxW6C+sig2tDD70bN4izXEyDqttHxZn2vjvC7DwXh0
q/Pxt26tm/7ezWaxdFBZJ1+mSFqCk0T8K0paz28cDb+Edja/qjjv5uhBf1FVT9xsuxL+vLxEWR/0
Ow9uxkYW7coiD0+g4CyLgfHWh3b7RRi1eR2zMCGNycV624JM3CFxGPe+Tc7/T9jsa1XPCU4AbDrF
mud9Mw3c5LBOVJ8Ra+m3Y9Iqp8CruhPkbndrRKXyFE8Ivgk43t+svrvqcvycIAM1RPVfZY5Fxei0
AwqteA+XgZdfnXLqDshYT/s4aNpbNimoCmNF8oUE0Y8s7sXPUN1busHnqDT9zU3dETcanj1lIZnF
caXtYAZ0x1bMuLX2ubWJ0P58VZcXBbv38btiN2hZExPDL7LfJ4Ya7CelDtdtoxtvedS6+7IiCCGL
E5CyfaIk8aOIyamx170meRSHkKc0w/psrRax+ZaqI9lyI8+ZXym2VjxStItHZ4d09b7CSPHRatdh
u3eICD3GisJhnZcKrAaXsaVN9qSZNOwfl08FvSfDNk7pH62ZBZG0c1VUKJdWzyujfagp06M19QJl
F/aa+mid0zjYkWKHjLFcuXZIhGAJbjxaLQ2nZ0tHcFxeSkSqsVNbdFRlkblN281dg2zBMjYfh3mn
WwGmKct9tV4fd9i3QdWamkPjlu0+mPI3vIfG0Ydl2Vzkga/311ls3JxmHs//7CG7CSivPom8dCeL
TYnJcC4sTJMW+8jM1N2LN7fgjMrgxuRrOIij2NG2ChE/lZWynzyERfzdiUCWypJstBX0J7ts2MbL
+M+ucUosKo3JhX3WybNWV1/1HEvTz2s3OLOeXGEdmyhgxpPdghjObYVWzlpeWMt4+fgR7PEMlvXp
82ZBgf1IpRT3hA35b/eHwtEgcpTHG9n382aOnhwstynPn/VdqGRHtKu/yDt/XjvKdXdFYEx7XMN5
CRwNquhityIPSoTTivBwyZ4WVtl/qtNUWK0vyzpWGX+fWqTS0G9BcsBQsrUKwOL8OJVd2zJVfNHi
xydb/svl2jTa6UFIamG55bRcxw47dkWybE6Ki8SIp2+02GVthg6uN2jeoQr5lcuibSUO+yZRXFTL
C7/UeLjJem10jUNVqyxjAV+9aw1UMLsB7gzK2XzLiAbI+iTzxsMsRsiB8uLY8pAjAVdIDIQFrUYq
QB7KNvbO9XKQxba1qq0aQBSXdUNVkaQmx1/6qq6aRKZi5xI7rXNJ0mbdecZ8YhI2iY0tDXbg9BsC
X8wrSc46W3aULVqEbePSWyxjP+vlmRdov4bJ4mNsHVpHs0Bz9XuVNrtp0pUzkIbUNbOLPExmhGDV
cpBnsi4iYbQGB12v/tGA1DgExGWs7Bwr/W5Sy+L4j3rZQw4lTR5sa5bLjzv+283kWK32vhNAXCJz
hH7TIZi26mKPOC0HcF2/DqU0UEyhlRzsUN3UsvjZZzBCdaV6yrDTGyf2Lc2KMJSuw4NTZuluEGH6
JQqSJ0kpmZsg5mfR/t7DA4z+33sEStWup7lFHtZDQdTrWoJXbZifddXZmAZeu59VThojjvBZ/hxR
60m3N4rqAj0mO8v6R2dnUp11n+FoZ3Vde0drHmaLiWPHSOzEI91XO3tsqQq/mqz2/qgs82YHoG8R
cqWuWA5NnUYb9tjqWl7m0aA5+MckqGnP6mLjtHg7jcqkrtI06FafdbErHOdRLqR302eTpiGn6suR
svK3dlluGrQw/nG5f+04Lp9AtsiDvKKtub/qPos8dUzsso+bVzjCbBMIaGuPjMvol+FUXkbcGMns
FJV6quCmqIagKFu6oNG7ddjWcCv5lrey0q7txRRkMuJ1UqN9agzNcxWpvEv0yDm4XkK4ZKiTJ919
l22yBsRpvHeIPK4+62wLH48oh02nJVb9LMAKPBfPsrs8pIbHsl11ncc9ZJ0p1BjRENHs9cId9lqm
goHJsvRCMC69NMQ+9gIViCootIHfrstRtsg+YDlb8Ng9Os5Lb9kAd1LbFr2BZFiW6sfCSvrmNcgw
/LUqrPA8N3zJrGj80DIw67WVteShK0zp0hCARN5Mx6mCVM/CMbwjpIlBowIDM2Hr7A+ZOf0F0X4F
CWUI/bQbwBoZHpglE0GBNOpelYAkXm/USHc4SG+raRIflGXdBXep2BjjNL6WDWDyyEZZX3OTw+NK
GJ0SXAkQfOx4/NIsvwZzhohqW54MSyeP60xpSXboP2V5Jg9N1BR7szEQewrDi/33gdAa3PeR11oW
ufpOdZsP2fhZ/4++81iJBdv2r9f4HCoStz/iybeR1/6sl2efdXPpRucI2ezlE/zjTp918sMkM9LL
Li6Ef3d1czPaVXaO0FZoNReEYTGqd0JjO7pZs6njGfx+9uQ5EDmVonVfy1y/l9gv3VQSqa9Np83+
7LTpqR8y73UOumZN3MXhf0Cr2Qz21mD5v9GXord46c4KEBx5pbivNXxjxB+y0UIq6DngcWHNfa4T
q8SGLeRRx3udY7DI2ZKBAssgy/IUmfThCKJ14X2M3lsW4POdjsNVlqByvmS5OtweJWES2HLH+6Nk
O/tsLtQnWfISIiQ2ugG54XwFfw5teGjnmzzoAGE3eWCoQBSoyyvzV0MNohLLFdfdtKrV2TD8lxZE
VfyQN9T+8woVOgG3OBS7PI0wo//7ypDjvU1ugL70MOGE7pSZG7TH7HsL6OZuFk68n0wHZllfAi1Z
DgZRkUuG9bwesBthVUpdZ4Q7o55HlqeUZN84MnW/tiPo6tj73DtMk2JlPKvRNKwzIlvfUeGpNPt7
jdLeWk0y/WwopXOdetJqsqGCbY5vp/rRDxYczrn9ASHL3U1NWxwzzBoQAfw8jYFnH0nrNvMqDvXi
2Go23l2jEhywdCDmDKHSturyVfTAwJnh6wPBvfI1Y4Gzq7HCXsvWDHLhpR6yLwSj03bVDbPvdlHz
XC5JVVRmZt9ycHHsQw9TABhS2Ip0uXpstGB+HJJ8+L34XZntDKFfJTwRFYKXspwFcyF+K8qGf9Sl
S7/SzbGglUO0ud3wbrH2NXCgUQgyHlMmNo5Qa1ixUfykWTVMmKqpvje9/eqNqvGadKO5Txwz2KZl
H3xVoBGMQGm+VzOSo3k/tddYzYzLSLZzVdVjfhsjoTa7MISJloPyQg9jCA5ak+AV2ejBXV8O7Jqq
67AQ2WLC/RswsCzSmwHXGBplN6boH4Sv46O8hjwIOwIEHm6hpYJLE+aMtzlShqYxfTPKEqVNEum4
QnXxLupBhAe9Ja4xOg7XohJovjaBTSSC4meDWIqZ2QJ9MjBh+mxQbKu6KAA3nSpHOTdvnHcjDNBa
FrVzsiEWfx267/ZSHeABdeiW4CBZgsoHwRzuNbiuKGANCu6otnKGPGxuhjAj8bM0yDrZamlscxFr
pw9w2GqFBqGvZLNz81oQ4q5jRt/VKX1uqkp5LYF27ZvZ1LdplSvvuaWsZIcJh+11VyXmWY4McqA6
0noFm5HnTFPJ7/6ygmitlNkuMW6xbek3IpLDNswUHET+rpNndSyq1RLO2E7e1MMhZGfUT6PLD5Ox
8mDVqX71ildZMApeEH4G6O8wFs5fTj11yYZ1d7oxYfCtP0dVy/jQKHu/mQJnJxvkRwnAPmDhEyIy
v7hiO1Dxla4RXyY83299qYU+CX0CzvU87ZyqcTaymxuQIrBNj3l3af1/j7L6qHrrMF9SDL2/I07U
32EjIPVh4JNMJun8Wd9FOYnieXbZDtJNNiSpqp4JsR7kIFnP34voQzssIS7HuJHtJsI+uPZX1VLf
pahO7O3QHXB+KGGDfL/mll+cRrHXvQe+zghFe2hwjNqDzDJuVtn8Gs1/9B308E8j7H5wufDy0PmT
CoDOIk0jLFycogBDz09pQNnQ9uMtTxN1racaYODGvUwaqmpSkSru9V2oRu5FlmT9UiV7ebMIdo/E
r54XAP5MW7yUkx48KdkzIGEoL8thxpJpHVdjtJVF4KKLjXI17ap4RtjS7c6N1k43a84QsiTrvoJS
NR9kY+SM0xYX5nwjW/G7HU9Zjg+PbK0zFL0mcFyyUVbBtABqa043WbICYgxBcw7Y3uT6evGbThc7
jR5A6ToFkL6SxU+/6ofRjSyPS5+mUtqV9LRWHXeEG61NL66LbKeuYGTKknd+UWD1sJkY36alJKtU
Xf+CTGx6kf0bfrI7bOKZdZYeLjCip16YBPC5mAeZApENkGI6Njp6dMUeiyXgyNunTJ8m1Wb1aEYX
8lLqmg80PCFrp7Ow9XlvPo11XwKu1JPVlE347Sk9LgHde9ha3j052rxsnhy43ek0kW1NM2dnEl3f
uo5nb80ifS/jUgGkbysrQXpyTzr2gBBw9OQFvNw1OIrfXALdZotCs6abBhoX5niVZ4oF3KgqEXDU
bb7WWBky7NvLRfTYWxF/YpYmFEvkjCl5UAPcjpvAXLuFThQ3WZDke2d8mrxlReQh7RtyfyQwpuJo
6PW8etMjWN7IZxx5/kcfGNufBRJ7z6VqhIfQzT68PvxDxKG3CyLN2yeBQmyL7TCzZMSvaH6zoind
2QuawW3GQ1yX/K3o57gRNsWm5U/ISd1LmIhbgexBEoA+r7TXztC+eZru+iqIsLXZBUQ7FcevDRJE
6gTwZwi7VT/w9BAlyPGcarHtQjNEvXueivw5eUJfnwUEIBIRG0DPDsTTcmzWZDo2w9AxL6tpfBqB
LfqiaC8d4fiQiP1fiZUjMVsZ7SYstGpbtkrmDyYAUz3tV+hKAnSKPjS7m/9oq26Hf+Ghma2bUdbq
yWvAtjI59RsvqnNfi6afQfdHnaO+zN73B1LY/C+aD1QGd7GXf+0zwCR62UHFLZ510Gr+UGMurytf
wzxZWXXFtFK12I8J8480f0f3a2vwn8k9TPNGp/mhskxYW+YX2ADVEcgxuxPMXnwz7gkZKMqw0uc8
BWBlfdMjfQbwzZrSiwqxosMHZNJNmTPBThlmU1WZXCMbZPUckrezEjwKxqLbgRb9Qxny/LULflZI
6O4gob0pREdZJ8zXciSAlEWL4NSYMnnMzlrV9Ct4TP6SuUKVifACEMnhRxqH9VWbDMzQ0teu77U3
wzn2IChXSiBeNXgh6wJlg/XIO4CIp3nAXvxqzuOxECpOXEl2HVo8nzQoMps54csg0dvvIvCkxyg8
eFW7cXTME4OixiLHHJ46LapZfLbVLrIRHez77g70Y23W0wAK2Txqhav4ahRlIO26F2cuSFhOxbzu
grw+ing41B3YXKSWSM0CX1c6dT8McMwKMwf4Cq4L2Xqy/ZGDhUpJmqjtcIvrcWWIAvvqOsCccc0R
XWXv2i5COzNSVzYISIH0wn6e4TGYWAD5WpBrR7bl7mroFJbuQX0ghu2bVTuB4lCPsSfgh1dVpG+q
qWqOXYJw+k2eVvDeUv+3tllXqcgLu981ancoSgJdoCMZJa+iyebHBUI8guJA97NxHnaQPXLYzmbt
Y/U+oqMxN0fhRfrW6tSbqpfVESD5zBMWudilsD9eNxMgk06ffjBX2dBkZu+pEYuaPCsDn9kvPNo6
4gp5uApKBw+q1P3rGT+nj9hlAzc5VeTn+nfddl5E0Pk6Ob1DCFd148T9n2XD1yO8+V6aNgK+JdrN
ZOCLfBHJ7r1bnSYR+sEYr9riNY/mapN2AJHr7kfmoFkCUNdBNrUsN7MSube+Dg7Z7CovAQK/wRSd
NKN7y6222KJc8tHmqbJxgoYvD2FH1H/6i2qLnhQ+iWqtKV6aqP8W1maLkmFk7xKbhEo5dNugr/MV
nzc5Zdm48yL+IVmJZoueWf2lKvhnaal4zQby+nrF1iUQuyTOtjMB5b0tmnOWFUj7JMXbUKorsXjD
4FOJTRSeaWQ0k21bBOe6RFUi4WFUtf5eBtp7pDuEapr6pLLfWHVz329gLlpHRVcEMfvEPKQCkYu6
rX4KrSh8PKkNtf6JSk/sj2aMNXmTYpgaPrW5oe1R6K3DzlqjgFw4zYuaii+VqUa+Z4xsfd3sGjl2
uK2NAX3hEGxq7WUHXWORkLjJe1t7s98l7rRymnPZpr5rT7YvvBzD96x0twXpnmsHZLEOm/aaWx3R
XORIEFODh9UKFU3Kpnsjph/7orfejSKEkUXI6SZUbz+kaJ64zbFQph+eg/6V5X1YQ4b9pzEccjJP
fiRIFzM5j6vJAs5X6J67Igw97tl5pWTXULNJs+oUDy3vYHc0t5hn6H63OH0aqfYFQvcIdrU+m5Pr
reOyxzsjgZwqhvgkD72w4hPZ0VOa1TbUYTsDxtu/uAkECyJLfmYrftfWP2PD+mIN05+13pIDi8wz
YOxTCQvRmYgjmrZbrdFB+NpgNrpx8vQVWXHrOjLd+22d1vsybLJ7NoHDU6LuSXSzb3ZZuslY1K11
iFmIYsU4fGkDWNrMXnUazsqVLgwEgdxkX2dueMaWJkDtx4hOs5dZh4CV2lFEiXaMBwOGZpTPpyJO
hn2OCPIZaLix04SYLn2UhSxmobUCj6m2/YAxIrkmbVPGiXPP2jDahPWl6qD1mMImmYoBJNoZLInz
Cp/DCPHf1YKCXLWJSt7cBBJvCWG92oaHXeAsqrem2feKjd9AHrtvLUn7Ve1YHWr7ERrDHTAgY8KS
CYl89etcsXPSqr54Vypyol7SjofSMq01lNfGb3ldvo8WTJ8IXss7tOIWcDLYB3CquP51wnhnAsNZ
EarW+2h3HR6+QsVb08I/g7jIe4ggis9rfXgnns6GLan6d80Lej8DJfXuWUghWbNbv4cFrwh0DKt3
KGQjotpIvIWKccRwUL+iP+kRkHCCtSzGYtavuQKLaIze5zYpV/CSTDDdYbutzJFJ1jSPkc2eOAjN
/toi4npt+FtPo1tvAZyxV2YCWpdeBtUydawLa20iSt5dmWvltU34lw3mqrf5lEgMJUh5jwMayYjC
dKGxREFR8wEaBew3xEHPHk1tZQMZ36qq0mCc0vzh9ikpZrRB4PgXL+R0pm2PnsgapJC9wg3L8HvN
SG+VNTj+JBJjkxAC9g2r3+lF4uFJHg/bubz2STXtuyYOrjN/ixLbZzCLb2kUiDuB1M5Hk4opq1bU
G1LoKPrl8902Jybsop5WBBJA16HcTWKKnazax90KMkO7NRYT1C6PVzDik5s9dMXBm3FaRdoRD5Zy
/lZ0BT4jxbyrcOXbTKX3BXDwuquHGOILz38wg/idKlfwp9hgQzAcbmfQ2o69CZIo9IOUQGtTo4Mj
ON3GMZQhEaDxpQ3p3VaSq768usOUwJWddfW6QztUQYeNiVtAfCAggBZrYK06L3N8NStIRDI9tHFg
Pw+lR1DdyrZNZ5T+UBDUKLzQXScYwPkNmeVNE5X2enLr/ohQh32JhRbzo5vBLTSEyzSTF2rOEvrm
FPE5NypAusZ5Qppu01tTfILbUe1Y+Ft8shu6adVeQzFDKE1wanlUEYcq/zSducOITVj7HimaKIoJ
IU+OtmnboNgVoUhXZvzW2Fp1D6dR94mofePtTYZ5ENMxt/x+6ks/akLlZpdNdx3tUfFz0vWXRgxi
hWYzf7jqHSOsN/KCME/S1nei3YAbOoA/RY0CZW5hoO1oGsr0aF76iNK6qpZcoTdu+UmM17Yh24iN
oncMAxfH1My9IOS+60Ml9XtXvZkEdDaGPU2+1irH1ivehLCdc94qP+qRL2q0NONillW+aabkr8YA
v1MjKo5zzr3o6vic9sPoK/Hk+CMuAy3zPqoQTCuqnR0x8g42U4B7kOhhSndBgOka0h3CUX6Yozmc
zAD41lhGq6gbrVUj+J10pZ4dFdFDATUIjE5jcXCnHmcQt6jOaI5d1ZotlQFUxMASUcdyA7AsKzKR
2ad69HB0GVk8aXXf7CDZbqJRgbJWiXmfWWkDtLJ8bZviSVEBvCGw3eycpvnQRKqvjFozecJSHj7P
vM3dCEtuDg9uiGvREhPt+ijZIAfNCj7UprXK7qP0InGEo6SSvZq/NY0BVo5lwZqHAg4FPuureRxx
H+q8jzTITb91emIdyDSNKdrQjX0jVTpeR0CGaBY129QNvziI1WxGT8fNVKSbeQxtNsM9/6C+F1s7
DNSNcNIvGAKN64qQ2QbJVXWTRqAJCyVEaEUvz/mIHlYTMEVltmn4DpJwWyXunVWbxe1KBNGOGFx6
TJDetVXdPrHGP2N22SJjHt8NTVN2JQ+SH0z3FADHkMXiqWE/G1okmg2XvImAV9JWDTtWtdZZ6bOz
K41w3GWlra1jADa+cJGTjW+hGC2WN02/ykBIri0neYo8cbItt960SOSSt87UbQ8dbz87qgfjF5ET
3uFQafok23YIv8+dXSDnFePFgJ76NpjUTeO4tQ9dOd0GnsWbJBDhBpWnDw3dnU3VNcOLlhEWymDf
VLqO1Zfn4VlqIPxVBfH4P3Sdx3LjyJaGnwgR8GZLbyRKJCVVV28QVaVqeJ9w+fTzIdn3qqNnZpOB
TBhRMGnO+c0G88c7j8onxuL/IPyZ72INp4vZ2ng5GJmIoBxofa/F0aRF0M4MC2A+U/yREJ+B57rW
wAYCahftemBKsWscFMwblCBAh1fi1uRQuCwSgQE5/3YCQZ9P9rzSmUnbPdZg9D8/kVkYz3GaX7Ww
ketBN8LnuLO+uzZ5eDnUp7TP4mM5013bGnCuimxG7Z09VplQT894724MXOjWTWOgiFSFUOdCcEpZ
dxJmCchrytF0jJpViMDqXtdYswyN0z4KR4KCsKsCayTXuYZBJndwNDHDyCCk9lJjpT4VKUCAoDli
edmfpjEeTmrrq4hcuz8VKdApODWM1B7hdvDt+7nM/T0Ptz5ZuV6fXOJdOyGry4zY7wlJJHlKCxZt
AbyktbqaL0gG9Pm0b0gwIkNzJnrhrwj1X2IjaE9ZU360fkEApbTH9iCTgiVyAKvZz2dkifv5NFo9
WuZehxeuaxTFynFQZzFL+zhoiyFevZ9mWZ4YRUoWQVO4dfrqw01ABYghqrg+oZYOn93CrtZaUiWs
pfzwpAqmr8xDk+ziEHbfhZrenmTfopc1OvuW7vDU6hnYxYRp6appq7c0E786UfaPe6W21G1KpIP2
+RxKH+WXPt6HixulWmeoLX+pLtZ8PO9NW5cTP5rCncLx5EbvkJpqOrqtgdQ/qwuysoGXflhlVBrr
Tm+yoxCShLvcGGN2NbQgxc2ef4zkm4MMJUoQzOC7LgzXdFLLD2hehqq7ZBrdBRK66ySbw2KV6GG4
l3lzGLsGYYUSV8Q0OY4CXqLGZA0Y7GSd1C9AzIO8sCffSdvV+FVYvlyrzc5Iapa/obVKBCBKpEKg
f79VZcDSarSJ12BIdQLoYJ5iOObr2oPH1vz0Zf6TuIvPnQ3RkBtMx2d1TB0PLGxQk/ionlVtTtWp
XQpVVYWNmAev+fIo/6/dIUb0/zh69IJuN48xwcVyb9TjGrPl7yxO+nVnowq3dTUbgZEyOwxNEZDU
4YCoxv+78lPE0udVG7TgM2OvAXJHMYD4282fMZ4SZAAnQxNPYd4nx1wrkHN/6bEJ3PXJcC3D+imj
Hzihko1DWl38QE4uIlDeQdPq8ZiV5kuHNjzhcM3felmrrQBGk06IUnkLm6Kk75bFzhijq0dWLCzu
+K6/t7pv7YclTKA7TnGaImQi29Y8zwbWNnuICN69b/mGg8EHL1lUb4GiQWI/UEYQKYfxqFVuxqfj
z5d4RpDN8bSOWRNxxgDxhmbIT6Eeo8stNKZVkLHO3JojWjCas5JknVfaBEjLt8xVFkT2HcWjsq6z
U1DJTx42/jSAVo/2WOKtaaZik5AiM0cRXMZYWnuCyjWssXXKEmLjtF31oheQGgeWUes4r9NVn0fV
i5OScUbICtH+cg/RXm7IwgQcheCzNaFsi8eN6cvsD1D/7TksU3uNJXK56TTZPGUIZ1hGpX3UdLM7
b2r9Y44v0RXvTHLSjhS/pizee1LgPS/su+fF1Z5PoDyExNE/qjJEMSHVfvShXa+Rpx1AjMb5RdNZ
93TBsK3zJP4R1ck7kaQ1Dtz29yGKrwiier+LmHga44JZau5LHjJ9KaO0WbU6tm125/4kMu8TC6CP
8nTRHwiW3EgNwnHpG4hWREs2VdRlRxPF+Y1X2PKAiqncS1IHG1Ca1kZqotsyfdxU9Zju9WaJdwRE
pEoirSLu3QtAf+wK4+FWwiex0ir5Hmq1CxOcZIJ5z2q9WsgryVa3XHnrRv276Iw/ylE0qJNDmCTb
Tx4Gr5bUTwN0gMZyg+Zydo3TrIDcms10UlsxF/m5Kerx7CzRuxmo72i1zSEYWu0d6+ttHFiEVGHs
bcI+305RGr2DFPwZYzT1bLem9mbpjoZ9hj5u/b4A2ehUyS5vJ/97S/y6DXyw9V04nwl8RpvcRk5p
IIN8QJF/46Pk/qMLRmvtZZ7xwgrAOrZ10u07uGf3xBaw3smE/26RD3aC9LPFkJj5tGFdgyqvF+8R
+xBYQ3y1mpDQhhaXv/L6N7ICCTnSpF7J1g3uoI3DXZR4EIYbiceWzOQLIYbP2RRHOcfiPnbCv/YI
WyQleGaMpts9SuB0Ryr/nfNjTyrnnZFLy1df9cdudaRqVHVVqMO/zv5q+z8voXa7MlT9PGJl2jEi
8gn7YzE1fmxWI3bHqq621HgzJDoHqfo/Nr/2fx2u2lTxrzZ1HdU2G6LcWHo9rVjb5Wi/lWXNoLps
6h5TGMKp/2m1BpsJwbI/14DsbvFj+7v+OPVRxjNpQM3RdlEWNydV1MswO9oV4mOqbnfzf+qoVzOL
HNKnajajm2PofA5+Ya0BEUU31VYXLr17ao971aYKHW66nozh06OpcLPXiG7s6ySBc+PRRs3/0aZ2
lJ1sye8sWsfLxR9tqdatDGPQj19trDjXiNlbL5WdG9vEr6O9UyM1XmmNc9FrW7+ERZAw9E3iR+sb
HwVA5Lupa9NJhnGxdTEgulazZPkUzSsk3qrvCYiLfYoB5IHECKxl2ImY7G0MMxg2Q5sTSwnLZ7ca
uic7zfc+Y+wZJ0+mSDLLjzDH9hlL/nOJZOsecZf3ss29C/RDfaux7KJbidznUUwpM3z9OZvECTGU
4ox7b4ylDkBuUFRyawWGi+lJgX5cJX/EHrKT3OjgTkD/uRSt/h29tXITj2651aXxSrq5Z4nZI9NY
ZdO6Q91wb7cVmR4dQSbDhCjH1HuTDYP+3ngjgFGRLWwKIkk5/lBYUEXWH2n9aXV9x0oZQGMfOR9y
tOtNAXfulieIFNRT9ZNY/nxWTW1k9pcgL46qpgqIwtGug/q9UcerNtGb74EztE+qNiSVJMM0PQsx
B+DURLypimy8lXFYQoNNxq0WjeNNtSUVk13AURdVC3DlPCdN8RsZmr8PkBNS1UQlwaAs11BFYf6V
jE58VZcJapkcdawLV18HDD12D7bW5kfV1vDdPgktvAQdOfy52qCXGL0astAx8czmnedHS3iCblu1
RU5yLUoyqKrJqQZQt3n1S/XrqikZ5bzWa8Pcq2o6d9VtJir+uEKJBbYJUElhXhXIFTjoa1qn3iHt
6F+RbPkP6PZxSCeZnxvht6/2fx9HiL8EDmmZO3W9rwMHI7lPZONY2RTjGgWn6hnJQPtoTYt+TpNM
K9WmiqHSq2exFFGqAec0Z7loPkHN+e+Or4ONTHqH2tRfv5rU1pyH1fNXm58Wv/WgZfbTJsHKb7v0
uTJJGceY9T62vtpcTQAiaIOTOkIjw/Q4rIya/KCZgGGEiep4WtuYoeiFeI8IBG1D5gw7VTXiqsAN
oYd37TndexyGC8hniRUuBydjXBzSOAZUvVTHuK9xDAZnglQTa6/YfbeCHHxbZRNhXqo2SfWD2YHc
F2Pvvk9lOx5ijRmb2ptPXXYQbT1vIhuu/CBc7xS2TErcjOicrhkxImm5++YNJUuwIP5QNacwsvuS
J1C1xA/dN8t2UEkSxVU1VX3EbKKo5ZOqgpiy13g4fm/QediYUxO8OcmgIQmWaFsnCPw3g6nRQS+Z
1KlqhdQL+mtMctTBFt3FKwyGs9oZguh4+2byWg/rcbb4rur6VV8umgmmuyIIyid1ILbEzOnmHmck
jAtXqm1k5NnGHSpUAev7IKkHSDQMeZMa2NTY5JteSLhzSeOIAbrI2nJNefDybhd7Qw72M0r2JWoh
b9F4reu22AUaxtD5uOheju6dIIFD8tfotxWorHctG4hO5fq3PsoY3eeyeHeMaWaeTy+HaUzOXNzy
zjKB7oyOaP4+aBPJliD8QA4aC44J8eegt/eq1tRj++ZZR3rHZOviZemBCjp5phlA38qQoi7D+L2b
iGTlDSkpaDTmwSgjbx2TE1iifN56AOmyTXK73xHGWmJjPtP54j73Vrm2zSI6BOYG8VH/1V38YFRh
5gfL1l6ssv3WmxpWPH4zv/CjkeGoJuLVOWsXzYIWmZI8XkduDdXQREMQ1azqhyiH1zBs9DecDBXi
ZtXaQXgviGtlDXN1XWu4P7MBumgp1Fa8zDHcyn6Oyih/NBlTmJw0a7ilXf6rdn3r0GFjcYkd9OFm
prjnoin+YO7d/fLt+DJMhfEbm41dFnQOi6WXbpYrJuQlOWwhgEs42SpAXPlbtOCv47JdRXhjvNtp
d0wA8v4yCoThtNccG5Ob6VZnlHnLXWUQpy21tNz6Y1qT9E6+Melr9oMPkSEWQYw+fSZe7aFqCQS4
ya82/qFH0t0HnbGg80t/M+vECMs0rjDO9gna6iBjXWleZTqWb2OfLuzCPD6pat6gNwpo4gnmvfsa
9jN5qH5s4GpY02vS2gu/LO12oILTQ9egEeJo5QG7J0wccrc9EPRrt/ZCK2dlbt2Y+vPnJTlIEhQb
QFDbVCPRT1IrX6WmSAjeuCvbvOI6eIskPZBFV7uLQrPC7bsE9aUZ9bvpCTRri/LqsFp7H6RvXEVn
7tQ+pE+Dc4+H9mpyP3s653c79oJ7USPPj0XG++BYMy7amDAv+yaE4Ig142q61HT0Fm/NQOR+qQ0k
i28lTryqhh5wfeuCbBeHtfMuqgaz3bLYq3194OhXL2wPj1ptN1cxyqOtZzqyFuYha3J5KZZC6ONZ
psIkXEOt7rthN/iai5aR6V4m0/BY887FiogOmgGq0Vr2pA5jzDwX58Js3Ys+GuwNZyG3dpIMCNYu
dbVLFSQwsXkaLqryuFTRdA5J1YowajHGh3EoCEt2MYZpvtPGEIZQDlPVavkDJAFczl5gz2QtgBNR
nYTJ0dLX5bGP57dHVe0x2no4JU52KfLhD7tKq2NBxOsyDM3fBQqY3hZfuWb9rx2jHkzPJj/l61hh
eYa16iajWQEgR1pkuUoiCAZNZopggB1GL1bmT7t4gExp5Hr0wpcEScAd5Py0eBipNnWcjzXQi6r6
jf0K444ow3L+V7tsOuSLWldDlzFqmcqFxiaewxjGKUWZihKAMRTLMa9JIi9tiU3viRBQBJzDFW+F
U77XYRNfVC0I5nCBVuJIvuwcRarttdFNWUiX/Zvuluazi+8HiBEB6IUjGmCpLI7vqhK35JjQq5dP
qmoIoByQ8fK9qtZzmR7DMQA5vJyJjGfxIsfk8YdVk+vM66TNo5uqOcVIiHVEE0VVE7zft669BKKX
02PXqU9wMdyVquam57y2UHBVTf0+EZmH3C3aV/XbiwXnNTmphp/m8rsXYNFsGvVWVWvM5Xk1S9xu
1G9zC2SQUoSglpq6WhIOr3lNiJfEMqk1xyj1tdZ07cklWUAgeW7oq+2qO+gumaEI8893b6rmVRpF
3g8AxOeWLTzp+J46R/5F3OJjJhL6ve6hi5CUj+/4fDPUMzVc4dFZX0Bw5Ie6csOTsGR8DkMtOZCH
LA8VIp4vZpF+5MizfYrZu9kzfu2eX3+WReViuZxNJ6PG1NhPQd8Q+0k+jyTiOyL4LAyMyE8v+VSm
IHGi6EyKdJ9O8s2VpbVCjhP4Rp27z0L2lVwVjcHrzZc65MWLKjTXzV+IhiKRHf7wUHhcDxkMdH9s
yKdFzQDgCug5HDodjc0eFksgpjNgeXlsu+Yntpna0TGK+c3pG1676dXAD/4D37VfpfTXJOhR7q7D
XezGv5u+yF6SNEG3Nve0HTR9/aN2UoNJq9gZvum+x+6elFj+zZJy3Flakm59LT9HWvCL6bp+stvk
t51UP/sptknvNN7BADFKls3HOAuhsalNcxSYID8EsZX9OZIkymfHB4rUkKz0+LCzZgo2Zkx6qQEI
cKuqPRH5lJQfpueiTDF/QZ2YLIHxrZFRcHACMp8A3/NtEyOPaXuAlUaw8F03hE/Onz6s78tYGjdL
704Q0ZsVWahop1dExBzkLgm8TMR7debmrWe9TNOfJo4n1rUSrn+Yix75wwmAcrsmzqgdDI28Gpym
Zgd33kQeJLROv4B66JecCNgGfSV3U7rl4iMrjwyPSGy60fem8Nu7NBm0aTJfPBL3gLu9mIgphWZP
8dMUpL/mEtPFaUQ7F6vFvyQ0mFqYAW6AUbd2hlhcSd4ae6dx4lPklETlk9rfRKVufYD8/Dk6af2X
jQomuaDfSd83kL9jgvVVjTjEKPqVjkjdEee+8aZXRvLagFJRNVU0jjB2EOcJji1HqCKsTZAuU3AO
IavckFExgP2lB7AR2xQvhpfBsPX7TGp1G5jkulXVQUjxUqRowS87B9CF99GCjD25w5NqsmAf7L3E
bTadnxn3YLAEKE8AREtNNRmWg+CbyLOTOmEZfY4WIzNzl+RQGeGi9ln39zkE0mon9VXV8KSKtrkf
YqGz7JxY2ZCvFidVC0yjvydaDkLAQ5JetZl4hByHoHRh0XCCKpiU7Pg0sBddToh8bd5mTaaDRuAI
ZtXpa2+SfVh2aksxjQT+NEgDR3UEoe7xFFaoQH1dMvLzE+Kr2eM3F8lYrZNgvs8p4Y7ZMcx7F2KN
VrbxKS9iRrpKpH+5wkVXmrnTzYvdWz5+1njivhHTXM+WM2FNUlpv9VT/ijOEJtQ+QrT6GnHK4ABi
1H5zDfwMtSEYt+rY0jKjU4NNzVrtHXUyPdivO/vQfmW8rwHDtHNxCmJmEFDRkpsqEEeptk0WVtvs
v23mnBSrqAkQ73bN5DZHEyivMED7297ncWLd/aq37pnU6PTBtBxVNdWC/mhI4CHqEGN0rTsD2OwV
yeP4siONPKHSenCX05uo3QF3DxFEh9vWaL13U0WWdvR23TgdvSj1bgJt9MuUatDMTQBolR3BjsaR
Zq8OJiIYX9GSY00TinIN6rfbcoOmLcDmv6/X9n9VhRZuYfYDjMI25QaXzsTirusfVdUm7HbTGoxn
qoaJabWXDQC7R9UMOUsW+xDgxotqmixJOq9PdWw9muiu2mYZnoySD0PVWqENB+G0FUfwR1UxuPNL
DTjk+dEECxJHqzFYWV6ZvHo+n7lAO8udTXtFbpdMsTVGN1UEerzXK0teVG0K/e6StP6+MvMkW8tu
iQK3jbdSe6uEUT53TEJnXZbuvtqsIPsd6DqD3lB3VyOBVfbbw1t06vSbKniPUPAYyFZ/tYX2+N4m
+vSEoo9+G6IwfWoN94+vAzLWKShvdN3+q83HrkxMj4t2w4hgBTJCa2dy5yczSV/FFBQXxsDiQgr9
NECCOKkaRpmuvlKbQR7fDGGL4z/a1GlOV/1sRRhtjLopAPmU3lUVfkuU0IMQAEOdtlrXAOmSi2nH
TQZH9d6mYX0Ps5rwWpAme9VWJCWxyhSIeVxW9XpuQn3Fux8e1cG2hUdrhUqxZQP/qXXssHK62W3U
J+29lfVNECh8Ru+1vVcZIrd2rIVrHTooXg/j2evtgRvAzhj41IZEKkgpw23v+tymL13qH9VO1YTP
mEHwvguOxjzWl9mezm4bDzzP0Xrv7LE+BVPbgwqao+K5jeptWW81faw3Xee1G8OJJMCjsNvZmuU9
DxkUjXQIs8V+bIuP27fOCiv48MNTWA/PzhCh2B6Tk4KX8DPs050TI3iQOax0KmYAQW00hylxP6Vf
gmBrj/oQwZzQYjDd+mBuBHOQdcfsowzwFzKLlQQlvJ4SDSJpyGiusn3gY2DX22DQdW08gZh4N1ov
2UcMCAS4dSDpgJSHwTzrEq05YWgWyQXYSb62zyfzg3UXnQ3ohU1t6Zeiz4+YUWtPTV9Djx1G/1gM
EOAs6z3txpTln886GbRnMcT+XRaOcZrJaBPvEAQTrWpVlLOAM7XSJ5x0UScmfTvjBhDUQ7YSkjGS
xfCzPlyNuAteFxG+GRKDOzc2vMfIerK7VN9pGKOsquRDSvlGRmiTCKPeVa7wz0OBGwyBADa/inlE
Ad61mjOiZd9AWEy40IlhV3sxPq6mGV6G8pPLxCfkVqwVus/j2rMtMreVZjwVzFULZ9KvVs6Vx6aQ
ZwfB2SgGJFJoWC5mJpy8OTt0xtie2j5st9hHjpvO86Kn3G/lRhfmt2jCPwDEVL+NJBQNXdZXB/jH
tTHtdy1NmkOBWuMTMongShhTtnnniae6qoiSmCP8LRmuo2YengASHPoWQUbRZuuyrfdBMQXH0pqb
Tc68gaWVHa8s3LTW7dAfnGZBBEa9sbVHN9sBEP6JVNOPxUz0YJMlX3O3hjVwuH6NOhsRPN4bt9OA
62VCnA1KdBKAa6ElwYq9txjtLRe2jf6zycwZXp3dnkeABkdtCXhY3VXNqI1lWs0UhdeoJw+Sxwiz
lBmSEcko9Hez+DG42iXP4fkijrLO0yvo5b+kbzUn8m86I2HWormmn+aqMW42DA+b1550r9uOGfgb
r1lbZZw89WUTnaKJGUZh8P3OMb48eV8jtzcub29dELLyBjQpvOQdo14mmBkxVLdp233szj99W/ef
Jj8Ta0KBIiYU+gA74K1Gbsn1jtEQ4wgRQaYxSkzLqnaJlHyDCFCuxzT57Ioal+zEPjCWDxmIFeSt
2h039K82xyJmIgxP9gFTDtE4rwRGzFUKumwTpt098Ds4Zn6H+5tuVce4pR9MNXstx6Fb1z0xgbZ8
RdNUfxqSxHgSS+HZGFZ6kDDzchWbUbi1e5B6sWGyQtG8nr7X6bZRlvlrQFm7pIo+NTIPKDEkKAoR
yvg1OGP9IZA1Z9A+9CU2dp4Pp8mMyIHoE/TUgOnxc9QB5JFXViRiTd6zqe0LtubFCjeA9zzVY/68
5ywQ6s0MufhlCgiwt2Y/kxWObgirMHyKBoRSqPfg8O30aQJ5ucI2i1kFi8I+0+Hw2ILgtcyjnRss
6rPN8Bn5YYFAmQW80TdzQAx2CfAw3McSq0YTwvyqN6Ayid8jpMEE2O+2C4Dzta5H1Nlb2aXQ1whN
V1u96kEo9xoGLIauIR+JXkwUhSQWav8+N/Ntit3uiVBjsZb9jChaIV5gL9+INHcrBz35YzCboEDN
0Dl6rn/SwiE4aVnon5wFp9Ok/Y/OD57qhG7W7jS6sbxpDhKFJSxU/xwBou6bvv8T7wMLTrAbbbU6
m59HvIqePILH1UIgjnLznnv+GfzDzCx7CrmD458Tq3aiGxHwpTTdmlYfrroKEkWRNgQqRGSTdaud
Q+M31crJXLEHul4BigscQDcMBjvIzCevJCllVmhuIR17r53eJ8pTGZssTff1LOz90DbBH3nwBpep
10X4S7rtBs47Y2mwQGS0X4k1rEuniE7mFOGP2OjdhpV6cBgAnu0dcKDgTkhJaSGLtx7CvedUBD10
e8Oc8TmYnPE1H9Eo8qghJpNthR29lYXmnr+KZqy8R9Vl5n90Wyhi2HxdnJC5YzA64Bj9AqBnEwS7
MAqDdRygvmbQ9a1ZMq9MPeJTDG3rLNuUtCmzj8+8NLdllM0nXSLfhFDU1Uij387iEAVV5wndYvUy
sjpjIF6KRTzHLifjSbdbcR0HMV9EuvTc1II6Etc2YarbtPm+jjw9XucejxFM2FETrD/6IWfm4SQf
WW6ic2hXr441ubupTFh/L0XoP8ugh4cmjHTb9dfc67JTzPLglIdesrEqCACwsZOz49pXM7JgbwQT
bxR2jyOIK+J76XbU2qvEoJLAHouzfhE4M4qDwoC5S0YaqjCwRNtZvK5AYP630HryRQPaplWAXYYV
I6kV1iA1piIQhFnwa/CQPV8SAZo0t2aIrSuGW3AkMAMN4FhHA2isORpnVpwh5xIaeUJQ+siLWp07
e37VYzlB7QjdzYQqzXpeqsgUzOvB5mHZuQ/QzItzeCU90pPSAF0U2NUZRMZhnGGkAFe69HZ/1QT+
T6WdZhsTE025Vpi5eCHwO+DPtt44l3AKpH+ZcsNgKtgXLwGpuVPaNR8SuNE7XhugDasf8Zjk73qJ
S0wgPv0q5OVWUQJvCRW00mSlk/NCeYFvPKtiZggDYBVom1AdjQY49mq1KjXAniFIgbkt7ZO6DK6V
b0kblcciremyp97bYNgNPISUAiC4Sq4rFNMSr3L5Lty1TZf3PBpQeluAAvivjbus4+8hORI+pwRY
D5mMP2Kk4BAf3c1Yy208b4LgvuCNAGhvMoOni/5vrq3zof2LdY04i7HYt1PLMAkqMPOwtNYzSEIC
HmfbHr34e1XW1jck5FHknG5mFjmHfNRukiDAQm/V9429GA+kf+q9dUiDKSZbvwlSGRzjxLmkpNLW
uYmsktBLhP8sEOPu2bfN+cnI07dJZ5UaNxEyijGU4cWkqQnRtck6/h5QoI+HAkRUtP3OJeENlqt2
H8IR+fxXP3rGHdiujzS2NrMQsOmnjQVXX+ZDt6lyN3iFBeC96PObBMH3agFGcMuo2zVp9q1mYoB8
ZQK0siaZqqoyNwvmfHUBQFPT9lnvx8yfrBz4i7Mpo95aN3U1HGBHVG+93XaHCbbIWlXNzOvAG7cO
fqFa98x0mf9H9O7GrKPP2dXmfZXm8ozwx+sgAXvbvpu9REi5vESd0ZIZRgrTG7x867Rus6+hgVsR
7AwtQ2Ku4OctTA1/RCrYi0kyVtHKk1OxZRX9YhHnoBffFMVLHwMW+1G6b5iWiWOxYGbqBVcXg7A4
2t5LsuBGW2vWjwAj4gVJqorZTD40zQq36X+bVLs6vFg+u/ZUR9zXQECnWxVVTqmAnp0Jctpom2gT
7mYcIQ9O/JZ2IAXC+9RF+S6CzusKC27RON0RKkfdEM+7h66Gwggp3FBhs2DwUw8l70VwQ+3owxyS
5PRz9rvoBC7LkVsmq/wStam+aKeBS3ZQm5kkggQLi39vbCvQvr4wURCqtf28QAqZyxanagBuHXV4
PYSrTDOWOAKtEVisLVmV755WbjI9wiH30x5GUMzLjeuWK6qtL3yia2S63CqoomqcZDEXB3Vk4gnu
DLKI0d/ni+Ui6igj1ueV6xX5Rv3KDK1pErAIny2ufvuo0/dKYcQL1pDcxyMYzl/98vwmO/EOJWrU
Kgesikzdf7WZskQmpYXxnaoWRbOPa83Ef2b5TSW4zwjvjIP6k+pn4LwcJ82IOMnQbIO6/lTn5VME
x3x5jI8nrBoVXqoMybo4C2n0q22qzX6P1AqeTIA+Hthf9TZAuyVDPc35tNXN9ofCA6tiBEbdt/Dr
iKciOVI0o4sZUePl9PF+t1VJ7wfOK9ajPweYi9ugi3miLhKiO5F1d/Xs3cx/GYn77GRr0a07Y4Le
HlN30lvVKfdY/okYzbavhwZ22ARC3UUb9bjU01BbNR6f2UptqrfAic2QvHK/CqqhPOHrGIA+U5tL
ARGBd0PbN3i907eMmQSIAMwZq2GMQP+xqc72cKQAiexb5emxKfMBNJSbHNTfm7qOGHW3SUX2TU7m
Sd25x12CWrqqnHzeqHut7komKtb/wkB8ZcEAqGeizlBbqu3xOqi6Kqwcx5Cuj4FoIvo49jf14B+v
pro1X2+D2tMS+Vw1YNg36laoH2kOLfdHRJW5JoLOLNdpforFNgS5y8f9tUtvkACvrF3BbIC37m40
pYBpG+9KCdFZmPPNXLoONWwXqevtZSRBAmPHt9Khc6KE26En5GRl9b/+8D9+g9rE9gqyuxmbjyMf
Tw81GRxKB8vcqC5Aje89cuMHF0DWdMvh8j5u7gNO8Y+v5h+gin/fQYs0XpXAmpTdzopLQ25TP/5T
6wt9+3WH6QRPpudD6f7qXPThtcDEcqd+yxA2L7kr9R0ajYNcd0X8JEZTA+ax9EPLZ63OVFv/b1vQ
1xLhgDjbqDdhSPMdUxiWLsuLYE5IO9lwrL9en+UAt5EcYJvrEQm2g3qDp94ZD3PpsCxptqU3Ynzk
L+DK//fvulV+DGOwwkFpAVdYAClf755Mn31zATBaldsu8jZ0b0u3rN4kVf1qq4j+LD2SY0pvG3rN
CGYlf/UijT5SHa+Kr6/1H6/oY1Ptl00wHoLOXqs34XEKtgJ77UN0JAhUX8iCvduj0H38+sK/3mXV
pqrR8hbqw7DrAOntYy/ZqX22etnVEV/n//sVVHX11NTW4xxVf2z+a7+q/qvt8drWjev+3fVgK0eC
P7ePEVy5VQ48psoBuQ0uCOdl4DADiKaRyUJ1Nnf4UJCnZ16gnvjomhiDei+lFFePuQHrwyeTiIXU
Kzy2s2sJKGVs+7OzYFXlVF/L0e93ti2ZSnSmvtGjitjNgMDMigTvTvEO5nKxi7Tl2G6ipH7xMC/+
evDqr6rq43P6qqvGr9fkX6dUYy4OA/aD6mVURbt012rLzKAv2SmcJ3X31UUq8IwzmBVeuyGEVr9W
XwmsdlrV5j9aR9/6o3QQUVLrlhnX4C2kuu+u4lLE3LA+1fIjcXCoIemCb5gy8z0ZgLsjY7JV91gV
6rGny/QEoVzWyHP+s5zNU5BaxU6X0zmzawTKgv6gOhmDXlvA2a1Rz93EVfQYASzxCSm/OKoLqiev
tujpxcKGcZPxU47BK2Zx/gOzHGbuPcTzbPc/jJ3HcuS61qyfiBH0Zlreq9QyLfWE0Zbeez79/Qj2
PtRR7HPjnyDgCFbRgMBaKzNT8UQsk4GsyNaR45bfp9a9smkHgPfLVcwTi5k0mj4ziZ0YG9cALiRA
JeAC3ohL1liJO9CPii741oCcaPCi9IqxnXnMxGKLeN1iP9jWcSAwB3/uHngkHMWBuU5QDJtXV/Mu
KlC8DJ+bqsyTMFjqW6lF2k6ML36Xawb9sVYfRi2td7KuPYq7utxakUub5meoDcGqzzKY/oGQ/92g
LROHJL79ojwv7Nie5ijSsH0gxn+rJGYKOr9OuyuE7PqB0LTiJFA7XdAUJ56FP7mfJPP9FXdimWOW
G8MH+ncMPFMfnHJjAJCGFsPSUDjJeAlsZvANDIHbnEsm7ox4rD0Z26NBeLCboRvyn8lcdFhm9OVO
zg/0NN8vF2FpFTnR5f8/FGu1HvTSdZnqxY8RxXktvpRFbq4cA2Q/WNBCzCAWulJjHmQ0FkUXcdp5
ySWyKGzyqs1Z/Np/w+rnD6X4nR9WGfOxeWqvCQu44BBEHoMPvVi/4hzBdC1ekzGDDmbtDfo3uFaw
J/ttdMgq35e3ovucdacvaEAwSOPF8zpOPKliRbckS90wJrgcFJgiFcLEpkWY+DtLMkdJivKHtez8
6/OxB4lz7TN43VryFeHpOxMv1biGrzfDCfXDFj9EL0+qrcpHsSwTizqRE8k89LQsFEUcQXBeewBA
ls6iy1IUuSVZbuNSt5zj07FB+tJA1MEcxpwpJs6GQID0IMrizeOKR2zjp/b5x4+5kq0CqZM/LCPF
LZyfvPG7B9D+KB7XACZdgqane+A3DZQb4kn596w4ep6qCMqpDnYebz5DQTyQIssW7hMmRAA8ROvS
sOwBRYNIln6i2Lk/O6VMj/Ovn57kGeyxvDPzemZ+mEWto6YN/pP/vHciN/cS2c9lcdA86oden0/w
+ShJwbFRm8/KCNWsmFeW1YM49t/qli6idV5ni+ySiPuxFEVOHPc/R/2wnRG9RcdPp/q3uk+jfjqT
N034CM2VjQ+ib3rF0XDGV1GM815VvPAiwZQCOBMYEZv3ycy2JEvdmKAJCvyOPkWtkZ07ielWDL50
/dAisq7uESGEC35+osXLIt6T5WVZXqr/WbccJt470e/f6v6vQ7ljOoH7s5Bov35jo9DGsnZaC4sP
15LMO9ml/MFW8W/dP9XN+4lp2PkMYpxPfeYzdJFzUaTuj9w4/lpMDWIPKnLLN1rMIUtR5JYF2dL5
U92noujnthAGtD+VEkqEKDMB8vFy4ntneSse4TkrakV5xJTNtjopkp3qZE/L9E4wFbDxpSyNE4xc
lMXMz1rIw6JkJIY9m45cz6jHtZgesP5DyVrBDPwXrjZPGqaMDUHMLlk+AsKE/G3zb9Pt8ihYYtO/
9Fkeg6Xu0+MiiqK196oYk4UN0quTR33TWGo8rsX+NyLAAHNR1D97dRfs5jdeXJQlmafVpSwu1/8s
iobl1RVFD0PK3+lblD+NIOrGJCJ2Qol4jZbJfl5Yz+3i/ixHVmiVsHlLjgaGEW2ykHzYOS7dxLEi
EQuDpShyn/qJSXSp+/DHRcunQzqnkLajdiUq8F4CpUA1QPTAUq4pRHJMH64cRbz6SUxdbhIlyUFc
mTxq0+QwytaqSizjIF725Y7O7/4HY+aHpcLSVeTE7Q2yFove3Gk2cqUWpCdaGECTosKV3Y1OjjsG
NhdluIlXdLZTiiegH9WwehMv8l+rVil7W6SzcZ1UOAfTNDlGUASDEge0JpKywlu5Wsqu4Unwn/nG
Kp94h63RQICMCXmxfBiq4u111T0LzLaBAyCQ4a4RV1XclzIByqQW2XMegjMReHJ1usFjDelOPdsz
P11+cVE/3KJ56zpfdbFnEdn5NQ9wTo6OPmzFVRanXRLxA5aiuLCf6uZdnWj5DOZceorm5S+pvq+u
TaT1VsgYIhXnpe5rk4X9XoMIcKuCmKUI9AwC0uyIziSthorvTLOg6ZlaHYcwTzWK0G4qvadASfbK
NIYclck198p6JXqNTdIfpDHXN3KbEKTXddmqCnjVReIktr42HQI8FWKKLnFk7+TAN9ItlEEILrOz
32KVJGp4sI6V6lUPYLLwNUMaC/A8sVAvCuVL7PbPU0T7Fw8a2C/gb8oNrHE9rBwURV0C4VES4Z4o
e1ggQrOIv4SOBbOg3lyHEC4Ei7CFnYpvf+8Y7niPi+oneMdDqyv5a5/qqGrF7rc0Z0leogN/cj2Z
SPGkem6d0fjuYK3Hs+t6OByUGnacrlt5VVl+LUdietmS5y+qHJtrGHUIrwqg7ZKzSRZAx5Q8pkYB
f5MsbwoogmGGyonjRoixuPVTC6YkxAQ6FAX8SNlXmZnfxiEqbiInkiTLLHjP0hRiYYzwRhZ6m7yA
fsgduncd59m+licqv0QuNORIYOLYTAbgle2ycwuzENZrGcCn5iIkKsNguKmTjJggp+7YD1eZfSJS
A/eag7G9hvVraIfg3k0JQJfg7srRN2g1paOoyhNEuuFdhJUrg/hMM/DWWN69gg37LuMJvceSoqyH
vvfYQdAQmg6hVbHJtUyRFEVDdjV0XXNTosZ5GKekTAjbM3m2QFfTY2nw1SReK7mFKlqHd0YfEJvr
exVeGPf3EAXjbS4RzQHzr8UztxxfBIbzAMtMsC78egXvqba1FEPfDEOVwvFGMH2mKfrJtAh1JqxV
2aimGtUrpOChwUABPHf8/FIAtbtUU7IUeT73UYYNtYPayASblqundNRjba3omnISSTZ4/1RmbSGt
BweUu+PHGJshNXhuXQJGbbNv36MufdNwpRMXDtyfd0sHz0xkItEKWQFLTDv+xt351U8j9X2oIqIV
IMR59vqEsGt4sB5GBV+yMUTGubDT9qS2YX2I4zC7cQsUIP+1/KXqJR6uJNavstY+l7AGXe0geujM
ogL6KpVfwhbHkQXZ41YURQOu0Bfo19Nt2a9ahDtWw9Q9VGJE+UJiuabj8GBTZUnAbpkzNh8ONtJv
VjzqZzFUWenKzXL8A+AwlDoTaNF2fHCKzfILai/64/tjNI9bamP9UDX1NpWhtVm7SCy3XvKEUOGI
0T6r2Cub+hmgRfUF7Hl7w3R8FCWEdusviNYBhkp6yJqmHqLO0vLPB0X2s2zDx4VqIIHawH6wWExZ
CQTdBf609lJ2mJXzGLYT0WDBZHGEBjMimo1LoepSvYdsU1mLorg8SSxPnyqLmLDp+ph9T6BLMS30
wr3Z/5n/Thyl7t7MSjBn0/WDdZqIvGRw0Kfnmek7HeYUkRVJ4Y0g3JeyeNr6GgrJD5WiWbQ0gDs2
3QOBM0Tged2KuC4kFfKCSUkt38rS8w+t2XlwvPvFtzzfifaw88tdrMLaVIyShcFaslELxx54rLzA
uzRT0kXwntiau//Q0LYxcjKvnmuGWyAM4TnvEzQMp0TkRJ3OLhvJBhNGtVAJKvQG/0dHccjcezm6
6REH/L8cEtsd8RWysv88TN1kkNw+9rdcxhq4/vTrRG9xkiHL1eoS1xOOArejbtQgYGGkvAZTkkIw
cRXFwXVhLAzcDvC6HGJcn5pzGeby1dJJ5FDQO/Pha/Ajc3BoY1Xx88JBE2OQpJP1ahCKD7OUaP10
qCiKE9ewjh4siMDnQ8XZPhyRqPq2yQnQ+Nww/aohDwE7Po6Z+RYjT0rk0mjH53oo4rPdBwScKDBv
Ngl+RhlvxTbKfOVJzv3uYqvlj9RX5KfOzOQn1S9vDRPsDd80SBdIB/n6tRr8X1ZZq2eT0JJXO2Eo
nDn5NYbN4DUopK/gkb0H0ajn3tXNQvMu2ogU3sYA6r6kU8++fI06RX9W3CB7UaKj6MI3J3mSqwr4
5c0v4+HSekp87acEcj+1W+lRSdasxhVzNtF4U1H0AWiKI8e1f8tRh3qpje0S5FL8mjglPNqKVq9F
UWur7qChmrrJdQNG/JVpNO0XZKygLjJ6dRsAqHytWmQRZPB6+wlf+UooWL4xE1c/9Ehm3nOzfyaE
pnk38u+jXdlfDcmuT0keQJ1kqs17NRJIIVtGeodEBy5dv/3jWWb9TsiWuhlDVMTNyn1WCD6Dw7bu
iPckF/r1dkQaFrzwP1XAIv82fqpTDYuo2GS85J1TbtFry2GYs7LnRDLMUxU3A5zbbfasgpj+gvT7
SjRKhLE9E4HxFSSvfBVVplvhX7C7fC+KPWwSR8UZorUolqGt30e8dKIkRmw6+SrD9aaCiD57w0hc
Qmb42rmEKwZYdOnCwmamV4zuYbMhFg9aT6hlt4XbWSfR0taus9WVzuC5Q+1kdJl5IIwJXlu5aNdg
fIKTKFqBbBKmELRnUTQRIkIHUnUvojhKw3ebb/5NlIY2uTNfp3ctJL7H7b2DH3TSY5zU8jVwgRH7
LnJVXVrcCfTZQjvRPuZO/RKFtXwmWKF7VNWaVyWEVb6I7IvoIOrhRdzlUpncRJVIdFiOAhMAQ9mo
CK5mqMcmpvcouofA0e6p/lhV2c5u7ALBwnILjXl+NgcrOwcNYLmJLDg/SzJJ1RQ2NLPysAmdFtJx
M6gefMVCCnwwnmEIi99lo3C28GbmB1EEo0NIvZq95noPJaXWEkswdVPawV3B6UdUTdqjrizXBIoX
8TtR1MkeOL61U/F9vJuGdk5tyXjS/cS65pFBgMXUrR7k3wPRkkc+bcqVZZ2CGhE5e0pGJXbXWPAq
4nf/qVu6iJwh1b+LVlX2/3a8WhMA05jhQ9mP1a2XCsKlMxvqO6K6dL5Ev1PZfdH7znytrB5+oFTN
LomvmTAbFzERcd34tS3sR9G11+JLGWjOW1ml8sYuQ+Ma5w4CLGUJWwq8sC/AkX5KkF9tw2xtEzZ0
kXNeKrsPvzcKAWKGZlcPjt54J8m0on0Q+/ITrCrlSgxvjW9y7lQ/G/xGhBHpITyMg3bAZpvDupsb
j44J5zivuwWxpZKuoqTMYMaFo+qSM6dezNzftK4ankrIyf82zH1Ec77UgiMh+Bka/408enK4Ee0+
cY8XMVpo2VSaBXDCwtKPc1E0q44S9Tte7WDu6Snqo6FHxl42O7DbyxCGpZ9NwstPlm9I21jJVGSp
OutgEO97ROumuiiabu3MKBnuAzoum7aWqxfeRpnQH9v6xtr5EW4e6U/lPNtdxJK0z4zd45NZZ/pP
MImQRerM8zx9vLRJZAFS8cZtWRTlLVTr8qBrRXcK7NpA3dfNkSVoLPixCFZl4gOZqebQYrmt+x56
/UsU6NJviUjL+URJqkAVlxm/hrj77kuS9aaYVQLbsTI++Sbc4CxRvAcg1PY+mUjFZcmNz20cGnvM
AfGDDRSIGOfKwH7GRGa6o//OBPwN8KH0S/XQQSY6iRU2i/DIs/XfCczIatM+e0hzVPWXtiFmGZ7i
6tmp2RM2baE8ELfREJ6DwhK4K2uDcc11D6qqoUHVWxOlgRyjFqc0yVnkLKvEBQgFwrWJoHVBv+aL
YnXOcxo7b8oQSle9dRyuAfS9pR+XJ1FsNJjnUitsjmrYQkylsC47NjmhblllOy8egPRV0fnytS1y
9yUox3fV8NSbKI1TBLilGg+iq6NY50Ax3Lso+a23r+M8/qJnqvvijvgSM6N6yjXLenH3vZtY7yGf
yn3dy/XeqjvvW6buy640v+VEZCGZU5SHzuuyN2Tu1q0R2F/YR14QechupStBnu8B3mhaX1nNdVND
kOFxRll3QrL0e8iOBl4iiNe0QPst5A4NyNR8y2telg6VVmqbwmyMXYek4K2ZEh6MYVOhjbwRRdGA
wza7VSNqW0hWnwl24sxeUxDdgODoCttddtOmxISK92xL2jW1ivELVoC3Jg+Gb0MwBXrU4DnggYJy
L1bfwrEbvvVlYKz7qT6Y6v+7vw3l0tLftV3GITxtXXk2hG//jL/U/6/x/7u/OK9adCC3HX2rp0a4
7tiwP+bdUD6qlq7uzakOuozyUTSkbH7nOtEFosjqMZ/qPh3LlxM6K8nZhyrfRJEYE9rSKSp5x5OR
/K2TkY92Un23dBONfeg4q7IEb+DlD1JSGwAmwXz1Stl5W4t3fdPCY7NJeiV7EEmvc7+y9lVdKVWx
Vf1IvngFQDwmKVGAoV2+1FMiiqYmAbqfy0mxadmuwfX4T6uoX4riCFEHt905DQhoW6rmkZZyzKQ3
9vZDzuX63iL/ASOZ8x6BZ+KhytOj44IlVXvry2C2zncNAjqshU73YNg2gqMRfCtZLAd4X0ETAzw+
Vrm001Rn/AojQ7dvGFUQnr4CyzqKc/gJ4XxtURtXlLCdm9soOLqmsRGveFC5ai/EjRioDmjaTq3q
/qSWPpzdk+COUNSZxXUMPwOcy+ZLNIikhat7axNkBRK9tY56rOeQ69TuY2JF0iME0c1GPTjIiEXj
CKeLBncMJOSWvmIJAi4m7Mu9VCTtns0ftPjan0Kvv0Ex0n0NQpTgo6ZuH4KqVQ5yWCdHt4/1m++p
aGJI+fga+/Efgg6TPxzsIwd/knQddiykfx/Rk9lrfePdiqyqHrMp0WSWh34GXeLUQVMnKFJFyIZR
5zclBhcPZbK87ZysuYn+ohsCT1tEIwcE0CCniSZNdkLm0ZJto0cPsg501ar4DukQAhEGwmhaI/c7
dNDKm+E10b4AWnONEkAVWq+PF8smshh0vHm2ki44ZlAZnx09MI6YPbKTM4zdKSn6/ijJQX5OtAxh
H7cNLlHlQvHUWfYlyge0XkuMJEETubuwrmUUGORyZztZD9AV0mUIoNo7/ol8G4dW8+jC9gRvMLGD
zDhEAxVt+zQ2SP0g7tw/Bwb0yI2+ahsfo5SXyS8VPui138vaa2/bcHnDe/oV7Zl2VQRDf3XRoYKC
Oo03xeAHMGHBH8e3CcCHG48/osreuuiRveG9ruC1CSas/Rg8EUv6JzDl8YcUaT8w/AIvNzwM5Z6t
7pKaj7Pb6ft2GsEO0e8gDixH4qFnQ2UOkHQSYvIjIy5RbfTvDrEGbAGT7gw3an8vEVKf2PhHSNfK
q2MMDVTIvAHsjPJDUikQyUDe199C2FpYlPeHVJeCZ1dyrJulgKYVQvC+3gK5M9zu0Mbd8Kab7J0U
xXu2M94UZUgzaAPk/i0gAHDr5V17EEepYXQstU45pZbSbbAlZicQQSFb1Sky2HAQ5HDr1VylDxAi
ii4i96HSnFpE5eeWpXufCH5CTrCMI+qKwgaHhgNvnaAYeDPyGinHWmpeGwQsT70rJ9BXcEkS+Lax
W3YgPaYijHbOdqgzdC6noqoPgJZ0IzuKohuXygp0YrhC5AGQnGmxKZgSNfXRe8r1IT/3TlSgYEFO
JEsfkRN1KI3Tu1IJUepSorH+D8eNEEblANT/a2xR/HBqCx2BIyuh1Ye65RBx/j7Ix1MSv1WD7z8z
57qrLLSMo+qCrWhT7Ul2LHevdb60HlNus+Vk4d0ssoMoiYN0zXmqm8S5GoZ0gLpovDlNBaSwTuuv
bW8VK62zvO+1Jz0DKHJ+6YqyS22mA3jA156SqgEdIOVtkvAPxowH2EHCH0VQhnx2qvptkrtfR0aT
X7Fzn2VI3K8ABYprqhT+DjrTcRXpcnFdGkQrC6y//XQkebLaWsvNKyEyKDdPI4hDRMel2Jq9tbK6
Ep/lf07yaWipj8ALqe5rTIwqhJnTSZYBRDHu5APOr/C0sTvJujS9hwAR0qEovkitD4REte46TI73
2JxmXyUjwkD37bkOpC+SSrF9sDAVXC0Z4ZJQhup/Lk51KHV312BKRB0hmMoWXTS8IFPr0iD6ibqi
lJOd3qEKIIq1qaXbAFqYTRMOmPeL8kcAcMHJ5PJd8Qbgb20+vFo5m/ZyqNyndEzbDaFi7aPahLBh
Wn3yYGuQqoSQuF0Ho+0OGVG1MDgGxOwjW3U0YgdOkGkW7yw5uKWxXOwS9rp3Ga5dLAZYr2OjlDCs
Z8kLv85fY/O2v0YmDCjGqOvf0BR9c6vY/Jkb7knGkOnBhAOuKSojltIvWV6b0PdhZMCh0fzpB+fi
pmn2U6vC75KOlZrZkgB6ooYMo0UNS4dqwYDSMxmT7sUtuwpOczYQorW3/PzsJ0ABRWuKhOfFbcdq
JVrD2E/QvIRTTrQOtRnfSkn/Fk0j4fFIH+KyeBJtoW5jc4JoiTV58JDXsnQLURIi7xlj8CByIpET
731U5eK4VIkcaqj+JkTHZz5qaZWtxNqHOKJWos6qfOgm7QrcKeSg66Xfch65S66Vnpknd1TpO4ao
UoFEeuojJ8dF5OI8UWLl7NiNcpbBUYFZD5R9PEIVIxpE0tuwBq2lqU8pSUOxW45RXOlnPuYw2/1n
mA9dDCsEQyYGX0ZrkelYt9aQb+ZxRbMbh5ziQ8/RlKQ1clj6RjMdgGDT8FJXAhEEwfrhQNEwn1L8
QD+R3Z2j669znSZ+wXLywYl4BF2rkY+VX2/+9T8tvf+Oq/xKPHgb5t8wXQWR+/Bjpx83/ybRMp+0
yZOHEGJXoOJ7o7blczZ1Ex1cvcTMI7KiRSSDuPwiq9sN1A3dDweP0FVquh2rDeTU+upaRUGxLhGw
8AKgZl6VfjeyaoBDj5jGVj6avjvuLaf5TVjusIkhVpSDn60aIR2pm+hROPCDOV1z9OP6V5m4zo41
09mGwjQo1GCjmMNEZev8NCUkssNmJZVM5BDN6tDh2w42xgp1K7uMXtlnHgDhvehV66xaXjt4PYbn
0i0ILm5eFK9nMGB+MGJHt1auLlYI/rIg6gmDzjbGupXp6nc/6y4SXs8hQxJxgIIhnxx+mYTTIQLv
ewBHzDbVic6BpDyWdSTd5ZAtb46e0b1wzzprEeTlpqqub4FJxdF1rlMQcVmNWZccl6M8LHmbpIRy
Cd1U6S4awKB9r0cQV0XdAuUcn6riqYr17t6xEKqtEi70lC15NxIyAnlZyA/xXqQckRUUcpA9KBoL
Zoe6X/VATXWHeEMjvrVKjwLYlAyx+1h24PiT7Gx5nUHUP0mGtXgNxqzfqRlcY6IuhYFhP6KyhsH0
n7pmZCEBpam6L1DRy2zDfUimBDoKJ7eKe21C1xTX8OL0rGHu45QEsZYf7MEaVqLIDKLdQ9goAAxV
c9VSX5n618CotZOosqVChZesH5ELrbKtqBOJproqbiI4G0WXDw0w5mlDNZ9YVBtqhn93yNKjOLGo
c/1uZTq1tqmHEo/19CNFYxDJ6dkwISCcqgzM6jfLkjad54ePWb7NAATfa0UJHvGZ/+mDwj12inaF
iDy+9IhV3UVij3D9Q2tl7Ja6eGhTRNxg5o9kKZSANLoamtfNKTIi446x35iPbQJzO2Yu6kd+XaGi
ZbNpc2M0hkYjt/dzGYWkYldmsb4mzpd2PzfU87R4Div7YXRYHbRjga+oaPS740TSgxGcvamgBeHf
pDfK9war5WnQ42lbCN4H9T8CM5Z+fQTLUTwy9YqBLDkz0a4I7gjeNbc8GzbzEzXmgUescb2CFbl6
yMrEe9Qxkj2qYfaUu15/Ft1EwpJMXSELlB9EUfRVYFnfGAWR4+IoUQeiIgaSEF3Zw/VrR/ace5xq
zh1e7vGkac03zy1hCZnqVStpUZIKV25og/wX3WDAPOK596+iByu/uxwo2jkYef6yIagPkueYd8Ci
1h0FsWKr+DZaBv1o3UWDUkPuKec4Z0RRNECYot+KmAUjyhsSzLF+jStZ09ZtwPwbtcZl6etjO0XM
rLL2sVqEO3sgYgI6S/8xBw2xQZ4l2moWzGhrqy7cneZoMIfD3/II1XPwqNcV2FAtwn7QYw+1tRhR
oUnLRCSsXUbUslDzVMee1UbuIYcnIRbiTkx9LsTDf3NTEX69r2mNlh/aGg7xd5O0ios49EnkkGtO
8F+f6gkl1EwhjCInkk4ESk4Jm1oCJ0Ul1LXN3lHxePchhC/Z8OzPgVdTnLfMsrt8k9URM0vNLnYC
PiwJa2SgDqKcCNRDqydf9Ql41ExImnL6CWgTgTwyBf7IKCB2gw0SowC8uyeRqEXdjwgclRP/xn+y
auz8DCIVDowqhfZRNLftCEJUZENoZ6D8j0LcHBDn47SDZW++YvaABEkEz0hom7gQxVWcmyF7OU9W
mT3cJ8gdgDADvqBvpUGTgNg1v4dG/+XCFhFnxb5H/mtjKE8euo6nrGnfLC7rOUAObFcr+jd/0J1t
P0XVRgyTOWdmnGQr/u9ytUVO3AF8WP5W97hWEippZ7lRN2Xk6YcaobaTqWX50WSTEBVhuZLkZt/p
5kvMvzaMHoQ+oA6ZO8wjoJSsyW0I6UfJ2IQlIOYJlJZOEdfWdLNELoG0YVtAC8J3t1VOFcwWXmHi
6NJymPiiuL98uDBAlLluplNBoWgpa0lKXOz9GNwK3/ipJ7601YxL1pX9qfLNbk40PehPrjpduWT4
lihqcQLyW5yctIB0XGRT22mVrcgK6VWRE0lkuQXRTg5sGFPsfDbJseRaAUCHRce/Pli5Y6XHIIEI
YMKITn9TJOIPL8Um0WCWUdDNdCcM0zjFKIrLkQnMqcjWIwavNLGGzXJnxHO6FEXOUTrkrQDwMnln
8ASSaFPY35IYje7vG904R1PsvXgORBJMxQ4Xx24Mqouoyl0DcQfPZjUiZA1aoWhgSi33t82yL7FS
laiPaikYsAk1NmetRu2OESRfgOS5phM/RKEjYyASUQwDWIiVQPpTsqTszghD1quxslpUUaSwP1t2
ttGQ6aqzflh5CdK6PvrUG9ku2MWosrvH9vPLiftnJZ+IdVmPoBubITgHlH7Adb5VkxbcaHRNssJf
wVGGo3TM/YtJLMzVc5s1/vZq1Q3JLVH4RKROYWwcWFbPclGvmTJyXOhYFvOiOUI3MG1tR/kR9L16
GDsUhEwbTVrra13W6U7HCUMUe9OixVJ5u6BGiFJPV1Kb4B8hTHDDB5dJI3zQVcVcD8ogbV2pRham
VXdw/0NPN75oenxM8xz7HZJEQaW/F12BZuEQ76BfCrYGQL+sbi6+V8orPo4gk/0s21QAMvzmAvEr
8SQhLl1JxvXqhRhVwFKtIWULdl0xaUTXGlG4mChwTq/HXO3QN7arTQ5FRWVja2z7P5XFhbFbB6kU
jh9b5+INUbgOENhy01CG1xSJ0kDBXN3KEN9qIez4iGYW7Z/QBZEtE0m17kfD3rtw3Uh5fahVn4sA
D12gm1xp3QcrXnU6cTHdq2NPpkuEIFmPVb8sPt3T3KIocMdY5jGN9po0AASWiPdvOmnPimJc43/8
xuLZ39oD+P1cMiO4iQjTsUfWnjrYHBt6NMI3+eNe6gyHyH7soUA64PGULwTTop5ho8Agp9zoHJQu
mPnGgzDY9mwZra1Gh3MK1JMv/aldtGXK/jo9QWpo1tfYH38bNK7Tig9lwSZbstxbpjY/iwR2JJVX
dK10LWJNQ4e/0bdQzJFDfYNB9JJFFQq4JjgxENybGHOCpgMKHyM5Xpv1RCkC1/KqV+uvLt+LDSyv
K3SZ0QdNcOHYnMssnABOiLFdE5UzwOhlXJtC2iVe5T4OMK6Phf0jj1HV82Tv+9BKu9pmI9gp7WZa
ALam5p+JldsZjv9Lgod1lfVoEyv9+OYUGCwwQCrSbwuJRHiNtOCoKVjynFB+hHHBXmtDvHH99nlQ
7B1CuISP+IRiSbqMt5UdkhT9jAql2Y1F32wGP853kv3qS2m6MsLE3ZZxin2mTXeGKWWX0WfArsYy
GCjKg9eHNdSUw7GRv7Pz99fOYLXbpnyqIqRaS/S6sOdvTSd/V+oWehYIkmwN0eO6fSUiV4PsKPTX
qHgmK1aDynqEf3XlIJi6qoc+WYWWfzB0SV61UHaZof4KkVihEyQJzVfM+qiQN2mI+ooNY6isNAdF
8wzahq+e0353vaKE1Cn7FY5voxpBvhb7PwnOTTaV+oKE4ktLvCReF9hSu7MDZerk26j7xt5ga+uH
xsJkRhCw6ap/MN9AYWK+h51xy3qc9rFz0VW6JUp31WRW/8zp4bZFdbjOq4s7NgjIpsMeeV4TddnU
Pww/UM7GXv0cpc03pUFQXq6Hux6y8m/Gia43wxCINDqOPp0ZOoVksiFmGGJDj2diXWYNhGDh95aL
tCpzRIElTTrmPYssX1eKdb3n2sub2MLgj6TAWct3ZWK4j2gb1ltcO+G6L6wXs082WtowEUjQ0Mbx
Gxr38UZxcHhXZR2sqir5SrwoIMeaPXQfBeglEb1plggJTzqxREb320qKXyHzf4Q6zV5VX1sTBroi
iMDdd0c7UH9lUvQrCdSfVaEhFljCzC+zh8LCvU+7ZtjZCc6CQCGW3Y6JI/IH703BCtonkP11Q/Yk
h8WtmAxV6TA5Yn9rlYX0QscP9gmVrVp9Be9due0lc4I75w+tH66CzMRaMgXqFl5/zBQ+CgkxQibk
fXC9MGua3jpUjmUSPFgEYqzyOLslUfYn0axjUZjfq4CNV6/ffTtONrocHwhUwR7k1ui1dC64ers7
1aiZeVBVbwoi0LeNFsLI07XRxpRQo1elelhJRtpvXE36acNs5LstgeiBttURlVJry9wPffmMzBtu
6ETfYwXYGyOWTD99SXt5p6PqvbN9k/hhYlYCg8dMyt4cOQtP7drz7YlD7Eur+bCNx6/DWMcb+Gee
/XL8mfXmVzUbHltzrSZmsTO9/jpCzRmZMM9V6E8qpnnNoLG2swqewUzFo6ZXx8h1CdM2910gbewA
rfv3Ici/OV78bObNpTeJaZS7V7+ODxUxOFHPMxHW1Q5KNqhp2osPcSABbRCjlbGxiXJ24FK50Ure
T1jljfhQVFmHEXeAMw5+aEgD0K7wjG9D3X9DmzpZWbH0UtkQ2dSB+l4l0c8OOj2t6N/Bl/0mbJe4
WG0/tsGx0ZPnARj5OpazL3kDeXkAD1MbEVHN9XjSERHbZ7gBiPnTsB1V4x4HJGRq1dFrmkc0jdAQ
tLGPd7X1u9IrqCn4wqKxjdR7qkP5C4HyStI7JC/lFNqm+KLW6WMENc/q/9F1XssNKlu3fiKqCE26
FYpWcpbtG8qRHJrUwNOfT1p7/6tqV50bl4UwkiVo5hxzBGNW9kr4/mZ0/N170WLQh9vQrhrtDr/9
DLL8BD0iJkeTNPY9oRjVCd0wFD4X23STK7IOQXZAhTv7Wy+6Q6art543Ret3SSBh4PSZv/qNtmfl
e4JcVi/63uWjj04GyfSVbW66VG3HKly321aV65aPhUWCzp/Z4bhgtpdQ/yusgN36lIBSbTvy1PSW
YLHRP2QVXp+9lTFPKdcq4epVXvib50QoZ/DTyrG5OH13MP3uvvfygDyHh7qLPuyCvhEJGdENKn93
0dTjT1oNAaMZUh4E0Z8z5wYTAWzjS8qGxlBUNOPKs3QIxv1G0GfsfLrlqjgRPdpQByQ6WBWXS39x
OkDlOffGBT485zwd24V0cQTUBYQjq4ieKyf/rbuxWRRdrpbS70mMRHTYxPpu0P1H16KInGKcs8to
2FstVXbdhx99x3U39+bawczbbYejBXqHc0q2xOLO0XKmoTLEShTuFJa7FzwIITpFQGgW2GEzWHzI
Lh8jkSczC7pRLHvT9RH8e95iSFWxLJ7aAo+oIdP0tWnh2dA2ySMB8F2Itz03OCrJB/9HH/v+YGBE
Rjdmb72we9bEhO2m33+IDqfxSUvgvfQfTeuvowFL0TYho9jP/GUORNAw4Mghxi9LXePioQiTIg1k
BCLQ63oBYp1ti3nwdoRMXtwE8x7u4P1Q/xgdtfGkuDwr/HXS5CC0ioQ5hYdiyukik0eD5WeJOglW
E/k9cyIPUVL9ETIaL4TRM1ayXsLWI6ik/DJwrvPmBpWEQSJYmHjkc5bHPpJ7h2Ix6srT4DM0JF8E
q6sjAqJXau1Xj6FFYEfXrAhz/J5sOoDMG8aT53OrcaZl5vXXhEHu5g4BUmmLj6q8ZKbk6lCB08z6
2R6KkWI8zxbCowZzcngbUfI3gGd3e7u6OmTZI35vo3qxK7UyTHuksCI0I3HxdnD6e02N9S7Rsnsr
oiAnk7Y07XJjgUxJOSsK2njYINK2WqdYAgi9OHH0hb8V3qkZnL3YkFwBnDTaH6DfZ1Jlu9CxRpKB
O6aVp6LGxgyLe7HIYdtuZztqli2OmL5Kg3S2j03vw03tf23tjqjlQ0IwawkIjeEj3LusXiFlvE8H
IdZ6Kd8xWbjryxnH5+pq0fwhBcHVo28g1q/il1q4VEJwoDxAgoXUI+rOKsFmEgp66W0gLdlEQ7oq
SB3EPc6EKsT+THssIAc1kdnumGthTc+m7hxkyhUY8wlnglAJppK/thsOy7zDcbhYxYazSZzxYx7v
YM685DBSF+SCyFVh8DkRJX5CiQFtZKZfd9AqddMVgrcvGs58V25bgHvIm9nuNWPtEHi08G3tSVRi
PWBwe12kqgU+qEihJgjUm6u7HOkfGQubZu2xDnwfYuvLdLRpHZoDZslISHE0pD3Nc+ztqAhtn7O/
0tAOUJgQmxijX6HG75IYj6TM+rOcrlw4I3C/jWsS6yYQoo29oKk/JJ5u4irnLjNSTheaz1ni2uYn
gMsvGcr1fsiYWpsM7ieiijLTeMSwr1hClUFAaRlLPavs6x+sEjDipWky2PeyjbDxpTXGcesag0cd
kNYBVnMt7indW2pI7Ki7vZZwtlWNWLR5/ZLmJXIk5w5jzOVcUT+rzifVF5Bi4eTxRpE4jmvnfHKg
sNfiZzL877qY0yVEtprTtH9wS/XutuobJ9HtPE2BYxof1ZjYuCUrLHoRX4RjY+NPosqAOYhei6ch
cx/61kOWkRbHwesZoEidQbb/ntodifaF9Rx2j73QserGQ5QEMRJ3dDdcjnF5zG1xEIbDpRt15Dkx
x2h091zTdQxVqZZxot8TOPJiDqRi+n25juLpMQ7tAS6g+8BAhQCXNMSzeX7z/EfP0SCJmFcvvqIb
g65LKbApMLGvi5apWS0nXGyJOV8MTc+8Id5odXks8xds83yGneGWczJo6thajalBJzYY7Gom5Uoz
HSvw7toIw05AP7gLZIP7PZyT0l0pqb9pec6opTc34Yjn3hgShpdjgybdPoiG7juWUO9ta0d90ZY5
BYZyFzZVJd2XOuvZjkraxnU4J6Uq8QOjGhxehjyE3NeCEG5uKS0j8Lz0Z3Ljt5g55TT1RaANeAOm
vjnt3OlSiSRfheYmFwykS3SoaFCjlUMOTCX6t6yMrgg1nX+Y8q35ThNwQ2BW0hggreTVaZsUEenk
ZC/jyN3bJtV7XStKjsHpGBO2jIdjQqJ918dD+acOycjI4vrURfHaIkhk7U/jvs7Mr1xDsBunOL9f
/YZk9w0j6YWBeLXW4KgsJFf8ytdcekOfS0mp9lROax8X4GkCbofPJZdhFuHOViELlCgRcqZaaYv2
Lw/BQpLkpwrzg+5qmJqnNclCoc3oKWm3MQYbC0hL7qKpzB9lYTuVvxiOW26iyvhwDW3rziP4iQ+b
x6p/qgqrU/y6f/Cb+aSiVmtpxqcZy2GcfbMsIA0WF4L53MREuN6P3E25FBEclp9QYqB+D3/kW55C
n4jlhDXKIOi8GNxX3xj3U4MZCT5zZMlbzXloxGfJl4UlykOS+eZGu0Yux/V0yG0d1/ek7NdJQp+m
U/vXtXrlGoUGAqn+uhw6qyaaNvwdU/A+wvg23hEr9JIZprYkAWvzipA0XCgZwh768ceL9KwL2Paz
W/RUmxBT7RnGGdHVSCf2eebTprJEhRYFL9cmJFuwXtlAr3nXHfNDGnCpCjgTALaPFR/eolTWg5Zn
QIbCehuYWxqRGpak/1z9VPzoENviOZqdrZFToIuIUD5WJyoAnPboYT0T71bZWxCNcRIGsLr34+ih
/mXhDZn8KJSVYzw85IJOzWnQ06SKWBShv8UNQQ2TWZEHpZ4xIM3XcLjuU3c4MFZA6KflJ5FH3ZIm
8KCuzq2T9WR8RqX36fbta6tzYmb2K9kXT6ZTLkVETiERwLiAEyQ73bUNVwuyLhji29bS3/rO/tLc
AVwZpltrkV2X6oAxKfd/d04sFBPDTvanTOIDzgIADe5q3my8h9fm1dOiw4xTIZbah8x0ZoC79ruW
41q62mtOJPHCjS0VqIrCW7dhM4ScLVQxfVn5SMWFvrBFfleF3VcpkFDE/YwpJfSnpn9yc7G3CqcN
TK2npiqh3+sYVI+ppi3FNZ+3940VUnCi6NPqOy7iLcYVd00Sr/XM/om9BpyqYQpIkipRisnGnOpT
5hAo2sh8Vw9EpvZ6vYIV/pkZLXRRk4RuO1mlGYPntIP/FpYYB9sr3sK+j89uUkISVodSM/B3cox4
gegxVNZj2CGhCMO/udSeTaKERqeKn7XsA8/E0p7NQIt02FjKPE14jy2tzvh2+25n+slTpZisowD8
6cLrhx3nH5MxXLISXTVpC7hfVfzPiTpNmTpWKfS8MPqkhPgkWDVeuNWwtuvpo6+vujydG7lW+DAC
5wrvcRO2HbX5FakcN0zx4qU1Ac3qiUkAvAmaEH/4NokUWVseipw4pcp+LDwlmKBr73OkDrrEQtov
jyZLuHC9TVdVXlAoTO7KbpWo5C3JGxH8Sbv+tq38K6xruJZm9VDg1ti5BYuL05C2ZHfY4+3nUq1C
8uNhOaHVNuo9OqMnUxsgp6P8RWWxnRS2hDHZoGmqA+r15cDZCOd8FtZSZ6aKB1eEFqRUgR5085iS
lJhk6zly9ygoPx0hP/J5Pg/4fDFWc45cIRcnw61N65d+WcHB9KKN2aSBq3oIxxppUel8Qrx0h2vt
vJG2tbKxN+D+Y5BHmQeeydU1zPqwJdMBF31o4KPXY7LOP1Vb/uPoAt644CkLi4qOs7g8WvlrL7Il
Aar3Tdy9xQMj8OspOE9ETEEs0deRw4mCfuI05+EGRPwtdLsTyO05xCifLgEdWi6NFSlE+1wUT11s
vhejI2j0Yspa9FSej8uT6LgxlsnTjSoQ6YAygMf1lm7siVDtt7pLv+l+n1GBdjts88lUnsMlupc3
uz40dfhOeQAfI6ZECQHqDxqDnMYgbKWf7GzlFeYWlhGwXjpZlAwyIh9SO1RurZ3oNS9jAbY79+6a
vOxyWdmOoqcf/XUxY0Uzizzbls2xrDQGBBxg5WXaN33vYkILIZLQ246zhm6ywLKSkKxo9KK7IVE0
jTgnMNvXgjq1iS2e7M3UFsadljPBkigRmES4NGperCPPMDbT5Msd8rhk0UxkMI2GVTxqU4tpvJu1
m9vDf7ZhQ59yXbZ5uHSRcGDEX5vcqzrCxt2iIsvgmv40vnkiwYybAAvHHadA+tOucpGkI3L6cMCR
DQH/1LV6bcv/s54NCtVehCB9mNjT2rzOedNuBir0RnEPGxoAyKR7Il/4s+/yq7KLu8+sqZ0wBn/j
hn8umZ3BlBuf8Mi417TQ3VJdROQc5+9aj6FqZVHaO8r4DUuPi4YKuwjDLysVfQBE5C2xDRC+hYmz
XvI/OSxLnrxL1LVki7V97MLhC93v2De/hxb69sQiHPbhDidmDNJBrDrfvPgZpt/2up60o7y+XHKd
wFgO9CmF873vveKfh+1hSbLEXAbDlB5m3Xks6nOdimGR5uqpjJg+5563a2oBpOmeMxM1uev9NKON
iX8k7yc7f0ivowNfK4ANx2Yv9EgFbWNxRfikwKMquyMfo1zKSI7M8LslxbXisrZ25SAI1LHp3rZW
FAvMJmB26A6OBIZb44maWS4OjVGzSu363KTD21hcgxbHdNiEVvGnkrk9djhtRMDbuk2nbEU+N9jJ
Yj5gWSs/1t+SyT360Z/ZWsxkG/LQPBrOOvFKlsf0qVCvoZXgLuTRo8WRFS2QWC/GDi+HsRoDz0/p
nV1bLZipbtJENy6Zz2qNdyzdLRDLWJAPZSR70YO+OIM40WM/O3pxaQsvX2mNSCBaRG94jCBh98wN
aiY9gOjBMnglHbrEDoEcAlL1wRX2XA0mYnWT79i8TltnjWBIO8s2BJnyV+beYha21j3nc0bJXyig
ynBguIKFChJ3Ju6qG+nhNHKXvDL3gsxxDBRNw7ORYwioW1i+DFUNrQrAyq5/slTi/VKqbT6BMxu5
7e9MseuKrl9MEYOpdgZ8ct3sswfk425TaYsS0kObV/EuSodrAW2+20hcFqCVEXYnY3OvFwWDFdP+
qq6jp/BDgrAERqZRu3aHFswSmmxzFyEN7ClGHkKHs7KsADt7Hd3JcBrQ1wVwVOqVX9q4pE+MPZxr
Yk0vQfySuVfMyzhhcEbINk2MSwXl3WJssv5Bkpm+bIk3uhry78Hlj5Etg7wHtxlx1DAUsCa1VL1L
B4njB3eEWIowkH2iHzulrwtqysXkopxOZhLLhX72a2FthN7LNQ6Ru1mm7sLJylVsEtgyR9wcoki0
ewXennkQ3NNsfHVKSKZ698LUjO+/nKH+gMiGSZve5RWwOn0rPrWpQ/TKsMaLARcJWSaHzmV+KhtA
+9oaNUSx+EHmfrGaO4ubsWrfsOhZlfa1/qyQxs3Dzs5YSfOkei2d2dq6ZgWbWVTTnWivM6EGOg3x
G3D43Kyhrs3JE0e7sRIxp4WmBALsFiCQC402y7Ffi7wpAtcowwDLlRIuJ6rXOg2IbCsxgLpekud8
5CWyiUvYyhs7EEJc8xTkwRbppXP4bEOjc7ZpkkFg4rJH5vPaOPzH0uYl0ROBxEQOyxojGccbLrZv
QyzOigNWn+M+qh50IBTOqHIR8q2s4qzF7rttaPd4baOe1gSNDEydqbJcZj0rx6urII2GraBxJ164
IGK1F+WGYbGFR8zaH45VTHgLWtlP3RHdY2GGqyGdLpZCdTm4w0sbovWEBtRsSoJoWKK785jM7KT9
CVKCgHWir9py+qXr9XcRM1SAQ9/EGCWagM2d+gf/Zj6iKb0f9F4jfNpDATN4xG6UCBNkDZ/WBKEz
CRvpSdgsOZPtELs1LiRU//VRTB3LzViaO4xKqpmywuacE7XxM0b2p27+DeP8g/UM4RYYhdvyfm4d
HWecEBw6/MR8i78WprPWcxQUjAxxr2kRmYB7aGo4KWbMDik+aTys2lh79xvhrXqjIXAtyaojkz93
lc8e6XiCmQ5jr0A3qHTocxD3UrHS124w9hEBnhjZktv2LrXC6c4JdWYbtD6ihJLjRtW41vCCh4f8
1Gm5vm68ezwuKAz16XUYje3c6qDCY/PSDUxEHNUFZlS2wah8g0Ixn3n30TFuu/fcYURm/ZlDcu/R
7dMEc1cchhGqEe1APzKAjn2Nmn3boBs/R+SRaBVh1oQ7LVWr/TTV8G5F5Hrl4THr4VaK/kd5APp1
CgQPu/K5AxQg783H97d0AD+slyGkPUxxb1gh0PnUruq12J32o0t0QZGmD5qocc+3J065ua4WFVSU
pTHQ87lXT/y2Ln91S311g07F4qitwdqzuZpuqyr/grtBeiXup8x76YxNt3nkP0o5q+IU+MXONzEW
uJANl5mWbgudQOcmtO5l66d3Vcu5bcllxIe8mGofeiBDcEP69irulDrV3sqCPbv0RkHaRv85TdWZ
O2xKFWwtRI18rqlKeCD1ekqvgt2OvoPQNgjyc/2TIrKiVUifTN0Pg1gCvcaVnfAbwEkeVf25dFDm
at9g7epDi7ZMX3WsncRpaBmzzWP57bpXbxZBa9S0EOsGvhVDnzeRP7fn5PrDBn0rYNLe3TY5uSTK
COShzhz+2/YaQROO2wL6I5xck7WUYHVP83Hxb4ZpWUvW4bA2ntM+STkP9EuLvcTSME03iKyt5zj2
Usz+JUpigcoNTLtqC7VqQhqZQqGDSBfNWMmdHNvnwa3njZlayWpo8tMIZYzZMdM5q8nlhouHYGOv
z/ARHpnVMomjhGONRaWPTQXo8Mpq2v401N5jXvKBlnO+KGqjOXV+V5Phvfa46Xs1niwd4w1cx85N
OAHyAzN28filegMXcZexfNobr5YDs7BuP2qJkwuKLkqhYuU37rlgIrasZ9EGFK2rEOngwIgVz5xr
0Ib6TZtpGTpDR3zhXdb04xrjb5iL4cmfo2Pk0KvQlq0zs44DpWXgMYa6M8gfoMgZf1lyMY9yvXvD
ah5knwHDONFrPjH/FNyXIhykG236G8kPTkPLOCW2NSy7sojWWk4ygjS8P9eGo1l0r2M3hAuBDXLg
TnrgthPrszX/iNHbNhYx2emf63CCzkX+LUe0tbrbUftphBiVU7RXVv3SZJApOk4us31Gx7H3Gxg+
URivwqTBxaM3F64vvq+KEwpx3Ela37SC0HQPJszrnPnLaoicnQ/l5w6h4otxjRmPao1pe8UH4Iqf
NkdsiY6oAnxdj6GHqU2aP/sOc2rTJaMIL5A7p5rOg8X0wBbhe3wPA4VVJQjVvOpNqPtDc5z6LN9A
y9hNQ3gmLgTpC1hEZoxQdVyOGU3TpSjt32Yej0L0Z6pUbIvjfRayB2enBiGoXWei5+y+VmfMUc5O
GgvK2bYAObG20u52xkgOejE+adNsHHu4QCY84HWVbIuGErfzrV8zs/pF6bQXrepmcK6MmwGfm4ky
U0J6arx43zFLA3P7NEXXHQzCYtPYm9Za1/nLdq4CX8ScLclDjjNDELHWV80GW6UdnElu5Zluou+v
P3KHOLFwtEic1n4ju//MRPbVNfHM2W9ulOR7EQnhheStr525/YgsQMg0vcrpUyZoFhlPZuVFgcCi
DISBia3Nxzw0wxriEyvsXdqlL3z/j+5XUzf+MgIvAKYF9G99faEp2io7+h3b8bE13d867y7e1D4x
hQgDM9XwyXcJzvJxlJIh7YAwruwd5qgaqcGOgJJN5IG36ItZ0vLrTJ3d0NpjlPZlhMoLZAlP7DrN
Kjvk+XRq+ZLYnd0wOpg/3E3WtHG5gsqo2hQs3KGjvVl98oe5WQnyLMdNpUNrQ/4eN7+l217ImQKN
LquzFGsj5M7Jmo67sr8txID7cfllZh7c9HHVewmUOl3U5DKgO62v8TPaBMEuNH5c85eBpreKZ/84
QklblgbWCFCvE6nD6fXju9GejUWaxMe60kittIqDg1otK2Wx6SZbX0Gbs6kuVNCXzsZQY4TbWC2J
YJGPJgfGYY3LPxN3DU1phKKTdMcY4bUvO1b4zVSnv3Elr6ZT3c4qNf5vUjmFA4pDeUsTds1Am9Sr
Mcf+HmQjGFuyxz07MVajWz7HdXNv9QRBYFPN20iWqoDr6oGWo/e2j05GKyQZlwfJpBNcZWUHPPUe
oH9j+jfWTKxGhhgj4U4wpzay0+qVqs/drBv7shjWqtSipcwoyup2W5UGdSuYcFImfHtjufLi+ZgU
LEBhLMuVXnd3kUdwe6QTuwDjyPC1duXnGnLl4S0fm1UztJQAXXSvGRT9qqx+IgZ6MiWM0o+0ZKlN
5qfTybPQu23h59OqM6h38y5zwIMsxEI5jiyhuu8i66sW+8hi1SQn0GUc9ufDcaiEjcx98H/JSPkE
/BLSe2WCshmJgUPTsrdoSuOIMmKMzDOClXOs9HOietgexq6O8mJtAA84hXM/mv6VykM5WkuCFCe4
rnVjXtoxeYZhSTmKD5XdDQg1SudUztZTaKWPgjVl7bn9JmvmjV8bdyF3csSiQV8xICOacpWmoJEk
dqZJszDlaC2hUfLIiyh2angxbQFqjpY7qeLNNBhrt+uoSgAbfTILFrWWH8TY/ITp8JO1zCrSeWHI
x1z2PRcNkr+wejNj5ycZ7d9+qPDrN5eWntcbzO+Zl00YK0i6dif+ApJlYF+XDeCZdraq+Tm23dfU
Hbe6ae1kTKmqdeYB+x3kHgKOTs8N0W69fnH4M4S2knrNDQNriMEXa1tyh9XVV1NiG5h9CUuQw5bt
AHUfHBckLu+qyxz6y2aaxSbujBefHFYp/fe4vzLik/igKYgUEO1IgSjGg12Qe1qZANyF96Lj4taH
1RnDowHm1fAkB7CYLkIMW7nOEeEYgXZh/VggZFj483Qoe3+ZzDYpSuzCxORg4ZPCmNVb217zaNnF
Z9OSVabpLl77ENL04dkXwMuWj6zA9p5UZ1Cw2UuWXCbQeCRAwxUvGQGdyE2wF7Ot5rPU+6UGS1WS
Gjom5tkxXDJD8Q1Mwdz7Otxeb3nMBS5zmdkLEZdo05H6hNJ+kFZ7spvRC5g10nYTWrfQpHWf9067
KuH0KA/m49jtzZ5pcMQ4pdG+cXIg6hFsdaEaHCThpZouX61iXp7nBn2puwOCZ21MjJr72rzpjf61
0IHAcEW6KtI3GsLu1ncoSigUFWqV6xgQP6kE2wk9mgAHqH7D9kN6xrpvxKF3XfxQapIhM9ZsDC3c
CkCz746qFt3RqJL+CAAxM9ZT2hb6iFq0Wj3uilbUj6nQskfa6uvvtw1Vi/4RnyJum06IF2QYR0bQ
2Hq7+c/T7KiNw4pYQ3m+bYIOwBzCFu//HiRVUco67o0re27rR3AY+Qhd7KnWMe+4bbKIdz1JX9/+
s8N1r5wA0zXvNl7+eyCAdFT6ytR2t/0gW48PoyS+/nrU2w+0JdsYQSVja97ZbVvrtF0Aw87GxuW/
2/LECwxMfc63PfDummC7pADadqbOYhz+84Pe7sETpbr7n+2C2gArHcVA67/7G9LBxUIcmJOap383
50SrnSIYRreD3rbn1UT0VGzf04usa1OG9ymZns8yhDhV1aq7uz10/Cq7ZsDNq2RM+2e/ifK9KcES
y0j13Dk674EMhCBHftMFpTselc7ie/vTqfHbIIKst7s9THM/3SBsEMt/DhyF6kBWIaDZ9WWbHNe5
zPhn19tLeX59YeoijrdXUgmRjXPoRQAS7K56WWxpp7Xg9jBBeXpUvvlSSI33oetnSxrt0+04Bn8J
lNHIw+1AdgmpT5Z+uL4926V2MMHpRVWTVw+3H3Yum3XWcGlhlRXHQe9UeF2oog1uT8Norh54wWTb
kMHMKn7dp0jmGNYVQ61/j5O100g/UG4AKcx111nJGYg9XldqzO8ZwV+ZA3X9gEWdu6yiZHjMsNRc
trgqPE2NdIIQ9c0ztVcTRMrJXzvQN647W13iGT87N7fdt3K0y0Wu9dWHaOpfQmWRSzblxRvS4nus
S2SDqfVTzhDZc6/660YqioKZChOOKhj0moVj1u/DkYpm0RxAq6DkFrjQCCeFfkA0MeXOwN5ztYmZ
hfwyiNhb3Sx/8sZ9cGH4fyUqfffKuPnU6Qmo3lr/3WR2u8jSfFondUQ0im/IB8Lk8dXMXZaga+Dy
bVuU1UgqZ43iZ5Dy4faEERkui0RYr24Pb080CeBQGuUa5Q6H+me/OhpXDhSz5e1hdz1A5Zreahg9
HPX+7zXIeq6gTzNHs5Ws4mBuXH2tWQYuxNd9bsf3mQluRmkP/7zV2xNlG/absmWmddvldvxR0+H5
DzHz/krCZ0ORvp2HjLhIRqBn0oKKbS/tlEjQOj5ymWmrThvTJ0wMkqAx7O6jyLWTadcqYkb8MHth
/CcL+xOCt39RjukRgdwhm1VuDqriy71WVtbeNZW3pnkduP4Lk7m4NbypcHizK6xcYnuFeoAvaM7m
h9KtnffRMasgitT86BtJtfadArudoh3uYPd7G1KbwzOxpu3Skpn+CqMwxTApvpd69ljOpnmy6gKj
BctRjCaYBfZZLE+cOAyKoio7ZbROGwuvhWOWiXzTS1xS8pIBV5Gp6ZjZVrexSlgFpWD43wujOBr9
ZG5wtomOhm86Gy4U95BlCAEqFlyusrsS0smmRtq/tew0fqAaoaQzXOc7yu/wlXB+OvrwRdtF0+Nt
18SeNVCZ/+46Du3/7Gohc37UyfjeDJ3N6ttnT7Cn0gPZZxsV4m2K2zJwxm0bgOdmkLWKV4q40GXd
6Ez9QvVQmC3Jymk4r8xkVg+3H8TLuoGFncT69tC47mcMKHEjq7Y3NUsbwd0pWDauPtHOTOT4z9/F
KaCyZ4bNHUPwn5k0P4yqQPrh+t93tY/tDTolukFvW5GiAsdSIQZGl/Bg4Sq8hLQzrm7bVOWFD1T3
cPRx3GQmxH63ba6ylmrCnun2SMVhccKibHt7dDsQ+jR/m5KeB52ZY9x+2MIOCW7mGvp3G3zOhlGu
Y+76/9uP+cfSxNrufNtU+16JpVuzrRoi1Mc875a6qWBXAKB0ay0VfHfEQcYr1IjoMbU5A8sy27PL
bQEiwHUj2GQW/PO4lQ0GfOC4/+x5e4hxPlDT9ce/h7g9UdlRd3YYqeM57WEDo9qzEU769gbcl1rO
m+DE/P9sjGxH32oGEP/tD2873n7cnkCHyjj4+sfzXEMfz3xnF10bUBk31mkA/zlHhYTWgmvgB6hh
y5DHru7NGqMKe0aPU/UMHC23/C3Nyn9IIoQ3vgRPv20vXP8Juw/9yb+Wu1Iii9Hinv3Lal/VuELZ
E2nT4VTK1W17H9MRqb6+MMVxMScaiVdNGV0WNpGzRqy0fetyNi1uv3YTyaXlOGBlbmv726YmzXj2
9vifX29b/31+8BGu5YX29z/bbw//Z5ttesaukNlKeWCo5F5N+9ic/vND19uHpOd/nQV88SJ27Tcj
RXyg11n9wdDuxxa186m55WtnGN1OOJbYeEYar/zCwvUDD/hXURmMz1B4lKbHehoZ+DI1eXIh8ZJQ
YxZMWBnaqrWmvYfLVjil1hJWOOtfOZ4mKYvfqcbUs2/Nt8hudRiklUfHrrQ7ddmaxoCtqM7ofqEr
K9qGRUlr3SHt8szis/aNd/LJtUcMs6t9aWIzmLgzhISxX8uizi+DzhBt0nJjrSHh+nDCgAMUq/4y
NFF9Z8gmX+sIxHZVHxWv3jTtACPLT0NZFaqnMNwX8ZA+hiL6u73cbHp8g3Kszm5VDKcwYsowXv/g
+j5gUDLTSuEGlk4kNthJfqVYkh5vP6xy7I9S9NBrbQ+LA40uXUKQPFpmIsbFbR+0nNdfoWmjgRP7
/zz8v0Pcdi/q+lIUebX999C5BS1YaEO36iXSgHGcd/i2+KfbozJDgOYO2N7fHqYNLBboqTvltSeX
gWC3a0FAYIfpSVBJrblMA3PVtBTy3Z2ZWydj3n5WeXGB5qG+iWg+9tSjv+3gIMkqIxLsq3lRecgE
FhqN/BWO9iP0LcUIQ8aLxFVuX6AT79ApX83lKlfiMGca9SIhWnpze/jvE1muFeQgw7McgLvPyas2
ECNuYUh98Jz4/3F2XstxI9u2/ZUOPV/sA29unN4P5cky9EVJL4iSRMJ7JNzX35GguimpO3qfcyOk
CsIXUEAic601x6y8TVNS4tsPdnMVGuJ6npo/5lUsud48WUl1kdkHxMta5y4aVOUqd9F1ZajUGaV3
QBR0xFerSC6e16kVX12mKTHR2rJYh9fqV4b0yvXbJrqWLms9sG7eVuZ3Omk4S1i15dwhGGInfx7j
bfvez2ruLI7RUFKwH8q23yxb6rDvgyTL73055IjUmlqdP+e5jWhXCSEwSndAwqFc0W9r1XUPlR7X
B7Qsz4yJrUcVWRW8Mfu2bByQsjH15A434mFeaEG1X1EHUu7UkjrBtjPKbe5Q75q2RvAU+YWzLjvg
CHo8oKNC3ol5TofUbcjsxymlysYrAuVlQ37Nf8k7uqRG3VqPGftaUyCbHAbLCFdlnCIgolLggWjm
emBft4ZlWA9T7RM4dXRGmIjsGJsDdTfMNl7MSx2DTOfYOv6B9DyA0ShKT2Vj1yeHijVS6HX0pXKy
6zqPrXNtlA6aigAcyJRFz6VCAEGu4Py8JbnUhqC6G36hXuRtS5sWa1mOjX5LbomIu1Olj32KQgmA
Z3QX+z7cKK0tSJGkzrYfbX0f846gHCYTZLTj4kD71m7HTHVOJtdn7SSJcVek2N9FquI8DhJZBI93
UVWmu22EP42LTHowCGfUjqQ6UwKXULfkrJwK/mMpP97Wa2uzwNtC+b7FvKQdRxySe9PHghBxOznu
NRWJ4t42RPhQ2jArIkBv63ly/mAF07HFPT17qQICPPS+wjyPFTSTcCARkP7K94SJM20X7O08rY99
2GfrJEvbsx7FX+efWjNeI6sPv8XcqwTTR4wu5DYuqKK9KbdJHWIKdWw258mQ6YPefzHzt21yL9UW
upt936ayqUtJ0nyPpMrba+3o7Ul5kt/qdRISVZwHm4R3Q40bNovyedGvf9IJNlaKiDbpUGUCkwIT
HR+uuouGs4fyjI/6GABhWFiqy2cuZ7x/tGmEATBVr48TQtq1GHBcb6LBOBS5nqwjK1aeEcnf9NyF
36youzWb3nhGt5CTFm/+sqqfiZu562qGw23pRd9X/WWv5qTisV5UCWHEi17nxpPq1+Vj0P0wEXUX
rbP1tyWa98OSX7cpvbLfNrVPEcpUdTiLN+rAOxbFPwlR1VzPfyYaQIBIfpReDGHSvVHhdu3rRI7X
5j9zGLQKnqo/z52nIcPX15NByNoblevcCvZIRsxtSqr4mqy8cj3PR/hO8HSeqWWDCxdZrk3Sz8sX
81rC1oS1m1do5rnzn/NH5VrkyhwRL0rIGd/Xn5eMWvBZeHW4H2nnbwMejV06EJjTsiq/9XMtv53/
ohd6bkmmXr/PH/xA27kGift505/Xpdr0+7ot7N4FjAMBdtgNjvOHBeiT+ygz106VwS5pBdrv+c/3
dZqRdMev68yLbdUC1tJhLBNRZhg8KsDf93neqsSn5Z+6QsXX/Nf80QS8uyhPChfv8zrdHavj+3Ri
T8kmzuCYzRsjcYTU9Mt+CFeSpGkam+bKJUf2wz7oODnLfBxU6mtKtFrg+jovugVkkN8GapjfVuno
oBH3jZU36tmPC3ZtB8DvfW5pGM6KTKuxmjecP0Ar57fNrpZrzjOanvowmy7HFp1GhtPM80S68YgZ
QrWYJ5EyFdvGgLQ0T+omklEFreZhnozsaMULUn8sPV2/TTLzcZ7dR7BbWxMPuXjMx+dGI9XLEMK5
mpcqlnqDk+Z0h1G2+dDk09uuvdQU+z4WJTwlNiLjMa7hCjEelV9LS6EJFpZinHp8lZ51H2eSv35b
U35bumHhhkzS8Pz+beddJnzbrAHQXKHS384k9IzXxaYtAuqiJSz9jY4ueervk1UTokTzKKGZl84L
piGlZZ+nUzX/lGppvpunxqza01Qi8Um1tRfT10UWGEW3sN2GVUM8ez00zkgpU5gtfUAFp4KuENZJ
vkX6oQafNa/9tqFjhNROV6709YhuLaWJbqk3Cxha9HcJ/hcHAPJ7oQzus6pz+NEbUB153m3VJU+N
nJ176GzqhHR6KxL3eWiNeEkgPjrMS1s7xhNjTM6BRvV0a2KxM/SK+1wjGtvkdTxs5q10vSccKeL4
5Cmpd57iw3xIV+nUA6RXMoDyUH4ck8itc2U7T47J+GnCdxaGVVM+NoG/ng/pteTGtAnna9Gl+tlE
NZZE7rFNDTIeqoq4GCOrI07ZzrGvLHIvsWb71IWaD+OYmuCG/lw8KNQwvG8yTdNIIwpi3+LValio
TsLuIQhF94DREqHDlOJQP2AS5A0GMv14eV9DE/5THxvpcV4f15Nma3QILefJWu5QZnHlvuZt+jqz
ljBFvK1nWNtWjPXNkKO3pwNAqX2t8LSqQDKFYQffwjsRdsU3PJwy6gQD6TVgoradWhehfx8/WXbz
xTOU/Fvi65S/2NVHQ7eqdQuZ8EA00j6Wk1bhgeQ5n2OlWs2rVi55Pr1X3fspxRtuVCPeJFbd30+l
1y3m49mIFNPOri5+SamiUg10xpTE2jeIKtdFZLvPFA4c51XbWP/UuSoaRN3W+FJEdOZzKPy+WjqM
o/44h4Qx1Ns5FBl9qvkcalRDT1FefaF8t9v4VWJuUjWZdhQHZCsdsMfTPNnVSb7SQ1V/Mtvm+9LJ
C4wfJtVEr3YkjbINamfyJIYSn1V80lfqqNYniuH7q0pLmh3YZDiiSpSuHLh5H8exe6YE2nx1m32T
KtNLW9FMACGPEZSz9eT59akhnlkIgAu9kV/6rAq38LIy8HdpXx6IzGEZJf/6ZVIAecZm2GyXjANY
u6r6EXUENtB+m9mnVDPW/qBEB9JG7jIl7rqe51euTi0QQuf8YFjFumh7LCMCwRaGF2H84g3u2w76
K8MxcdXSpL2e46gH06QWVE5VcUAVT1GPbwu7OtTWdd1BJJAL5lXmpV6nF3sSCFD0YxJUkMA2aR1Y
R5P45tGWH/NkmPb2fsJccp6a589raBn5I5I+DmTqPEb6LrftCzyOQivbhLjeLGcAO0rXpxLQ/0MU
UDDZaNRZzCB0Z2qebM9NHkinh2/zy9RZCk1vPkPbQG3efYM2zjuM8pe7oDT9XQA6aOuGaf6Q9CQ5
WkXtvhm9ugQALS4q1KYVGEftBDoVBzSRRpuhUppzrWpPQZ30IHUwyhpz79mK8VCJNSc5iLLq8QAx
Rqj9Y3DLGAMxdh7cISvvD4be2neW/DB16hat4m6MI1sSxcSREsw9+j9qLWszqa/0iW7F+/qiaaKN
2jJkm+fNm3UhVfhjJLLtPDkvUKP6BWy9df2+mkMlldMU2Q3iTfsurfzmxu2U5fsKkGXomsXj1/fd
NIZTbdsJUd+80bxAiGhYJWnoI7lgR/M8rc0HzK6j7Gqe7Arf3uRRSTWEijeOF1jPLkO6fe9RBDBP
NuMYriHVqLt50kmKp5Z01y1iKv8BhfqmaYX1XI4BAjbvXhti80jqAgR/oL5ShqVu47pkSDPPmz+i
KG8OaK6QLbOuOhXGxp/q8qrt8k/UAiM993x9palufN+PuXVr6l8EsQWEM9hVXIExQ/IqFxZ1kdyr
ZqSuVLJD63ne2wK//GSMurafp0ApWrde/mVefZ4TWZp6Raf1x/3EaaFSFdEq69rpOoSkbfMpQEP1
tg8GF5RrV9MnxC/usvbITMek/jXZAEXwXh/ep3z/bWpuqwYoF+/Lup+m/txubuT+XHPejpxT/6D3
5KplA/jnmm/Hk8skcOdvtvOGgOrHoL8K+jE5omxMjlbi34ts7HbgWJLj+/z5r7d51UDCrKeygdXf
Z+c1Lf1inm6m7msaUJiPP8PRz6ziOP81fzTVCFNFTwUGYn8s8DU1Gn6YNp1oV6hBdh33+FC+7eZ9
D12jjGstluw+uf/5Y94XnYJu8eG3//r3f38d/m/wUtwW6RgU+W+oFW8LeFrN7x9s7cNv5dvsq2+/
f3CobvRsz3R1Q1URkVqazfKvl/soD1hb+z+52oZ+PJTeVzXWLfvz4A/oFeTQq1vVVas+WdR1P40I
0Ph7HqwRF/OGG91OUIpTevHJl13mUHajM9mhRmb26BH6u07mvnaudx0vGMpr51XmDzer3GVeU+9b
LZSo9+ioYBKQboI4MU/1ZBlvH9mknUya1mtyw1xraEnmiar8cqtogVi8rzcvIOeGgWYRgUwuI4Ki
Vr6rcrc/Wnk2HOe/jD//kmtATsnpxlF3GjI0Ofq6dtVGorgrI0ppfXP8YcrL1Ssr9MbNP195y/v1
yjumYdum61mG6+iG6/585SNrpI4viJxvNTauR1vPilMv1PSEu4X8G/V2Q35DzqnW1ogzGWUbA+gQ
+fF9dlx7YAOrxj8qJDdXmalaAG+G5s6LnBqEAvMG37YoJ1W7EFXfH9OlqL9WaS1wnwnPFeX6NxHZ
8LOqn9OkFU8Goqn7hFruea4r2vio+UgM58lUI6kyGArwfLmNhfZgHaRNjXhfWGdqLdLl5OTpfl6a
F8kP+x/KH/avGOpVL2qElr6G66nvt8A6mu5I9PmfL7Rn/OVC25rKfe6YrobkyzR/vtDCzV06rEH+
QkSkhxfD9ZuvcJB5XFQLlAXCPmh58zV+X9wXYFGbPL9+Wy9sBEphOKLXoTnVB8I66GETbrjMHgWm
mXJm58r64flP3zfln47+fa3Ssl+6in5XFZTeFcwqY9257XRp28XYEA+fMIjZqJkurkRmuo+Wr93O
yzNGOUTM9RIlp2+favDGy6Zzp4vfJI8DMeZH2oBfdphSfnCvegaFhsshhVs6WcNt5zjhQfTlcZ4C
Ejjefp/f3eLzDIGvK3N/0RmQHylzMVa++b4Km7Zm/raprpj1aqJ/sitiqjxC0CEg7KPhXvWrx3HQ
NAzeOmJJbivPJVA+Os56FJb6SYX+v6NYyH6btMfolKNhfTBcTIKiwsowTGXrv9ur3Lw2YCHMt8Z/
/dT8NXNz+LUoxzoKwvaXyX8/Fhn//ltu8+c6P2/x72P0tS4aigT+ca3tS3G6ZC/Nryv9tGeO/v3b
rS7t5aeJdd5G7XgnXurx/qURaftHMy7X/J8u/O1l3svjWL78/uECP4swK+as0df2w/dFstnXkaHx
lPz5opBH+L5YnsLvH46Xprl8DUXzQm3j32z5cmna3z8otvcvktc8VUjrbMvWrQ+/9S/zEsf4l6Xa
NnIyxwBCzRoffsuhoIW/fzD1f7nAWRzXdhECGqbBogbBjlyk/YuGEHNXxzVsTwMO9OGPi/D9Xfb2
6/39u8356bm3UKdpDn4LhqXxt6Z6+s/PvWeMSFdLhch+3Z8KU135MDdA2BuoGADHIXDt/8Pb9O+O
qKuqaaiObejkM34+IgC23JwGrdz168Y3UMe45ZNO+oXU8KL3Q7H84Tf5u5f335wgB/Jo0xydQS6X
/8d3d9Aqsp+YlIj5NyZNwVJxxnM5JRe7ms7/60O5hqvzAuGAKkf7+VCdk2qUHU7lDt76a5Imr4wX
X6GWuUnw5Z+PJL/0e4dk/tU4Ehxb3JZtmH+/XMPWDicMzIdyhw7IW3tuVS1AuQKrHqL/dP20n98M
b8eyNbo/jmc5rvZr5ydA2GsWIWdlJLVO/EE9u/jYlK69H1QBA7hSO1J1VxosdLSeMKM652QE1XrS
8+M/n/XPnYHv30TXEQHAjqFT8Mv1dbrMVVqvL3eepwADIFooxvsxGM6aMp6HknJy03nxAW7882Hn
M/z1att0Q2zH1W3Ps37p/imaVRiOht5PkxkjLBN1h5xE0d9X7XBfC1BUeXCI8+kc42C3KJSICqka
DS5d8cisjcXg2o+xnTz+/3wtkyyXRwfVtn+9Cey6EDrj/3LXmg2AvRT3KIejtXSKFqrbfhPkj+qK
GbFPzTzAk7ZI78YkA8hBSAmVEypOsent4PLPX+xvfyaLairDdlSV5uXnx2ASsRgjmAg7iDn1riRY
sKoFCNux5wE3eSKcduno7aeSOqn/0LZoP/fUv98iPxxbLv+hp+66nkkiUrpgWsZNDyltIYLEWATw
rvR6OA8qPS81Hna9TW1a9JSDGvoPd4u8Gf5ys/zwDX55NPskC2Ea8w2mUJcqFBSieEpO+BEsY5qE
f77Uuqr99Wp7Lq049yVaGV13frk5CwY9LlYeGWMlUryVs7eL5LVXpwQMCtXdJgoCfE26NHoSrU+q
NET8ggvyvVUbuxYXrYVQKaBgmzEd957PvWOADUKutykb9VwG0dJLulOginvTEPdFvBms4nmggfOi
+GJrjQHzeUAsvwHIcCiDrbAz3KwL9iPXFzZJug7H+L7YFuBMxtFfloU+LRv3EOQTIWtu0CRhJasl
MWcICt3JADgWJDzAeoXfATjjgaLU9d407atOt5chpg6pFiGUR5/JL5ofnRB2iWJqxaoaL30z3EaV
SU/euPaL4arw+I65ai+nJL9tnQG9eZgrS1KzxsIOEypYAqyAjU0TT+e2kvrsb4mIL6mj7hMD8Ufn
AW+BmFX2sIy9+BVo5Guhx6/yftI9bmENjtEiyu8Mq/nqyqZYXhmqNnUgmw24IcSEg/4VFItPGi18
hdS01R3n2DQN9ZqclzbYO6wnHtNWrC2rWdVcz7nxaO1hH9YtA0CCIUBUswvZubNZc4F0Wjz8fNkB
SGAtcvmxxaVXODl3IqwWt+DskDr6DvcBsKyWfPaQLDKHnwUB6nrMimvh04DJy+9b8WufJGu9UB4t
qt6XSpG91lmzIaf22jrBUTcogTJHdN5xqO79rvwKUH9hDpwqYh5AypN67qLuFHsvg1uC9HP7M6qH
s6tPPVIZ2sXSu65C7aYsqIDzTb4J0Ka7wXC5YSe4x9295027LLP2YdKxvdd467ukQcJul8HFs7gE
uQ/NL/pWdQO0gRQAWX/Op/4+7OWNFomNPF40Vp+bGES6kl6MSd1b8krR+TkNpX1yqGhUMIVSTOU1
KZKLFmeXzsE2wBjOVUXQQlaWFMGdUQDsGGvtPnZr8KUt91QAMIoY/l2Sgf3zDBxGR4/702xAzKbF
ocOwHXeacG+ie1z5dC8mvhH+bu2GUbSybKr4EidSpTZWN3bQvbgRh9MNfiwiMuO2Sk7FS6attVvL
QQLV5ug4NEQA8ts7Cec3aN29fO8yiMUx7aKjV5mqiogyz8hoHrwWCPNAJmhp6sYCo9qzvJV7+XI2
VPukoAEmzwMzQ+O3ieiobs2KIlW/Oxt1XG4auvVXMPeftCiv0X7w3USKJIG0jOzD2OSdN5XqD9wf
hr4IjPhmvh0rK3iN5YNL0WK1qJWUDEJw57S5viRLizhHNiVulL729nCGSX7WCygi6Pea/mxQOod5
FW1x5ROlVibK2guksrYXXtqOfoSZFDycXgIT5KGZ6BPOzRbDzrMWCvTxOCssysBcDgMq4rgdz5r8
oZZFoH5FBd1ROaOSKUNcI+6XVKm+OgU57FSl6WtrQDFl8uTUyUWpzF0VtZ+t6BoSxmvfccG1ILm4
kLrBGg1bW/DK8nq6wIOL3r2neHw7r+CJbSDFDSANzoiFZHU4X2uw+erof9gLR/F5D61q8oZgPBCL
U60ztgf4V4UzwdMAYDjVA4AKkLGA849AEmAwTQo+AagLvG491I6+yo1o2PQp7bZC/ROFQcMRaz+I
b4N+tlP5dNkoIWWLaZMPWlKn0zIOJsVXay3etK3mYczlr4rKJxJ5hLVoHRKFC0OGl4o60BiF2V+X
Uvumhv21YVRXTksr2pTyNUntLRIWDmuryiPPVrSNbWVDeB51f9scq1EBhRPmQMDA5YUdmWeFGNk6
LeOnIQBATAEAelfEI4tUU9exIkE4IdfK7sezmvbuar4h586LLeJX+TrAnuzVCuydonJpaOLaFh3a
2KrfKl99iOGodqp2B4F5P4p4k/adFPC5kNzmn2hsn4WXbYcsuJ5vfpH1xcq9JkXkEkLjhsrhnGla
QtwwLdIFetbNWAH8s7itwwEtUzGKF+GTQ7UK+wEJAPVsfnyleUa+ibIJHvpY2otB+M3GCOqnCgrW
NiBc71bZoYX+RixQ+2KLxoKfmqjEeZN21bSoN1Hl6yu15543AmVb2UXEDyi6paVjUeFkPJQlPKkS
0dQC5+Brp+fxQTtIC+ODKwpSYyHiqQBMX650DAwocRm4PZtxhVoX1HnuXUU5uZ+wrYZV5oRLHmQd
gExxzEvkOG5Ht90dXyq3PaFBo3HjnbnwuxeoJfmaiuNi1SUCjLOBlMEdoGtZHKyjMa9iAxUgNGC4
nu3bb1ekPEPd1L7m5rmpxc1A9d2qzWpnZXj6JQlHlxrMSFl0yNx1FErLMOVndxztwoYn3aTeIXf6
nYltBtZK9IlMIKeQ1RgkebG3GtFtegkKjTKdYpJZIFMs1FOLkCpmM4OzJGRf1hco6sXLoGbDEsUn
msF+EZvFPfYp53zgEQh98QCc6k6XbbllnyYQZUjLeESD3vjo5MST5ibIEmjhYiqRQgBowtGXEe+2
srHOg+O+UCtE9sRVnxxM51YTBWSUX5fkjCKvW5K3g60UT5gMusOhYniwMUuKxUp+c8MM9GUS9KSx
xSFwdWvVBvlja2NV5/itWNlxVq9N3ourabRxPUTL6ehwkz06BoJneZVXg3UQOXrS/EFv3e4hR+1h
6kVz1OE3jBml5Y7bf4kDdxkmNr7Ko/05gKfikFVR+se4MA9dBzyKwXe0ioF6uU2n7uEB9HChsLeI
AFUZRbynfnaLliI6gulRMXqIymWrByZktRDAdFh8jTyYu1BQkm2urHHlOXuSmjUCc8Q++yniVbpS
o40zTNUVrn+8BNV0q0J2WnND46c3QCIDi1MsqloqMaIK3pU+rovEvqpDbJga/SHvbQrEPs9jcpPb
HqtKagacrdv4GlqUoV6mxiGPKPKvLf3WGpCJaEVxk9httAUVtStRuXp4Na1DjPXW0ehirgm5pU1K
JKWkHonm3qpax8ownCjcp/xMFkqQh9xQa5TSbI7dOveQvMRV+03p7RNWLvCY9HYD+B9adYm7jGdW
PBTJvZdyF1HPi033opRdhnrgjZqoknDlA54NC3ud+Z0LMiJ8tZyv7cDrQxU97jJ9QmK8uCE8d/Ad
M18C+C5QdoFsoL/VDeZHU0HqBviILlWQ0NGCl76sjJZH3+b5Hz1z11HajrV6uHUMDuhVlreYSgt+
NSUZm04XQKyBHC1jMqHxuLaQTnJ/ee7WoXBuQa4eE9pEXQkYD4z5rGxRx6oFX7Le9M5YHUJYecUY
CN5Iw0aMTQeWrL5JgLIv0RaPeC0AP28TZ00VCfSVrvvURDxp09R3i5Tq5oWB0Dp3owTToXznuKVK
bWSIIXgXrxs1Afbdl0svqKNtT4VXoaCcrXnDrMisjCu7VM2FosAZCej5aYr/pWtw7/C4qEtTHt1u
221rVdHassNXo3aueQbT7fymA8LJINOMlq3daEu0SubVVE/JNiBOQHNG9UWe36NI07cT/kmRC1BC
eOj3eStsB5THwSCtp8DWGH7wlPpVthm75ktaKf5mRDm8yvTkc5FSkWqkHzE6ol5c7zaJ1tApaqNg
a6JXd1v70XWgQzB6szc+FQ722Dx5LrSZMeswaYnI6APAQA5B32AS7s4dAjqIOd10DdgpbkwMmWSX
0tV0jA2Et0evB0nC086UGEIVIdG8UOgmW5FB+12mF/nCfIsuQQrAyRI0WbHCYYH2uumg+pvP8Deu
R6lwtWWnIHEAYcFP2BfQhFeNTj/LRkHdUYOnEqCX0nNvO3dbEzixQQmuTGue03bkDctoJu5a6YHQ
gwwF3Kg6HvmlgW9q8AP1yiKhj7ecr8lkuI9FXtzSJj2DCDjNXd1WoqNcHYc7ivrOukvnjbLfe7wX
Cv2lHTnvWq0uXrmVPeXC1884RCygwAQYVYPXpaAZEJTyCVQpfVAGTZTtYQptWDv539M56aSOX6ca
/RsGBjmZFv9GgQKHoplZZV+4q6xCgE3Xjjrg1yCzkhXlTdFOWRluXR9CF2OB0d+UEcauJj7UnSnY
P70LVzC+y3y8aUJcPJ0GTa9Wrak6rBaxHGwJGWsR8irApXRXInKgf8dfpkI9WzGGpIGRXHST699P
DSNOxmmEi+Pril+sjUEypIxItnrOxS3SWwfK9+RYD5lrU/IUvZZmSbPUkgKpToUvHzFrOlu8pwF9
VBgrYkMwiurBksOQfkgeS4jYO6VKscdxQfPb0rmiyw+KQ3FLUKFq9aP802ieLJ3xpQP0NPEZ6zFc
CVyGpiij6O7hdL1461IB7ndi2rmcwddYUXRWNj5JEl6oclhqt95nHWs2E5+LyNTe7tBAgHAiz72P
MWB2S39Y1Bm/tfzawrURU2vBstMYLXS4QpBsxQkOQYTtMnyxQQcsdNt5iFJvl1AivdSy7t7AvRLt
iLYLjP7e6Md9VNM5Fg4Xnp49A7RNFkWvYHyGdSy6e3TEMPXSgGRUcbQLwci06fYI187zbyAi7Ffg
Ju5CvNsWnWxX80KOLeT4WA3HZ9MeLyITxaKso3Ht+p7EkoxYushRspFOkO2Vk2rR1bJVgtUTz6GG
te5q/hJ6Q9WOHNrmdnaUnSmuEx1xOVgt42kvrCeH4hGAl+N1rusHm2K5RWONd5WSH0AHgrFtb3TC
EKM2XYOkQbCQs4bctYx/WEH3pS+eTAjHpcB/BrevU26Etx4hPUO3d4iJPpcdINZSGw4a1RHUfEcX
CICA/wDsqv7zHH6bv7wm3zmlyf2qZwQqYl5SmNS9tjBl+4ItlQQlYeeJKyLPcrwrSVnc8Elkn/yM
WAowYDfT7gYtIrFlDEcj5o2pWDd4O6248k+ywRB5+TFVUbPT2jiDBlveqLlJuTxKxUDHTZsDHQ06
wYz1BOoXo3qYo8kQAw1e9Z8V1yZ4Jiu8E3Pcy/eyDjurnfKXuuOZloP6rqDLLjSyFU7hUcQEQ8UG
zN36xQjs2F3TxfDWLSNh7mC2CEACZcFWUwcq5HhqoYBqjGvTb2XbIsKXwwjXwFT77UHbuMN1LprP
ycAARDa05TP+Q9/qqruXTYn8VcNJ7Gwos0MaXmLtawy0MWjQe6UkKqlHvBkN/ah6GC9OEactQxBd
w9MTDBiAOY+JCL9W2maizJyuuh7wVr/yBU3GJK9J598N0/BRnqatyJgyjWLZ2icL9Az19Pz2MnCJ
tInRpC5fJE86T0dlE6joTTNZk5sOV3NuwGgpkfBbUAy+b2DSpk1nSptehzK9r7xiM/XDygt5/Ac6
6gsYgFdDVShLmcCAnB0s6ka/Rn3zmnX5x9HGHsBMGXfIgI8VhK+w+kCf9nzrEFwYqR7IiNrZkbf2
/BGRxQM2HmUFVDg1ahbqGO7sFMbhwC3YVCSYSFis7X64dWxQHHNgIXxMLQBceNGBn+i58YKIAXjr
oa8uucG1cQPTCxs9egJCYPxtIH2D2q2eQdq9RTwML7vkNRinVN90xE5sS46tuSv1Ids2Cqz+huDc
MIfP4m3kQQYPXf/YtyUnTqvucXFiiGTyFIe6/0LwcF3V/ToVGF8IjY4fjNCPbadR1sLz0PpYClGu
vMCvmtCa4lLXbH+zqLVcJdXIkZN2EwyrAEdqw9Z3JLS5xefHr3EeDXiOq3mo7UcwQ4z0WiPG2BWM
2UYklEudG1oO73nfd1Xwagc03FZKyWvPsMh2k6u6F/dpP8B40Y21QvAfuwmoo2E3LErZo7aIws4j
rUCGylKIV2OO+1zbZi7MSJ4lEi6LOUaaUaloYtewyK1DrzBajbGDw+OR3lvumcuuDAhOhfwgCOD9
RTXpNKRE7rJwpIdTQrogSOlrPWYFQ7itRMcY1EN1Vo3RA7XP3ja+6o0w39TIsVYaA2TVKO5C6qwg
9XS4pjYnWU1oVTSvXfzUBkWzwNXDXqRW+i2vO42KZcaeABbXUexittZwiUASP9XteOhBbC9GXwBI
bDMQNJZzQWBCj+EUGObJHLLXOUqDEyJ+VGm0qkocxWzVdbdWpKJC5dWWE5qcX3Z0FZN1JUVqFkNj
z9I9kCp0T0fnmxPC//JkSC4j8U9BnPviJgx56wyGCYD95RzJLktJ0ja4dhh5EnaijwwX9baIM2cj
m5JRjntLjxxSqOXP5mC/igE/ZRcEJPCfVWSEr5DbspFXSDwRUZqKj4A5b0qF0/cLqOVjinQ54vVm
BCP1ZEa0n8fM+MEScpbvtsSmG9069kvVKDjKEKyeZGgKvjs/rpE49BhviDIsSFZDyGzEqg68jdLQ
IdHxKFuaAoBJFxE02ISw7I7zswxtlDFqOd3Mvbn5ROl6AW+zTNpmBnlEZjMqQznzlp2aCr4penQX
AI9p3PKLR4Jxm1ZHbVQ/+Rbd7ZIkAAKzz05UurgmGz4hByz25LWxTXrXfQVCOwDkx10/JPdVAqhI
cVOeyirfNvn4SfHpq5ROdJq8u94JNH4AfCNAVRa8eXVcUo9InwgG+rW+i3LKyDi1a5zbVbdkUFCP
33zDeVZMhHEMz7dWIGjcvFEACga3XIEZKjPKWjktl1vLytNNBr06rL6WqWJvQuvG74orRS3BagOk
Gx3Gun7bHBozKPHqc5QFzWW3ssZ03+uRfhzUTjyMavaUQSpUMmvYYbVulYq3oe7kHn2dsnYI31FQ
qWDBMeIBIMAnn5tpMw0WIPXGXRWTUR2gjMY3foGOk9gDoiGxUbvqhO8kmFRMBcDCdQABhGusy0BY
y6qCTJZqdBtiMdw0EcZCOorFsAsBMWIktSp9v9sFcf9YC8O+yqJm2dPdZnh0AZKPWZ/7ZJnQYrJm
4TSl8rktPBkjDeLdVLreulSTZxTA5rYXFqI/9IeYe+S3OTIZnB0s9d4G6LL5f+ydx3Lcypaunwgn
gITJxLS8Y5FFI1GaIEgZeO/x9P2hpHOpTe0rRc87FAEBZViwmcv8JhNDc4D/0BzieWFPdrmPOrQF
xIBg4LzwDBbtpzxDGZp7wfm5sHN5QMSR8F/HeeTgZ6ZEmLUA3Jo4h+vCQdTmYPPk9L6fw1dAHspO
stsE0bv1CDs4xtoWR5qe+kFAvdgJGGmM0m+oEDLaeTgXrJxcr5G4Tb7UuiYObap/ygoaCkkE3S0N
smCBRRlSM/MijD1kNfFREWZpHwbwyr8srq9FBZFHUMavIbqmIxIqe86mdWjS3jpc195tmkFrbn0b
+9+8zI6W1SJb4eLuo83ukm8LRCGw0JplQbvSo4RTDmG9j7KKwKBAZgxKl6nFOU8/DpnYgTEKmPg0
+eZD2gdq07vtZjCHYa0H4SltRnG4LjAKNw9gpXiuKPiv396IPH4oialoGGhhHK4Lyv3ix1oLdzFF
NpF3ZD/XJnVh8bSG5Z2r6TT3Cv2+jg39Hrc4qHkZpcHAc/ZBlqHtIMIn00FpxWoadHC1MN0hIepj
t2ve5w0GgINePOhOdeLt4QwXLFiacRLt3aSDe4Uk2NJRbrZUWWVebAyHceRD6h+pPdw3XPQaGwQ5
NxYRAYPO6EIeBl/FDTVvUmgv73p+47o19GjRUuHHMNDFCaht2R1AqwVGQmlxP1qWpDROneL6miQN
a/B4ubO02yHW88tUnimKjRtsFD5Zep7chisE0xbAfXmwqO6j7GoxEXGe61bDhe66amfBV+zcwYPL
2iQFMMzDdQ2RiJ9rP17TnRr4nfWs+ilYxr2H2Y2QnzRdNpvBjUvok9I/pjYuRzN9b15c1yBGP1A4
QwyjYAaXM8HPd5LvEY12zNwg9V1fui50uAA/NosKGq1MimTNoJfsBX0GQU3yYAdw7o1L3HGXixzl
SzuxzuPFbbyObhMLKO1fmI4Q05ST94CIB27CDzYYa6/Kx51CKFjMT7Gcn05omTpyH9GpTGt05xtv
rTTIDFTcTzbUvVMqfIQtSkTumuEsWyTUbJNyuFkBzAsZalZBOcen1exq5B/g1zdI4kIGc5oC1SgU
uvdWeEnDqD10saP0JeajzSGZB5rcyzEZad2taZURTJrYg2WMeNlCJ6fcJgMCSAqhXdWLnddskNeH
IWHWRz7rENB1LkY4/ClHt22Ideq2jRo0HxNjWoaznXeHNA1BRPalLPntcWu1OrtgVe0hn3fGFzEx
xnVVV+gh1QpxKUoRwzLzQusgJ906XNeuC8+qfm6GdiE2qauYORGklMWIMmXZHQLH4kd6LKOva9fX
bP+p971pT/UYxyBIIcs2wB+TWyDMESxTzVpoNg5KRo0BBac1lEzRY3dXBOEzNmn10kSSMiiqcWf4
zZOIJVcemD/k4XXMzUzhofdP+JYdRGsOS+QZi1PhopDiO/7eIuXJkgjvmkJ/9RTQdnmsIxQ38uGz
WxYfJrv5GA9EjMZo7nriUjJfER2w8UKgcDSfbBzxFi32VIwkwa2eUcOoNY26h/UZ8wPqBF39tSQo
b6qk3Sa+KNbfsZpehIbNM9srex+MwlkjGr/rjXilHFms8lnawpX1c2Snr7WjXklMFrYhkT1s/deh
9F5GC6ynrO8zH6vPfLLphwwbXwv28wGgVbIlLlM8EkOAXWJMrBeNBLetKgiMhHxsEKWlyLJE8wjG
dUIFdWBsK7E2MuU5CRjtKudzmJifqok/Uk3BdzUwzfVtuAyRfVkZdvrRL/ycnoZ6FK7/asrm1cwM
6l6Y6DjDIvGJ4DC5FssprZ4Rdz1N5mEqBc04Qb/XgfxvT+BP9RHhvDQPnxmFbmI9qPaaQXtKlsVW
tO2dKAuMYYd23E0AklOcH9Zm52E3HDLBTXm4pBfXLarLkGEqTjRbnSZnFn2S6fdIdDMUljzV0tpV
luvH+TCCORFIIsR1q3QBIJGIOrn26zy3ERi77lKvuhh6t28l6dO1ohchwT+XglD5JKHSqbAoJDYa
4R0wyU6Xkd1/qFwdT1zkvSPgFnrjkUBijEmigzEMZYEI8nMtq7u47NemE7+Erv5gEixSOyRnVmmD
ziryqx11AftaQgJK0FIWQpDtRZRKW+wszE7+jLe5wqD/ge5xdbICYE0A0gU6UO/wRfU0+VZbU74y
sSXMRnKVwtCDtYE2zkCPRBbpK5EesuZlwnSGIsi13OXSUGtFunCDyF7XRN0UKEID8yMyg+up9Ckz
WgoDaUgYM4ODkGcuC9fnIXLoMtskly16UISFIEbG747JTdDiKrBCYRBQcIHqe/iCyDy8mvITDnMv
A6x0ZN/n0kGymRiuCfnh2bbayQHG8ueTYsyArt9OChhSQ1rA9MX1pP0CupK+8EdFSWRXpcaHFjgR
nAHqTuxSOCiMOY5Tv/ORUR8G7ID//NviX37bwMSJHzUAQLn6O4JAbXU21JUi2RVzxzv1qBjxQ0bw
wabMoAlkJcV474AWATb9AYrB3oUBPmdhtEXvUZcbScV1vAl1WsrNTZW4+8Gi5PPnvXR+A4W5Ouh6
BCAViHKTpuE/YWlZNWSx5cTcNoq9DBoSRFXX/YJhmGRynMtrmYF/gtOi0uKCqwIyVvbx9xnMEYZc
xRR7IhAZCr1gh3BNvJhzLqcS0J8Sp5yoSl8SSoXcExtLEJT5UfA5r0OC27srBBEVfXLruRzYlNa5
fI5GKZEWICm84jRIE77TCHbwUwkWoiORFzGanhETrj8NR0w6+DHUl0DV04pDmwYZW2uHthMmF3Z3
P6bBtxAy0CfXSe7nhI06z4sDMxQLlW5pwYeei4yhg70LqhOAPPKJ1mNljg/JEPyFyWCYv4FjOdm2
IUzbgb3o/AZYRbUux/6mjXch/Bscs601GFWy3xlvUs0jmVXPqKi0QJ0RDEScjekqShxxNjpr4wx6
znRARVnhDEVOVdRH0OT9ru4QvZ9n7rGnnoPoNdoggU/9pHK7e8ujAVzglTXVbrrp9Ol7Omkdgxsk
b6ccN9disx9QscD1ZJkGL36tAYQzqFeHXLq5oZiFFMkwSCWBJkfRwahg4krUJebacyR2xWzOSZkB
uxJqbkyh66i56wMaU7HRY8CVJ88QIxl5SN5TgXg91hnLAp+OVeXJzxhVEhXO7wcJi2u/tdW+JVGP
PblcaUZTrKGYfknxCqFcn6aCSMFcJ324xY7mpRWUG1MT5+oAaWZNT9d4xuJrYsq5NRL6iPjqTwR6
1Kuo+CAi8j0WmBBR5ALDwFHbboNAG7X2QsvPloz3QaF9w6sO8/jMN1a5Z38yOsI9z5pojMQkWDq4
strHt5B27yKr+62WCge5j7LY0C5BFigq9sWLMKPx0AObWsYJNBvepENw8PP+1eqDiuBs41mIIRVy
X8wgASek1VC5zs6stM9+ynM+72q59/PgG6an922cd7ejg7uP0WI71LXDB7yuAGugPhv3TYWjR/30
56HBmEHL7wZPY6Y4IzblYIHxnuHk44mNmmkd78z5kOfZQPIaMZz7VWuOmYxIWnGnBZGDSmU+N+/m
hlk+I+msGUZVNslf8Lu/I75dE1UBYfMcCSqS4t2Y2oxO7xShEe4S2/9UpNEd4fN+Ln0nMJG1atx7
M+Is77sPM/QK35sXTy8/msr+y7n5l8HddMFbCygSFpDI99DzNmw7z8mQSEdcvwB5w1PVYn9cF0uQ
LRhLYIVUkap1k/3Fqei/+EDO67m+4cz4MfAUmHlO2Qr7sEe9DR9xcRnXVMK8ZVgMf0HiviNQgTx2
LZ0xB4S8axim9R6HS4CNjn3SB7shjryVRhcdZMVK7+oIoxBMAF02sWt25Nrmsh0zHbE0rz9I3arW
gi9SoD6Ncdiv21Cla/ATcinmalSYJgy92ApRZ8W0rwaYl7fuh0VNS3Kt9ynJI85ciwKtmX0fD08p
ckMrfQIVK1IM/Lx41ru33Q8uuZDQ70X1oMVJtb7WxJGeZPapph3K8ysqfe666ymsJR8Lu4l3SZm1
66LFeI/HApWpyH9y0tkX2j07wTjduN20wGzJ3Gtmj3NF4RyiisfGLItsKQxj2oSu9rEq6mQVAt/l
DtafR4xcpWYisgzpboaKZtTUlKs9BjRwdeaIQAR3ncOAPGXZgxuAjUKAe1ylqB9hG3WXtf53O9fb
rWPuvChBarBWFLTzIdqUToVx0FSeSrdAlXfMSE5RIN+muKTvqjD81vRh/iP6+D9q1F+oUebMPPll
nPuNGvXxpQ5gxzZ59isv6ufXfvKimJj/4zJ7M+wpBCtsC6LQT2KUIaz/SBN2EHgHZvf/cqLc/+jU
kpQ0FOMly184UfZ/0KQ0Zl6IADo5x+X/C07UO8IHHCGGPx5jMpk5tjSsdwPgRHjSanXrXGKAY6sM
G4s9GqP7xtf7JZIKoOZQ+oAvPNeFjBg5VkQCdT1HuZciYV2oEug0oppJq99gM/qXkUb8k5Bz3TvX
JdolCbEcTtA7hoFvD6iMBY11cQygVVOOyqo72zMqzd6HiXHJLe/eNmAdZnnUrq7dBkmYtGt99E9k
qkJE1wwMyWc9T2VHJ9zeXVLKWebS6IPb1gvxkEBgaXK6pZl7r7/cCHc/ZrZfydTX2eNtwvu5+zOT
GtICPKn3bJqKoLOvcsO6TO5QkCrn0bmc8JWI5WxhMlli5RuBC1t6Rld8Gn29uWsMwhHsjk9mYIWY
gySHskFrFKPbpdIAjFHle3KLCkl7mm9Z6qWbUJTVnhrCvZD4aiPzRKV0NiAodHlKteTyl2OaT/k/
jwm2l0AHgC4N9+D7YxImEhVulJgXbvRsW9UoXncV6h967+9bgaePDAygt9wfmyJWasdErh1sIxhP
g+X121CVT2oYyyNg0I0blXC6KRCEgMgFdO97Z+5p+DgjDC520n/e9Wt88duu8+xAJTN4qsx3d1MG
n7WFbSsuRqGWuqNF96OxRaykwp899JbS74IjBtmIo47xTdcmw2dwJ43qUfPTOsS2gRhDaQy3A4nC
BmsQYNIxUSOVqiWSKOFRi8SN1kEjGWWN/ECVBbdKM6Gh98yAllsDE6tHVLpjF7aGTDbcGzSmrGAC
USYIfQ0kbpuUJlwZThEF0SBgqM/DrdYX+U6at7afI7Fo5dgWITJ1oZ+xKj1Klq3mGvty9M9h4Lg3
10UcrWTnIMDkEIkChrshsAv3dqg1G4MGh+WBQuv9fPzs5mTdqg8/dlre3kSalawZKoZtrXsmPrZG
BACg6W6va33c3cVRE691U6vvTYG9r156+9xwtwrYL+km5GbIX85E8akaYmON1Cx85qgq90OtV6te
K76OzuDOzZdngQb5YhqUdQlgSNJ2qf6SHol/u1VnyqlNmcHQTetdKor8mNkOMhAXTbSnTrZ4X4CB
2no1cP82sfbkyGc6P4gFjfVTEILMjVNFb9vP/eUkPOMmyItti4O3gQPFKWnBY2srP8atxXRHIK2V
e4MFrfvxz7fpu1BwHjVggbsMzFIxJPP/PzNohwJ4NNiVcZlsDVCNE6B46dyaMkbvx0nVBuhPxIXH
5EJJld1YQX0Itfihdl90VxdHRyfj90EK9hSn9zVpDsKt6doss2k1Bm24/fPuGv9ylk149Eo6usuw
8H6M7mhHxGU8GJi5q/JOH2uaqfHnsE9OAeEbpucZ1j2ZOqjMAq6T0TvzETSKVbP/846Y/0wvrufN
NOAKW0pnb35LL7wRRoauc5Xw3n0oY8M6VR+TIHJOORbQga5h4tChMYseWjgh5CEGd9n0QtxeT+VY
A4Md++RczfDPiXDUX2poYOyxtCrAhhj2KowoKWkANGjwILifSsStYavEVn7OSnIzz3A3vmeQyMlS
P2laNh60KHm+8mH+fKj/douYJtoxdHCkbf42kgkLL3aIKvoFB5UvVttHx17p+CVXyNElkX0/g1qc
XF00rYzWoNOSz5Fj0pDuHIS8zWlTRE27HdVU7VEkOIomBWExacOWWFpbAdPyF3/eYef3iZychsTh
+k/a7/nCRhEBlTc7calqsCIiDbstg/R2ku0XAJjyVkFQx1seHHgrY3uNk2h+TKvI2temWLWxfWcE
k7G28uGLrTp1MgKs5G2F1j+IZ8SNuSimMsm1RXTbTyYMSKcz98r66DS+2umBWR3iPCgW2axv2dKU
CpDbXqWouG8qHeR/Z8j0hApMeqJGa7p+fpRiuI91oU5NDEtCRUgVaINMcb1CDlThjKGwqdQ6dRsN
E+LfmbjLat/+roEPm9WCLlorD2bU+vhhGg9XXZp00BCrFrl1sOE2XeVHPMdEHzcAIj8flKiwzfzz
ebfmseLdlCcFj4RuUK90GVD+OZYgue61CgrXxQXpMy2Bxt6P+GsfJ1lVO0dzhnvN7ZBEIr44jXBk
oR+Me2zESI+0tNqlOjbBbW0dJmVsrUw7ty2MBRs+3DLS/W4flcHKV/l4LPynFhFaDzb/pijbYoW2
Bkl8Q2yYjdaDnznupoui21jLABArwCuZOE5mK24UXVSAM15/I5A2m/p4V6g8eejKyVy6jbVJg1kQ
knlw0UeyWANodfciR6vkz2fKINj+7UyZkOYtvK4p7urvzpQGvqBzcL26YBbxEdYYxvBt8Bwn3Ih1
aVj0XRBp8vqqXHphClIe2HAA7QbQ3lAcR0TTF2Yx3tC2H/9S93XmEPzXa0jXjTGNxIFan45wwbs9
SxtfRHo81pe+MPNjhA7MnYtcDeicJ6/U1KmS2mkA3QFkJaxWhpNkW6SYbOzaKG5eb9/CjPEBH6vZ
V0szbyplUTNrERccPfdmggy5RPg5wTMQfz68hsJNTNlw1bTUEDJz57eWfo/Oa+8wL2r9BHSlcKxd
LJsXLUv6veEtMm0Kt2mCrF5uZT4iI8V2LCd3EZTgryx8re16vvlNB/ZVV5h4hBQo0cC8a0I32Bgy
r5aZRQUz8F1IOak+rHobN6dZqS2OYRSO7QnwHPZp1orYA//IXHyIUxBxnTLBrRTgV1y/r5aBO7tQ
+wJ3pdzC4y3M/RVwleQvxGfhWv/kIltqrmLxQMF2sQQVEDVPRr80AiYVu7IMR/+ixX1+xlK121ga
0mz0vvFs1E54mn4NvaGhcz6qfROFB7hVwWMzadW+twHEBPJVDVV8tsfWshZCTtPKKkrCRrS3pKwU
5kINNgG2j1VU5LwmNQAhGSE1PUIBO1Pw3rRNHN/pxqemKY17DPqems6BB5/fRW6MoC1dOE6Yvg2i
6kvYIvG5mH0ZlW0H9z3c4gc4RgdYv+1C0AlbZ0jjdjDwFI80AGkcibKRQ+osbLfyCEs6FyNHZpzo
iEylvxqSexkmyWoKiJI6x93RVVuCUi4ORaDgvakx2+oVzIh0sCilQ4Q60dgaTj/WRHsZUhrDGPOt
fbS8TghCrvV4iG9tOmBpHoP30iq5lUm2AttDedTWs3WhBuDRsbh3Z8sHaDtOe8qcfvaGjz4avax2
aIEeBvyF8d71LLqSI3daMtU4toBMKGV4i8URKL2o6LYyquWWP0vVpY7qVYMjBhKCmFDFNgYYOvzV
xUDQiwPoMwxZY98ip7Wcat1fO4M4dKU2ntxiFnau1zV4jF3l9cPFUwD5DXp851FhKDx4rrNGPOnL
1MbjDklhjhMI2WC1J81mb+gotH51a4ZBudRjnDY6s0dCQTrorFNOXw+GmnsO3yLRJ0e9r89pl+hb
R3nDqoIC6UChvFiAYHmWeXqLVH41Is3DORpL9AlpSRuZp3PUueZd10Sfa3N6QcMdPdw4cS7Iv+Kp
bBv7ToH2qLznKgqmuxDGjJWn4aoyuCEo1mKAW+c7XPOSjZ3XX61EiP0gIaxVCFo+Vk2+x45qOnLZ
wiUqKgcCYwMDE9PHBik+h9owraNiShc6PZZjMjp3BY/KDu5kc1OsyH+8rZsFJwAo35SRK2oJdXST
GOPEBG7Wm8Cr67M3hjXqlAhNpm21h9ObHoULsVF3MAvwmG9d/O7BbffpjVfUNxATwFtaarjIGn/j
QmjLLuOwHMR2blUiIDmogOJ5CD4zh++DBWKKwvaIFUnnkYX5gAx0Iz73UN8THrAhke7O0Muzyz57
hFy5Xw83IxSaVWtbDqpX1HQWJRE4AzJAc810jo3TQW6tXKTc4qq6DSa/vrWSCQIj4jhrmOXJsUoK
f53bVrEKLJiWSoftzrdOmj533Sc0YgeN4++mXVG7zSKeLP0O9x79bpzG/i6iu5RGi7DhJNVRkWER
CbMzdSlHxvQozkXnHRrs+05p4Ly0XgybSE67sBmcWyPpyi3Ffbyobc3GOXMqlo40Cyqz7pcR19mk
M5F9U4Aao9rrV0MDO5p2ir4G0j4dzMlnrA2ab7KJhrM7LyRAgUWpKAqR28mjF3jxthuSr2Pq+3dT
0zd7TXh3OKkstXKy4MzUN1Xl+TehY9LoczGiM4LqA9g68eD44hjgGnoO9a2k9oCeAsoSGrftazhN
X0dPk9t8SuOF0bjdaSoM3OQYKQ1QP8fCfgoKcqF4wosmhahhuZO8u8YyfhTe1giJnj1ZnZFlDFBP
Tb2tH9NVp5RBfNehosBA4KyDussPvZTL0vHkXQvEowRek+D6+gDUaQ2es1535vRsB+i/pCUepUZb
xquyk/ljb90WkVwwfBm3jFPBqi2iXS1sn5pI7W1k3K3MWTKiQeEEUb2h2oHR+4Yap7mHEn1n5nmw
qBGPfzIM8aQF07AelIdxXGjDiGlJ6Q6/rJK9s70dRJodyGbLQwdM9kBaVPzYRJsZ5u/1HRW5t4zK
GDq4YXGwMzXp6wnlvMOPbR2YECbuaukWTn4oxfBzEQzajZC13AwapxWt0+qXReUe9LCw9zK7ihoz
yq6RlPmKXnl1sEziIgcC6Cq25XgI54X0pxEzXwkrSKAAaITLkunuEPRdtxUi3Uc+Iocgdl5+vAx6
L3BEvC2arD1U8wJHgAb99FRQMbGjVQLE6pBaHgbmRLLhMIzJYtTa+nBdBIZZHzSdRZMEX5y0rzZO
ApLeQ6V+jfP3SBcvefIt/6lCi3CrOpCBbpZirgWI8pCMYJnNIHBXZmeER5nxsExVpy+KaXwQAQN1
KtKEUAjexGDvO8ykOUjci66Ld5tTH2WrSSttDIBrYFFWMQD2zj4Irc8IDrwcfBSLCbm1H2vXTfzU
oEHSUHGjoCSNZMFcXByum9c16L3Yzl+3oyHfVIYGyElmt9VgPESJ5e+12UlWJlLbohKKVTvwnioQ
7qrFxHSbO/mjYVEH7WAyQYoecRiJKhojzbGCFbGWxje9cG76HlkZU8cSvZKdsYyVA+YF1uvS8ktv
NVgOSLay11dJ3y9VH+XnxH0E0BhufOnFa00kL71bb6c+BMlvgfqB8OGsPBqx0vG0BVRkYFyI89Rj
DnYroQkNppMTRb3i0Fc6dCftxRUAryB2oQ5Nhhs3yb6KMMRu/B3KLNbK7/q1JMQ5gU7P9nYe7BEm
shaJZZRAoV8yLdz0YP9XzYQ/cQ30GcmP7gSn95qrJ0usqB8cO4xBNzWUM/3CXqWG7JYj6DhKQ7ss
UdwQae/GVAUnHrV5wfS1h+BZb68voRqdHa6fu65dX3v77I/v/n/ffvsLQPPHJfQA7DHe/Saaf1iy
v/1MAcFk647D8Ze/HV8/I0q4okYmDwUkv597fP1eMUdF2Mp+q2rQ6LCHOYqc4Wlaxl3DFZnI9a5/
4W3v337vx8H4hSDmB9oFEn9lV1GLbfUwWzKFx1zZtKY0EiSVN1+jyNtqg6kviNOwhHM9wKKOF7aH
6wKOWgVtVwf/FDUM+KOxEWMH28FQmPG6BgR+OPigphCl0Z0YYonbkXFYgmJYIb4EqAvj+xLYh2yG
bMa9HWWwOFy87JrgoVeKJ/n69nXRkgcdlHTjJUAxa+kiMmGBO+fbzIL2YYyiY4WqOgZufO760nVx
3UwRddhptr2q/9+bdqJ+fqxI9JnbB4//7QtE8gkzMZ2HtBjVzoZBEyn8gVLY2QcbcwnAOBDBl8k0
Y7omexc9+733YKNqtKb8lB881FeQP55X4UrVKAcVqIqAmeGF66J39AJ5CZ8wNy8IwnAkcleewQxw
XbioMf1Yu24GkZcyIVjcum+fQdzj18+8fe/66bfN69rg18narRWjDzJL1qqVgiKCmG/PGB2/aY7Z
H326jRtBD4AAKB3Sw9sCLr/z64sjeL9f3n63ef1eU4fZLx/xRzy/l29/8d++QjjQLaQRlyD5qXX8
+HSa5u7P1ckc2Iu3b9Zh3GxtphzbgglNZ3rnqfC/O//2sbcf1ULO49vmde3d567dsLfXfjnw6zvv
voKloQbp9sY1i7uK8mkDJWY+c0ML8Axi1nyaCm+qmwfwuOnBS2M06K9npoi7LN1NOh4GqYTSPl/h
tyt63QSmSAIGRoblj/Xry28fva5dL2+Yd/5EkWX+QtehLLfMZDptzSjcdbog7u8nt1jXiLCUJOLt
PMxVY29jBjjfAcMkovp5mEcS9zp0YCbkr42yJ/GpZ//tLN1fSRBXTsR1UdVKJIu3bc/2ge7Vweyb
5xRrOdlkGPOfnv8ozqz5wRYGxHPhHfE7CVEKqTahrnoAGXQfr9elIvDdiDJ/LMjq9t4cwYj5Ak/N
UxI2uIX/95Z7uzrX1365RNiH/PcG+WXViwteDdv2s2r9L1IL6WLZYX4c82mYie3Fwi1ldmkH7zhA
P1wlM7klx9LRp/1v3ulqo7RabcIIIyZ80BBamHuYFhjUtZRtsIaLiTm822bLnFByEYmpuqEFcTOU
ovxo32mOZ55UdvEM29/jHbP3dV8iNubjox0Yr5NRg23L9Ue778K9aM5trFdHpPQvpYIERKHlNdyE
kG5nCFKythiCmfPoEtVltc5F6eAWFzxOlSYJEaxHOGXR1inVa85gBfguAifYd8iah8z1Q+h+LqsM
VlqLN/hgmd5eH7Vj4hWUxhz9sxsoB1WGaNo1yvhkx/60HoFpgQJFB8pvitt4KjdVm/VLD22lTdaT
0GvW+AK0/HOmdfkxjKhA6TrJEx0mQWyAtABkDTL8WAqIgiibucbwZaIBvOlTDUqTX/t3er0O5KrO
rOoS+eMH28nlfszkV/DV4wbwiLvzbGAWSILel5kf3st6KrcFfLsOw4E1zeFkZYyFj1N7rtZR2tsv
VzSgaUz+FjeQfc/DgPki1aowSLpNGSK9Hekf7dGymWI9+EvpMPONq3M2KrQpquyLlunZTVcMsN2z
aEcd9I4BCR7D5AR7sLrnKHK6feLEF8vV08e2Q8batqzXQYz6hyrZ6bgZoFog5QZ6CYx8MW5bB42N
ZuqwgVf+GgFypsIIrG9tUjPgenyZJM6MbmEfQ4950BtiKEhwWJFHgJGcOku9zoylXQLhPqT0gU54
3mYfVEwuZj4OdaVeEh8NG1+0YmfkfrKV5bJohvYUQ7hc2EZd3ol6bGGXwyKoDfdU4qSicHMlzsYV
tARE1sHM30ljGO/DoIKyrgO5s9sLGggzyXOkR4kJwtFv4FvJJCLRY6LTlDxj/uPvMUXw6A5BoQqw
UW0ueAvFq7az1AmG1we/k1Ae8nAPLSJBqoMaIoamkBA9cNWqG+3j0Guf210SW5dxiN0TyiigprAc
PIbGq6Zp/RIIts3sCvjVmhoX8nNp703H3rp3kB5wI9QYLoqzSxF77eWq/poiPoW6m/GB/g0RLBn6
xjDgw052fh6AN+pjny7NtMqORiUfgsIEnf4y0XL+0LivohjvxzDzLkZofTZLa7jzBw9K2zje0MJL
z7bETJhYpdtX+aAvx7z+UM0ucKKMbxJRRSe4LF+yihqV3wbOzail/art6SO5erNCZLR9VFqyRutx
WGdpXO2yOv/QmzhCkp/uAUXo29AcTsjo078Iu9kknPw3q46dMYEzFBF7xwleVJ6l7ZJxeoqKpHqM
cSvEDvYuNjewHeqLSjHpzR2GVzuhVExX1EgkIVIC/H0ah20VWvqWps2wJNj0F6D99ZMKHEQPE/oH
JebHRzd0lpmNU6NgXq3ixsbiAT/GZnI/Dp1ITqBSp2Un2gn0FjXCUYfgZ3qWeSTwgjSSimhnlOay
x1cRMfB2aafR89iz52T78Byq5lnLewl6FwNefDW/jU32HBRyw0eyjSkQXNH0Fo/RoW3vgR48iEpQ
T2ATuarCpNuCWrmUr26CpHxWqDP0sBoCivZJJys+N0UTIh6JTJXphIc4mdITbdcvQs8f3aF+xIFX
bfxC7nJ7uonS4hny4hmM2bDVPXqt7vBJb2KAnkBp1sggIElG+9Ewv+mQgg23ejGehZdNN9heratq
X8jWQHHscyhNc5931udetM6ujbr7xo6+23FU7QZokJhzUs2F6d6Ry2L2gzofnYZqn473KizxjR4c
dJOcbHroOyqMZsYFMJ16Nq5cJE6kPRlC30l5EkkkHgNTrQbaASe7FJDNlCuXqYa4y6jQThp9fZ8H
1aazx4+TVdaQK+vmjIJ3tM7zEgVe+aD3VoWkJQyzIRhWQ9SpreaRAY6a9LcR9aiFM/igfPtTpifa
jd2urKYtHkStKGmZxW3Q9ulKhUZ7SqfXvB+rC0b0l1b0D4RyzrqnezCAv3w26/jGNJNTbUbBg+s7
wdYIovKAe11RL7I+eNKglF8kjpnh5AL/mZz20o1fQmFVrxo87FVRztpMMTct1ciMNBqlGSkH7As6
H5w+UsmXsWFOQ6OhQDzvf9g7k+W4kSyLfhHKMDimbQAIxMjgFBq4gYkihXkeHMDX9wGzqy272qx6
0dtOs5SllCKDEQDc/b1377kM+nggusO4Pk0DHqSvP4kAoJ2NufrMM7c4WGL0yqW2QnWuLo4wlcPa
c4bS1zTx+4gHpqmx2Te8jsim5hpnxKhKU/JcjGVOazjP7stg7TpkuB4BWdmNjBRS+FZivKTb8ctc
3Wawm6cuRbnIPeHhoTgDWuOJtpreb4blA/TBw1JrGuai9JeidvYxrrZlu6QXjRaQ55tDJUcvIqaK
YaZ1vyB6GAccMmTG2dYQnoi1MI+zo9gBjtotI14oL0Vu7Rwh/lTLKL81hHfnKpg7ERXpc09+FuyT
OFTrbH1M3PyXkSz1tYcGueuZU5+GJ8VmCGi1Yp+x0IeMXSjlhR22SxXT78aKPtAV1YGa1pa801rh
9lXA+XSm4dVGLE6OZW1nJfmL5rwaFhklvNNK9yoyF/HQqu/cOZ8fOknGzU9ecj3CdRo2gMiPxILi
vahQ8XNl2jhQxuJFcGh2EZ+M11T2faihTKmK2ZE1HdmwYPLvcQEq0LHwZScScGlnLbTmVGa7TZTg
wO2JR+ek+kOI4j5hZ610Wqxu1A7+kkqL88D8mpuVjrgMw7CU8Y1Uy3qfWfwQGfFZJOsWB2ksTkhb
mOZKXJ9U6xfDO+1BtceQD9IoS/nTqHoNcWr8GXdM5oi/EE/zrHCsHJKL7T4CFrRIDSpe6phbeUqd
ye81ln+OMNwVy3rTCCE84ZNkUGQT2YwhNLDARqZUzXSQ1/Q1ssZrHEdYo81lDSFkIc8VByNzPwjl
Bl828bgOCIiCzO4flHzATbJp7UFLf1fFH051BcghafuVWXG7jM0nw5xnc9TVD0NJaSS71nd2rybI
icvTBLoqsonuyVquv5LY2lw7m0HPaDkzTrlzFrnVYYVvldC1NeL9TOniYj6xharf1LZ6t5smcMFV
nKIUL/siVlLu9Wi8rMSLXhqrvGmWzbke9UiQFmN66HMqjY6z9IVSfHRz+0npt5NXVBzGaMzDXHOw
r1bdYdjaJeqaMmXTmnpfFGjnScD1cUmPtIVBESalRACR5RTKeWb9dPHqO0kJ1rGw2ovUJmx4c3xW
hyUB4CvVw5DjhJOx8ehUpfNoVjKM0OUzC03PjAQPtLLpq4j1J1bT+tyyGPSMY3xtpA1XG9jX0LZF
p3Y0njM0Mx6Ig+HQKpDOanwz2IdLvnpmYFdw2E8K/IhQ0S+IEugXi1ndZffGVqLdoA5FMNgqQiTX
eWxmdznluvpzLovGLzQ2FJuhKpHYF44KBHGx8WGsmD9aU7vNy74Bhh2CaYjObQ6wYW1vukazRWur
Y76SnTuUvZ+Wpv3YZvXPBktlOjZKiIq+J5rQjnYZ07ewl/w4HKsyNBHDdEy08jlblOnoOoQREh/3
hwOPcVY6bBidK9bjrMmjxd5GXIx77FrJqQIsFy3c+RcyacvHiJfeTTW/laI/zXPEsckCC5B2JG/n
w2ZUNkweevLCBixPVYI528nfzGaxP6s++iXqn7j+52crU2/FaPyskZbebBeejZtrp0GH0ak3MF2y
Ct9Zm5kmUejjmWyzJoDq0XtJpZVXWPkhGXgRcsupfECLdUq271maw0YoAe6hvU4grw0lKpm0rc5p
SExGX6rznLP+Ejtjnosaj3W2oJ1DXFiGajNBixGzE6C2/UNv/DkBPpNoRAnz4EIZbCzsizFJFzK6
cjzqT45hhd0WREamdJR2hHXkFzsuf7ZCao964hL42bYNWYn1epu5ErvG6DavMX18Y4Q9NRhhtAyP
y+CMx9yMTrV4sdpCXLWN/zPHWn3Vk+mpyKxdXlvp1Y2KBdZSNYFPaE6xqyWe7ThJ+CXPjNNCD4SS
FHvWV1CJJNI3mdkxDcKLVydT43fbYTxX5of3yWB+M4Il/pKXQAf3HJUcYLn0vzWn9gQD6gtO2wPR
s+txtOoawHW9MAJeK75z6n/d48hkfXyPzVGm8g8yxDDRWr42J0lrYlizm3XG1enMmVIV53YsPmEc
rD4yHJXDUZ3jEdBoN5bac7KLvyWOcmFKUz/E85vSINR0aEI+IojO/Lhlv//6JUfsem3L5bvM7fHA
ya+8rKV5KB38SMzzoYRARSElFtomaOgD5c1rDwVkyH/0nUAq6WqYD6wm2gt0I4GU1CBfY6dan0h0
ioxrFrXf/rM1UCjGEerhueYP5/zC35v2C3LTFSLGhfR3MpQonP2czeaQu84HE/8Di8F4bvv8CTKI
do4zS+yjbDkvhs0FV03lKlwJYaTVLV+blWchl0/q6/6gLOa7PlcgtBQir2VSQzVRKNxN8wcDPufo
5JDwiL34qNdGog2qiBoQZn8eR5jXPDcA7euciZjSb6OVCKYfRpQMYJxRCfpCYAwOAhuhJyT+1cIt
2yMtYP3YDvw2aQC9GPUC2sF2SRUFcxz0FeaKjMFHSEXc7YDwsEFTg5wx32aAutdHi4BifxPajB2z
mypt653mzoiRggr1VdBDf2AQYXw36w915Xy01PIyUI0dOYd/554hodB4HuhqPOW5+6A0dGkGVS33
Y6LOj4sOqGxILIIdUPfEsRBPpquc6S/sepFVVxK+91VcYtlQATRTEib7tXE5IkRj6el0Xk96poze
VGxgMGRd+7gqwd6K9DtJdvnV7KrIM2OAqzS40qBIQAcmC0QhdJh4ukCrQoywizPfbCFnyQNFueAO
IY5p7HR8aluDpBj6jyYlHHZu4kc9nm5JGrnf5kFDolyp2pl9d9hlDXZt7OQXFWHgqRIaR9JClAcX
oWBgkMwRCHMMmPq2D4TOEnqXk0lKMHUZKAY2bphhljLozwQ4ftaSGWvcV3OYR+Z4ccvcPZgMyoh3
0/4ovWpc7b4MVrIVblLKHrBpelq5S725c8ZDBZGZyTTD7SQqtAelPAAyTwA/ywwhpIp/2oLNUNuu
fEzWDAbEcVESeZO9dW8a5WoZS7oXtjb4o6seEXcs1yFzxW4oY0A8cXGDn6Z61laQxK2ZPeCI+r6O
Cakbuf4hJ3tXlq4OY33U75Il0R2s9HXqBga/xHK0vd6+ueW070TxW8eBTj2uv7Smkh7yCBWF7ho4
CY2xfBotTiQDPvdIaaKgdsEXLnBzaFZUj8gvYZV1PA1FkwQcxvDJk+ka2PQePNQ6mY+WcisZML7j
wbOhlCXSnq46Fnw8CToUXMJVuwZslsGahuK7WrkjF6r17VCSaVoGfIcagfElk/amO7QJ4ss1RezY
GPLVIBSM2exgMDCI9GDO8GIM+Smak34P9cAX+hiF2aiNTDCwMPSDSJnfqb9cTlAmKNqrlTc/pjwn
edrUs2dAHA4aOkd0CxBOLAmOQ/GiCsjiSRMTnRDH78LMJ8aMzzHLxUOiVH/KBVOjQUnu5DNSnsQt
wc0guOxHeNjOCvquo9TzmKMoe7IXTnHW555dyQx0xg28X0XdCBrMSrQ1dPq7klX4OJ1UOTKCN1Az
rTZYMX04AejWaGsL+5QPC8e0fNRJDU41Bk4C4+ZThVCSB7VjlhcpN70Cwzl1IogzFZIrvFgzQd1U
PMbDnBwBFxlHgPECbFbShPXUvuSF7SACv+JytA7ovLGoVwIy7tZfU/vnzOVE3TXucltWygUg7xnE
OliCTdcEsQ4zQOCPvRnykd0ovSi9/eOrBVPYUkDV0rVD/tOoC0AxK4IgmJc8bquYGSJOqt/H+Rgq
3WfaYQOdUykeq2n6MEvr7BaRDIBJoNQvCIGwZxPIJZENbW0im2gXTge1+zS52nLMm46a1ZgjuqTN
H972k9Gm97KKdb+nZQrtpaOSbODiDRNdFLlJOJJIfRu0LPOdGCCuXg4l/rKZeyeprJs+qqd0Eft5
BVXbIOL2rZWgaAXOw0G3QaswgmMOboCI07Xi7kzp81d+YhyncyAmDiCwIcs94D+xr0vzYe7t8dww
RFAfRB0tJ7MxPkckFhetNPGpZ4PvglQNYJxyu7mW9LJSmXdxzg6XclIBHmjP1MmYw/HqcMCY0Dj2
jXklKKE8Z3l0w3m7d2w4hLIBD504FwOsgFdmuE/MbP3IFWAapTpyP3Vgmsc0jThz159fYvhodt5x
Uvbf4bgTypyYThSqvMkg4YGHzglsS7+b8yz/rAYsWyomxHFiOkzaOweu9DasOn2/bi6uhlPj20tp
NtaFsc9q5Kk5T7NHt9kr5dhda+lczFirnunbAvdMLdvnNHUfMiDqjJtRD6Smc0Fw9FM0TXduYzwS
oy3SoCsifZf1xRAsbY/iwZkZfXTWxYosD54WmqSsJpNiVJlsu8z23Th5JX7mjFQXfUhVa14GFxFO
vDEeelW7rEUjrhGy6BmnilheliLBCJ500DuyzvS+Wo9Z3K47ZXjU85kuvQIoXgzZj5Zi+AIC/9sU
MX9x0Hye47wBqrWJF13F14HYnCqJZ166z40NEOXrlwJMdpj05XNhRwbKTfGZUKMiHEY9t5NK9WvJ
Hjgl15cKBMj3HN9nHCVBpSXYG6rcfW2E+wIDT55joG6A3banOqcZNxe0uHA43lDC9Te9cUI32nIQ
EQ06tF0VTDa2i63fnVS4FCsbWd9cjbxUzwxZhuOyQktM6gRgFpp/LVcubTEC9Z6z/Kl71/s2xJGe
39mdtUu1JOmua3F+69mLirI+KLWFkY0mlqurdZ6y5n049/imp75bw6/egtY9U6IoB1U2abimKAwT
5h+q06UH9WNOlOTcTqz2uaG8EKCanPURo/WgudelzI9KndpI7rv2hAHuLW1HJ9DKjifKaeGpOHR5
01kHFg6gVVTzYUudQE6kA+ADt0/DJj0sWVmzBGnRAYUIciEQBd5SOo43WYCiKEYsX4naF7U35lBq
yX5IDPu5spfQGNDq1Y72UFb527BuCpqpARkDNa+SskZ2SkZwU5sO/C0ahVpaD+dWScJ61tVbUtXf
+AiaQKwcwRdDezQS3n7FhNJD3F7uWyezvLGyhW9wIg7R6HYnhw5LAlDIbS39shTKuyInK6ycZt3b
dVeBJf5GKst8SCLs16SDTDRW02tU5YkXE6V4KZwYXOY8lg9d/u7WhN05evkrYzUFHND5OH7iK1x6
GVTY5femlrEaWXhhCVFvdorUjB/mRHM4B9hTFxHoJOXVaAayFGPWLVtoUdh2mp/M7vrUzVP1GM1/
AOjAJU6oLmj5LI8W8ag3fM9gC6ofndqAEscyhjRPRUaTrhMa2Wq4woTVg8mkftAx2MvJvGI6IjDa
zX+XcVsca2dRbgz7X9yC0Qftuu4BdoyjRruVZtALe44LibiEM6QHUZ8UoGRH5TC5z/S98xdF+VMs
Qx0yMwQ5sZU6sskvM52Ra0HahOeQZR/mcK4vVm7ciAuob65mlw9Ff//rN/rEfYEk21NSBHsWnK2z
AiUfoZ0UQSrg+rHt1K8ppNXQ0OLpYgzmsJtGWKWyW+3Dl+FCl5yg9J6KklFRHToq8sbMci7txJaq
x0p9kUv2fZR08lRNfawZWPXJaAVfYQN2o3V0ovTDV6XIW0D1mxGQ3A9c34z13jEHBLaWHeob3MFW
l4ganebdnM2PZkzFGUdPXaKRPNtvIQjwGwupF0FODFKA5jesuVgeZxrNRx1qX3FL/1rLbNrDZTGB
UmvWXnT5Twg0/c22o8prB+WJuNEMffoyH9AxKj7HSPswLW1AUf1UgJy8Mjcg1ELOCWMOxo5Nz7Yv
XTR7ArIPBMcbSsXxgCQm2zUjmwPNLjDY+C/gfoL5mcBUqxAV5cw+3Go9miy7CrIIDpeJIb1vkM1N
E34z3hOaxAEw/UhDLgbnMtWUZa38TQMzPyxiSfaRLB1PazobkClyfkMfjEsjtXOjrtmNOrmhFEhN
D3Afs4iqqTGLxjRcB1N7paE/0emmx3owbbm8ikxkTzFLVgw8Z1Lt5UX2Jn9DTR10ZRo41O14BiMw
WvULzQWMRhlJcEsNDzTqIJE2WGgWLdFfbWzuuOevpdCx1xi0eaXTkLOai6PCufihgoxPI87PldR6
M/Ao2tDU7dEYWJhG56xti2dpq+NB5bopLYCQZrE4/MG96rK0O+i1Tf+uPAMZIQHQToi3xRi0Q0Ht
Xhhineq4zR4n+hmeNdPq7YdsODXILZhpWg/wrlJ/peC6dJb+PbLe5tgavnGx7ql04JamHQkaRMLS
hpupO9VE7BNB8LFRvwu9lQ+RE+ql21M/UwA1kcv5wyqf1wRD8tyFBJ43P3UgIbJMX0pdVoEyWsPj
WpdHmBIeAR8APrfJXF7wqDeadA6DtnD19BT2cKtrRIZkZ3t5HQUC9KUuXBbIYrnVyYxAy5I/Tcfg
TbqRTzjRQaFSuhTiXUGOG8Zj7DOUaNk2R9tnghl7S2El56GG2qbAPv9WJkPgJLhHKuLNd1W7yiDt
UrohMQrmYhWEwi9GE1YlLdhBnsdlko+vMWKlsymSXZl94+jU+oiZMzbkTg1Gaz04kcGoRLGMo16V
d6TS8xkouDwvTIrm3jROo8zba4dgJXSd9d024uqs6kZ5/vovSE7VWebat7gldCky6vUUC375+q8Z
bPA6Kwu9pKKHokBj28JoO5joBDotWjxdRzbmQGeDlFE/S+xDTJK5zNWUIEvMXBVYdIVfIV+116WL
O6+1sbF3sSNgVyXztWN8/2UvA4VbvazZb4RYt1ZE1s+eeiVxtZ/NDF/LKNLmbMsW8zvRZo2l2Gcj
30wFKc3Avl6v+jTIJyN7Q5ZovgwiD8VCYkqqwoYoz3UD+kGrdRJShj8Ak38knPxDxg90dVGvsymv
9p6z7YmRGeevMj2l8fxDqCXLXOIAq3YMiki45V/6iDleaE/LtL2uQhJ1EOuoyyVwrNZxGmA102vi
ZvpFSVgpaUP9GvlBgBpR7LvWH20wYSKZPMadam16leE8CfGt1OZn5HmuH2f174wY9VCLFIJLTG0j
l15F5MBgGXDvumL0s3ShMHSmc8e46OxG5aUhcNCXDTZeUXPqNoYRu4Zbn5gZ32N87yeOSZY/MOWm
e8ruMMBs/Esi2+kPabMY+3QTLleK0zAOLAjrGzfyNT66AH23s+9LuiepNIB0wybV7eYVLFQbxA6r
RKVGGM+ZTnlZtcDEIVl41880zDtXo60oIZ9MXZ4FfUn6ELAb8ylNrQJ9qnnMrmggo7vRAz42We09
10KRAi+H3mi1/EIa3h5U8xQrinWllcWxn/CitFf1u1PYn2WLLop9MyyZvJRj36J6d1Jcl/R0V9Nk
H1jqA8IqCa3vnb4bjed2OhhSVQ9K+Y7RpQ6nOr0lNGThkWj9oe+toLdkmI+Z/Rv4Ug09fpXkD+rd
zUlk53emUhD8Tf8TsAQ0ZHLj/CR3NU7aunZrp+GaCWzLZf2j3LjW2Ils1pem2ekNJE0ZUeXZiCYW
t2qDgwseKewte97PsTuj6CsBXFXj7znT6EtG+dFY7HurMSJp7VzZzSLDLQ7TNRgaQILMLbAI1pBk
HVe7UqA8dZHWnRqz+xkb6gORFeXjYOp7I5XxtXe0x2VMVhq1ReSzEC5QpDDUq5XKPIz5E/XfpnmU
D4qw1WO39s9ffoJBaK9INIm2GTgXCZG9ZF09HdbK+jYIaDxDYy+4VJQPk+yrQ5nkbaAsrovdRmLT
Y+rkWYVGlM4w/CJkZjin07IJSM2/jM//T0T5X4goGiGcWBD/XVh0Wn3+HYbyn1/xz5BoWCgobATM
E9NyDCKF/guGYmv/UJmUaAQ1WzoWeAPyyj+JKPY/BGxDHbEurltDV3EY/zMl2vgHDknbVPHlgDjT
Xfv/QEQxga7YWC35RqyvrqVZ/+LsG+xMVYYZl9K47BAmcrLTdjoWX4xyv7VT9za+KsfYR31rHlmH
//ZBPf5l6vw7MeR/hroCVbJMEySLy7sxvxBaf7MV1pVZt5ZKQiQMY5KMvHU4F/KhBK02hCqFMCWf
9QkU6//4sps59m8vO4rInLqUl+1+jK2XlLdRCYOx8LbuY382mz1o33//kv/d1Lp9yv/9jf4L5CC3
UMY4E69IbxO9hWbvsADG4CBTf8i+/fvXEvaWIf43Dy0vR5ozoeS2vpmhsc/8y0XtybHJ4qntDqiV
I7iyeAuFcZsHF7Nj5bTXtM+TgFq4Z7uMGfMbeXZ1S0nbwIYbX+v51S4rvGxK5Oy5c10Pkh4Cpbap
vbWjvQUgATFxr4771Va/R5gldkwI1P0CbGPMxMeEs3Pmwu8MaVeHiqBevzPKIcyp5mnUU9xk8hZx
4vXLTF5h4Wyalj6jcO0rH2HmfuIfv1ePCYc6JHH6M34g4a04OrG+xEGH+nTHcfQhGtIEx2bnU6B8
z11Satir7mjEJkYA9stsF9ELHjkOD3qTHqTEChTZKtlQKIo0rC0Hq/vVLzN3nvEL8hVY32phJGt5
shoHIjHMU29NNhhYzmW0CHSTPlAyHqU+/DZq90EnD5DGqvFpluM1bdo3Q5/u0Kb9vu+vjPy/LwgK
PJuQMGoIzUbdEvkwm71RKkCs2MC9lcqjsN7HFEmOtaAhWydcmc4o7zPKIo+O2ZsabwMmvcZpT0gj
MwWvrMk8s2YOTcbmVvwNbfDTUPg6iYNnp+fQIQkh3RGL1ACkKD2tWp9qrQ4bSRRHB5cu4GMjUGj5
USknUoXLYBhWC/8W2TwFJrOUGMKmTgMh6jebRCMYLoE9Lp/5Ot8TyyA+Y0YAOt/RvSaYEptwqnC7
kET1aRjlPW4+qrL/xVmh8Bdic3HtUHtTNy15Vga2bN6iGfe2be31yoHpbU13syk/VVkTaTkU/vZ9
aNve1cW8LfUjM2gGhP3WLYfP3JiEWww1bm84ISbLVYOMiFEef6WuA6H3lxVpKDCkAi3hluZUWjPT
OsOY/LLnU3Ma3cdX8IezxLxDFETft6zFp4KbK9SG1BMcwna58hjpkhZUlv7pc95B2VM9JspwydEz
gEvE26gX3Y/MEKgJMYq6tUPpkdhzAEP9VG52XGVFA8eBGvQv95y+Wpy7sp1G2LjXOvwgrbAijwZ0
SQkeBxnsDWBP9qG1WhrCLT+z3VdPtOCexcptUmjapYa8602wLgMETQUJU8lxKFR6P9pGaef+IRcP
WgemDOaQfhqp9J3ztuOW4QtwQX5daNdh0QGYDLnike8Vewzv38aID0PqXdgoQuXVB19L5BUHzBNZ
Q3/dvpW+aYza+reGqBfCW/EUYyfBT9Uz4RGbGoAqdC54d5GiMSmnb7iDNwmy3sqRWMz3eale81KC
vTRBtRfDm9ZamNeViXkJmQjCdhXUhB0Vua7yAjYkQHP8LBQQS0uiHqaRcZJcAVXY2XFUwesiVwym
vHtMqxnO8thfnWa4KxXaIgIRcEBsd54KN4N1F2xg3LzpOo9hkSJRwLJDQRjFgbk9cbWNB9UO1TbZ
01FNduTk4ocUjIAms0bXjeInjklUHTYlfB6bROKqn6U2vOiS/q6ueavgSdW2X7ACk35D8Nsoum5P
0/8+0bb2erMjDaPqfNsdn7rFIvyLdGCniukjUMF407eIKM9gNFF5MrRoPGIbiTQwTU+Li9VnIHvc
bienVghb11nMUJ35dpPeC+MbtbQg8AGoKAOWJ0pGhFk8kElOIni9fBuahmBmlUc8iUicqFjyv5aj
HD1uz+xhKWnfmVCZv5KBy4g3RQ6EavEiWSw+h56Falq4IoXD4j9Lv9KjZxqY/G8uqlj1TwiHGyHI
JbPNek6MJYQweR9m/rBy66cUhHs3yXDsqrui592+S5cUImL39fXARPamXX9Hd3Vvp+XekQVEoXhT
LW5nlW6dh6TwTrGDwy59GcmfZFEl6USKT33LqxjltsZ05VuXmve2CiaEqju3Mz5rUo917M6smdpR
nY0nKQo41uVT6bZ/mMH5k0kokr49x4Irus58XL3CNGCCUaU6JYm7bRmTdwz9XcGTsuK0Vvko8K0g
nUS5nPCxztviPpPq0djoI+yB/g8K1mYXS4sCi/3H6xaK7wKCw4p/bocu9zO1FdbOLCUT/DaNYbsO
35b8ME+sn4rLW4sdKhB6Acfe7d62jwSwBIRbsYVq8DSVOdqVfFq/3iDyOHjTY3L6uuHNZnhr++xU
uXYTuozleE1v0dhH4UiHtBp/siMzMdKToMu44G5E6az25ZMt+itb+1tixD+6PCGr0RYh+P/8srCN
j3YfaG6Kc50gKX8gimjsCgwZFuK/bVXDdQ+rhCnDTmMMtcP23WGmSIMIhWxNMNGTI8HQ0xygFGqi
zJN2/5QtwCFrt9MCp7NQudKiaioeoYRBrSbLJ1BiND1m+Sjq5IFU3mtbmQq9WBa9bedLBsZS2fAE
Fohc9Tp5YY8+cwmR1uNm7nI9xp15p6VR7oWpr7s8qwGUz+6fLQ6m7NgBklJtfG3Tczq8hSGhZ56g
7FNWB3ETTyztP6a9RIjeXVJ3MytVA1ZZZevq69TuSeynpAou/bmTr7SkAtXObwNwex8F3eo7s/Oj
owXD2uGCYiJ6obUnBisTzvKlI89y85mpwOB9NtWPHodRU4rHLNM1NsD5kvNvPeB2XaLh0OiT/l0m
iu+YZVhMHGtgAJwlQKNzBhHAbM09LSf9sipkEogRW36aCjSS5k/L5lZua8lLzfqb1OSJ2HWvSlB+
1d06HicLfImM3dvazU8JfT3WWPFrjjZwchETyCzJTiLyDBK7wZtKKoePs7DKPbyN12mFa65bawSe
t3hX6hxhtbWyV0xoZ0ngVFm0O91vRUMvENbnvKJ67XV+ogmDfEYUlOeS/ebFNoKE6F0sRU7bSHlD
qcFZR1n4NJbpwMSMFmfvzaV0dix8zxCIjp0LUinTAb4wLQXFMu/hh6Xca3GD4pVBijquDvmF3UVH
5mdIqzqDd/kWKyw+00xvw1iBRJEwbk7qgbq+3Fta4zeob7zZxsZp9cQbthr+K201sYY5m+ukqU4Z
6BVnIl1kMh2SBadXZxhp9usw0uKJCXiiOmC3nNNisKd3QuJ56z9Y7eTZmuZLbKBxwGkC8lWOrxmD
Wi81o191ywb01w+RtsRTLuZBLDddWS/unL5ppUuiFahBD0eT5PnA6p/UNc7n1NWJK473maJ+V7ZE
2XRoDpYxq6T30KxzVRS8tP6AnQxdWFOE7vJEvC5G+mwkdunbCEBOnS4qHwGJFhhutKXvcvxpJqML
59l5EFuGYkqKDHtv1kb1Mc0SAmns41zbWyqE6SOv1sMGAs86f0w2D1WUaM01zYojCzCHAqS2e1rQ
6S6JGzSkOinORb6NdvrfPY9mUDcfX/FxyZT8JpiLUJ3VXuATgKSyo5XsOjKMsoVQkblhFjV/rMT6
Bci7CFlKatbtNedpYcltFQRXhcEP/3VHsVCkNh0qx4yuaW1lvguv1+5oU7J6xMtFk42108eKsBmx
5dkOEyhCq9RoUi7Fls6bQheKHgvzIy642L1VEyRSVVczXzGWjdxpPZSPuTbTYHGiFuhO+p4PU0Ey
X0oFkiEDci0lcE1iWSluN5ooOa9Myejxtla3t2OGXKPWg+XV1XsKvGskUCTA25x7hIrZIR7fX2U5
+Ry2jqvTTY9lurAMmCVqqyiM2ML3WW9xupIDGXZsxHLO36mKJk/Tt9SCVnAWLrtQMUaX+iFmR1+w
n+BX9wejqSh9zH2l6t9MnYnqoJFySaM49bT6wU6RghgJiLE0YtTWJPlzo9JAR5T3mtcjCkmtHXfd
yLGFKXKNPpH1iJgIN8lZFcsp82vTuIg0f08qWbG3HXHQlh5WmgkfnXggU/FjpGD17LZwQ2Kf6dJT
bgF6/ihjneDxNT91JkdbXAXprtW5rpbo3XC22qNlIrPp1YyJVT5+L6zp2W7I/0BVyucSJceY8fOu
AGbOmGzxMVJJ7HLZgxKPf/CqRIHZYIivl+xOdy7ZK7qUR86oD1v6l16QfJs6Rr3X9Kk99xwtBm2v
qCSjwwDJAs6UCA8bMoizfqTYYA6YWGPhUynsiczuQ9z/e7QSZIf3zg/MMKbf4TBIG/tZbyZEp0rZ
h4WxQotEuiHgsk0xlNa2IyagWZo+jLKDS8Ln1TCjl+haVKZJzhKMKGzwiV8hqswEYMSaLEusv1Oc
rdQctklW41Ad+d27vQ6Jr22TNndCIeQOeIOXjNVmCg3x3XXkQJSl+4IAbThysqrJCkSvzqdm+Zlr
s4RL88JBuAyJqzbhWrpA5YgDT2kZ4F2BvNN3gFYMx9kPqv4K7e6mOPM7WsjFtzGwj0X8kElXHsHp
+lFBb7ds5nfISwAHYQd6Wq/WgYwqanenT5jngNQsGFrX+AN9W8TucZAlFZ3oevLdZqq4frjMw/a4
ZWiALJTSazk5O31Z3a3a5PZ08wxh7xZwbQJukdudVgjVBygWonsLeO29TKgYO80lHIXV0lupMTYm
33/wdF7LkWLbFv0iIvDmFUhI75RSSnohZEp47/n6M+gbcR9OR3Wd7mpJCXsvM+eY+34adotArR/V
bFH5qCKgWUwgtoUpsts1mD20zBtWNxw5pNDoDQfO4rK1zPRQosTp2FLZlj77MqwSIu5AKahL44qR
V01kreuF8lFI1aaRhnQ/5Nm3IUSfyCrS+KcRl71KVWNXWv1VqgJ9wSTtU0ndwzY8IoPdLObkC0NN
rGea38Sl/pfO807lCnasho1+lIgz5z/PL/NCtJTFhzgTOlAW0m4uq1sZC19VyDqFOrsFqVRznajs
iFDg65Q5dqtb9y7CNHIBITzzxDa/JESTT1BlzAoKqfCNuPaW1Kjdskc5Upb3XqOTDTrcO3KZfidK
SNBnoWJ9UisiC+T0pVCZHKbLvA2CzWCaqqv3yhqEbh6aQvQH7Q0da+EvusYGV8rPsskILJ55PgPU
/HkRaxthNXbGwFqq/l/eVvchj16MIngrkhBAfkauhYl6yw4zDlVDOEDnwCgRqSCBtfJZMX13M4SZ
XmBuZOZRdj0yt7dQ9DepuRwqqHpZyFfAT/c4kS1GpPFJ0RuyAjD3+EkleSyupx3OF9bourlVNfVo
LdqyLVEXCJCE3ISPjapWuVZCxlcJDcJWERitxBJfpUNxjTT38qx+FQvmJ1OUINhIFpByA7SOKr/q
BJkwgOlROVW0d91QwCShsLf1kUMwqAQyLIZrR2AT0yEO8V7U33SKJE9CF5c3fYNQo9cPJI/s4qsg
mgOKbfK286T/09mquIlvFCUDuooflwwL7i5AfmXJiYSPQEGf5ghiZC2h/gDPRtaMm+VpQbxtCYXe
NF6rOba8tb9LEVAixHrKTDAcgtewB3C8JYnpByJWGjXiO6irMzk8WEmQVh2zhPJnVoV9Kcr3bGzf
jaITXXWG5TvkgOyMxuJAIe9ZiXV/NuDxRJrq9pJUOGOLLQG4j6tFQUwcstqSEwlGLZ2G09RNeCJh
hBFLvLTbOZ9HPBDltBWUxrEU/q7MKuXJ9uiIQmD0IMwVvqoCeSxTIvYSMHyKWAm7QUvuRijkO8Io
kA4qgPkpgoL1qE9xOYhB6QlT0vLOJVSsRiBhMmLyq4Rh7tRCqG2xQbSY7JTvqG0eY1tdZAMDthI0
lmPNpDpLUHZkw1B5na3TmAMX7cdsN8jyJUPOeIAX4IKNGf0KLjcmOnSjQ8TAqT5w4NDYr3c1oTCk
rNOmJRFdk2VxYWttRKkbAFpKDTFyx6V+QoDyc9ZcvAic7NNCCy81rPlk3aSSM4IrQc5uPrYsakVe
pArHaQP8p5yW+TKN4zNIysXWZRHrzRztKwLIndJQmh0Qs/VcXB3ifPGWxKRYb5m6NmXojwGMkgHs
z6ZRGbXW2jMgpHIjT4FDIO5vlQsfKFZNt02nbL+k3AqZZm3G9Qcoa81OYhVKQWl6lZWQzjar2P1i
yyfzonEGzl4pCjSvLaw3E1kOpnB+pkXathtSkL3cbLA3qGCJmoOu5bdIYGqI6YCDfCqpWFL0/XwQ
41J4o44AgafGRrMGWMBCqa6iOHEiIvzmAdKPuj5fHZGJPog0CHB5jZ+YJycThJb27QcCJuM6TX6z
0GDHWbHBCR+5aRPSGn3ojTQesbxnGConvKtlLuH9Gxk+FkvCuyJlf4WODDmNkt7TNMryoO+6TSvx
zPNwTwcmvr9aXzMUXDX0hHWdMkW4DAl0pmk6FthvnGWS06taCd8F2B8AXS7C+y+rwZ41hljkuYqk
ffipC38y2nwAgRzAYTvD4izxMmhJmNsKzDS8QrRAsp/Nc3SSmnwNT4gdvhWqrH68xQpZ8SoNhIVr
zqmt9LeYON9nCwpC8QrgYZMbsIkGTYTsZuA+qScqtjQwkRtok6NIg+W0EGM1C6gS3U9r473B3Y3e
K5EL4WEUSKBiBUFvJ0bRZgkQ6BgNoPlGZxIEpoUDKByZ0qr2f3+y2Jk4SuZuM9X8eOX0B78Z3Js5
v8Xz19JaCWqu6qQLBcwkyeI0yb5jwcrh2RCF2i7Ea/Ua5EhjHQIuzMbLEb2+jPmBZo8wm7F8HTsV
lz9QBVAw3BJSv9bWMpgFSb9A5f4MOnGXIVvOh/zBYjUIDgvrenwFi+HMkXYj2djrKmVcPzRPGyKv
rqoduMQv7PRzkxLCXNOSt1rwjb8Gd4p5prjyLAI/FkuDCR9LeNp1UqEn5aCjoh8MGH+YDI6Czhi7
br285X1HW4rHq/lKG6waCSQ0QnoBVLZg14dfS2akHEvZmawLB8oEhXsCzau8TzpCHJhEjOiETadh
ki4M7ryuCbxKb49hFeBD6qWHUImc8G2ITo8mI0KIK2rRLSyinYZYgckAfiUxVZ54AG21rr/gL7C0
6YUbFepXJSf23M/PJDSP7AlurcRhNwr7Ct2AvcjN15TOFY71cquDS7KbqfxiMPiMJ+WxCOpjTDMv
7saTwM7RThUrs0OcLy5P/FerLy+qUHyoDb+RClA82h5PPHBhBmDVRheI+KgQD7VclumiCRvivTrm
WO9dTfRehRAZJAalvFL+KIIo8X1znjUKfyGwRpI+69nkx6LKJGZz3wHZZeBZcpL32AwJw4JYik/2
v3uniemBYZhm9FdioHKL1KAxzXzMiXKPTuiqNhJtLbHok0soVAgI+F7qaHZBsxFdThMocLoUQS1C
gDFTvyFbFb1Z6etJg+umk+FK7mZeScciitdfiR/ow/LVBJSMN0T6ONSnT5lMGRrtS8t8aYOyQXUq
HTqBlaAwIYguyJk1yfoJq8lymlvjuWj6u6gPMfJ2Sify+8aNWpyjbkQbGTVrwjaduxj2FJ3AaPWU
ayZC2IoHmyMhC5kiqAMlnZiQAB1/49qfzq3GsR+viTE5btNEpfdbkGS7nWEgT7TKF2lQzJuWrp73
ELVWoc/VTpar2tODzrqNeP7yf+NgfRemchVkXnPNqj+mgdOia+h2zAehOfz3EvRUmYXIX4M9yJxF
XZhMZyZRnzz1SjIzU14b204BJkUcocRrlSmSYhv5zcQq5ALLMNwpQnGT6nT7PWWJIRmPQQrvTd0z
QB3GyJ2r/X8FS10zIkKLmh004dYWK+2tNq5TUiDUZONw08XdgBU3H6XYa5EJIZaOn0lfh3tBIlkZ
3ZMnlGJ0KNnV2Wj4X7V6VLeZemUsEPsNRpcD5IgUqp+NOVHeNnl6HwwSm3VciGWXNT5WecTgkp+Y
i3AitugRzdNvK9Tshhj6Hyj2GgJRI0eYcsslBW4iuANm3LRwm7Qll27IByGTsPvfzwwngMUAsHk0
2msuxOFOUbVwKzzrxp0lwKRLYwIcZH5Vr3Xqf3dhCKaXIe0dBQC3waSfQ40rG7PqWVlzGHOGqhtk
urViEmsEJ9EVKuMBmbzlfY4iPkTLi4OW3ejEGlHkw/vvoEexgFEBJG2nkdZVR/H3f4+ukDi0+GKm
iXaKqtuFTaIggv/LJHI/VLR8It5hUSo6F+rBOV5CD6QhYBpycLGEDp/qZJwBMjBQWN9z+pU/peFz
l5PvJpaYK9fVXx9GGzPgjwXAlDhJVSpuMEf+f0/DAIrPWr/Gci23cCS7ncnoAvMKFRFzRHy9JcJQ
slOimUEobBS9Yt2LcGNLqhx/ZMVtFiUwBxKA8b1k6kTUajIeOOsL3ZmwJ8EMEak5b5OUCiAx8sgW
pX49iAAeBirzjmwIbr36ojBY3BslQbclAl162dW/DeG1oVUTzY21cCsvbc/quxlp2YW/hGimvTTH
pHKSWaAbBu8gVg/qE75ImX5DXkZh2wl48mvaJ3ovKkdR2JiT+BdLlbSxIsvYD8Ze6vTfBcfSXmlD
Efa6inDKIHr3v1/17YDItJLhz+lT7FlBTMq4WZRORikQg5m2u3AYt6qiIr+nOkblilcZH90riVHp
Tkq3xnSTBd7ZpMs1O4xa+PLTDKrN5LQOpaccBwf2ldleGvC5JBFjCpkcskslKuGOSLHQYdbgRklI
18P9uG0EpM2maDCwyDGciNm/TOWWmfSmZ6RgunoAkqBOFL8RLV/J1I8yjabboq1i4PgaMZnxwiX5
LUSDNSm6c4Q2iqv2wac2CMBS+PKdKv+cRxiIw5hRNRqnInKXNRJH0LsEwC1y0XoZ0FbH9bNIA6ZR
NFMCoM+2JVkcBgtfOe8krgCtoberQsuNU5pWLu1jqTFZIMGv2/Q1PgCj1H9GFvCanPHOktLraGYI
+ynJPoyyvo7rhbZoF6VqRC48LMORkgz4/wlAl+L5r++GQ9IpWPOT8TrQR9ha3H4URe0z+v8lX+wk
dGi7MwWHkhwRtIsVEHFhuNAdhsEz7ATh0xg8Q+lcOqBHWZOqPRntP4u9vAsp01SZ91ad0eBvYtQC
rIMCmdWqq8IX9DpD+5RjedmLabnwRdHuI/K/SHF9rIqIJVI+tLu6Ss95Vct+IdcgatLWKxUWWFIw
fIH2LB5TzyjWSjMsBe1rMVclhmYZeB4SuElJFUz97D/xq++DVYjIYOxspHOyhZ08+1Q36xQc875a
qdGmx9BQqcGrTHtWDapmC0EEvhO2DBcf3FYQ+7uA/2GhOLMd3we6iPLagJ0RFuYJSkZ3qHLpK+t6
JnhZRugNT6Ob8fB6wYrrKo2h8XOB5adKPoeSzn8yCxE4TPMCHslC1poW7+hmR9eSYV7xSkyEWnsk
1o0HuV4xDoCcAXJQHcmyPyWo3sUFH2WiE1skhQPrXQHX0jjGCQ/Nqp2QNmgZGZTOxfhSiXPp6hpX
KIWN5TTs+kxjqe+Guon6Wvf70rqOMoNOHVsbWxd9WwhK6nVwBFJ1lPbwpU2HieumIBYHK1mKtVsz
PahFl8oIJdoOK2r3//0FrHe7V6QikjcoDf7/l7LIAwZRrSPUvVJ1Elba8//9q+wP+b/++2drXGXK
+39/Qiw+UJtjyV3WzgJiYacOuIb4HJnH88cmeRd7ShK8iiGI3KU4PYrYbC7ZqIDPLEIFBAiy0mCQ
LRQoi0U4A6RXpZJm4pgraNMWXvsVo5+EFytqhK+7vsCYblsrOM9Q5zEYfxed8S+9zaEg7RAj5141
B5eqHckvtZYr30O8F6ue51oDyxv3diUO1kWUiZ2y4IjNoRzfCthumwz0EQKYf5rGOUbag4GwLWW/
z3/vReJCh7f0Eow20fTWURjVXaER85lU1UcapR2ThPEjySXC7IPhJOrR4ON1zlEHkOORWcopbFQg
LRmfoRIvr1M19h57ffxBfZwe8nzyrZifSF6RUSMDOj/VZVKgaJm2VUmvJ1My5QCdYks5NHGQUlmn
d8COjSek5eskI8xY+YcLui/O5olPMO+fXRngeqle5hTVuCR3Vx3+lD3qI5qTtjkwkyrQmw3DpssG
bS/IAkcMeYY7Bd2fo4nT2mERwwliIjVKCOARRbqWPa0S52QMYUoLKj5estnxcJH8W0rJQYTijnoF
eZ6lTPG9UMrzMBqGHTE53EhY2fZs8Xf1amEZ5dIjE4PWZwzdJAdmHCKtMvV5dUQiBQN5YHqGobTn
fqGCwqhxVkQ595fFatYxmuW3rNWYPmj9KyqdFYg1e1EsVzsGgIiKRWs7IpClI92XwvxvLsz0iaDC
NgtpP0ThtCuA9hABzLYZUNcEapJZXjFgB9EtuffSgocdtRZJLHkNdShi9VWlIO8DXbZ7gfc/rarf
Bf+YB+b/XlWok8EucmvAJFeTVYY0RFpyUCfNy/JGJwNdz12YLn9yMjoEZgEsZndnLOVfomhv2jj/
9FGNrChWj5qhHdi9YWQQGUZKSr1Olp7I8qJN2BcPHmLtrM5kTXQNYYhdtKgv+tUU4v7WxzBRSErb
5CJYB0UkBrMtA93VyQTYFTDwBIN46ozt1r5Bj8qrgg04sNTR18AjH3sa8m3T5eYhYVy0A3dg7Ych
sHa10kb7UePb4PHPd6GlK4dSLFt6EHgseh8s/pTKK92hMr1UGQhgDtiwJ9GpxUpwRg8lbxo5Ea+G
FBSbolaK7cK2B4ULpENU8eFdYg7papI23JnA9u4oaMJdGU13ECjnTYxweApYrTdCFz9qVVAdbILi
o7fq2QlVI39FsrNaG0oK4EhnycminDQOGiqVN8zRi6B5G2ljsMimzZvVNDzhWgxWL6A2ncS+eOug
SjjVpGdvkmlCTR/ZC4tNlTmML5O3dv1D5bmJ3piFIpqT0vCNlCUA5hSpr1OBiCBLLPOVg4mBfFsB
/0kZlkiD2lwDkm3juZSZcCOPMhsUif/9LSkD8lkLSnDy8Xuf6bBLRnbrgSWwWqyFK7HhRPvpLXab
UB3OHXnE57GolGMfscdcfx/gdLepVmu/nBnaqZVAVifGVup1861LzdcOQzYH9jc2m5jooHW9gAdm
k5vhR7LgVsswwMKvbg1Xn1SJn1IykWYYN4BOc2brAx+EMJWSi9bth33lDH6mIThl0NUVd8jYSgRU
IFOXMBhJiQzr8i+I9UdRlEje0JPRX6rzOCqln9WpcSWX4CyQQVWEsJqSOrvnGscxG2CihAKL82wo
0EXx9QdpYxzSERKE1LIRVIGI2mqhrYIdoYMR2jAAhxhHuhu6ABADmjqwPcHlvUe0o5Dc2N+7MDl0
Tbn4dQtlVNDSK2Gg274Zk/20ar6ChUN+GNgnT0p2BHc4OpCJg9rQNwz2qewop7gEus9CLBdsbGoL
kb35NYOEgVt6ltdTO8wqwdZJYnCx/9Mf4SOOg7WvZUvijMhBOdw5RIqhPdZkpJPoW7P10/0lRIiF
EKxCICAz5Ymg7qOi1GGEQMGyMiKWO8Ncjoqm66eEYpOmyfJMZe4PkoqHsGAEfDHKBDLLcGgbUuJX
d4oHIFnecSBMWx4/jS/sIgxTjYh18QCjMjw3Zkh0M4lvqoGPUMsibdvrOj39VLgEQUqbaBnoHAjp
ovR7bXWpvoYzhluFoRjHNiygkmwvWiE5jN+WZVjuIWOEo1GjbSkUMTi10Rg5CoGsQCysPZI4pygV
ld0/JKcW51Ha1waxyswE+CaXXRZ1y9VYJJlJ3clcgyZa6KnADdVjFsMyLwzDBPUOeo00WlJLxNkf
QmHty+QLW0GEqoryJBH635w1rxFCZp6s+aJXLMsnTVJOwsKJS4jBAHkrzbZZqDG0LJnV9iswJGgZ
ChCITrzieEFoMRkcx5ao53vufqJl9IiAnnl4lhP7kVkEoRz3RcN+Rx0PakDrIRsXyHi4giIWNn0l
Q+GNQAwOUX+ckJftTJxjUK/L+khldg6XYPB6njdW66mjiFH5oK3DYAv5oJmsad9NKrFAzdD61YqV
gU7p0Zlke80QcMHMKPHK8EMQcXaZjIz9ua+v85RzNTSSuuUOfZdl2qCVZ8jwBzRMc7ZkQXTUFnpD
UZuZH6RKvbECxFWdHu57M+fyrJpbq9ABDxQEbt7DiMWmo7jLNLGLDcQjlQ0gdmM4Gqt9Zsqaw9Tq
l/8aR36SdpMDDInqZWtkeci4AAXBoPloUvWboBMAXvdatun5frxMNk6agRw3K8AapiJ9dC3KKMOF
8LzkcnVsAUIBZZnzTa6rjHUCiykhYjxnzNGNk5f1poRBRqJFsdNFGVqE3h3nROu2AImuGildbpGF
uqPUar8z4pFeqAszrPplLx2Wgf1gtV7+//3ef38Z1v83WCxkaVozM6zOW3D3pH9sG73dhvAeDsjY
SOfSm8RTgzrfKdMsHghwEEEg8isQpJlbWNo6EV8Jeiez8VRgifC0nSV0USro+xj0CMvr2/A+Ind/
hG69i13pWrybn8OPdZRYF0ZPSfAEBr8byir1jXYBbjEPgroZb+Z8Cr6UBMfdDWM+XBfOm3WsMjst
fkxyMz5CTOR+shW3mV9s9B9+41K+gI28IaOX6DdKO3+Tb3F7Xj4MLPSpg8iOPGXLxt/ZvBrH2IO+
CS9++0bWaJkw5LaXS07UwoMVofhNrN8Zwp7ykn7rBj4jd6ls0Z9cUj6K3+qRMmirT0Z1GSJXv4Vv
gHfa+hvWIwdCy4qRe4RVJnhYYIyZvabXhV4Gqv2EMhqPGmNrHjPLBBJJx5B5ZNJmPlIY+V5/l5i3
tvixTOMhCD9864jzPOU17RykPcyYxt96h7CkYxX51WX2dCY9pmocMpf8On3kL1TdarGbpY2IXJGz
A5yg3e+Kt+RN+ERKwCgJ28Om9Htto7yp35l8kEUbvNwS/etOyqu1hw4EPA/elbENWSbaw6EGfeqR
hpF8Dl85Jvtb5JpXvrnZUX+gCTyraT+8R4/+TfIaxUFqexKYSYPve+FWQ0IEd9KWNshFBkDUduU0
IOvQwb6CN0ZNIjwSLGbwwofNmkLQnZdLO7rJ0SrY57DwYVxp48obE6fdQzbdYn8hZIZ/L9mw3ToQ
X8FnM++LY/4mXbQHACVVhyO6JWI8OKl7WONDD0zcs17Em/GQCcHgwRF2Is917b73e7wBC7Nh6EhH
HOcnBsc0ko9kl03rExDScczb8MnCjtC/f82p/hBu0z5Doe/nu2WjHl4RTm6iU8438wRvjKCGafJP
S8n71bjM/s7S78S439aI63TTCzSj7hM7xJMDOIf2Wm0k0mNVHyVGx6V6tnYgbNiawUkiMUnZJa+m
6PR0stPeYMjMq+r2j9orzvThaAlmKLf76C1bddUunwiZs2HjtkcYIvvwZXoV/OSs+fHOeG0gGcU7
PXQJLXpKN/ka7KhNSdkqnvgy03/NIXc4BluGJcxWvZD8DJSgH61bvjeHgDHgs/dUV7jHuBvRsdnd
lmha1CTRefoCVXoyrpX/NUVOe1T8aoMqt3YhzD7TTwwhL8YNjUv5rgKLc3GqQMyMw01kOt1f8pd1
NuKJFh74RjmLyrXbwriK7PGTo0z5Zs+3CupRgPtMv+FaKWeIfyJKzS2J6d9a6tSf5SuW4INV+eqj
O5gjcoet9N1+iumGRau1EU71TiTzA3WvMznme70zX8DbjT+6XbpQUS/5y+roQYq72OI2fcnGrfBg
VgSshhFY74oP1ZN/2vfkK2BNtTF87bYYdvOsMtd8oU9c/qTM7rItwZEvys26RcmOMViwWxggn/kJ
0axDUjXt9ltQ3c6n3CDHzBn1fbQvL/r76BmfwbE5hH6xrf7WwCsn+Yb7MfckAhzgA1J4ov5S7V60
g3LLnu7QG/fsljHr8gbBzl6Z27+TpZGCeXA1iiacNtucAwjzDGqgv1AkH9ZJeq5E2/hFxznPGGDO
I9IaxYGs0jzwLNTcNTw0MnIwG/AE0kfiPNQcmOCOn7xdvUVfcOIX0Wl/6FjJKJ5t1IksYzM72rRb
6RqhPvYBd+sHcvoaPmweJrDj69W0ah9s81LdwEPgJg64sghKHn1DcxBAI6/D/LoPXtXKUWdHbO4I
IqflKrzI7B3vySt6boFRsJ3lfqtupBOgRJZzW7axncOp+xOezVOVuGA3Nt1ReJmu1nG5kHyHN9c8
WccQ8Ma/0XSSo+DRJeLDUB7ciBK127v2MK7GR/jClfBh7JRf4dhuef8SmnoGBjl+NCfaNm/NHjFQ
jFLUES/WBjODE33of+EBmXjI8tWWPyQG/SMpx/bAjnQrARO3Y59FrrVvQ3QKDgJgUYF9tDFfmtxt
/khJEPbJp8hHepd2OHj7r+SYP4kLYWq3praMdgeZw0EmU7r8TdldMo6yOdjWnIci9LxdW7sh7Gcv
+bO6N2GxTVcDhtqpp4mvZbWNuKHm8mapqGvd/iPftRUxjrTONhZscSecWMGisp5dBbEMC5DtcosI
7JPtYhO63ehEGwNp9k2ZbRhcb9ZJgvhNTKyrGXbtT0fdt3hNpIvwnm66LaW7fI3/hacEZv2vOOx0
ztQrnlu0C71r5D46YYog9afYdgd2nMR3xfXrQDD06MiFMx2Q+UYbQnQ/rHdqdOlYC7ZhOKwBhS/m
/Mhxg1/tnI62fE1J9QvgPYh2922J6PQQGGPm51hwhZv+Eg43fdovh8xt/dYJMQD59Sm0h+/iKT/m
dxLTzG9GP9HePBTnXN20H9FbNW/aH145GI7dQfkGn7hrPUIPCTZlbz1e+EGQgRBDQ32k0daybslo
99JOZo0Gio+AZv68wlaeYrzXzc200wg4tok08xdEGu/dFjalZdpVZOu/AXlck9s6ungIRNc4DX+d
uIUZLsvMgvzirUUw6AyvwgeJsrjgRpqxi3mIFfZNm2K+Z4esOARbi97fro/RVv1WrVt/QZhYgrSe
vfYn2OGVt0iGvCewTUevfYXqjX8RMzwS1Zwf3gGD4kwGMOvn7XgB+QdUGzeGfDT+Sp5tDPHEL53Y
yWu3nuteeJmpN2JHe2tuIzL57wLN5UbA6XEVvBBJDcpaA2UyAIANL2bhQyLY5t22WS48Ye0ViqdU
uJHosLBC/tAfss41sSIVe/nOP28INqBypk/zfRoOBixltJWAUvBM5gDjPKXwoLXQs8f6jUohKV91
9dTBXDQfNJJCf6Jgq/4198566ZJtQBn6meQ76cYBhfxJjl8ZChb39hJfiMnW9yPsgJf+mdZ+yuJF
44zCOOQaO5PCpfoBRhlx6b9pl0nBp+LRFaMM0Ldhea7TPcM5yjlUSPE5/DI/5ROHRPYvuQ2fWPKj
7bBRPstjvYv2/aH7UO9V5s9shNGUviikuvXYphQnWrZR7lab2than13uAxSFdFMq4A0uBZhldNwQ
mi/h8lL+Vp9VhHPDpvWLTUrzf0ARsHsUf3i7cvUf3rL5He8iNizgfajkEA6ugm94l55xaWRb3DMm
fRR+3B/aF7adwVMQ7OW0/JVH/aV8T0wn2JqPkPJrX7zhQXXI9Z3w5p0IwKr4sLCO6A6IN94Zg4ft
VoMpQoHiZK/UcV3xFUZ2yWj0NDHXe/J1Yg7FPMD1BTYNU5ht3tm4BdVTG27CNX/BKTOpNuU42+sE
qeg3Ys/lHxdbjTHiEFJK2GZwEJ/oVl5auo69AHqVXfvZ3LYIppkrLo52007o6JO32QuoUb958IX9
kO2pWzH8uAzMC/hZbvOvP7aAUDcYRlA+zwjy32AqghrYUre4+S09KI2reeU+88xdfDKPFV4wkyrY
MU7Rhcoh/OSdyQ5DuQdJjaqxE+3qRV/2VeKtftsUBfumsR6AtVHTSdpeOxuEqx6YqzOnULcBDr7K
g3fKxrN6Yf0bfkocWFRUiYuxpDikpp+9BRJIhN8P4bOaPsXyNmRu/c7UORR2gUcFFftIFBBSU55N
zWNSa9+899UmCCnrO7hX1D5wpH/5MLhVU8p4GpqdbAun/DG9mrE9fFqGSxRfZDNl/53JX3tgaGE7
SZTxcm1Y+Xn1U9zyMQZ3YCh07XF7iCj8ZI9BsClvo1de0BLluKfu81voI7I1OT/32S47ll+DaYeH
7EHSJC2URa3UI9j5xyDgrn6zn6ERpWA1N9hkrCOK5dBOEYvv42tx58uWruIn9MIHwwz+s7ij6BE+
8PoMKJKRsx9Klw8XTu0nszsahexfGxwQkKxb9kf4y2kMNwJFVXc2nxh2v5O/Zpuw0tvBIvsJjiZm
zYCejxrZJrLljpeRuV51HPfARUjz2kS/ecIOi35o29moZN6bfbLhjuJ56d8ZFXBf9++MPrraaTC2
uATDXtS78AHq8IfkwArQCK/qNeU8RPjJj7z7Spgv/TR/3FpwvsnwKlt33EUw5TfBT3Bon0QIJIh5
d/BZXGMPDY3c7Hqwe3MnevWHpXMS8Ybyw/5DQi9otrXHGGSglXAJzCGs5NbculfEnE8Tgjj+R4Sf
vKsoQr35GH1RVSd/nH5S5uqQSL5nBnyh/W+oUFl6lE3os7nlu2d/i5Rj9qu983Te46/AhxkLLid2
rYNxJnhK/GW3gOjCWt4iBpjEDyCFt9VP4SjCJbWVDTmrscvprx9YnbjRicdqajfJriWsiRZfelkP
m1UkRg9n7KRrtTaxoEkKn3leeJ5fpff3WmIt7zL2YWmL55yLsf6Epic7k6eeeXD4kKIbKaD/sL+a
94yg6r/kMfxwCQgvkld8FI8590vuiVvgTzvjhTOKl8L4Zet2VI7zPsEo/JGCbsic5YU/bProSGpd
dioZV4TUJU60oyIO/qEcp11He5v8U2kxqIxUlJN2dMJeJd455UN7wm5xSvDAPMpz+YUc3SLW2UEY
UFKS3MOXiPfJDp4ZXE97eKeEnvfoMcVbfOE4kjlysJzZrLvaZ/vUPtonx2N0Fw8YCa61Nz7pXdUT
dEzPOOzSG+TC94a3rUZQWnocnhyW2ge19evwOW7ZxjyrVwRq4HnQke4HSmlvfqdhD2K7PVboJGu3
9URWfiz73qw9T9N3c6sFxjIOoUEcGePDfCcz0HKHc/AzTs+k9QSwo6JfqvSWNqr+rXEmmJrWb3X4
0MSN2Bht8WN9gaZzPR6qv8DTQLYRyk4F0HtivQ19/sHS1w7zubpwCqI5tPZwm56N39y1/eTzExCP
yqZlIfiKxziyyUplJDEReMBciIuS5dZ5LZ/xEn4XlGXRZtqIv7Xpp9DU6TwFDvJVuGBXW+NUfbXv
2ClkGk/pJrzCNwu1buBV6lXfQAQ9wlPdC6xm4FLyK8DZAw7UynLbRYQ21vBKI97H0PQJ64YPT0nH
hUHD/0g7s+W2lTRbv0qF71GNKQFkR++64ExKokSJkmzfIGRLxjzPePrzQbv6tE0xxDNEVGnbli1i
SCQy/3+tbwVkGOKV9VUw9+9/HiHCgppfMFRkdFVpLQlRJe9xPE/ugkgvytZj/FWJid+1a8F5W5Wi
71RBZBSG1WiH45COX4i7JGDthUoZhWjX3EVqSPZuyvH4eYvVeeBh6KYvIbKbeUNnA4/3aCCDq65N
rWe51Gf//tI75U1j5tY6svx413cpLUrCOWZxCUFJvsm3rCIRVyqN08yQc1GERZ+wTHKFncr7F2t8
JAuUaCvbpIiJwDhfEtTJ8sF3nhFZki2QszBH94gFkcKzifcUJQcl2mF8VUV4VKI7wrCW4J4cRAMw
lvpy35n6qx6phLGEbOYs5+ByvjvCJQRapmaRFey5yDwkohl3d+ENb0bu3rjQflnCeg3msa+hpYPB
81T8x9yIxtQ36JUTUI0jr8f+YFcEORBQH1GZoXHm5k9m9TyYqFenXwdOX6AWqV6VMDzKOH8o++q+
htDJHGnOs570USunhDpA8VWMdW2qGyrrK6hrdxExDbmi7w02nrJ171PNfLBdNke2LmaRNbBjKY2N
HrsHl+bOsqudp7wZxSryUAO5/fjYjfott4MFTGa61InyV/IC/JndNotS7X86ulB20vVx9Pkb1ygJ
Pu+rbYPLinkmJsPUZulq95tOHfx9qWA6wYwxrN2iWbeqF8wDc+piVvaNE8v+qk1ZZEpYuwZZWrSB
RnMtpf5zoGi8dHTSGALEGQtPgxPrPY+N+GV2CB8VyJGzqCG5O2a50KjNDgP7Pix8dsMki3/5H8TP
OXINCKATwgriJVtY0sSdyYeeAF2sPtbTVnFAYZtwBjIJpqDlfaG7wbZK6lmSFOvSDHcEZvEyLofH
zz/+I99l+nSpGapj0SEyT/gudi966HB2uVGj7pfbmwu18igdhFQxlEmg5JYW1S4Vr/Tnn6uBHfpw
2ppu2NIRNLdMfTqw38g5amXlvd4Ds4y9ZEq5uO1Kax3Y3d1g4YUfVdT0SXmDDQ/4J3pO2snsbDNj
C7J/d+FQpnP8Gym0ff3ri4Bxo6PrsnXDNCWsd3lyB7RIqAPy0HLjqmARwkIBC0G8dOagirz1b72c
/uQEhGH49nTP2kfhFsQ/shJuveHCcLDPHIuuoUU1HFPocJ3/vCwicDUdsi298iLFUBXygp+wAvGQ
v/h40QiAMy/cCePcANSxeNhYTFTLtE7uBHTdfMxzpdxYKeU+u0seYf6hk2Sl1Yw14k0uP7D57zkZ
P/MkXVc4UYuepT1yAFwm8c4gTR6JMWhXrLQzslS4SoJ/5EYrbLc4rsryiaTQVT6gTAWJhuqkoQVe
QI5gQ4Q4bBk49eHzm3runuqGYWORdSbq1cm4Hjwz563kVRsHVvbSAg8zs4ruwsPzPkhPR46h8+wI
Ff6Wbet/3q0ep/NQS73ctKU4wqY5tKBnO5vid80Tk1OCtbv0MOYtOAbJLzpnC4r+Bv8HWdZdfLDI
Kp+RoXXXXbtE93Hv17ljvsl6Ypbk3+OivBkHABq5VazVyr1TG/9XVibl6vOLpYMH+/AEGLoldFU6
mtTMaYj89jBKYQLB1cFSQhNBkWln0AoAzja0WkiXADlUBskmsY1tD+1JncrKziot4ydPI9vAjyCM
WP2bJ/U3Jyofq4m5YHjQCsbOu3MTp7zwjJydOwyTxt3EHNOt9+//drhGJa3MDjhcRta80aDaYLia
jxN2Skvax4iW+uTp/96Lq9CgdukhgKMmM4th7V46lnNPj8HErZoo6hGGngwBQHmqBqm23ETwt9ny
R8Nioo0MPjUhEknXnuB5qlta7B5tjM5PXj+/d2cfX0MK3VThvFkMxJN7h9/k7zHYIyhalJpOkbkN
EIkOjzD9wpk+xXRMTx6+rAggyHRzWv0hdKgrTTiZHpscNvb+zZ2AKERQ5PM61N5qO6Lg6t3kMVlv
dswuW9bY+4cjpNAfcCKusFFSMA3b3URZqicM1ecnpp2/so5l8zbWTefDvIQGlQGklpAdr0QzpW8Y
uAJRra16UDM1qVPbUZPkg7Jrgvzy+aefey8ywibimQpwzziZh82eeAwz4Z0wTJwehdJEh8GNhzZc
a579GIqUAklXXzjnc7OWSWiOY8L3gWR3gpOLerKEhrgrN2PPvURw891ysu+fn9mlzzg5s0DUOj5R
BiwivxviZNamk1yYfM+OSR4GzZA8FzS5T8ekDGG16DUPRaGtjI4WAOEQM9kzwESWHvp3TBDgflE0
N/hlDpiaaMajH47j69gtroKyvWlV/KGOri26gVxD06Zi4A/+9yD3VnWFArglSw8W2PDo57ybhwkY
5dn3eeD+mIBjQHb7CzdHmx7lP2d7Q1WhBTvMPRLJ/sk7xRR5YyjAgjYe4vRZzWucbAuisRBBEcnA
Y2ZX8SPubloO4G48paBrkrP0zWW6+PweynNHYjuSxSpBzvbppFNYtuoMuVFsivSX4tFs93Xq13at
0ccdDn1Zu1cGwArfuPr8cz+uTlBNOgjrbMvRDef9Cv028UpPq8cyiovNOPoLW+eZrLjY8yxv8aMx
6ZYghj//xGnEn1xzzs8RNsZ5YZinq2NZBcE4DA7uMNOBH4Eym6Xs17wMn/4fPsfUVY0bzGxuTmf+
25lZ7OEMWdrZBnbwfHT1tdJhZijcC2tNxzh3Pr99zsliSzFiIrYA6mxAUtSKNBdovtnlWzOln0IG
MiKlw/s4yLZZFfbM2/k3M9zaRXjk9Kk1tE27UuSkuTKSpYEeSzN8dRWyEpqNfsIRE6nM9yAfdCjY
ChPATeNRMzJlj/0+V9M1/FBl2QsVRS90n0Y6iCpc78FL8IHpLtv80NiKovJWY7vKEj+57sg7mmmt
TfiAZyKAz+qln40/8Zkr244NJZ7JDnkkvfy8+dk6KvKCyCf1pcAvBlDkhRxEtqe02ry+Rq/mfNNs
lBJgH3PMTV29yLbIkLQjPsad4/nfusRSEa5C1xG9SWql/4ucFIdcLzrYtnCoYY6avSqF+KquiM6+
Y9NcrF0qrJmkAd5a2G3CCPGA0/tPwTgeveD285GinXkxsaC0BZOBijJMnK6W4nhUDLZp2YYYwJSa
SvfQxunB6PQHp5Q/qEa0M3WIwFunzzIJ7yrpm0CaOqz+11kgdkNqPmBe/yq0Yqn5+eOoxN81awoa
N+pylsU6iZM+hZ3CWgSq91SSRsHNJQgdU+K6d9VXYgHJhIoO2NroUpn+U9bSOlUAghryR9x1D6KW
+7FuHnSI2VVLvFqY0hBJ5L4s/CUM/Hlt8g9CGNAG0b4+4aBpeEh08xovyUGv2wcsc175Gg7p1jC0
18HT1q5CNJRJocMo9Zcm1dZ5T+sx4LK7Ll2sIIgpNS2LckRcMYV9Tcepm11ExE7z4Fva6/u/I8au
yirYx8gtWggVOnK+Opa73nA3grZgU6ovVdhu3J45TTO/Gjqpit64i4P0ZvT1O0+Yt14EG8IvH5Ux
u8HtAnPH9x/9LvpW+vl4XfsweVxPua/T6sZs7FcpLKr5TvmcYUe8I6oW71Z6hzUuu2cPyphyMVxd
GCFnXhS6hJZK8UmgyrRPJhM3gVqql+CsSzBkmVcOuxpy6dyS1CGTUqyChCRRBOxIMkrkLCq3PaqI
Oexdo9tcOJbpdX4ygRq6bYKbkLA85OkWhSpL23Z5km3AgSBP30UKSV4Y1ZKlg16usbR2h/BenSt5
99Lb9U8tUx9IJxEYQh1zmbU53URH8bZd3V94iWkfdx0GOzTVsnTNgYp5OreX3tAqBFukGw/LAPWu
3EEqS+MFcbl35fblNzcZoRPaerypbDhbvtJtm0Z1L7zUJjjy6SWCb8v7zHEE/z/dK9ZD5HTu0ICX
dR4hAiRr/H+JsnznhmDqmBGdMVylMeJEI9uWE02jnjznJjGIpA2HOBqtnyK5irETUJbv7+D9jTeZ
qyB/wliim9FclyhniUNbjJZyZ7Qx5xLUOsQ52FrA+1duA5A/oWJ+4eZ/XEIb7I8MkAyC2oaun6zD
qqjO4whPFYTWZl/rktZ7+QKDataSX1506TFuBqQ/xggsJnv5/MM/rqDN6W2q2SChbSnEyTozauHR
4/LAjuLQbsKvREjucKRatwqmcFidBIgpyfjzDz0zpli1g7u2bRZGhmqdnHFeZVnjtU28ySIkn2gJ
86h6Ga0G6Ed4K1x00ikeuf6F8KsDKurXzz/+fQn459NmqganrWumZlnidGFG5meemnERb0ZRE+Oo
koviWDrSO3VOaZV4EevQYg6gvS3oSSugLTqqE0VLvILqPJeNcSS/Hu1JEN0OFV7+vHeomGQvw3Bv
NDdg/HYhgRgzu7x0tz5OExw4mw4W7UJw+NOU9tv6pxDUra0m4cAx3fsGbuCRDE1M+CAoL+wOzg0M
g6KfxWViJSROPspHKuw6tYw2UQTXgCCX1LPXiWhubHTeWMbYUdby+fMb83HBzOlBTDeAnE+Tzemy
y8wBaypOhBKIHy/zl2zQjiAZFmquPb5f8shNlqZuXxiPH5evpsqW3FCnxToffPIQiIoiRu0SPaM0
zW6I241pRreBpV5/fnrauWsqVMpdhgNZUD8t47Ls6gPyh6KNl4qD1bKHz3jQKLjxqsy+FYpxHZn6
KlTFyoEtYFbMsqWB06oZtgGiQCBVAg7caD8r7qWRdWa5xDUgl0PjXaha7Aj/HFq9QpQq0T4RWmnj
irz3B0P0zAHudR3UV037TXNDRD4hjCjt0lAT05v29Hmcpj5bAAnjTXPy2bxAagnlKNpIkrxnJkY/
KiCwFkiwY17Pum0N022GQRNcAySS1PB4SzuoihOPbE7s0V3rjnPggzfvwFtHwwjo8FAbGt7jPokg
1vAmIBWVx56CmaaXC5xxiEJIBV65VXofm5jI+4kg8w4dq3MTAz1uEnxi8eRoO76zDJTCWYoOeNH7
XweIJ2EnAX3CRE6pFRxc132vK7ErW5AMY6ZOpnhv5TtGMYd9DJIj+EFdD+VbD9xPIfMBEJec61rx
AuB5lU/bgAsDbnpIP1xYR06lGc2R5umAG0MYrr7JRDd0ync3RC9HppA17JISNVoBEIVYVBK+IJFg
mnrFnbM08uru84M4+3AROUD7Qupg8U8mksQsWDx4WbzB04mkitNWI+3o2PWFTduZeiMjWFrse5nU
LWp9f45g3G5GmhdpTDY9TSe0iU4DsoN5uiraHUuoI8wD9ODcm9oQB7/Rr0u3ve6c8dKBfFypTBV6
jTaRQ/GTq//ngYyhio0YNOtGq+BeNHxZ9OW68l6iZPgqJitnVcU/ykLsJyN84vz4v7/gXAWTF7pJ
APVpRY7HwGojn9lsiNzX6XqX6MuS0r0wWesfN8kUwZgZ6TNQvtdPn9q+ilJtzJgxrIgWg4TzP4vz
GHUW8cSDBuWBOSs06k3QWnLW1YxyyPMEcA0rvYQiHmF4YOewGSVL3ql9F5jyOYGZo08p3z3ywEpD
4HR5Gj4325DOYGq0Hc6UZRyrdED4tRHKzmandPVOyfMXLuU81UntUy/O+mevk27AugN74Xzo3MRc
JNui+rUZ+lsS2UEiR/lLQ9kUJKSDsiYOfjTxDxPwS6eAq+pYkVrFLkgRwHw+MOzpCTidDrhRNHlN
zSCc5OQ9JxsdwJNXRBtMxrh0AP07gB8gUBZQKwO0X5iksrq681lNsCQ4SKdaq8432zGPCdqa7K33
sK4ESbupWC6FvCBBTftEOfClJVedSoK4EdK9GWr96PQUM3IGg2rkL8T6Pkmjfkjy7EX26nUOqH5W
oZw0y2+lI5aFp6CuZb1EqZoSpDyOWnFvQGvKZTCBh9+CjGa77yTGMtOtazzG960BAia3yyu/McBb
qCs6/AvXtgGeWs9pwDaXYa+iOO1Jc+Rh9xkOs0gEsHa+v//atpLl+1XOCyoqfvYjVC+9Vc2z996m
wsr8h7fvdGlfutVUUkh4sxXlLgW25BA/3NHkXEwPRNl16IP8YSO0pmQD88PiSodSO4Zl+hJ65c/G
r7ajah6VgFVm3TFhF2XxAIvjbjTLjmWpnEel/zP8oUmQI42PKMEa7nB4bTJYZNHEmbJjC2W0Yr22
DC4nFxX54Ogep7nYsPmWCgEfvFSOW6fFSZB593VFP8tWLrwGzi0wNNVkG4nBW07buD9nxdhu+jAA
IEK4mzbT+vTe690dweiaVzxm5fCi5mh13Pggs+HCHkc/8wrSmAynRTPNWuN0va9rPNUm9u3N6Gqv
4Nq+Avt/sjV/Wcj0Icy/N5qxMTbDmzUZywTCHf+rmtnXmWu8OG39kBYA9Zycrl8+VarWVY+AQnfT
FfUeLFWyfvDLePv5s3pudqWmpVms91mPfdh2t9BW+9LLSOMKUbTZ6bZoqO8k3UMZkcSVRzu1s1dE
ED7Bq98OKQeHjmTWqc1DXKOOsH2sM/5tbI8/w978mjjq6wgLLnQetWR4iSr1wp7q7O3VNNqS9GLY
052+fU1FkmDoVNkGO92+sDrywqsnr86vVDU4eCy20rhfDqG3HhxxMVfozMKaz54qz7omJHP1n2OL
Ka+rK5PoMoXwlLnOaNZ685qnZi1IR1XCB5z1O0JOX/NYfaVOvYLYtk47dy/05gFr/iyqHWTMwKcN
Nb35/E6e2+xycGxnDNZg7NxOZt3ELU2A89zJsc6+ghtbDaP4GgqmS8+3Z+xPr9WU2pInxN7y5M7s
vacLR3BmX8WdUaXhWGywnNNlYE76cp2kVJeKoX2Y7k9nyY1XATGvv5qyfVDV6ClLrOs+cvYBfjJ0
HllofA2r8bW2vYOSml9TIPuKiWvW1i48nWdex5qBqkYaJu+kD935Fr5lOlKHRgndsK/O3oQojnHF
AAq84uCQrXyh3nJusBjEbJHzpyMpOZ2IGBlupldjuqE6sCo91PDwTGaQVxe55T+E/sAf9hce5+ke
n7x56derwjDoQJu6nGao3zbu+dj1pepSvMKx/DyiY+zxhtv1jZellwrf9rm7/ftnnYw3qYRRaJpT
oUzCx6oCF4OpBqmLHY4WvBTkE3eBg6zRNNa+WuzHPLMx4ThXBLny0FoLLOvHiehLVv3Ko59X5sNW
zcxnQPUJnXzSScAtkUGba00AhkfdVkp+xBLrg9A3aoq1UCSu7Ku8KY/v5GMkmgntR9h8+ZuZapvB
YF0oWrAr4bitfG1bpPYyzdrbIXj1dHspqxQlnb1z8GBTctH7bFNnw1ot5FVetnuZAH1RhjWBenul
K44RAJ9GwWqKATRub5J22BoNLrWi+RWG9bGtOEov3fcpBJPEHR9ETKdEl0QaZZi054ENwibux1n+
w9mSO0ifzJQwX1z1K1E236LK2pQgy5TBGOaAtAkVbFVCcgyINKsCP9o74VJyKisTlSRuPHNnoQmy
SR5fJT1KaTV5yZFmTUG45GDVV6M3xLBQU94jVkGST8YIBC+wNo1RB4rkBTueYJygtFrWoUfQKiGc
sOkARRE4TEBEE903CYtEQ5qAQUhE5kdM1H1kibASxN7vbX8NWQjJOBXsGSEMX90CnXUojXVKLJCj
5Acwenh0GPWjkx5AnS+MnPWYrfbbKuVVKKDGkVfutGQHyehNYg+yg+rouM6VcMq3NsgOXpkelKpG
S+GieTKxtGc/SUR81mN8i2mUPYX9FpbhzLbA3dI4eLaBI7k5Jm8gxdLf+IKfFbk3KqFWDeAAwxer
WtlOQ6K3igOhxleONWAi5SCneQBI+hp969qIpkxo/7oLmq+Z7fWLtBnWn0+XZ58fzbY1JgcD2crJ
htUqqqIeLCYkvXIXpcWM7Hd3Q07iBSohc7CWzSivOMUL8+C5RQr1D3aviCnQKp18rPAHGCregIuM
9o+myn0aJdTz0wsz0dnXkWCFadCxpY0oTz7HRBwEvF6mm26Qm6Zr8ERBgicaV6OakiGnA7rpH2Sp
3wTE4hTa5ZXCuRmfl6ptcY2pwp5uHCUJpEneCToKeDjiAsVpg/69U6xr/niPUIBNnzNzvfGeyZ9c
bBSvIBGv1RJAskPxsSGQp67Lu0gnUsuxrtxEp4MlgCUTILvsIGfOEi3lEazcjRenr5lX3ze+t4Mr
fiWHFpgCaVOtKHEopFTzPYJCPAzESdcQTGwdjQYMXMR02QxTjzAmsLqEVuoPk9NJHV6MdNykI4E7
vj3XpL1PfBUh/6teRQhzWgz45HrNbCO4L/JD6WRo2E1MA2o9vkx3M4MMhv+rjxZOaD2xlYoSC2jD
AD4rPJTwliD3shL57iodwoWpY+czbxhw9BaaF1CoacMbh0UqWQUhOAWqUFVi1ws9bD2qDGAcNRDC
sUuccIurxUCgXsf5G0YqwKQqbO6+BcuPMKLzTCINavOY9x0hr2j+7bz2wDtIHNoaHAp6j3Zr7SoV
E2VcerOmx2Pbhk9jlEPfSCaROJ7PwOUDJqzg58/gufelZbBFl+jdGKrTM/rb+zJQK5GkUZtCP6TH
pD8mVnw1dOo60oir+f/6qNMtWpvDG85APm58G5JiCl84pcYOJnHe1cqF0zq7SrbYV6FLQY7Gdu7P
81ILPc8Ks+S8ok3lk6bnkcfcZ6tp3R5qwzfNI14MJzu44QuneW7VQ5WGkhRLLfZhJ0tkq0RWkMZM
Lz1tXwjoSYLlpa73ti+vtJz7y+8/v7DnP1FQyZ+CTT9UG4BTo26BY7gpwxIDWHmEKvNCvPVzFpdv
Ne8QqE7Lzz/yfeo4XWdN+lhqnaiV7VPxz1jlUP1JUNiEfezPTUIOWzSOmC0lQaNqORtr66GCzUQW
XBc/OM6xiKA4lgNrhLKbWn0ZHvP6oPCiqjC74jNNalakwbiWA9IGoWRQJ0gesRNxFSF6o9BFiLU5
bq3ctuZjOa49N6/ntsPz1uFKI2uA2vZVC0d3wbNyFQTwpWjeVnPNfShjjHE1TLhEGpss0R97Wdyl
SjrMXCqxCJoXfu1DE5ZKtNDJT6A22+E6ntznRQU0CQEgIWHEQZdxOofj/y10oE4I4HifX9Wzo5Yx
a9AKojUtT9+IXe+SlebLZNMV+Vs8PEloI5E7bsHXEeu+rEnPxu84XipknhtA8IAoZFLQNT/sDKpW
Gfxct5INhOq3cOT2ybF6GeL6JZk0GH2ZH+D+HD8/2XNvfzpPKN7V6cv76vq3mUeVJQnmFeTDiFdI
Bq5mLtFpTa/+MhO70NFu46w4TuuTzz/33Iz32+ee7p/D0YzbTKgJxuZ+7cSMsdCp9p2uPZMOvf/8
s+SZCjUpxBYiMbalzAonpfK6cwj0IJRpY6Thfd+33SJAtu5RjdVLgsprP/8lCHOj+zSuB9XHy+7A
zKBuqHGjXbeyZ6LaGN5rnEE/sqz+NvSMA6zKPnEBnBoxIj9Fe/UsvFiVCSzPFd9CNJJLXUeW1xO7
V8EY9EPAOWJ8rBuQJmP0wNwIuxfy1Iqscda02KJxm1S4tUlue343l1hOqBL7hO1O7qMMN1KhsN/Q
wF/P2HlRMM5Y6yvpkZiNCksIdWdXW3utIOOurkjTIxgSKdUyFd23lpx5QuDY9mi1WCP32ruWB8m5
A35Jpgmv4BrGRDT3dBjCkdEfzNjfTevmojSeHVbEfcXYIFJh6fn9s+mNxGDVxzBr9sQ95EvSxa/6
SCw78LOB4v9SxnJYCr/ekTFb70XpkxaF+ZWE3guvmHMPjZwCqGk88LSeijrjOK/QXebU1XN2V5nx
3IKjqFXzWeTiiobvc01E2YWZXj83eCWaDNwQNq3i0/HE/tIjt5AJwortvQ7wHtmtqy+0al5Awg2m
dChtasFVgdxYbkikYeLu+yAMN16YPJQNbc1cp+2bkNqhh79SN/+K3p5wq3ac0BLRFSxeeAkNQHWw
Wcu4xQKsCWgQnz8XZ5wCJh4LdB460w21ypPnwlOGGE1lDPPITVbop3C4q1S8+1LbmwlnRf5WPgsw
9SkD/PVI8QnbkxJh9pBRIfcwIiqyXrcNs3CdPpCqh34Lq9Oa1AKcuPDbifSIn1pj5VoG8Pgc4mWt
EEARq1M0tErua9D6m89P6r2+dPJOZLUvtGkx5VD+mUbMbzOatAYnqXUj3vR6uCwoqoNSc451RpRF
qfcrTbr5IktAhye6dvThK7CHT7H3emSD1Gm0DiK2AVArHd+5MA+dE2Ig2qZ1NK0S7A+FWa8XY+62
TLa54183QfyixMXBzzBGCxMjck3GSQnHuxL9Efjjrd/XN4LW16x12XnWlf3UrRI/fasjbhSUemRu
ydtAWoHd8SOa1LkitAa1j6n8unBN1TMzKNoIpAII3GjsnHY11dD1LMpGCfrskiClCL9fMzBtuOqO
5Gc0IlzdfsyCbefvZAd6IAuj8UaqsBs6/1UdCv2WBhrd7RhikOFO+ZxNgepNG168kcdliH+QD5ku
u7S+hY4K94RkRZlT40gtnhYRtMoihKtKbicP2wB1XDjBPZMVgMo0szdxJE3SdlP2Uo6xy3QScgyf
uvDU+YKb4u8AqAHpiylQtO3ENXXf8CneP1eF4aM1lMpSLXKUp4px74jgOUWGNDMaU5t1OWslR3Gu
I/nT7piCrbB59YS6cAWrmbTdIGRbFNZ3iKVvnuvteg/2kxeKhWdkh+l90tqPxGB+nxaFdWw8V2V5
1JrmVafXR9/8uQ10je4/P9hQ66PPmr/r2q3Maxrk/hXU+nbhBd2vG1c19pK3gWeG0ZpqIZb0siAy
RdoH4pDZPkIEZIptYX7l9WaMJ+7ooH5Ps+HnhbFwbiggSDNURCtsak+7agPNhLiqjWTTh1kMFtKY
gfe9T7yqX7Of4/oE8tCaCiGe0/yFzyZKtAvKkjOLFgyCDjpzMb3RTwu8xF0XRTIt0GTG7evi/Mmy
QQy3suDaICfdyKFYjvhIZwGs5UtP8ZnZn1IJPR3KuKwQT6vvKT32pkuCdBM1hEjmabgxMxhmNqD7
hVFgr8owI1074kHwDKwS1wceWm3cPCP32a+dtZ6Ge7cp9K0xTBGArQRCSC6XKrZt07s30DIXBCYd
A4fgUNYWa1Y1rAnL8u+32H/87P/Te8vu/p4Sq3/9F7//meUEr3p+ffLbf90Qy5ZV2a/6v6Z/9r//
2p//6F/HLOF/n/6V9Vu2f0neqtO/9MeP5dP/fXSLl/rlj98sU3Q1w6F5K4f7t6qJ6/dD4Dymv/l/
+s1/vL3/lOOQv/315eWVWwCNGNvzz/rLv781WSt1Q7MY0//x+yf8+9vTKfz1Zf/W/eNbVkZn/tHb
S1X/9UWxtX/iN0DR50xbdqZFilvd29/fkv+0LXUSRDBL8p+pOZdmZe3/9cUU/1SRG6G8smiRUvXS
v/yjypr3b6n/nFye4t3yKrB7ii//fXh/3Mj/ubH/SJvkLgvSuvrry8eal6CYgBbcEChEnA/vda1F
vKeqXrYdVC++bdW4vnd1Uh3AenQExSxGDf3QwIzZeO4vYUXe3xPGbxft30f1x1FMm/s/XsQcBbYF
9hXTG+ND46GtVGUsHC3dprEsVjnwnFYmN2M7aHts8clqwEpbWpA7fZ0pExyuJ+pfQ59TzhXQSkz9
v4f8HyP+90PSP5TiBB0h1jy2atOV+NC1KxVUybmjplt9oKoTxUq9UJtRIweYjM4auHPcN5siq+q1
YXg/WP1l80bQI0D7MiNO5N4F6Lps0q5ZG0K4/IAJqCNHSsCqLua2ytoTA4w2t7Pao/vsisXkYla6
asPOBpaB1z9euMgfJiMWACqvZZajhDfycv5ztVMoakXVvUy3qhzBeto9odN+Vi6xHFG0l8DV3JLS
e9TrGy0311FCAJMxt7I6v3b69Bhktn6b6s6ziwvzQnVCY6ifDgCsCBiTLGN6SE5V3nVVE3Dp2Mm2
9rp7t7MWHemkKMtJl/RUMCl4ELL5YBTfhGzqXSz0ZKZ3xTa2fFK53AiMp3LrqcPF4/owMKlH0QHn
GbEkAsxTEXCoKn2uV6XcmNG2qFMblm1DCJVCmzvX0usazT/yPLkctTRc6173lBO6hUK/6GdkJ2r0
XC7VjsSHbYzNypqdKaEz3Ev9tFBGVr06em7fboxQ61YidJUrqyR4W3eUG4mZ8CF2b6CTe4eii8Nj
qlnLQYBoHIkGWCVl289UN+/3qTn1tlqlWbQstIhq9rZpNqrPJfBNu3XRORiwBmMH/p+IzKM19Nq1
1ao7szFXqRaWNxpbWwdkd69kGGVzfcQ2SkSV0xvL1h1+ZDgB545C5DCK5muzslu6ZdVWGNk3v66B
CVYYRuJQ2xhKtTe6UlllSB32JVC6YfgVhGSXqhQbF72dtwvbBNhVNz1SY1kGCzi2EErSrl0MunOh
yKGjcz4dizY7Av6c5x7p9wctapqQlECQQ7PRaQFYepLtgfFeFamUV3pIWmBYAKCKCqe9692e7pk5
Xo0RnozQT++UpqemVlOWSjUIHLIt38rEJmKk4AINzWvnZ5z7ULhXVIncK9+1f+ZFGKyDYJBcX33B
rNSRfKPk39yaiGvfIei11yv0H7q963TzLnJ0aix+C2TaVvdKyZf3X0XS83a11dy1kjR0vIXwFRXN
v33/Evtyr4HNpnigucvGoguJtpPb2Oxj7LObqhbasTXT4eC7t7jlm7u0TrS1Go3akYSeeVSV/q0M
4YN1A3k7DJ4R5u3C0on5EHUSrnNVlHNNy7056X/Fyqd7u2W5syWOMrqpZR7d6OLH0OhAcHFq3+gx
ri8CaEjINuyFSirXiocbWateRht/qMxra8pJuAY3Ul9bDkdfF3FwA/KDrZjnHZKQdIOq2fBqq8ht
GLE3lK22h/egK8Owp4t054hCWbQ5xH0CJmFR+UW5NSFF7GK1t2kF5BqpKVG4qFXwtnjEsivNafDo
+kHFfkvOw3ocYFyb/XUV54QaNMYmqtyXtG0fnTxzMDBxjywsrmzkDaDxXVWvqLR8E74kqLAgdrLv
hLgOCaQyEmXv5XVKc3aKHUgoiBR2cLDpLCd1YlyTQxGAG2mDg0pYCWvCYm+UWbFWlEJ7aFLbZWZ2
0jnU+pWmW961yDnHgsDoPa7lbqGbsAqaeLjW7dCmDWLSJLSCcJsZpbpu8vp7UHvpNQm7WH5lQ/UH
yrwkRxzFAiB4INQjJj4PP01r6nxIHF6b05eK0J+N2/n7aCTVWWoTfTjTmGad/j7Ek7FThBbc9ipC
3rCFpjI2tJFT8gy2rW+Md1kaqHeuRVEgCINtMTQvfVkMdw04g7u2/l/Unce240iSbb8IvaDFlJog
ebWIiAlWqIQ7tBb+9b2ByMqbHVWvq2v4JlgASIIKcLiZHTs7fwvS9KJ6CGfKmKwnW6+1ezliUbZs
0b/6UqiJH9kog3t6L7A1habhZNCN48C7XxdO3Mhz4GeUnpZ9Kij8Xw+k5L/xFhx9EITsI5kGQE9V
0zE3S3Vdn4wIQu4cv7D3EJf8Q+4RPVZxGz9C3ogfM+gnZy4SNObL5kzxkfhMTDcbi491l60vNCDS
eq2VjwB9fHHE6Dx+TgvhHWnwwvfQtLWndaEnTiiyWd3pyzOEr/enzO8iWmtvXmu5D+uiM/lBZ3v+
vm7lja/u+Ho7OAWMze1QYTEqsud1MQ3RZ1qfigNVBNrjaAaJaGOH/+d1Nk6BOWCUqa4egozubmdC
ghUjIuAGq65aVeCXZwVvhtQxIh7bEY/CAVep+K0qco/KM84PvZN0m9Jte5LXNIzrQavd9W3abwCT
4P0T1dVnv8Z20P0xylS+djMnsT60RM7Om+G0wdYvcyzAEPZs+hqsTG1O37OyDx4aEqWe+QWh4vAw
YEPSz2+9211stz8iycK9Ay+1ooih+nYGzJPA2SV9gPVllJwnrou91tobB8TA2cmcet+OnbOXuXPt
G4w0pdc0x9TGKTj2FHwG9JIgwsb5COJXHeIRR48hSY2zXsk/TIa2Q1ABi3C6HiH6yDjRAKvY4txZ
ahQVrQIg2RQ9iiz/0lk9hscMvicy+htYC/5dqcEY12DjtPoA768CSa7N5mvSkWVh6Kof8NJ/lPr4
EiGx3o9x4JNVElEYGGWxy7JA7CM/vmVCLk2G/JqZrTRQQbigUxk7V5CNNjJ5d/q+e9A7uOQ16Z51
fFKZb73MnMtN+8nX0Spwp7rLLTVeIMoCF/enZ88d8Q8EuUscclQZe5m6u/vGmqpwHKcvNqTBg41D
OjnjeNuPDBLYj2BKEATbthoxV0ywqvT9+kRf7haSXPE5ztSzG8f2VQK02Rf02h3TAk/xaQzI8Ekt
xDhKGC3GdMLIL/x/Dz5ZiEsXY7JLJn2T6pG3r6HykCXzTk6GB9ViQtQzFT4WEa1cth+5TDSghoJz
guorseHTBL54jWZ800HOM1/t95AisaqmafWSDBaqcdmJ62QZl07449WO97Cd1J3RD5eiTLR3BRwu
yGHtkjs5+TJLT5as7hSUtwMBWXb06kIebI1czwhGJx3eZYmVpj9FL7pFYjvVnec0nnd2L3Cp7Azt
Le5jf0c58hj0A1QHJ1YPfv3YOAmGsa2MD141Vbw9bcJ653NjHdTFn5r0DOhwuREY2T3QPzcMMnUj
t7uNIzGe0zp3wsrPmYHH3FkBhQVXscwDcu2AqVETurHthKpFQq7T4Fp+1/0y3eljlZxoPr7VmVne
6cFPHPuGMIqsT0xqnHPqND9lUmrkJV3rrHXBvdFbXkj3SLMvXARCcZaMp96zpifXVsalADt/M/2u
3igTqY3eTc1D02NJPBSu/bVs/eqz9MTbkI4OMD1sEUe7gq6S5Rg4YwJ0tvu4CbFdayijHv0W22Zf
DulZr927eqBwLuNN0dJnr7X5qUjdByPJyyM2xVUFF60OKgAiHu3RXkIGxvciYObLh9e6uH2s+uBW
xhUYuhoVjzPT5NmB/LkFOdZgcW4cRPAyDLC6kV1LOE649jFbFidHJp+RDmPPCPzd5pvB3enu7URg
TGvL/DKJyd8FSR8dygWH1A/WKbDq+6wZmtPUHlpEW2f6RsnXTT8bpyhvI8CUnYqaPypFa80YcwNP
8GvJVX02cFs6+HGJDVRpWSE3tWJv8+dtAwP/FDfG11CkKK/blqGwj6Z3c6jwg535CqnMMdHVStw7
aQNfj9FFUbGFhlxjmzig1bIwhFQJYgczxruEAlI8UjiZYtQIjCsByAyEIUW9j6jqXLOhy3aqcdJd
33p7ThMMfLutTNyfmS3Vg+hw//VgHHQwCJoEw0979sO+6s2NkOD+JLmKzYDvOnZy2Us/7vqlqSeu
mvoyjjsP1sZL02PtHDebfOrL90iN1aGTwYvZRwgSscfrRxhAfBwLBBhsG6pryWs/6380TuxuwAcl
T02PkX07W1+HQVNbZeQVnmYdZVp4pTivDxU9qLxP5nDpdn3KrQk6odt6zE2tPDlpoA5362bfD9OV
O8uSE/MvJLO0u8FJp+c+z8+pFuyHenRvfiGwLnQdrO5mN7oxTTXxfEjzTzC3H7QxGX5aXnsm93Dz
m2ramnaQInhECYNOwFlgvP1eH8xwIoxb98hxdC++ialmrax0T/t51XDG8dxqfVVfXZohsDFQ98Q2
K+R4bfq42vV6ihtS3o0Xd2HSSEGYZDcmm1r0A18vVGpjpR+kk3+hnqldhljG13VtXXgC3sSoezBs
IOmApdZJmAYJBT5zsMP1Ka1Mw6nutOOkgj+8hbZLK8md5iRW6Gqu+WtRZPx79QCPQA6L3R3h14yd
abJz9DK795X8rNfAwjXYBYR0j3b9MAFpetCQJI9lVD3pmemcajI4wGXn6mnd1ztTs42bwT9SktKY
SsNyove/eQJQSdNZVz+sW9hCGaFL29lm3YxPThF3B07jgnR4LveuT1mQU8Z6TF3TepxToJEpdV58
k/HDR4OagOSi639yjelOH7trj5b5OeY9uG08UT+JQ+h8JD5tPk7TGPXVD9JXIxq9q9H5Z98evZ2t
47uix8J46lJDf6KjH2d8PiDYXhsKlE4EZsZ7UlO4jffL5eMXe7PyToQb5dVn/N060E+QOWj3Rhvo
4ax0PcRDEsfedZv+bpw77QoAAlXRhADpos2+vwUcj98oSbTQ1uInq/eh4VqTf6HPegwHJnb9OKlw
XZSZ3+d/2xbokhbXCbU3+Z25Zc40exiQr13j5Hq1gNbmPGZVD2OVi+jCvHzAgFnguIfPJK9ILp6I
Abm19Z0ZQZk1pfNJ0xWXg6cXO+YN56lwAWpIn87wOL+affapKd1vUaPHFw3Wmh4kLkeT16HUJX9s
/KiP0EKVvGswN3U784UZ3ikxegqWfNTZgKec5QZDJJSpjruA74yYd8/TlzoT+Babybum2xtDwS1I
EvmCGpSsgHW2mKOBlKQqg0Unl2Dw3VH2V095p9EfXmH0wC1Vn3PdhQlL+8o2fhEV7qcIRMpjMWHF
L3xMW8d23hrteErs7pHJybtY7jAZsLcZIZiOS2pVn0wjOcfZ2WzEQ1q40bHD+E03VzvYGOzBSD97
Nscg4ufz6LW7lvY4vdW/lv0T8/xoH9Vzu1GLi57ReMY5sTC0dIbpNNC5CvRWM06ZyzVV4yoq9bLZ
6n7/09a8/uA6KZxwKqS6579TNu/OBQWuiBm6H2fumVTbdsYwKSGnFHrLcLkucmfnNsI9GUnws1V8
z6Rvj7Xlng2/0/fofB5diVNIRy3eLLEJ04rK3/q2DgELFTO+eNquSsxT4mpPmiXAlNaDt5/K7NsU
9Ezil/QOAM069d+oXWj7yKV2XLdTsHNnFWycJqY2J1PMVxKxlQPhEL5vf0T81NUIKkJp3Lc1g4lA
l9Zf089WUuUPlZ7jI1pP0PDIIBeV6n4wcNwzDNELTnPzPVYMzqYYvfoEfvWP0ZlsHFsc82BMgfMW
u9ZdAFi+lF1ABtQ1wiITNvGVsF7doPrUUAgNZUUIbAc4gYtgTK5m3V7auqKzzltmX0XzRRZl9c5f
ctOy6K2pAXTKpv7q9sCUM7dWlMQcGHlDFm2lSPUNhklPBO3pxfYwGfMRBu5njz5JLQtwwDebuy7N
vEPbaW8Dw08hidqTGV/YquL25UcVHbOGhfi7icSpyzSQxvpToO7wnivxXK2qR4mYbenSzXuU7TbS
T4Jy1zwO0C0qyrLXIavw5e9fdaPTr/pIDxKnMNaqRc2PaDYXu+4a9N2IEp2sqbeGBmkhcIC1kTii
agbx0ZzEgXGP8cvR763M8KDp6eil3Ac/OQ/2rH+t9LHGEdizLwmC0VOiF19q5lLHdPAfdeXecAwC
4Y0E9+gbwthkA+6Q6TggKHgZSSqfNJkA86ui+h5v12fPTneaivwr/xpcbYd8UkQNcO+npJQT2ABe
r9yLnXL1n70prQ/Y73S79b4Ra+YrHn3WmYnCtUxjyJItnz6zk0ffBS4ICPRAierNC6wRZ3cTeSjw
LxLVTblVEsA0JnCPBi01+2KKMTWHOWVUaitN8JdtG0VbUF/+xorr+6Fs71Itr7bwl7dU6pnTSj2K
CIvq09jW5jYqIn9DbmLsUuBopRppWJ6s0OhL7pu5Vx6whX2lolaFS+qaLupltTUkMPkWNo7sqi/A
yaLNpL+URQCbdMR0dETqHVZ5ZoaiIqasPHuX1d98RdGaZESomAPiXmE6frhuFyaiU9SOZ1dWuM6j
6A9RHpThurkubENJ6Fr/r4cRjv/92aMXtEDlxLNvIiypxm09uJ89MOTb1s5Md+9C/s3ngg7POg9O
zfIEMlOhKjEgqh06GoImgzPl1eG6GJLZOMw/BDG4pdMkoXVQq3p5zjQ6Gtz7vqJa08vhEVkKVe/E
D4vcwki6yr/O+YSlj9X6nPa9FmKa2+YBlGWl+SiAGm1juGI8xHGinsCNIUmOVH4wxvjRO2IPBNLK
G14b3beOQwtmV0eJTb08QG/SmBe4xjt4Q8HoPfcNZZVg8N/1KS9fAqydX5QHPysG3TKMZ61003C0
/PlOzBACHE9rdymd83GQGfw0WRjpAi/8jraose3JZOAYpOwII3bVQbzRJi0PcefckFy1n7GuLira
y4JS/eDPxiNx0JwzvHMftCHcIFnNn8wR66JRKOuYBW5FoLhNpOJu3LQlEeBs74YS3KbIyKz0WVze
O0l788uyuNR9cQw4k3eaXuDUXdKbYk3C2Ort3vRV+snFTfYSFSQbItniEEy97JpmxZ1llNpbFfgA
hZgjnDPQ5Y/IwPChcFT3HUX70VPoblSHzbFHeZlLoDhFQhRvZRFdiiLRvvYR2Tvc8Ia7KRfZHbdo
AqVggPEuxde4IscDU7T0JvvzEItHN5Lez1yMu6FroLho7n0WWcOCuUQtqs94drXut7ywfEIvuso9
nUQ6sOEnelvJDPYkeQmovV0Zt+nZRMkNJ8ZWpx7v+aMqGDpmKwPJp3UtqTm1KysMC/UalIEM2rAt
6BrvsNy5i+sYWGBWGjtMv7Wr14D+mVvsyAj2/7Dq9kRA6Z7dGolS7BX3qTEYLyTbwpiEAnOUYL44
RHAziI5nzOb6/bLl1ZTjevo/cZpBrzLlCrKg3WOUMxcvghgBnBJRcNzk2OX5Q3m0ceN0oznBoqwE
EBbfQPR5N/zCuQ9p7nd6/uaz86WY0BKjDDGmCZCpo5uXyqr4YQLDPo/JpB2aCizt2OQ3Pynk1ciC
jPLgdKE6WZ4ZM2+DkfSPZu5+TfFeEDj27Uoyvg+J3qK/F9ykDExWard/6ltuxgDvQXD56kdbI6G3
I1jBGslVrJpEcXCxlD01jTgkDdpfb5LtzUI2u0vGnihB6UDzMFbs+/mzEB1T9BF515qWChzrSNnI
fTL0rzXe2YeiLLmFdf4nt6LVR1TCwuRKOWQxqkNvIpfE/4iqZ6ze5Lw0jMzjM//WfHYL1PMyHdSh
wCtp4/lI7gKvNyGf6+pgcIIxRGRbNwlg35EdbkueT1vGe0Bf7nagjFTPen8Zsu5KmtO5TsZnr8/v
C6dtHoXCe7pw4+6m5e0mt7mlNSNaE2f+PAfjHdpc/Rqn6IH4ecNZFp8y5Y+XwXUviZlgnjGP73Gh
lQ99HV090XMFjm661SdKNuns3gcVDQ90VmxSFbf3itR27FGxsccesGBZi0sn+yflpmTSnR+1hX29
Yya7EdXlzkpsaENWsUTqHZlJRELdkO/70fKOtDnSnzB23/VxFhelOXLXDnR2DfSid/KYl1N/E/Vg
brOYTJqmbmPtO0drbizMXyqxXzMHbZ67cPSANQQxsnJce89DStey9GvaylJ+Dprv7mTue5+bVySr
uRN197M5NOE8pM/xZMq7ZK7MSwqI2a1tIL1zQO+nqMobPlAGssAQeyb3pNnyIGYCT0FCb8TM6qha
wn9SxdU7oz2zcD05KJzjvnTqPEsZ9pYt71yNWjOTJGwC9SbS76GgM8Wl8vQgWoZDq+m0a9JoHNSM
H8alAQ454c23I+PUYwR/MAhC9jFVCUjw/H5MbN0L9tb9pS+D1xFt+LE2m2hrNIX16tnzjoGHF1Wd
s8N2LkBPqifmZYqSnwP2hYcqSzQ6zp/k5PefUD596jvusF6BGlEY/MV2ZmMP1yhxjnssOgX1+Tmn
NGYkrnUsPegao64Pd+5EDRgKY5R09lXFlXcOpvLNNhJxdVqzhu1jBvusiqD85PDAnFlLH2lssZCd
0VNnQok/6mAS6QEcJu8kif8vML4BdAazeymZM0YdiaN0MOF7+HF9c/DTDydB1tQpjRs44Dc9t/sT
Y9UbpQpwQUVZt4dpmVoYDQVf04dHmJqcfaZf5dtgHjFp6mgD4u6gYVUXpyROEAEP3HpDW5pgbux0
ONpyvhpMN67WspAmIzLM80s0MiOsdBzee8pSoXQpNlfSeBnzrDtGiQYepL6QSc0vsQUBrh21PzBC
ralPRNWLZfvDvZamR8f/rDuz89JqjfuiSPp3+N5JfejwTjKaq9NHJ280AMWoJAr5RaDIECd2c+Xc
1bWinud3KeCLPL/kmZ1fRAyuoWhim2asurjg1EOAmE+gKJnyCd22dpnj9tMOhO9PFwbzoRcOTYh6
5p/Bp+VxSeXASKItZoRooF1u7KRbTVabDNM+mUIBikhZ0K/NgMEHBJnUUhXYBK1xmIaYpJ+XzDZd
1fFwTsgLNWMdNfQhQmmLBmfalGgpECRyf1F4+pncEZcuLsc3DklGIX4oulfTkiNAW5S/VLQpMWWF
Nd7w41EBQ3LagnSqm/a+WxbrsJNxBaNDSU/edE/Rkrl6TZPRnbeUqTHBbm/OdG/Gjjj5CSN8UiDq
mWcjvRfLmie1n2lJ0F10owsw3qA2Ggw7OurZFxU3txzaq51kR59pLOSdydlXKoVnDKUsHYSgyuoR
gQbWK+bZ3CZtXQeTFCXcuWP3NnZTchpz/ZZOXUiran4JxlScEchiiBhVCvdlA2QVY/MxK9VX4WFW
pPt5gJmkvNHnrX+OLOAHWGwUe10ZD31L4J/nPURDfkgYZXVxtJtSCys9+zIaJurgkcbXAitjquYe
vRcZJpFV6OlW/AJR/iJHfO9ipwfWmXiAFS3/+yzs5jhH5bjXBKwZ6kafJz3G1g6b94YpKTScGILo
lMRMh4c9EPYmHJjqGV5pfEtpB1Myp3rAJLTwyf7lvdZQ2zTJ7BwHC4IEUujgJSkCGjm77cjc9Tpl
5BOG3AwNo6nva728J0W/T1Oz+joN+k8IHN+x0SvBwbXzS0V6mtTCi6wseRo7kkvr+bCeGZGOizBT
jn3VZSWdenl0hgHMdR5Lzvg2fbWbWsfLD7FAW9jNY0FkOmNWBoNwhplIqow61JdBYLKLCxRVU7No
rnFivFAA1yEVU88ZiN3owec9Msqd2162T0Oa2+e6JFORTFggD005vcEB/qm1il1Zph+ZZ5qvqmfW
WihTHddB2CqpKkmfOR14hu8gWeQtb1r9OA91uZsLKptNYmo0J3vOTbXemyjL7qXQA/smLPMtrR9d
6v/PLp4kL0GD1lwUuBKIJEAmEOjYYY5VpZMWYHXdpi/7zzVFp3a4borZRmYlZcC9ruOWIJPgbGG0
pbaQMepwXRTF+G7gB7zDf+NoB7IKe6+icq9n+j9WU8ra53G+kWwuw3XhLKFYsIRd65re04mInJYE
OJd8Qm+KVYQ+bpYp6RIPquOv9UJC9o4bK3GQKGTnSEZ5WIzGn4sAvEC6ceuL0dV0jVv9D+jy9T5R
MwcYZ1WEnVYXIGNYM9LSZQx33xPPEYBuSZqFv1anZVWidA5rj9FI0Cm4o65chQY3rVAti3XzY+F4
Qu7rlFqtdNIyXA+wHvDXof7a19jBTnlxecoJwNQ2S7MIe9vxbX0anDL2rQdI9ZKPtH6E3w6YVoiz
EDO+1eRIw9Id+SO0RNThr+1lZywAWo6IMnbFYNGjnRUQlAaCfGp3ZbiufWxGAuBDH4MEXJ7xsX/9
+X/b97H58TyLMg9msH8dGfeBjNxB0TO15w8UH//iuq1p1QLobOOQk1+ncCntMLIbO8xG4dKl7uQI
Mmi3H0c/IHX4vD5Bs78FZludJ2+q2ktg5H8e11MFZ8f6FlE5FFSGeWRdM4Tf7vWk+/6xa93vL09b
19rFeWj2yvPH4db9v45ZTiT+7Ar9XG4yCJPBw3Cxdf9cWzfXB3pJBJ6lvb2VFZDAcj53FQ2y8+Bm
+0DjssrqvA2ZF23M2MrO698s1tPt42/N0sOwXFTrlTTJvg7XxbCs2e6cUiWRYq/F4xTWVTGFJul5
knpsfizWfblQRIYaWfO0i+AYZnm5X79InHCRrIvZa+I93cgTchG/eA1w7e8WvUC2eIGic8F2GF0T
EFeLjmUspYBDS9J9gT7v/dw7gh9AseW/aD5mQpSbj0le0HwMEiiva8TB4tUoiica6LMddpZ4CTA7
FajzVWwgO5iPTNDMi+8Q4hvg7GYivA2lw1cMU+9zMwEjPKc//IB4h0L4K2iHo5V3S2WRa1orynd/
ts5D0drbIhJwmCzrZnO6YZCMUC+mkZos6JtZO/edmcRXAEkHoZZks4yuEdCn0OMDbsaNN7ffyMVR
K6cwukEAllYR/wwHREWAb1o37zusjPO5BmdB5k5kWY6oJXXPtNTgUm83tCnAiaW82nf5pnWTe5zp
LvbcYhjuXoaupkbazzun7d/tjB7yOTr20SstZAa0O/975bzT/uLSXBmc2zj9zmi9owjI98H4J9F8
9Fr1/F1Bc9LsnL+bwiy+GeACK+fVHL2vmn7UW2jrEya9fkedZQ48bQPBwNpEbapA1lHBESbBArdx
uRry9cVW9qBftUjf9+SAbnEkv9Syzgg9MprfzOlcIrZIqNwMObFlFD1AYim3eAUcRWFHG6+inz3Y
WZndb6nmkJCBpUNL8XC2Ow1yCSljQjcDHGfmP2cANQ2LX64lEgsjczhrMSxG6griUImM+nlgfC7d
oxksTLycKX7VRAf8qR9ld0f3BAZcOYjIgL4a+sHyHX7WAzFt1vo42RcxhUCoUbaFVxFim81U1z0V
K7KSpilvQWM9Yw0WbCO3g5ql0idSVDe+O+1fs0RRLImrFqOIqQmMTeJgiFG58Dtj6w+gep0iT5q0
FLiZ4J/tmJPLMMxTpHBkbC1xVAOMGrfXvxFAtFyyptHsOLdpHsB+cEdefjMdoq56nzurICctv8lq
nDdooncoJKO9cjyo3LnxNHvOj8hdCKphlWrFtoFEtnhem/vIhD1tFHl0bCb7ZCPy2uoodw66VqeH
TnTTq5n15mHStHnPLNk8FqLQd02NB18S4zVii85+meAX5qNeXFQgUAPkufOiCqN9pKp+UEvYsO6K
U7og+tF40ot5MVl3gn1bq89mZDo37DK9s5ek+TaxSRcoTFPOsTN5L1ovairoeKFRV0TQ6UQvE+ri
pXtmAdIVXKCW9EgeOAZyH9vcRXyD1q6wtXAL9SwEjWBNAoVvjpjxwAk6BGj80LWgV7Ioo5GZaIeX
aZqTu6FKXrlRDC/ropvCaWr156S8yogjJbUF484KiLGi8cWzG7L9dLdpifqZSdmHphzlg7Q0+mGg
flUY+Sd5Fpw8Ty2XiSafcEYKhY3lHIVZf3CGS60cagRdr21y78nqLO8JM5vDnKkB3I75XBfNd6Hn
AQ/N5Kpnq7h3bXqER90Yz76RWowaDWKb0ph2Rt5U+zxoIAO21p1BZDeURXdB+P2V+Q40JNKI5P0A
R2aFPV695C2vEp/Z/9jso3biLBhfEHp0G3OgRRbPJ6ZOsGJVpt9qms9vjjkDPjSRK07oGg6uNrtc
yQlo4crNSPt7WzpTDAh49mM9DFSX3Hjak65qN6X2bk2De7M6/zqhuwLgUMsdnfrTjk6JatfIblGr
52KPPvznnJnPKCvEc0d6XkRd/uqOl1m1wbODvbpw0vfcmEEWBXN1SzTjaVXd1A1ZSVnqYazgIbm8
/b/R3/+zxyCqq8XrzjMNV/8nV0g1mEkgPauifxoj33Gg6N3lESRk4b36iBafp7xtdo2aD84i7pjc
Tv6bj2D+c0OW7zOg6lip0JGq/96QBZeu6wEgVKdcQ+4U9ea9FzMCaKOAnpD4nzOT+TmCgOoQlIO4
w2V/G5i5sdXoSNq2NbTtnMThZRGb6oOR3w9+/NJRXD4Trup3iwp0zUb97z/cv+iFpOsciyi8SxfE
mbuI9P/Wpkk3Q2Yl5cQPF3SY1DqGf46H6M6wIG0jXrCPzgALdxqM8+DO4kjYlH4GpmjY6Tc5zlca
rYOv074yfPHNNXX8vGBqy8n5iUDFsRm/mAKTjXloSwcfJHgd/8YkYOnj+Z/NDfTAYV5vu/jN8jV+
tzmb24QmO8OFtxAXTN1tDB1puuZLOA1Ftlk/o8ootkiehoPKvE+DKxke7FvSBR2ejiXwBdPHjfWb
kyaQdVz/U7BkQOqk+syV95BMVXWcqnLctrlwjl1i39ld1v9qAP6PWsD+D81d/7cusf+/WsAsmq/+
9xaw289Jfi9/awJbXvZnE5ihW/+1dJHARMLS3aXX668mMOyK/kt3LBw2uSAx6XN56M8mMMtbXqTb
Hq/CbwF7kr+awCzjvyiW45KC/4uH2zm9PP9BExg2J//zDKUTW7cN+s1sXJZcaGm/dXfXiZ2BqioQ
fVOfiWs3gpAK9vKYZtM18amVb9aoQDD10TGYbumW9RgVNMiH6OXrfS2c73YutL3lXMuRPFkr3PHX
gvzvxGQKFoOWz19yw6xDqyKDGODUgdHmslr4wWDg4cFqHxXE78vaugDXXm+1NIg2a+RGoZsiqVVD
KOjHwxqYrQvchAnm1tUqwBBS5j/WiGmNkdaFt4RYH5t9bpHUNTSxWQNxtZQX12i8pBkbm5slMO+U
TSGR5o3dGnv3S+zdL8XIj811LTDGrYhmhb0jIXS8LKzML/62cIBCHHsbX5QlNl+DqV/x9bI5ao5G
Vqm9rrvoA5u2c4znNogrMhFDwTR+42oDUKahLJ8ylLaHaLBIddkMt+GvVeonyEmnJ6dqKE5b7fxn
WL3G1utmQul8b0jtj4YYaLzEdAtuSLzQQYMH5HTBXB5HbsrhThTtVDX86PKZXhZK8K4iwmppxqPs
dt8wVTkgRz/6ZBU2npYWzMRkd8ym4SUSkMWQDp0MP8esEA/HSgCKBU5JuFrv0UnHD2LrLloGVaR/
qhp6crAIIYyvUZruPUuTTA7t4WClKWi2lOG9HFUmmZ/SR1ye11Bw/W8St37NVFdHiumE/bb+f7FS
8oB1st90D3ZJCGy4nU/2pE+iTWSTpmW+97Mri3ZPCRN7Y72h5rWskUb6c+1jn4U+nDDkr0fW53xs
frxu3cckGTldnQ17/HIqrDb/ccB/c5jfH14PG5sCtsK6+uvx9NKoBDXwX5/VWT/cx/bH+/3n+5oq
cLZpoaJf77geIG+oNKxrH4t135AlkDac4FB6h9/e6tdP8NvP9NvmVCTIOfq2260vFqNRLcX+MFsu
F7lcX+ui+GszbQVZl4/t9eGmoFeaNkxesz7y60kfr0Tsepw7JJjCRPv7rw77276Pt6evZsny/ItP
8vGcj09TdHgKaeRZdh9v/q+e93E84sng0KTB9WPXx0s/9n18t499aWveN647c4Yvv4npelgDF6QK
lkQkMgfGxbZsCJMNhsjG1Hq1/X3V9ElwanMMpNwwDiZufvpeX2y1XC0mAlmO8XG03zbXY6VeSs5l
fSTgYsMyf3nzGff8UxeRPVve+l+9bt3368Xrc9YP8usIH9sfr/5tX5lP5jltdJrXRjGEVfTF3o85
Wc3OJaEpg2zSf23LzJ3wnVke+tuqQ7afM2wZRn9/qOpPuSWP3TKoS7qxoPCRBd9KWdibdsm3rtqT
Zr0l/O1J8frUD13Kx1NXmUrvYp46p85dsuSZs2WxKofWxS/5kKE1/UHN7eO6b33euubQoJuh8vvH
S9YXf2x+HAaPxz+PKmjr3gQFLcVq+XVQVQ00NbC2LpwSfVbtK4y0Ph7oWmeHHgrqtpF2ISP03xf/
al8HW4RcIpU/fpNpvQ8ua+ZyCa770jVPvT4SG9OpsgdAX10akAp2bbghzI8PRiHvfn/yr9ete7X1
tO6UDwwuE5DJmD+si35gbpxX8YD3ErIkd7m5rQtpLoPisrk+YKRanZG8eNebaTjrmmjDdWF6+kht
NDEhVATxp2n5qaxWiW3VWhp6kHrcTz5afXzhZ2i3DE7OYrk/2ozhH4t1nyidb3pBKXutlk5L3XQt
nhYO37cYWtJi5FvxRe3CdS2hy2uwy+o8974T/jd7Z7bctrJt2S/CDvTNK0GCrSyrsWzrBWG5SfQ9
kAC+vkbC+xy5dp1bt+57RTgQBEhRMgkgM9eac0ypNsY8LEd3dC8syaUexpMJYdFeH7u4tneLqs1t
3/n2/S7qSy7ilSF9O0ibjIcYfstLcV0LkfLzlgk0o3IbmsVSZTqqj2j7YIjjPdlG5R1jKOmXYAyo
V6tHiUPRenu0uGN9yEe4UCULIvIrVf/DXG1mGswA64s+d+wnNaIQW8+w5aKqMeceZbG9yic+KBog
FkqprvHwCDsATA7QWARuDCQ2eUITadZGolvXNLhgn9QISdZkOPuq6FdBDZ81eehU8d7eZm+5qrhv
++AZ/3Vw29+e2TbVCvANHlJhhlaN7e33/vvzf7xoe5Ntvyg0NzLJCv39e1ZmhiQGZgh5NevJNyiz
zOQ4raGu+iOWapdsmzklS7CRLCNhNxnCOZtb/2R7kZp5bbu9RXVmZ6n97YfeXzNoOs9s+9vTvx+p
d98edW4Lv3fV6T2rFsS2WbdO0vaQs4w+yiYH/I/PL67QCQyhsPiP12yv/n84tr3k92/ZfiRO5Q8R
iO7w/uu2R+9/+zRD7bMXMhq3/8D2aW2P/tPu9mHkGr3BB9RJ9eV9Y6hB6H1XqBEkVkOPMcSR1c0u
J6waWkCRMJq9v3B7NHsF49r7z7w//fttU3JOTv846JHAWVCL+t9+7faa//IYau06RIYWuYAxdmbH
mb5tBiyZfKdq/4+H236lGX+/6J9P947q0v3Xz//xTv986R/7vx/+8d6zSUizo5G7tr31//H89tIV
uPq5N3788Tv+88P//Jve/2hgjs9L0GTRH3/B9vD9JX+8xfbMP/e3g3/8+O/n//hzrOJo96y7Mi03
/9gU/94ta5KfWg31sjr0fvz9Bzxbj1EsFK/vh2J7MC+mU5RWuD3cnhkLRLrboxplz6VMj1sbedsg
fOouWxs5z+yxwLLC/nZwe7oYSKmmdUGP7P1gUiTGfiEsBBPTv592R7VY3l75x9uZFY01c+tfbw+3
53//pm0/69bntQngYI9jYBzef3x79Md7vv/27d23p/m6HzWjGhBMYTKaOvNlu1ber4ht10ZYX51+
Xxcqaou4UnUVbq/Sy8ZDYMMshOGUhvPUsRxOthkQbvby8r7xKwzhpIjqoTcjGAtjHOKEuw1/b7Rp
NZnKqH0C2B093B4GP7vRSS+oxhllCnXN2Gp6Nqs52/tuCZI7uxB1COxLG5F9+skrcx8qCIulHfx+
/LmM9g/q/WGBS37Oa7F3DBJg6+5Sj9MXjybYNSUyPBoM+xUdQHDY1tY5b1MH1wAg1aFT/7tt+f6+
2Vb4a9oRMSoYZjQQyFcq6PsuF0xwkxxVuMVg7g5emLcZNlZ9PErb/UQ3HFL0fO3tISIzZLpwwhhd
SaYIsFz0fPusy+/f165bKWJbxZazIw+ta4tdICfjd9Xx/xfsnv9bZpMBy+f/XrC7/Oz6n8s/Cnbq
x/5FbbL+CqjQe8ByISNRfqOk+y9qk/OXQxCf7aswDwr6/y7X2dTkXODoisyiklwUauxvZpPl/wWt
WZWwVRlYZZf8T8p1humpivefvKRAdwjwJRKNqiDpLf9EotJbRWg/Ot2pn2ndKK/rSqY4snZ0f1nX
UQpWQGwcdcMB+tkzajsYkRSNLzRn9mMet88igPwtWn2fEUR/q3rZhKkc4G52BV1EHx9/VtRZ1M8N
ns/RfaWlG1/jVP+AAMiJjGW1LrGDE0lHxt0idT8SiiGRqAfK7FuX9AXrcoRiisw1sseg3Fsm4QJB
ai1P7bfYyN7gf2cPvW3mB+AwH6pylTekHy9mjYlUakF7Leis7vs+aEL0mlqUwLo4jkXzkRvP8MHH
o+o3693iTD0tR9Fj60Kvr+svgUP0cqLSCpIZkIwKWsfp3o5iZzYz6XiafRnsnijZMe6PYqaHkQbx
81jZ37GEvrZWUB9rHbZLm+U4xqB3DDA1d5qxW8clv3g5qdC6SSP2ritRAZhWhuAb9WOvw9kj5IX0
rlmJqGqhnTu7es5U2nNrIwp2LKgGdoukUSCn64T8tOBeQPt39FWEryl5Z9pgcicUrWxJMaTXdKMm
TXwRDUowKETPnWsihvKea6yatErTWwkCHQc+MoMkPbpNF5Wj7YVtagRhU6/DIZviZ8cAkkIeRHOo
RvwIhslex/Q8WYxwCgIO8yHuuwl1OVzOad/25qudVjjjrCoclwyRps2DFkFFP9Cd9os+rKnkDB42
Lzrs/a6I8yu+qa9DgIvBsojUHupHPIN8buVkhX1HU30SOc5YfQHlwU9I8CkH0EXuzs9wrgUZx7ZM
iMHpPw7DctJNPo4uaOASzFoaTjYive4FHBNfSnJeBv5OC5XZfoZbtY7rS5WotdHKTTfziBhEMPI0
0M6RaXxnrJ578/PhJsknj+zFlFQ9iSeyjImQqFxezHw+aLPHaDPx8U7lJ9ObH4OucyM00Rh9claw
rGWtyRgOq+TSaDjpUsO6UQNI6Sqf8rUlp9y51Mn6Ys6capi1MLm3c8RSJQ6R4LGwvWBAJmoR07iV
yDCbsWELLA7RqqTCBvVcz6AJh+Me91QXutLSiP3Iv1TrfW373rVo0zn0hoLe9TqHDqBhidxzlwct
zh2Zcs5P8s11v0CcnZ5G7bODhlZ9qWh7R40v1dWOWZfRPR34kPI1+TL2yKAtua5AvoV7JnQ9O0BI
QWZn1i+tl0ee6N3jnMJ/n2u+AnIfcOYZ3ZPgVLj5yBFDWAcR6ZfdA5GoBEMb0xHy50PdIeeH042z
ycav4ZXDelcUub9LXFr+ndYcY9RHgTWHRoomuI5r6xi0dIIbTh5CTKdpDknWXk9d2dw01OU4oP2w
sJAJwIFL4ZK4e1gJJ2st9nCyXqEUg2fhRpJ2xdMiV3HjT/FC8XEpCfJu/Kp/8iGleEsXoOOcigPo
kTqiZVfsdeYSbh0H+8wHXiMdXjaYEuub5pKPiXZkneVzIWDMkA6ARLZI+hAnCrdFWiC1MVXHxm4e
Zk/Wu1mVjgDmv8GpdRGzZIQr5MBJBTksfVzsCMwdwlXn64V0pu/4Fsa91+esn7GwRg5aERLwTvYv
4ddpFEu+Z+STBOMZCPc6AxVxUNyWASBb4yV55HsTehVD7AoLYe3UKalz7b9oruQU9Y31AQ6BlKh9
9fyTWBcgSBpAgXIaUAVS9qMuINr6p19XpyaunKsJ1MlP0jeNmRgIpOI05I15dqFG78jOeut6Vu9S
4CtNMR14GtkPgzGFTsMF1Jn5fT3QNrITckknbFgUUPyI0Lxr0XnlwVUvmgW6tJkcZ7GW1s5vi+CI
2XDvQ6ZFTJLZh+w04Xh8NS2zD0UyWoqRBaJAlM/EHK2RtJZbYHEqVPVBO1dxgKA1tf1d57XjXW4E
H/yyxXuAjHpPvSUGUOyleFdlxgyxh3+aip+Z1ihjCzdVsnSS6U40UGw0vJR4WOtDrwKxKzpUe+mm
KAlm+zhMtnaAXsttS6sI6arFh1y31p1L4Erkpv6v1NPMm1ubEwII92vf6O6tNXoTVhTGWYJddGzR
xLLYZX/oSoviolsYtzil9DQSoR2VlKc/mksa9lWhnQTI9hz/+L03aemtKsQx6UvA3SYFqWD1HuYR
0ZLkyRtegEuJavWh6xtvB5CMiqzWHpmzxg/TsHwgcae9Ol6aRzi7f8yadcFzqYIHk/nYjuav1cyc
W1zyn6jMgryftO3vWsDYRMFya8IKd6SlUnHCpdah9cdrX89fdRFQeV4ddRqcymTAC0hXpZwq9E5q
3FJglSDrP+BLGg5azOuWlnudd9G0hOu+dj/Acst21qzruzh5Y7THNqrebi6np7n7NukdxBEE7kha
Zn236qiGxm5WdMQUM+2QX8R4Ny642Zma8R9Gsde32JjAZ40hni4Zbhfjiud4agam7Ojn5lqJQ3xB
gjYGM3ua6RBSH3ZxDBWmCI5uEXzw4lmFer2YPZw7Gej9bhFlWHfcanTelrOY4JJ0/jBW+npCsfOd
Hq6+qxb6c5b0KUBJzAKG7Z2IXkL87WX6yZrSx4FgbNcan7zZO9ou1SpsFwPKMOfbCrCOYWjaVwPJ
J4svYakorp2/Ee7yadrnLUy+tiJywe+NXwzM8DIXaskLRjF3/FCCzFsUOy8doOgh2PlqWQMnBnfb
HBNmD0w8ogU2hetivJVx/rmGIXiLmRaqocxKqgGJEXbXhgmSI1tvPzOae0ZR7OkzHyvLjS9GYtek
klb7mCU/OBctSrOvfaq3JMrPLKrG5DmwgfYtaRLJAG25zYcb5ngvifbVFqjC9udGg/YgFRow3SCB
/n23Dt1dbTgRmvSLniRhz02OuYmmbp1EfQTmiFvmbGDhsDsNxaF+ZSzEaecKD5+NW99QC/GFjhJp
Gca+A/BpeWZQ7HYFsp37rkfqXrAWflx8BIar/eQC0P5oOFnU9Zn/WFZP9bBAXDbT/pobqbxKRPDB
SMOasblkbHysVouPCPL8qdML6wijAtUd+vHUSz82djteRL5yRxV47JFtEbEjnzsl5crRdGVK3JXX
t0WJvcYZ1S0KsG0j0YMtShgGUWB6tpVYjAEXS4QSkLlKSiZWRGWNkpel6MwcJTgblPRMQ4PmKDFa
rWRpUgnUGiVVw0OGelTJ12x0bAyJWD+UtE1MiNwSJXfTlfAtVxI4X4nhKiWLA1bg3A0o5bB1BAdD
ied6JaNjrrwLlNZuc+bQiI30TXS3HVJCvEpJ8ha0eY4S6eVKrtcr4R7SS33fKzHfomR9lhL4jUrq
ZyjRn6Hkf44SAiaz/d1ZkhxnB1+uOWj8L7739B335mxWd5XexIhE3ZT8MvPSObsMPskt7y/pKnMu
V/jwUgdqIxwgBCqDRj/7Xr0ecGz7u1vrJ/CWjFXirEeRC51V6YEXgKZYdEz7YfHye2+UcaitGEck
uPBKGOLUO+5Cx2R4RhocBm3fv7hz6oUQmzAoTmQTABVbxybex1X6UghMkbYp812pQYxmiEthtiBA
TWvjs9QBJCSyPRYmK4B4rL+4eVwcNIuhJJlM/FnksQEvERAAsrE9UoGoSlW1MIKzEVSfJC7jY04I
tmhAF43usQQfuTOYLpyqzhw/sOB4qMQYlYbHoBdg1RgZ7FBJ7wjunA5ZM3oRAB87yvDH7YbJey7n
CqZM2nkhsYrt0SlF1KXBgnvBeCu4UexLm5zR0upreAj2deS6GSp/JgpuxddJlqHPJ2I44bKu2Zd0
zJgg1gTKcmNtSQrXtd3s+uEyj8M+k8i89Xn6kb327lo+MBfxINDrRz/HzGU9u07QXz3PgbKoZiiT
1tzIQH6GW9bet9jtnMR5Y3KOw3YN0JXMOJ4C+dbnjQVArb12LfaW3JRAaP2h2gWG6G6spmbUdcx7
TOs0aeYQljCLAi//hSe5BxHDJeC2+ROOv6PpLGefuckORg+LY8v/iTbvWddZTZb9bO7BRpzgtUda
KR/mlICR2eTSxZ8PhGjZ2V+EY98hbu6PWETr/dB3Z8IcVhR6Ol2QKkNMaHzxG76RMs9dFMgekllh
7+JJ3EEvZLo4FU+I829aF7/6LouVdO6fpiru9v0y/BCMu6v0/JAASkK3PPOL37JAzcFbHNYZMFaf
JDkR0d4rAGJWsbM5nulqrAfHFh9djWiZoAA+6A+5C42PVYRe+PrNZCLB/06Q8mdm4y1dgcJLzTv3
flQIYT1i91fDoEkIj89cVqS/GlFHhD5OxzZFfd/iLWqSH54nkZIVMPML35xBiNjTyeMvRlTB0B3n
idyVQ6XvQhUa3tkJy9sa3rEMYMgFqMZz4UNrzrvzjHiYFRRGrY5QimCEWmMySDwTbnkEVF/sfdjx
p3gq97IJmmsgmptrlMO9rO2vvmkBPkASbtdw+ynz3SOJ0c5I3WHcj1NIOxywj2024RB45b1c3Xui
/lJOlPob04PvEEFySC27JHBP3lyvJ28ldNXrn0WeShovfreXNtZ/jBBDKByDS97WXhzozUfJxYVE
m9sF+cKM+GXJMNeRXJC1xgGSIDfJvjD3Gi72sGrS/GjAcDm4RoLy2Bu8u9U07+h85Tene3O9cbja
yXhntf4lhTu2q0ycZvif5YHZYXsOoOewvlbQSYlbkdKSDBE+paHfaicCCjzSUO5crb1LGI/OnJEx
Z6iBMdfDPW+45xG0664yJMlKWsM1OgafDNtq90ywflZZ87Zqc37mBuyGJlfsPpmYhUnQJuGYUcsu
A/3Zab/7HU7xGB/XCU8Esh+nZJLAH0c21rHu3e44jSNud9apK/09sepfzcoIKOUSDOVIy4zyhKFc
jMwaMZ2TVmL3H4U5glnoiq91emwWF/k0mRURIV6m/7iM5Efaulcfis4fEQvNu0RP8t1ItvBuWvth
N5CP464Y8GZYBK29wKu6Fjm3cmZhhk6ZEIOj2YGzksO+pYjqFT3wlSARzFOIF6l74y5vC+PhQ7/M
RxauL4xcv6aF/0KQBw9wdKhP6yO6eS7uWIAmsyR1qtknb7UOkEVjZQyBITwREC9CD8vGcdUhMpjz
Z+i1kFWH+WgYVNA6FeSlrz9ts9K4EtPXmAk4YVXBkenIt2mo+9CxGNgfsjp+daYc6E8FbYgGE/CS
HqCWtdrfJ9bhYzZ2B8tt+lBP3myjNKCLzdqeCE/cUPVMzFWP03xgasjSD7OBKKNpvHe88Wno6qtb
YL8k5qfeZ5CtDqXhfFzngas9t0WYtNlLipV6BzrLJP8jjy9OXmJR815XT+++5veVraPDrrtkTyz2
EK3a92SgLNWLV8PiDQLm+UfM8fBXGnEIALx6FRJpVPMk+7F6dU2XxQE4j8gntHSXUc5CDAUwcnbs
iBUlsV4rkyar10OJC0BhCN/WhCWzqVOKWersWrlDEJYKPUh9jTJaEz8vcKDCJS0/b6u4rAXXqVkf
YgYzAIDLuMeRU9h8zttSwicMED8wdb/2E2bSOZprL4C/ORNv/CBNyjZaPcJHKHzufTS9+5VGd9ZW
IbOJ7mjj+WnUvL/JVs4iAM0szxxcEVy+EO0sVUPTVxIsSko1pVc1p5rcWGC7icR+II0d1pjp3A/2
W6ZNLO8lqOyENXJl1iVWhrNXPGmG86Vb4JjTOw3CqsWi55p77AwgMaYOvJkuoOuX7lMw5Bre1snc
iQL7PkDf58X3xHXMyo/x0jJsJ0gdapIGYY7E9wULp7upxvNCqsh3CWwDJmXxZI9LcTWz7GFw5W2E
nH/rejECa3JoK6myTzVTdAnyZHlEBfN5xIhkqaUG8ULXHm/8tXZBnS91K6PRGCFMNrBRS3R9djM/
pat/kJwjuEmqG3abXecbzu/cr//fwfhvOhhQopWE/L/uYDz/rKqfff/z558NjL9/6u8Ghm/85Tqe
p2M1sC3HgV7/7wZGoP9lGSiOyTgj5xRVMSaBfymO3b9c39CxYvxuUyjc/b9aGPZfgW+5QYASGSJW
4Nv/kxaGCUDsHy0Mn7x51yCJ17Bc9Mf/zF6iGmdpCVGn58TwNOpsiE0MtZE269lBfxlbCKi1ZWL0
XXU41VoLa7xXB7dntg31GgawwZB/H5yV6uf96e2J7Vg1Tnk4K1iT50FF/rfrkyuO5vxvH+/20Ifv
bhYkVUGHc08FbYytU/fes9t2IWfRFiVsFV5ia8HBR7pivGuQZVwH62E7SsZLfcntrFxDw2rMXe1o
XeS2qE7pZ5xb2xWMJ4IeiJ+/OKqB3JbNvHOgpQ3rVUKZnEt0SIbuFbD9Ykw1rJjII3Wra7oaLTex
dtmnAX1nVvmMwOIbAqNqRzLGp86gwEB68nftHpz213JhyrGYtFUTyo1UROJTouHXoF/QR01T3A/6
9FHaSX4oFknUghGPipu6T3FMFiNBzKReoS7soPFgOD85dofTeE6vw+BFoAriPUTsL01nXZdZZFQg
LGMHA/HOE0V61azxgTLDMYUIFNrHuV3XyJSfcuq6UelsCER7B7A0Mkv7s+4Wz8CdV1S60BlSiid4
NTHgl+XDAugy7D0WBczanMgPnnxhTLiSTPqshk+pHFccN/GDE2fWftGD26KmOkbpayedIeaQ9n0T
1vTVI3A74KlaksaGY1br6ycteZRD9rWYK4CI3Bztghl0rBv7nLJ/FKwAUekWhlmywsD3aQeNnmSy
7TyVnmGf9FSRQNP7PCYegWqKthMpY5NR9Ex1AiibiY/8qJlPtm380oAm7avUDC4t7Swcq+2DmV8c
Wu2HhZiRcFFkGd2zI78k6l0spk2YgEElW1sfwXt1UdJXtMJ97Uie7lUMHrauLoUcac1fzRQEf16n
LH4NYMpV7L5J9S7ucpdn85cqbsnJTillAzR7TYG+RQZks+1CWZ/6QvGXzPmjTlQRjnBh75OU1Zed
2N/FAN56sjwCh6lSAj1pzlVasfQvuyOMjyIcTPeC4+ZI45uRVpePSCTwebVxHwGsUUiu5VD2VkSu
EYDBHAeUmKyDP7jdRZ/SyOnkeXUllkp3vqUa9sn4ITDzs0OqFclWTPY758lMp7di1LL9stYPw6AD
vYbFqI0m14+hR01nLmfY83sj1w9GTEiXpcEAIqD7sepUhPEMx2oGaKg5NOW1ngtxOFUuNGs0lgYF
Q5TQTWtcNZE/dzS/DqlmXCn8tbb9IzXHNizz0jm5tQ5WVKCKt/VkN6dksftW/cbZwbR4hK+ip65F
HbFO9lVLz1MLgL0sAcOtt0/T7svkjOKq+kNKdAECdxfnlX01dGLZhkVGxgCnta4hETrryPTBZpLr
54deE0dIYqeCCZcG7uAIxSSIOIFot8ARXJYvPbNXlmKWeVjUH9ZWNaE9Fg75NaE9WtrPpeG+YqiA
uQtsVt/Ltnx1ewLdK4PVXBDT5bQieWdZ3s/R8YaT67urcrhWe9u0a1QQ/We8k+XJs6C9C7lyh0Ie
o1X6NQ7UJAgiXBPcGUoruIBImYZ5x7L7mOEmOyZB0O+RShNw3qHG9KTxo13Oouy+UGB34FFY2Ykb
yLGwuTSSBLhtgk1R/ZK6LbGvSu2YUCfYx/qdbmhlaM2d83HU7R8kwexqqiNjOn+cJ3y4C1jjcOo6
ccbtFxPV/NJ7xO9gop1JGqjOHeeYDkkVpxUVrcTUwEOnAot3RkZAR9mbtcFeTvp3M2ev1MU3oYVd
ygyYQtQ+hnvql8W0j5PHRcTa0Uy4c046oD8q7nuSaEXfcDaq+kFLOwT4+gtFb66DlEXTLESBALJi
0odW02fJEWqVBzy8YhW0yhZpiUllJWZembaSdBCakaAyWV4R5kGewU975vaCx604UZkVYXOmn5G/
Fi5ZGzEjld+VXxz7l1a2A5RIB8VskZ7jOhVh3fyi12Ne8ng6aR19JkHtlUhSAhy1rjuSJw18tEjc
j45awBKN1+dafF4N7pvjj6YVK15i64VoV3LJckPb5b2sSLkJTOb33oQqjOqVDXy/WM6e95j5CfD2
mE6xYfShdLCJEE4jz9Uy1Myfy+m2MvlvLN7HGpxrnFHDMV+nqX21OkW7NsZ+347WEuqsKekNV29z
IL9RqW9K6K+jNt+XUzPuLT24QJDor1aAk51WFVzD4uyZ8deu1vG2JiOjTGKc4zI5Oo5ph7YK8GHV
VZy0AnN7h85YOkiXArpSH7UGz62OHzDWiRgG/9gDbyeAJhm6S4C4x+CStGZ0FKSzPixzhh/ypSsn
EWmK3AroFB+/tRznYMbu5LT06x1alNDOOYXDfLW6e3DUiDbz5LlVSjYs2/Gx0Mse/a7KZs9/OWKq
DiXs3HDpFy9kbWqee0CmzSmYlrtmpCRENs7RXYvPvg7cpGlHlj+emr9Uv6rA1cLA6XCpJzSjKwYV
0S/3S74iGiCaJHez5TZp8Y5pQxvSvLYfhZEeMm3FlpSsV+7TH1IXRrJjtS/03V3Sbd0PWhZNfTEf
tR5oV8YaZZhaOD6IG+ha9SgObPdR05xT4KjCbG1GavoCjDneu6K8Zob+waucJ66cL7pfUIFsSOHo
8uQSMJ/5vcmZSOTU5w+e+dg4rO/sHE4j1hD8TRCU2oQYxqw1d2Ur63NJmfBSq42VmK8lQ/pe9/27
mXbfwcm5qQMrekiahjMvCUDdlCXNn/o0C0WvEzr9pMpu/R2xEc/6hK8J29ZXtB7ZQcI30fwE3w0A
W/Mg/OpbQ6XmMioV+JRr9FuGsnzU82zC/wS/n67EOW0AYvv4qLy6jeLgR0z4w8Ex4n6XBkYaztIn
8WKuTlLT3rjn91GgtfdimIgTVvpqlCgsm2VAiRMS/94IFECq9evQXjJO0yUczXQ5Zk7/UKVAr0qo
MQOERWdCqqzu35kEZNkpR5xZTW3U9t3jJuGWOamL9Obo9YJqtEjSYladW49uBmdOc1FHdIq2oiex
IG6NMqNe6ReyvCUFH668o+vIe1LmKUMVxmlTUFMCerYyww25/9/JAD+fZ9H1BCVwAUDkRHJO7mer
lgSYIEc3loFEiKwwT3VLZU4p0tFRtkgh/MeKGJKzlT4tyYvoCDmmileH25/j0tLlPEnOHoksUTHF
7c5oZyIX4vySdSbZnqZ5qZYkDUvNYE4YwE3XhuY5C5QnhWaxG40zMqggd86lssMpQX0t0ZNSV0+A
yJb5wciMn62jDYe8dOFSuVXYem22d1uSygsCR3YDDYa9nvae4sYphggCfIBE9FsxnfTxJ6KoyQew
S7HnIiFP9rEcrO4kE/3FMt0+GgRpocrS1xfQ8JcRBrNnDwqQfVinIYmGzv3ii16/9JVHwnIALnsD
jdW67h48v3wt066HT1tdViV79JhHKQqQI4D1Tk9l5v+UKfeLRK8/VJmhHWuzuASt9Wmmppu3+XPa
amZIvsCET5F+s5W53wjoUChQFT/i883rS9zuU9kwN+dyMkTxsgYjLT0IaqIMvjAPTKLAzG51RVhY
XkNLMKefUx5rB8xZsciJVtGTX8NcXDdKbqM/NxRpz2KwloutFhF2jVLL7VFmgscKR5Wqwdt4YRXU
LUTjZ8ceKc/pzMFgF3r7as4ftNZRTYrp4Ph6i3cO9WRMvSdk0teETdUvZ+AF3eJ6F0qIZGCJ7wXU
yPOqgLFmW71YlmFRM1qN4JhAt0w1izqjIJfJb50eQUkFLiqxIq8grklIuNYlNxuPgIGBTnLb6LQ3
yPvZi7n61HKzjSD0Jc0yEUjfPk0yKY716E1XzceXibICLwdl5EK79OnwjdnDS9HWsO/c/uoEM/Xt
DL4uxWGZLBeTSDn0OSDhN+zcuDhH0CWEbTkjbEiPfvjGCdaI6z579edUc2fM7Sm1FHVR27J8MFuz
CoMZ7VGmzkKzwxfr2nV+nAtv2cWiNiJvevWyltO9QeFc6ho8/rG4FcpmkrnkbBBOSlW2nLm6wYtq
rAjFKUbjsguW1D91gdiXI/pnVlZ3aSzTy/KxdDCPS3KpQgBtzzXaoGjIBkz/5eqeka0w5cv0S+xm
pOgk3ovwLCNMvJUbnnIGOe2V/mV2oa5WwcfBZNTY4CEXuOsxa+a6D15QpzFfMKz+92m+JDrJ6EQM
HQJQxan5muRNHZIxcCPm9+pa1niwuvWqiDmOdGi6NWu3z9bVuXQkee09SPcAyW9tXpCJZr+WVdDT
YiiRPPm/NvbwtkGYywwsdghjh+tKQBlrV1vUf29A6rzAi54j3Lh/H2pdnRptMjWHbRMTG4sTUYw3
XYdWziT9sFrGAwNpfzFaMVysnEPa0H5zLODpQZq64azRBNJXqpSb+2rzQhVr4iOuBgYgKUm4tOKi
pGjnsNDaKRo+p9yMfttzUpUOsxl1cukSSdNyt2YcwloD6vQgKhW2pfw1UIJJXhByPPWtTdG6Y1lp
tx+DSiRH+uTeaW3dvdcGwWVSz71vtmMFCDdy4WfyF9RL2rqML25GK9xwabQtdQ5868G0y4XfGC/f
bYor4eZmymoi73a1G3xocQ8ekXYxMgdevB9ashmrDt233fn+wc7rL5vFDBk2ioCaHADSp3426I6s
r81IraBElw2Tt0s4mX3/4R92t1iNkkbCbDdrh/WybXTidU4Vymyrd2k8ISTdbWasbaOtlPY197wN
a++HaRQ2DtfQUjr6RVcb2rvP1YA4PPfHFr2l/Q0MkUDPRjTHCkx5l63cfFduxSek5ed1zSU16qms
URdhpm7mAuEe2JKgms5C08LYDCLuATqjC5ARKyntj9um1PQ3fayfnMHraVQZn+AnIiVwY/RqwW7J
s/Rad3RbAH0qO6x5wWhjH3sojJ7WrncJZ15oGwKIbG4Q/auUkkX2khP+9XWuHjX68+PgqtmX2CdI
CL/Z06jvCOLpryQMPiQgG5+ahqmB7odN0nCpV7HzMabndIb2/GPotGMMQBus/jiHrb3We3fOyJjI
8cAMzCLwclvIiQQwX5uFwWzW4tqZr6tenv2cHAGQzABW+ddk1ue+yaBcogZE/5TW11wHD16JPJRZ
L6Gr6fMZBMHPYSye8b8FtLv1JZph4CaS5Rnpx/PjmqZnLOff4rI0vldtfaEo8HkxS+uxK2gcOVll
g/M0kwvREDsWT/OHJm1/kMBG/uTK0rIe0L9S2Jmusg7OzmB6d5M+1FFQQp0pfYn3tnkzZGFdm/u5
KO1HViDohepSqib53k64I9bL2pwzk5WvaIwSitA4HcCkYNBzKzPqpDdCPp6hF1XtKY+77ibjOQbc
lT068tsCovXVtMmr1IGVZDNd8MD95n8uBDI1RkVBv8gxnhMHXs8QmOe5IbWwSarlNhRrT98lcI6g
voiCqiFfZT24xq60EA3DMZuS+dI0COemJv9f7J3Xbtxa0raviAPmcMrYUS2plU8IWbaYc+bVfw/b
M+ONjf2n8x8w5I5shsVataresASG8t3G5brXtXSiNYXi9qSYgpd34VO1LmSxIglGaqgz8C5cQxT4
sm5sTj9yIekuWtm9IqGrOrG0TbhQyA+DFRkAIZlMb5OwQEaJSnJW7CKx80OFVh4cjwnOB+E/G/X1
YLY0ivCzfrq9RC60HO6B9g3UtfizLDiTpJPS2DlEN3fYqrTjVr+lr9LCE8aDqdO4+RCsVxZ8cSuJ
AZhLYgWSIXrONtV47HSmXaTEvnCTydv+LHJ7z6p++v2SfCu61rL+3M8NDif/pejd6Gmm3vi0/3MY
vcw4TXzfbUp3tw/deG2/2XtlTK5QiDMyo3JHcq2vG2F4k2a4/dkoj0vI8BVFIIqDHoNU06ggHG5J
T9hx0LdHuZTmflZKL7eVTsWyxihiaLDYLu5mBoouST8l0CoBGp/7YtStnaDXOIpGgKmx/QG7T1kl
xKvSVRd8wuuIi4c1q06Waw07Do+iyBBwwwDQDGPih3A/o97kjCGSzSv1Alud9V8jgNHjoppHE1w1
5b+NPDoBrKoe4yg9xPSID2ydpmeYPenoNLN4oXqcyKjoK6EE4r1qLmnDb40NjvZcLnq4UYijq04T
c5nCM6O1dvOlIkRW6Kp6QoZmg7nGFxNh0qkcg0ppsKLJKweXzAPlo8m16i3URPeDYtzjFJl5QxZh
iiDLKHUZj1mUflPUyhADPWTzjNKa2Ho50oEOsIfnLAUhrzaIdZg0L2lrCHbLJbBbYQHvi8TyhpJb
/DZFjE/5NSxIRopJBnwtij9Zx2MICbjGyqj0dGHvt1bqyBQXCY+jPzdM0UYHjZSrlEmYgAkiqvxC
OqJiEs62OuDQgz8TsdxcSpcmPxnR2mBu0YGY6pVk8PHnUifzhN+j7g6r8aPMrH0PTrdolomWBodv
ra/aZBzSzGvkObs0QDY4AElz6w6pZxGsBUVel18mucl0vo3BoV2t63FYpCzARuM6S9D9SV5TL02o
XqO2Z+eNUp8wsqK0KaTSpVok5B4FBqiZnBROji6phHJdnnzaGTYNxuasUyvNhfTXLFLTnazmNNMP
QHi7+EgQdt7JRbigeop/WI+LXiccF7yaURYWrhT6r14T0n+ppbexo+y7pbHl9CmyuqbNK3aPxZq8
RWRFj13NYXcNgCEV/ZBztgk65NGVhUCqnPulgNqQxNdurdHYDpnxkO0APFE86XJ0NsiJR/Svz4hy
Ix25qA3yYs5c4YWj6vKXAYndN3qkZxHpywvjmdbPiwZf0IsHVQ3AxZ8ng1KIpYcZiV9910TAM4dJ
KJgyELrDaHffxWjilaF0zlNms1LIMAsRfbOdX4c0MfaCtDyZZu5L+oI9HTGLWa09NaPmzssw7TIF
oQeaacjbS2hLCGm4Q1z6UZZpCCQjKnliNGEDrZ9RIUSNEVRYXtTtoegm0CN5+JCFAFiFAZu9VvJE
uiZiuBkY6ypcD6GhEDBpnqBloyMiR6hGtHoKS7FcWfklWP1PRY7vZHxtnEiochLj9yi+j7Fk34Mk
BLJuRpA1MlDiMSLfIYgbc8O38dsnqVDkzRbJM6CL2CTSDSdLJKiEB1NoP2CDf89fJV1CwNblWVhE
7VRE8WuZfrFSjSne9ZmH5vawYi4n6jJLtvp+ScBJoviVeCpOhUVXP3UgVgRjvTaaaLJeUlw1Usvj
kHzgac+dNumbxORbKk0T5QHF77tFAZcQte6Q60gJ6q5YV4s/TpQE6JqXTF1Y6oaUWVrAW1oBkUF+
q1IsaNJMeYbR+SNRytprJhENirV6AU88ONIAWDeR4mM7tJXfbziujGpiCXV1pRzeLj6ui41dD+oT
CIJ2Fxrjqaiyp0xFBtVKUZ7WR5If3J/9OAWQIyflZ4Qj0FhrOhUpJG4VOieO1DyiVb7DPg42jDL5
eplXKN4+ZyrtoaTeYWKBU44hPIpi2F9jVX6tFuu9zHCYY+csQFW6jzoSllzJd5SqqbNMEZB4DFhZ
oKX0jEpmo5gMKo3QR+pMlLmNnNwDFcpDl9NT8ORMAChE3dhaUsmDk5iAbNBQ9JOwSmBiw+YoEX50
Qhdsaj611GHQmyBlbsyS6gHzSWxjDMg/vrjZ3bjF2gvwsU5ZQWZxHQsONu9KcRwl7rQmfW5Yn9l6
W2+0KJoVXSS9oNyPLwFwpdWsTxGsECSetgJeVrlq1WIEg+PIlPvkNJcO2YU2b3VHVFDx07EVZ3XH
iciuTa18y+0KeWdi/43pfQI3BTjcGvZFk5/jpyxj3YhLngbVp2x0ToPFJsa4bkA+4b4q5B9ilpGs
JP0rTQTNaRT5AnhD3COjcGw0xGvVdTQdRSUDyfvLHMeoEYxr4WQF+jWrV2tJZdeqLLjc9agM6k5v
lIo3g2cXmqbysT/96uGmY0NX62egLftxu6E6akSh0EJaam2jqVkObEJ+my8EQKKGjg3BRZMjCRIB
a1BgTqyBRLyRdNOdSqTgWZYzCiFU5cYH1c2vpsIsUU2gDEx7QwKMlVQG7SCArMqWJEbKV7L0R/Q6
xD2xxl3nYq+L9IgsI/LMn0aA6qaI3aCBMV+6lYxGauxTCphKvORy+kmHrfEBiwOfMohlqpBe2wr7
Bc3IHseFISbONOxKbmlkRJcSDHaZ2VmZDa7ezU+qUR1wnklB9cyzO8d0IOMawGOHgmSWxgRVpKN8
jIOwxXJW+kbYoxg+KFNAsQt5pUi6jhvYjuz3rclR4cWECL7SKJ0TGpxTXn6qX6mWK3dyPb4LSPHZ
LYjnvdZgWD8ZugckAcFGHEQ9bTZ1eAbdNzEGhhtGak45j8c+orswEzMCaaTyGq+Dh6T8D9BSR2Ol
FZwiTWkY5h29XN2XttJhhSRHbm70jjgItxz3zx9jS4PTTVfkb6/9eSqsEtBblmOR05Sd9Fv2GjB/
BCJ/k/7C9w1EAVWExqGFg8VMUfAWM9u/VcFuH/r9+TaU6X8X+XN9+/rtM395+Htz2zarrZgAcBrb
8k1yxVSGi7RKK1287Qe3P7fv/nn6eyeU7cN/3v696T/Pb49+v7hMGwlcWgnVYYol+PbFm9b4Tc1s
0lLo0LefRiFf2hUrqLkikp/FFfUcIxJLX436L4piuEf3dRY0lVntSrJrr071L6Sgd+P4mjTQswEa
OTEQqDvD2DSmy/d0nZaPGAwpIpjGyZQHbSfISAizWKLtApyU6sTfHpabNHVjssDph+ED3zE+uF23
25+/iNWBOoBAf3s1vunW3R52opEeCo1676juKywKtq/+5f3b9oySivVvybubEPbtQ7c/upxC6v/z
3FIx9YvRRiWRg8b93/34s1u/t/Xn+T995p9eUwWsKw3cFrYCurbJ3EyUGm3sTRT39jTexmn333dv
j26v3d69Pb39uW3gz9N/+u4/baoYUJRMFa7FJv7+R6o94mgZ4Jt0+z++qNw06P68X23NBtxK/vOl
2/Pb28jdy9Fg7qetddAODGn61TwMKwNm6u3h7a3bH1xxKJEJ+z9f/9tP3J4q4qTYN2jV/0eh/R9Q
aGhKmv9b4ct9+TP5LD//ikH793f+g0FT/wXoQdEMkF40JPUN4vVvEr1p/gt3BgOylAT95/db/8ag
QaM3NEQtRXgBkqqrAM3+i0Ez/gWkDbCYDv7MkjXj/0n1UoG0/3cMmqQgQmzpuFfJMEU3gc2/CssO
chdDx5uF/YLItToEua5ss2hSXELg0jb1eyePB+OuS+fE01Nqgngm29oiFQ8YFlJ/hCao4pzhxmIC
nKgv9QPrt6AY9BTS82ePHxeOrDIQ0npx1VJ6gL+t0k9MPhss7+GQ0M6C3Nsfq2pgSVzAsqBhjLmz
HosnxJ49+FQ0qcqu2/fzWz9o2UnM1qCGP3gkbTwkJvjnrGig4hlYX+GoebLyMt4cmk7jYtGHQIzT
hhZw1iygpoIMX69p0h8L2FZ4HnMHuZqVUNghZd4Pj/AUoFwjOW4kI25ShcZdCHClVxST6uaAo0Qc
Qp02PioBy8alkKiPtfmxEVSbj0BtiaZAiAAVDKNUnSVojy0lgFQtf2q69p4iR28UYg35uP4eXy1R
8lnA5Xg4pTAjVGAXcqx5OBsb8InwSCdNgjAfsbqjsIEZvaTtJpZOuTUpXqiR5VR1sRfHz3iwfmFO
A9/BOBV5FoyldBFRAwga8CurOjUvWsPyvc52Q876MgQhd4fQ/akdRvyxkvi+gK3tyZX6AzBvf4mR
cbWNTG92VSRehStFnMhPOhjwCukvWO/hYMYgaOXSurPCWXxohu+0v1iyHL1OMzqaxZRlrmLIXzDx
aVehAaI0PUAhK1nv1GIgcTYel6SWSQ1UCAv5Q4YniIHJG6ioHBwNPhv3XQ5hq+g331bMlJoq+6k3
NKfHFWa4pVmNkwoTeCCjeKzGCn80CFC7OGG1k9LHd4F9PkCdg7uhpyK1wvwLQGJ+SI06YLUCIG6C
iNXhhbhDkus5KcPf5stxnA9cumLxkyUq8UVjp0va/d1LNVc6sMjlsQcM5xKju31oSGDb9BoL0Naz
OggIgtIM9oy2nEyh6LiIU3SHYL7lDeEyeL2oX6cMX1bWSkuXkXFHA4vsSvVDkeRiRAPNKft8AytB
ujYGeCFIdtoVC+9eSF7oCG11AyiJczTtqfr5Qk41XRY1fadbCyvcDLdUbBIAcNB9UATwlYWa+8D1
7nTtw5jU+WkYmaBDrBtQhV/2KS4D5iCI4N0EQO5T4xWUvgxTHZ0ZG117KBrsDclJJHTPNcrpDnpe
kzuJRXyiO/6ZrPrr0C0wBCAZG9bwIafjJV2UEMIkVvZZXz9iiaCd8ubBmFLzjmSZqluaZ7Y2gpAa
jV9ZlKT7iT5VuI5yAIlUcbG9/yHkMRqPyFhba/GFZ9ZdrAhLUM7tDvv2wpOHmEgjoM6vQZWjpp9s
6XpWjzZgG8FRMCnDuw08gT5RpINPdr+UYryrVKiYY9XrEMNo7hmmvTb9W7o0x3Qw4x3qquTW6xfi
liqQz221A/etnDHzm6L+YdCGjffI4kLuVSdPFrpuEPtCgxY39XZoZIb62JwVTpfaV4jelaBGVyXC
rPEky91dJIl4uS53PXBYt8w0XyzWHVA0042rFeHXmgCkapHpAUbcYet8Fqh3ODAhYi8fN/grrtE1
RpeOUJD7DyzCGB24V0NMwp/SxikYC8OyodlhAP4yqbHRXJ0HbTPaILQnFmXDPo3dUVIexdp410JI
OBEa2pPwmsvY92HN+yoAcwNKE4+syJcS90H1AQkHBAGUJXrLoAdYcw0HoC+JEXpFA8N6iyccskpp
rN1VxgR9xmY4auS7MQEPN2bVi7ngIN6NGnTWDI7IlPySqmp6sKwSCOtqPhUAcvwt0bvCVac4VkwB
2Jp7WDiPc1KsdqSLlSe1PXVI4rg0lI2bzSmS5XgvWeY3AJ7wUMkDC4hCfdCSX2Y/90gwTPRDNdyD
hFkLUnV4W6nUddRfEPA6w1p4FGbxsRebn6pJ/zAZi943qGIibrBpnw79YZkv6Lr4QCpr0BNw0mSh
Hj3TnCsnHgKoPzgByIpbi3dTl9SXQTKey1jCsA9zcnutYyFQmvdSVBMQQMJJySwAxxh+zSiWB6sU
/yKpRFba+JbWSN/nFn3NpXFNXdkvtQR3RxoewJ5UTrNelDBdH9WQGCpnoTfMA5RnUNe7Fgcdu6Gc
HySTdkkxFGY9S4OHEuYEjA8TnU7DBBjXj3k2rtFE1R9tmIuOIKMy44qU5UPtCoNA7i6uzakz189Q
LdNDVmcv6PhMd1at7SPgZrZWz/VjMSe7LDMRKKP5jvItNltJpJ1pAD1MMnWDotvQm1Zd0fgUcvxD
6l+1VYqnNgOZrCQQLGV9+NRbsK6LloIglNNzQwfdDlnxBNrAYiNnQYleJJhUDeCbFFrVkWT2x6po
d2LaCC+K3nqDav0YaXl5fYMDpJHKNQRbyj1lVd4LGvDbiPk2sdaf2Tj8SNHICjoVncOmL5cjQemQ
AuPGqAMbN1O7Lqk1uxir1K46MFUMq4QsSt88iRkpjgCZBcEaaiRSorG8NhqMpNanBtcPb+jz+xqP
eVtYOoQVKzF0I/pZtSXjMUg46+s5Pbc9rSdcv/dzW0D8TfFRrDMccNa0h2IlfctA/QOTsgrFyF00
GLq74AMTr/CVsoIJutlZq7RQdI0mSsQ62ZciGkE6MJFGcRY7eW9eoFiBqgf42kaYrdACTfGVPGtd
7ALvEY+LId5HC3BZeR3Vu37csImj/MlSPrKh5BnnaAQmq3aCFFALgfCv9j/ReZxPDZVSrLaL2MbP
65witoMGkVS1P2djqPxKqp51tfnowdnsMqpQcICwDMewfKn6/Jr0+HISDRGWNN1aKF7jpAESPmL9
vuS1H49oywIIJWbXSLTJwvoj6aAESWmJspIGH0fb/NkS9UXuJdmXa4DluT8iUVDfi+BNK7PQqbXE
TPK1BEIc7z8bEp9HKRjT2Wr9iic6sDKZHqz4AV9TWi01jagdZZ3DVGdNUC8iPOZVotrSYxVdtAQ2
bLgxPkdACSc79E0WhxsF9Ut8NUAL6phvbKj5kXrS3Ph5RaORKWLYj9rGoiwxjxmASkQCOUi1pi+m
0oiXtDjHgnVNsl4A79WPri4tiPexnF+7I0im9dAvyeiu0FNRQYOHv7ysBPpZQw3Aqmhc5KaPLnjk
lEJKy7VKBd+syALRmtv3bSPv+/AcV0V9R+/lI974HAtZPtgeGGWpqifLMYyBFc0CrUqjvMqGUvlz
iTkwJXBKMcamOodWF2WPGogRLIv4J7gyQHk5PuPzED4lavyUhOA3oGaNbh5lEfVZta28vgJOZm5a
3DcRa61C7dVn3f9XxWxybAnJ4seNUJizfjbrQ5MRTPluiioGxytUibI6GpRtz5xmzAa3t/GWF316
4pdmQFCUWQQZ9+3RPz39p9fmUTYgdCETcPtuTuHVqQu9xonqf7GV2+fCRpI3XYwBtQCkgv7yaSiC
CM3/+XZPDk8LOYe3+Oedvzz8s1ORDrmxMTET//NtQZApZ0aVjOsjydTv7f7fHiXOwKy8aqAw3AIf
S6NL3p9f+30Et01lNe2jQgH59Oftqi11G/SR6XTAUQ6g0h2EvZSddhsK7Va7u71RbSPg9qij7ONG
IdPZnzfalnBjbKMMWlDhSH2P+/PNnD2+YRBvqK3bnzAtIc9leSBtPoJbqPvLn9triB/FblRm4FpL
JNUBROyAR/5HTRn0Fkq+EEg6Q85Be5ZNjKhM/ixvFzQuGKE3NWqrmIvfzui3R397DQW7HUCZAfV9
8pYj/mK4Z1qA4ZacDFCrF7C8cJNuKq+yljX8TsvqN970keMCAFaCDg5gj9G5bf3Pn0VDB/KGrPzz
Gjggir6rFoSbz8KtWx+to4COUXZKNnbUn9dRd7KQR5NP8SZkjN8iK+6C3/zd4o/1R2q5wDU01coY
LA3Nz9s7igHgWx7b3W2H/6Zw++epDOrAX6FTyOtJ2wSNtz3IO/oVNzgD0FigB1vR19xKdbencQ3R
0oxpPelbla3dKmq/Ian/lZpuGXdIO9hBtr9f/PVwj2jyPaqOIDgOguq/ipYd5CDsuvix9SYfPT3b
OL/iFmtH+8VvXOQCghEDaGM34S+o+ffr4XXyA2w2bR2lI5zW0X4+0UOU1n14DcbsUJxwtg3Ca+tp
D7k9+CfdHp3BBdK/2MF66FzsSr337cdOBGfqgvdZ676mpnNCiWX/Whruqyn4+mX54oXB5QdRoLpq
lDmqn1JB1/7KjR0Up9fw5pFEopMMDipbuN7uyYIf2DcpIAV4oJhrE8K+O7e0GxcxKmdye3uc3CZ2
q9atrSvynk7MuVgUvJyc6S1pzmp54bSsRdCt95WGUxwwJxEo1d7S3qirzh/zcikt2qVJv4vlQ9Ph
QeXRAERxpxsQ0fKsBX2Ie93Yh5E3r3tRRua2uuO3wzMO915Opj7dTz6XBNs/GEpNesqpMrf2+F3C
oLBombl0aaFvmdMr+5GdBjNgN9TBhi2zScH7OpPCPp04rLXFOcrBUw+tIB7w1FL9Gk+jxUFOMUmA
fnsqBrqBOB0tuqqVzUUgJdCtM8T14QsUgCz4VIHwx5Y+xtDjVezk6wlWObSZ64QCRQOLqqMbDtfj
juR/+7EZgy2Xq1C9rYh3gAkcaO47VedBgUn2YJ0WKjo0XS8r89oZ2KyV7BkWcIycEnxWQ3zq7ajz
zKt5afameclxvwuBkIb36mvl4ahuOvLDpk1Kv2rr7AfZy7I4yYtyAQgMhQuqs60+lmcZGcBzfBA4
0gOqB9MTK0ypcTAcEr/EAaofhLcg/iHe5zi+Tu74i+ZM+cHZoQUfPhIVbUu+y+NPUM5+/DSiLe8s
P3bdk+h7M5H1VO2T9twLnlX8qjGuFfbwdx4zJ0cG6pxOeDBmL1Lrt9EMiPksPmLU64IMt63v8Itk
kd4SMfCuPuPXi83ec44m3P5b5cZppvdxP+cPvbwz/KrYQ92x69Ax0KRgCYr4UxNCg6evRYqj5Qfl
e/5W2HO7OqWfDIEB3xXR2KvS6qbecB3vip81hvEvUro3+wD4a714XKf0Ra8fLPpkWf0kFcimPXTl
O1+nAQaTnvOhXjoLZ1eXqy6xxi68ef4QYIQsF8Yjl2xwXteD+BXw5vBGreRDQuzMGVm8507WeZu+
JWjGb9ToZmftHiU4meWF30bhEU/F/JvLv0HEuG9qqFoPan1mcEUxYL/tJzWurHktwQm+cHBscvPB
5MIa3SOGkCBCGVMAVzb1KNZm2KUAK9JBIWgsVfxuOtLBJxgs8jcexfRbgTT76JzIEpiUUxydGZS5
4Sq1A4ufF4cFrG15NLtDfjtLZXbIzOemfrLqr0H5GTdOYBVe0+6rdk+TyKCw1fpsMkkRQfmBVCVN
QVszrwpClfJpJLkf4VmWUiBNy04aPpXwflRIAVd6wA/Z0gB+/qBLJIo9Qm73cn02r6t0aJCvEbgi
E5137m+kjKis7EfW4gCu2ERc/XxFLqZ66TovaknEXO49aoFo7XFPIp5nc90HoFOO+mVKNspm7X5Y
760P88IVltsd53V0PtHfuPT2XRI/YmHzxR2s09PdSoYsiJyp3fVUXXeFdZlU71N5UAIIA7lDKM9O
GNfgIL/5CDuA9g6jt8VuYuw7Q4nfCKTDQNuXyL+NMb60HspvjSceu3IqX6gzLdAlHBMcjQQw7LMG
jXAVfrUU6j64VXArWL6gO3q04xEmysjJ71D9uuoX4xzfQlMyBCB/CPTKgUHInsyH5Q3tvzvOAXU3
qhjBqr4NEjQdL7ws/iTb0RORM0GDdV/auEc4xoBlo6PyYQ0lFw/D+Ddz9hcfxsjyRfQhlKJHyXFl
JtNiuJMOUrDNHAh1jl7i4ONaeOULwRI1s22gUuVLwcVyDEYATkm/mJg6Hhj1AoCOoPwWPiomd8Ef
D1wsyjjyRZeAkXjF3jLIS+0i/XhXrwJWXEBtvjh1NKiB7YKFJCGjIcXm01cqKYRdDQgpFC5GveQS
qm8/rxQBEm/VCU3HT+PD4+wLz8ZDb09vpm19GA9Mf1xHI+AExZ/TFw+CCZreNotkiZ3lfm+XzMNM
7Eh13WZC1SU6SAfheYy5UowNpbyvAbyblxQjQdKEB+iTHkOLfYVN6xQnFvYMBxxouRwKp4tUEr0p
DtkRvz4ZeUwXBmKh/QHsEwXQC1fJeuCuX5mJQYY62cl4KNge80HwanywDDvVbDiGmpy7BAUlEC/C
WXiWDlwk/r2mL7PzxUnQrzOQIpfTpJ054zzk+DksBj9T6HjY7lPtWGMZy0FKD0wvG+Sleslf5CuX
sToxPYdX49x7jGiFGBVYKSGLc2Wcmf20B+6y4sRm08+4PMpcP1zJoSjv+MU1YCozIWCy05PFmGGw
sCblm4RK6qw+UbR7e+fL5CjwtdAiOxIqQbvjqHXiwhN88hfCoHTgzqNfcuLIiAFvTO7a+Z2jUD44
mijBI2o7s7B4IMsiTGcbH+9td0qYUD/4Q8VzcQio0RPDvgA35RkPg8CABuC/XSBF9eNPpDA75sk9
ilQuUZLBSs+HHTACznDRusoD8Z9vzdsg1WefYZZ/s1tM/vwES/F1N7RA2++7L27r0Ai4KiB0mbIX
QIm9x09b59ETkj1ZlHDim4u+m83rNkpVL5cCmYF+UkSACXuKxjPJAiiJ+/ybWrxJthc9wqHA3mid
r9QPYgqvwzPzJpIGZvMBOwQd8umeU4DZ6H26ON0UDKNT7NEGhHVzDIf9VtNn1EPBVvHQwFwW7iXE
hmU4C48GxcDdzCnWpENtdSeKHyO1EgRD+Vw7+OqoH/M42a0KS/g9CDaaWjTD6+6+bZ1ef6ppH+Tg
fVLJ0c6f5pVFul1rNqEBT+XckYGsoP1yFxnP90vzVhYBWkLJx8SFF6kGgGxTbEw7QVQ4Wd/vcVc5
bSdfKm8pmp9M19e8oLKIspyLSykcv/EoX2XppBdo4EBWIXX5mg/Ssim0UgSoHToi70ynE5uZUGxW
gWy1zGpz44V+ZZ3r6kU76xaOQl5OQwRf3tAvyztr9tRxGwZmda7brTbsPEcd+s/mXdz6y3JPZi5O
gVydUb2qyYjVo+qKmP8S/MlcuT6P0VmrPDBUcfHLZK3/wtRqPKesKBnAkadwn0YurR9ymm2AnRri
CLn+F2OW6Zw8m7GLGBk85PtW9bv3ccEoxkHzTxKDXPObt2XYi/vQ50IPww7G0az6zIFleYzNu56n
D7N5J4lONtkjXHvFC4KAINe3j8Jz2/qMNETqIFjKSM44GjXt2R+sc0E6FCEoc1YTF1JEQPt/JQoQ
VlDKowAm72kKssIgW5kd8aeZBIroCeLThAUt7HbDZWwFcYWqGuvW/UDuZsvIRz6V0CVZGpAAo6s6
7KS7HPIXI4U8hUR4YoJylPO87GSoSKfua+6+i5Lm3wPdvVLjZPbaQX6SPhqXmxI7m5hgzHrjiFS5
SWpMQFYPirqCehTcXJzvGyrSfajujB9WK7Hgj98bGRz+JzhJZC3zxLrmiGD0L6BrVZRR/dBPise1
PXIqzH3xUVfYtR/UTbQfaKkdoy/nJNjtZJfkQfDILT2NwbUjscXeGvgRRO4iOYkkJMq5e++53YuA
iZSstX/Ud5ufjw5j2RHt+g7Y8Re3HNxfbmLo5nSXCwcYbMr9SJuBRM5yy3JP5Qvm/Cv1poV6fOQA
+G2++m+mKeNolR7oI+FMMOHixojUZmdIsJGwyyWnOE9nio80O7sHMXHW4oPmbnOg00L3JPZFCoik
LgViK6BFR0/VPTDWOL7QEpso1+p71DGHyRbwmKZRe2cq9+J7I2xDCAMuruY4/DSt2L5vIOPDckNP
mhfie8Rgy+FlotOt4anxBkdwbZ1ZOQvNkVcWVt4v1WRrd0sJicBVifwQZOe3WZMdSDkdHFCvs37p
OlHofdi0ABDkOJi8Q/codYbSF6GEDw99fLHETxrqHIqOnBhawmTPUJsqTxf9zDGfHtGl9DGt3RIT
mVWbHX1Yd9w4xiOUiuJX9LzcM+FZWA8lR1U8plR25YbIuBspBDDrFkKCMtYpVUhDAsFZfkYU6R8H
1c2OJdOgXb4KAzwSO3wKdyy6Z1QHYqVCnDM/wMpBg72faPY8aI8dhWEV1nKA2L5F69PuGkh6DkXj
cQXUGLFyil3Se6EDQ+hoj+GDDtXsZw6B7wWiKa6UAihx006v0Zn6rvZoISle/0BEY4Tp3wQTzcir
tIL1dAlj0kd4sh77RsKZ3cwYllhqpxOzIpdZHfdJYKL/2hNf5gPxh6EAOphUVUBCcdcYJ62/a2m0
t8dlfEiA+09Pa/6mjl4VL0EcvyvsABVdBAnsQm1sRQd0AAbSaS/516q4w0P5Pn0gZLomLjMwUfI4
26xfTwukCds6dCdmZUiMkJHbH/wfX/KL/Nzf04hBkAv0JsVofbxY4x2wh1B1wREjExilnnAuZFxy
vYZKG8CDTyIGSOoUKOpk4xAAdAHsP5yEE4YcwXLg3E248YUfqz+ftFNMdPP6UyQRCUGPkh58msEZ
da2nzMtg4VsxGGPOCIpdhhvpH6AX3KbxEuOwSyGwL6z3nDX+7ATzXjS4p+o99pEfFsoZxEwmc695
iUzXPOvPFFk8CG9ALGDkM95lRu0rmOdQ8pFHlCjc0Ue1fJgFNeurXexL5CjQ4+Ex5Ocko7ifHSMS
eusiHI8L0E7Ox0N0bILoWR52sJOzIEtdEN3xhWiqvmfn+aiJtrKDz6zsFLfYdFbs+BQTzlwJtZGj
doH4cZWJClCAdzNcXnqdn8jYiwwfp30r9yXNHzd8bwIR7Xg1QP0aEHagnoY92mbN/TW809z4ZFwE
Sgq2cam86iguNqJfu2GzVjgZ8qn4nlneIbfozk+Jl/uoakTrm/4efQzPveiK8SF1m2eVM75jjzvE
nk8ieAQUTGebafVVesS+vDov2V0lHyswwt2VCw3pl+hhbxIUON77tLYmYddWIDFItoLqPCHWQUys
0NU4KHc1PuN7w+ve0leiqPhOhywKJM6ysk+wtm+PlQoOA7CpNzQfdfKkI9CBWvNjo94j/SGh96Fi
gP5N1mW2O3IEsd2niVOSdReFyDPUt99ZOjH9kSEgoU8uWlSAPlrk6WkJb/9XGg6QJEVuejI9aNse
6tHdvkVHlph5RNIwp67CvkT7Ak0YEIIrIGNnOE1vBhAEclrztTiBpdZMZ4Ds376CUagiT82dUbRR
rhaONLNYVdHSodVmAgxCBNEeHlTTXc6yhRWWg7ycqtti6c39vhx28owoeoB8Ao3BZ9JNVujLWya7
64LsvQ0I3LpfpQdK/eK+3NbsIEm8hB8BNCz4VDOE8+J/Mgow0yDtLQLaNkv6gdgNCj9efIdixk9a
f6yaQNcb9E3s6BkujXo1vP7V0g9ALOzkBUnaqNyp58oO37foHT33tIaQl5nfsu/kdfgBZrei/O5K
XxrVE9faZdCZLSdc9mJ3ypaP7juva1sBMUEct87ILRVQJB6ib72ziXGgC8g4TlLj0hanASV3J8oB
MmWU2APsvafNBD6I8gEIIDIEojyIjlpw07f6CgG1CxCW0XbmniT/ujaH7n/YO5PmxpE1y/6Vtl43
ngGOeVEbzjOpWaENTFJEYJ4d46/vAygrIzKrK5/Vvjc0kgInCHC4f9+95y7Te/hJWrTxivf8rgoW
doEY54j+ieKQewmuBmn22Q7uBtcqkKsgg5Gqf49AccX71GlOtW7qwJtXWbPqD+G3ZqVQKdKn1Uvw
3GrbRqzMcRndK8iYWD675bfimZLqp4zumGkpW6yijVz5xsWFCFRTEkZQDq6UoSM+uHBklWgJ/P2i
vTjfGmWxLbcs70+ckvqmfZAv1reAUZSW+CaHkcxVyex3fnSLG9Rr5hapQPODPcAq8Gd6EfkPE0Kq
NE76fc984gnZuGjP8btg3Qt3lkMkX8AH4hz0qjVNAry12UvxUXzkn+7ZPFSs7KlrXJELoBbQywe8
ywt8e2Q9rJmq/Iim+Exm2zf3oh85OiCFUcfYmte+uPOpLxzkQdV+eif5ET4VL8V6mpVdvcdM3/ny
6pcL2J9aH5MP+6OsDc6WaTDgkpSEm0w8OaFc/JALPVqOO/9IacBeC3utrA0GtwUzAAbgXbhtP0By
LFpOH941oOl27Hdy16NFWE77ccdI4t8xvT1jXS4Xj8Umv8T260gZbYM5aszguKzbh3v34r/Rr8LZ
ztCiPlBje36nAWRNo+1z8MIUKuK/zMfaOSOdc4PGBOJA8eFTL9oX+2LmK+riV52RPF64FD8X0Uaw
jt+mZ/Ol/y4o/L7p9/mTt2+Mhf1CKNYjR+KPMrq1Gdrx6NnwD/b9o6Hw2z4htjxpC/vioW6ol8ol
PiiXhisyh4J3SxDur8ptCzp16b+lSBYX1zjYtWIt1NfxiHT8wOSM6kYs7mRHWkmHSe3RzpWTVPyb
PzVPAQSw9p/vAp2jF1QRTopE0934Xa6T84FXvZv6PkOj2Ai8WlofHWyN+Tm3DI+EzXChmlpYwUQB
QCJBQUZUlCQnhffy11/SaZtfDw2fdJ5IfYTllS7l1J2bXz/fzJtKYxKfD7EZoLYsGQf++voYN9Xe
75Dd09iRikUY6HTjTw/n54hwZIoeOOY7SEPK5iyHbQCZvzb92yvnP5gAtn7bJCedc5PE9YNpOoj/
CAijUbvzSrpF841fTp8x3zVp2Gvr+S5B4tjT7ImfW/fB8dfm7Z9f89dzrq+A9Pz1eN4mhbey41Kz
+dvzvx5+3QvSQF3Or/j1lxgGFQoZLk2//uDomGEX8+O8Y16mFYW7ml/y28fPOwBFKCE2ysBpVftM
IDmn0wIuOsooil9TDTfM8GsVLgW9Mt1HbbkzTRs3AzkqW6GXZz+l5xVG1K5G/ZFoVuaj3UOtubum
YPkX68ZeaaU5oW2xQ5pLKbm0W5DcQ1/5IKrnXBvizbXlFofnZyPx1FeKi65Wfwl00q10Whau4iIY
Maj/DDCDgOXUWD+xcVFrdrZtqmlUjFtoWa22U/GUkI5gw2MykckG8UvSRf0STMleDhUaPDAms9Yn
boEQG/2TDkF6oeXRQ9eNx9RjeqYSftAOK8IXREScnMHcsoxvUfrq+8xTqHJ0LN5Mx90rdc9UMUqp
yiXVxsXQUgThNahJwdJsxi7dv43vqmMc7KZEXUQEj5FWT0WovKvWeJeZ8cbzP7opNInwJR+NgOWK
K2CyfIlGxZmMXmINnxe/pEYBdKSo49lvPXLRCSx2Q2oG7KsCTITpXqisAOi+chUx3W8+uDHcThR0
8q5VzkFy6Tz7xyDhoJP18h0lyVn17Vc/RsIqmhFL7KemHeCEfWbAEhddNjIJCGr0q83PIHM+aCPj
8FN1HL/qGGyDMNwUCrAJpImmyXJaCmS6Mnuxh4heuXaoygFQhrVPU/oso3fqQwyjVXsbBrEIuwp1
FObumI4Q2DXCYzepjJdVBw4/Zbj3KlSNhnhq3G3rPIJLiiAXi3VjjlvNco4+NU9pvrGbPmpEf6CU
rpqIPgxmWwlALphX/hr+V1dQ9UjZZ8CMfhRR81H7qkezwWC2xzW+QuTCHgMyc5I2hnGlMoNjMDoL
T2qz958WDNToVdHfQVE3PkeSCSrPvE/l8IrVkzqo21BN1WGQtdkPLELpImiUY1fnq94gaScu7W2f
UgYzG9ZUxtSnZmIZRQrQwpK4oHRpCFtd+Wn3VDhcXQdpgk1s637fxhG5TURj1Ga/qifvWaomxSWs
1W9jITC8glcDxcx6MhXPfaMR+pmObzGksIUnNLQydbVCBqDgbsRnJ6fuk7/UEpSXIdYuVzd+cCSt
NU0+e53zLgfrSi7KenJ4w17tn3p8Vm2Cz9sqUe624I809TzY/oMdEJ6p6ZKKFeUPvRP3/cREq5aJ
2wpsePW6EFIs/dB40hsHmpcp3stPVXd/lnHa7uOc3dXDHQ7s4SggZ0GK5M3dYeDi1XpHArxarHj9
SKgFqSTKhbzcDQpfjwwskuYi+UPrXAGUr35ICusJNXmFEBP17VD6Z6jU71aGfKHPmUfTERtJHVgT
fEbXYsi/R0O6HoAaXGM1d+CzXRA/X7UyZv4BthpDk/fT07vo1DWvpsYwV6r9wUwsa63pdLeJTnNQ
o7uYqtOfle3B9ei4ioMvqTzwYG3GhLz9adTjA2pnKNE+y0LPI8ArAnRtWfVL2LC6SEUHCxxFLx1r
mh2JU8br4jnRUtD75ngpFOUZt6Rg75qvoeUCblSoyITkX/gDvUorXDZN9DZ02ksbIP8SlfS3qsKK
OQxMzAmDTnkIIyvwgj2klLPpgNMJRc2KRr3A/mCm2vm3/EdbFd89SZ/HpAGZglaD1lAaob0MbLjn
5Jc1ll2vRQt7xjbFNCWk4+INIUip5i0f6X6aCmVPhbFnVyUeFbM+vAG1eTOL+okkmwv7/DJWYlcy
oe2biK6por74DkWv2H30uvKWjiM4zOIWGjq1j4wLQ2WPJAWl4U+jfyDq2cAGaWGOyIObMPQYaTB0
lESNl5GrWQuBwnQJ7xBFl6UuTCOWS7VNPkFMBIir5U/DorxVJuXeN+KPmMF7KfXgw6nGaI80uD+S
AnQYGL/xV2EIjQ3EiEjhbPlQN+FPOPnDTZMc/aOPWt1wO0oQXAWRPeSb1GlDyoMN5vy6fI37Av+7
zK76DfztqBQoWNIfZirE8jukvH5TBt8SgOIBHlRDhcGUDxPCNB3XCPUPIr0j7Ozi92V9QV09qUop
qGv5wMrGw648BY54Mn1WgubDFHqxsgmyM8OpVmcQD5EmybLLITzBHngiDwLeJr1JZJ9i4SGcK+h7
Ys9fAY9XkuJA3J29VXODNnCsgOWhYl5IiiAO2t6+yG96Ru8LKW62MLzuRe3dYREazr7KPfIOelGj
qTZf1Eplxq5mHLWNpBBSxY/qKD7zNljndXOAbAfamKq4yewpQVxiEzW/iAbLPOkRlXTJ6jOgIgbJ
nuib1oPflBm5tuzqpa4flOZk63BldZU2g++5aE36ZKfFpnf2KTm60O9B1A2fbkJ1Sq0pGaUpJVrA
GrSkL7jXPIIOGpytPX2SLOsHZjoahfYiu2/qst60BuQvq6YE4IiD6o0MiCEW19AjIqjSyH1AHLau
m+JTi63d/7eUZTKUw7+xlJmmCwX8v+eaL9+T8CdivPAvprKvV/3hKdM041+aDrgcwxLWMtMgs/UP
T5kmjH+RUaBCKAdwMbvD/pNrboh/YTTDhqapwnZ0oeq/PGXiXybmJMN2IEXqtuNq/yOu+d+o5gS8
WppgygFGUdUxDMBx/91RJkc9L8qm6S9ZpxOyBEGvkL1xalXAl4AI26ecAChWfKGzKsMJd1mZ9Oll
WGxDDw2Kl6ePXNo/AU6d0MkFVMwzsJzBpLaKTJFdU9VVDp4xvEExAatbcc5MCZikpD6Bm+yvWYR4
35WOtfntH3H7ipb9X1mTolzLZP0f/9v8m1Vu+mGG6mJ4sQ2V7FsLaPzvP8zIhiJ2g6a9+IJWejeB
VCRTIKMydwEw5BPpL8FKS5toiwSeS0ZTO6eq67VLERg/JA76o9u319wqevRGSbbTG0VuHNFa5you
1mpXNTc7DAAxGF1Mw5C6QOV4ydlzvO9t3IU7FdZVzqT30SbmmWZU3a5hUEPpIw52C93kJ9ra7lhZ
DiO3QQZdBhMPnmp01JsuOsYS4UZv11jLBlqhFlCVox50N08hqa32Wv2pIY+TDovBjG9tZgrtZwDb
DxaUWvgzUAx9n1bgP+9Ti2P19xTfeZ9atoWV0TVt1RHq3/ZpaAcO7iV58cdBEuURhBu3NZq1L23/
Edw6AYvjcFBGgy8bKuE2K6I3OJ3fHcOvt1DfBV3KggJzrF7bttF3MpfNGkQZM4aIUFyA2ZGVxPfY
AqjxWOIJm2ZJT9t89ROJKiWhlN4WbXb0gZb5hsMEv4PdkoVq9xjnFZ1fK3rokwDxbIJZaZsEBTUI
kZI21mvBtjQJMuKko/WVO8m1NWHAN5h3VqVmM4sWnfaog2XN3PHmBFb6PPgmtidoN0xrA0Ib8+uA
t8eGq7MMh3ESApr3cYgBKAq4ygk8AGZTnnQdTX1qscL/86adCKTDQK32n/8f2n89eW0DGwFHucU5
rIvpHPh8vw8znzNC+z/2oPidUiT1JTM/Yn/Mj05M4IdoI4rQAY6hCF76sTVM69wTlruNKQRYXgbZ
JzhKooLgsJqXRhrqKZQZ1EBl69L/KUv1+Z+/JyEMfzlsbM22SZ7WXcEYw810WP32NU21942i9rOL
KpQatJB5zqzUXMN+IUwQGfy/+bjZBfs1Iuy/MxKATrZtVxXYdR0CG2znb6d+wfE/EraYX1h6aMFV
AaLKvBITmjAxJ2nGZZCkjaJndx9KTihyyZCnuk1+dFV6cI2h3tv3+gCJW+pA43BoM5zZH1FJD1iG
NAcDsg28yitIgqWMXUOZPudjWm0KQe2tVj3r/G/23/SF//qDONeEyUzRsKzpavLXHWjbehiwOgsv
pqG/2UkQHO2Ag793tIrhyi+XvoVcFX8y5bq2wMHESHSsRuLtIqu8D0M61VhH1lLjRfrAaFgX2m2+
AQLzQ8umsL2QU3DQxhjH4Ogf+zGjoYl8QMCmObXENiIEHbtNR+0v8soOnkHFtD0lBX5UdO2gTqaR
urKTi0oQFLFMkf3ipjncoeBANENw0aLG1ugZO+jKyK5yx5ohoKg3ftGxXjXj/qx0aAGlS9arJlBF
2IW+VOrmp6zV4MIqSE6sMSRMoNFOjuNpCHRiqqpWAjYwz3CQAcu+/PN+Nyc79d/2uz1dHnVqFnhf
jen8++3AVa2GbC3To8VA6JnX4+VSzO7OMavXLlAYeNtIoKtzENIGw/dYc6IfOh5jEeXdexnbcPCY
ml8hL6n7uFParRS2dx8NCpKVaVvwaT1Wye9NE1+MWN/3kEbeotwZwP4NARVRpBtlklIpNxNGoswy
3g3Now1f3Bv4qVZJVbvroR3RLpXDLSrS7jTGY7NCia7s/Ux76ERsbAZRGjuKAgRslmq2U0wQh5nR
G7sws9aKknW7HhgbzfUsufh0h1qv+tayMLgS1Fs9G/ZdJer+xalNCcl+/c87WLj2fzm0dYPgO1wI
zHXIE7WZ6Py+i63KCdUqkOC2UvDzpZZoR1ZppBjUPXN1P9TIpLKc3fyH+aZ3PI/F07RNha0UjvSf
r9E85bMYyRT/9dRvm5h2pJW4EHnhr3dra6o1rT0UxGhN7zv/2UsI+v66+7XlaCkKxBmsphwpVCmn
T1QoMu0VoM6/vXD+w9dHzl8wSFn/4/J//npOn7/Brw/H8M4/A1OqCupLwvP+f/ymX1v/8b7a99R3
hsPXd/jzx/ztZ319p3mbrw9tivQKX0+r8FeY0iGqdPoN8waeUTnK156f/zLfDPPun+8anLJxeQm4
xm+1VhvXXu2fFN07hpqAiLkKWTqdW42hr3V7HRMnccZyyl7rmMc+t+b4c0xkzOrpaVC6n21uaPsm
1k+RMf5Ue2mt2iF8lHHwjokEulPcfxSpipqlaaNlZzuk4PTHxlWLJw+uQVQTkJfUFslmVfYiQqar
uYlGuFFhk2r+tsnSIxd8Elo0mnxRpqx1QYcmAIq0KCSFOr9kmhB74iLEFBrT33UKl3PQ3guCWwjB
gp/feSFaFMmyChj2wndwZbOcRSap9g8d1uR10/IeISFcSzX6wexsXJbKqK/T8GCA6687Yb3UjrhY
4Xeonpc2tqNzqCMip4AA1b66aa0A8+cO6zgiKwF/LgJqS2JRbmiscRrQfkerJHQQiHrDBclqN5y+
b0by5mClQV9OpzGEE2XqtbEtDfznkYEjPXfpZDqTPs4CnEpKwuSyPuVxaa3rMIDwa2ivYz8qqCOg
q9sXH1zaUZE44ZJ8WDvUAnf4PdcEK4uTWdLaSvL4NfZU9HQ0U7Sk/x6ZxYMwqgYFibiP/OrsltJB
BIQcyaelW9TFtnRrQjHaAwHUj56LJRts8ZJwgzWBRp82y9UqyeKt1BJJeglJRLrxhvOcGLeC2s9Q
KMtAJ0ikRo+jWNnW8S3tCEaqR8nNuB3uq2KnlNaxCizrwBX7GDck/jQB3baIbESTmMNFa/Pfi/pP
yNX3QCaUM3k26yE39F1h9xufitR+sMmFBHVMtKpDcd6TJ1bfDZVLc98HPqKFkcW0L3daZHJ5D8pT
aZJiMLR0vko4D1WcsadhT9H5o1gBkwNFYBMxu0kZimP7SSOTEmweiSsgvdIEdZIi6mZtjzlKFp16
XkWxsSKMm56UglZN9D/tLj4k/bNhRt+tvNnkfYWXBT5r5sMnc6BU5dhcl3lXOpsSPGYk2g/dDk6J
QrdSCe8l13niqLVTRpIonXgnKmoQFTjt0akDuE12HskwMjGfezg4164wQOvSlC7q9laVVrWSrPRG
NX8IdDgPTU7ZkFjOi2KScZxHFDXDWuvIRnI3LcGFB9fT1m0EY78ttjAc/VWdFxVJfaSuyDBB89Aj
hJMGQ2s0Jt9Ho3VQ1smOjj/CPOKIi8w2mXW3l4ai+cLo1BONAySbSrJVB+tiCpXMKZvahxMIzJ6O
f+hgZmaR/dEq/pUBKzk4NeaQRolZ2RXDLhP6YfCAgZkx0QA+7ixiJjhJLf/OyD0SKil4Bd57aily
pTPZ2Pi9AwzTpLk7FBvHwurfPtpRctW7YK0yIJK4R4T6ONK7rx1iLzHWXhp6PFP8FKBls34sW9aD
IIBOio1arLc5leEw7Ebml3BY8icmW5socp86C2Q0yL0TDnVEqKL8xjGELilznJ0OCgULaIFgrhs1
LtDmN8Vh//X0K/F5xmJj5GRnpg0MjD4+OVZere0k1cBMGA+CGSpKCjLqW/IHsbyX6AVckPs1ciO+
YbZSQvvIcugDazCqC/Z0aFojyUPKsxLCnB8s/6W1jS1LsX5JHoiLxX9LD+zcl6haWt9WGSCJWcmB
qKjDYBzNjHESrPlqBAN4R3LhuhVDfatpLEeVsSdrK+QfoBP1YxXwpTyMjZ503c0Ih7aXlMwaGb8R
GQ75VSxry8JSI1+COt73ceOgAkEUWfWYH9yGWBzzlpMOsO89xLxRYdWk9/XaKrDuJJHkKKBZNMrU
PVZDgf8Gxf2gIrPuE1XfGhpKn7JUju21ax1xTNGFuNJ8CNVk6zMeTuYvH6AnvAJRpQ+ZR8CiJ7He
sy7aeYkHmc18a9z2JBrMfMQZP5rCOdke/+FRBnunpTI4eG68qsPxQZSokHtot0uRa/2m1d85wdpt
0oTEhdWgGQBkL2JRbgNm1TRgMmxWhkYojb9NCbPvXRWcZtUAaol4WNnFM87ae0QN47eMFjysNMTa
7iQF0K3Xquwp+8OtTcdtA+BmY9vFpswNZKkocshYTeJNR+AoMmVl20c10j+lHyihONlaDV3AVRoz
aF1/0IB2UMDJGQGEEqwwgj82CsyJkiTsFZnR9saV7lF6hbmlMHGzo/5hQpjneXBWW+8HcZw/AOAH
C63td+ZIdVjT+ldSuBHjByrnHRAbsPeBSXJvcy4lpVmjA93gN0R3mdkLdEYG6akp35o4rStWTZif
9wFyWhe0IJygQjc+u9DdDYOnvQpTadeuanTH1neVC3A9FXAlW8w380PQrf5VtYL+6Jkjbd/pZdPr
NXYMYFA+m7xS5V72Tb8r2sRG4+BHj3TFf87vUXfDGddm81JyPd0Y6USWdG3lOigJYI3pPTLnjoo1
tfCIVKXc1IJLT07qKWnoVupupXxr02o9v5c9psPC5hp+J5Q+37MUS7dN2uXHiPhx8MXJu60U1XeR
Ts2NWr4qBvxQRyigkITbnRUVI5irNumbYpG0NG3Krsf9FZPdFgXtwOqti/fBOFZ3cICcxde7tecI
NuKnsJVumaigI9TMkfT+lXajUWp58gr31ZzeTG3ic+vZAZpsFR+56ge0jKR59mMuGYXhDsgwk3Wn
WSX4AHwKQ1M2D0x5jj2rZjpQrQscT9Pu1MbDZzdtphovulEYH0OtqMAjsuo6+L0GAk6WG8LGw2db
OM/zluZoXKI0EC+N7/SIF3vjmCq1fwlWsQJWVnNb5S1LUagC3P7u+CESN0uPHtwK5jtGWWxzEp21
UU4tyem3GIS9V2pWf/Q5LNNqdIJrY+fuwRpoHrRqJVnBO4/zDtKS8sblqnyBM6+vOQ+6YxmX1cUE
drPKVVG9E2G2nDeF3tAgvc7N+4Jg9J2VEyWdNWF5n+jYHuZNXGa75Lh773ATXVKjFJRQOgIsRUmU
NZE45jMRYw/zpn7j33fRVDYoVWSD9BaOKcfdpdIRNqdWY7zLxP1jR5I5taBt3d5r3ljvHD8odlon
1XsyuaGJTr+4a9Nl0TjuoqGncDHrFI6zRvJErZYgIwacO4Ga5p+d8aKMiXhvvYDWWFuppzzJ5UVQ
HfzaIFOOlW4kH1FILLcCR+vUKkpwGfiOiNr07NPNWV922gdkCoAbRof00eh0Uls1jHzTR6TLnqSl
T9WCA5U4cjyD/a/PXWOlqzIa7A8Huff8VaqG6qq08Z5K0ni0gqysNHe4Jtd6ciLea96KKR+iCj7r
kveKDuaWDRBHOO+Dcj9/H8urkW0PoXqJE8QMkNgJChrH+r1Fgfj1hYKxhUzueheoLNFJLW3U6dJ0
3mz+WfMW1CEIWSGM/srgaR4D0iWRrQ3yrUbwOX+K6XbIt0JNuyYsp4+kdOMxYsT7hsH862fD7iD9
Vs+Cm++Y6TGdhqZpcf/NCnM2ZceMkn+PcL36Fvu6cxgTdQq4S4JvGU7v+VM83cGBm1u7MFJC1gbl
CDshc6Eph8NrBKJtfh+pmNqitK34zhwqFEJcczeWpUSvrZ/t5/cBBIf8I6r6u1oo/mFwxnJjRpxe
TA8O8xaxL5tFyClxN5aFsRdQ4zcRgNhG2PlzDq3C7Mf+PSQXYWWqQwiENhf3Zql+dkrcv3PyIA3z
LO/qBMz2VdIa4FnwAlUkeH5s8ykRurdTLRY2XiC6N60+zi8UZgTzhbrGges5KdBqACbGyZ7mPxZ0
OSmgFtalMx156QsTzNr0rlE83ned2jxGVW1BVE2wfcTh8I5UVzAWvkvQLJtGDfK9m6jlk6DAN399
1ZIobIZUP2e+BwkogQAzvyHO/TcJKuWhqenPhbmDkWH6oCwgQr2W3bdiyJmdZJHcwUUSz6NtkH3F
D88hKK06f9BOkQz1m+kH8usdiYHEkWAnzl0YWeLYDozV81uS/bkSBBljOZTaNlOqEfe2Fb+qobGa
37Ltg2HljCGFA7Xy7uSAQ9a1WKQpTu3eikxDk1CX2q2oQ/1EZLaynH97XwR7yjzjc56ZrM+03t5E
vTt+KxBQas0w3mhzNAvL8AheLSpBWruRPjSO8u3rWwkONC/MuysBXMbZIfnta1fXYMZi386e2tEq
ENdhFxR9E78j/Z+/bTMC9y7r0NwHCbi2nICME9k49197p26QZftFzVjuoRsMwG7PH1dpzVNHYfTB
Jq/i0OvA4eYfkShHwYX+zfFLEPR6xiEDn+3JqXBvTv9gBcwtAWgcYo3fedf5sBscloYi2qoi+Oxb
Lt2+FvcH1xAEjnNtlx4x5Plk4AJFUeyryHpTtKjYpbpZnvOAoHUtQ+lD9pB9BtdN9qo9oDlsW66q
DQp0M99HNjoQgNwtKaDatlPJraxcdMbM/HBEyvF+kBWKYLdeq07hbjNWsFxiPqDDKjcRGqTKdQjB
ICwbK7e3sA84ypvtFLRntBDVTufkTzn6qjDqyPHwSp1UePKLMtaAoS3ts62zqvaNBghRSOMNHteD
khhvlDF2SeSYz40I/KUQbbtrSFncBKipUNMU/TpoQbeMMi5R6NnF140PoGlhU0+a/mnZwXZCHDvz
3d5EBNm04lj1ZYCPFYTFr+f/vt288XyjT1iMr4cN2GE/I3Bveuf5Debnx7biM+a7v55kGHeXuW1C
/JplkDOMJG7hlRgFplylplzg1AP5Hmjiewv0VBtnz5mNcD4kHxhKvRy3uSOfw+AVuKTLhDhNsMO3
xaH+EwmDTpi5btEy58/i7kB+XXfo5BQOpSpI2kZz4bCLNon1bkt12CuuJg95BQtgNPJi3TakRdF5
jHBDXW2jsb42aIdYHuKcFKB0upnvxUeV4tRO78UDoEOMZ0F9kOqPXFH4QTPD5wvkQyDFaGI0ohsj
yBZGdt6QPxSW7WtY+/nRRpQoPMACNlR7wyyvqa2fbJ/ktC90S2giVokhYOcxPEtLYcEQle3T/OOo
jhbwrJFPFVPJMQdDZHzEkndVWKlsMjt8gubGe9fyUY2CflnP2J4OgksJhQ4Nt9ROISS6DUFL7MSZ
2lMzRbfQYwTNEK8yvOGBXU1hZ/aKiYJfSLR8s7BVj9xVPuFp8mRiQo8RWr3eIhG1eqxjntZr5Rak
HtYb0UKoDFdpw9LSdvU1iO/64DhkwhUDeVP5lG6WZ2q7hIzmHbw4iFdUr8zF/Dlf7z6zbebHaajh
WOtNhI+G3GtetCOeLiYMtcEDw1BFiwVX70jXemWZlByikPhic7SVpdVGNc6d6q4xsmargpaCFkga
pKjtk6UMqAJDIH4LutA0RAoob2PVPYdGuCEQ0cG0QaAUi0UDGdchmAS5GlaVQ9X2FCFbiNam02vw
TuntFUXO+BuJYa0FOmrl3vvs6vp7ZHsp1u8qpr2mX4w2Ix8pt67JWPor0XfP7XQKqdMZWSvlH/cq
OmeU+JUu28gAG5NEBbfLKv15DF3r7CUny2nsm5KXwXEUwOKyqHD2DW9yrjtShpMa9kdVwm+IItNY
RzZOklDDTu/Z1a5urM5HUWctRUv+jqm17lpvteaihEiJAN48S7MZjzLSk2NWG8X9OCCYA6aJ9srK
9U2kK2R7Ega3pAlpb7zcw57faPrB6+H5DT1zi95jacylAZSaom9RE2RXpzE3WUmB2I+ZWReoRtXh
0Tc67xbnbrTWkwQ4upqM90pGlZHPKYApU7ONQdrghqXDEZnluEg6TdsVaSIOgeGeB1nYmznpJgZH
xXKIdPUtoYHHaMKJzzdpr9/cGpf1BOtxpgFsJvb8uokVLUNyhIVNtZVPPw6fiGGSSyZgHgig5tkK
lHUd9zQbKIjYalkf1CmfncQ604m1zdCLW6CL8mATA1SkTrQLdBY665KZP+d1i40giNlBQqu2IKBP
yCwFOZX/eZNbaARQlfWY5fIPL0hxhORwGwPL+fr+3cRc71vY4k3RBuS3kOf5K9QztJ/dvO33NSfo
QcroGmZYaxPRy8P8VPbnvdaN0GHY5jNJYHAv+h5B1pxeN2e/iUFX1qrdI5ylJ0615paSb8aZ6BOT
03gR5eA6AEg5H+f2EvoYyCB3aA+moi8lLMV958TD0Uz7Uxzl7oLQGiZHUzzqrySl+SGaYRsB6vQX
lfK5NQU4dlSPD/MNxCtz5WUEyENT8w5z4mPhA4ZLM+CCmhro+NDzS96qj27FKE/yaft146j2H/e8
P+/xZhDZS3r5cQR8Ulpad5jvGb33+8P5Dyo5jmlkFTt/SjWdb/SJvBSX6ZNviGgzJ0zNN+mEbp+z
pn4955A0DBmCBMqZy+TpLReDKAXl79jgGXXrqfGxgZA/DA/lF7QJhuTSTAnOUwy734/Yamzk7EfN
dRKSFCZxGF03SqMOY7uARTsZvgqxGbv82WhHCjWGeoc8WWcuUeTHTsM0IQfGC3/qwSoSYBSJdDRK
2VfzjcVsfZGrIezIaZc0KcRALcEG1E9Hxfxz4opzyGO5riq7THeaTR/G72pjRkcT7Gk5aB3+Ocap
edhqJuBUTs2QRoh3o7wGIWPUyY8OOoSmhtEfELp4dAM6rFJT4m0Upf4+rrE8Ki2DdmpzqolMxUE8
PyZ5cuF7TbIXXZSRiguUwoCAkcIuPDQVsQ66x7U4EBzsjdDhTdp+tiHl9HEOuRqmc2UeDuZ7f3vO
t4j0cmVJx5XjopG5S3ZG0J0JyIvWCX4IMj7j7ESvkOhFzQGtERB9O6pkLwF8lnR3WYwBWH4kVqLc
qH3kXHtLbBqWue/0YNJV6iJEdGOJ28fzun1XKqeSnvS56cOGErDP87q/s+wxPumoeKZ0hk3YB+Wb
m4pzSIv1MTWr/uigvV7FDwEpfCTNju4lQ2OQ6woxZC4NQT2gt2TQEl9YvlZvp9jva1ficbKkAlnY
sfBxIoMq17XoaNMkLYFhyAhOmplv09gCFN3FqcPsHVtvkPqUlKNpuWKbFxQv3Z2gwrvunRLictJ1
d7ZpsozSVG8XWNBcxv/L3nksSQ5cWfZXxnoPDgCHHOvmIrTIiNSqNrAsBS3dIb9+DlBFVrGMTWPP
ejawQIjMEIDD/b17z9UKQNMFVWJH3AUe8ZimT+umgVkMS7d6M3wLnkw9j9bJYK4JAkpvDHRiK/Jy
yp1jZtguq3CiO+OZiD1D/ynrkq+NHlRwNNijFs8UsGRQyRIfi5tvW69DYQH+cY1PraU5W2EZqC/M
PH4drHq73O9WHV0EMzKOjkiblyZv9iXq3ge/L9+bMTQ3Pk6Nc14r52COCGDMyX6qdLt5tejzH6sY
EkMbEiRXGhMpSSF+q+VRL9XX4KrJy4aCupN5CMk5Q7991EuuzW43Nq+uA7kWNPvn2jL4PSCNEsqS
7gH9RJRysOT3w4O6Elotb5eNkFWMeGLwjwnSccqVpfGhtAbxQG4/hS1kC5Zq8U7a2XjX0m5n7fFS
K817EeivD0VPumlWt1utjMy7cL41xkB6ongoD41VcOrYKmU6Z433UdZoa9MmPmmcRgJtxk7xVcsa
qlQyrrpER+aGf+HkToxAGUCko47a+iCL7FvetDoO8qp68buU3kYsKbZZk7YxBaIzz7O6HfMGtdK5
Vn7uwkc/7Q5hJfSXwYtPcgBrSqx0/eSaQ3Yk2wQbqf1IPVm/SqnZvAmXy4jhkDKLsBzZ36BwcWQD
UY3YdLMk5VLoK3mPIac9D0YZfBMp8BYpkRJtDdke+6auXhoaHG1YZrd4KBB9DeLq+MUDnSnzKY6E
wiTL0JDAqxlVcmyGVt4S8PjouGN+UEIVN8uZHjueOMfFzh1pdY28hl+NS13xkBVZexFmc1n2DBfR
nqbXdG5crHEihOkcEBV30IbMenWHbN9MZf6596mzBV0SXrtseK+HaryhLUrt2xYE43q2eW/Pm6kD
6ZdQR891K2XF4jL+Eae78pNM3aF9WrdIK1Dvw3iKA2e8FzYpjl1Ety0Q5GeXiEWKkYY2wUsO/64Q
bybFylUE+MGtDPTgkqkEuTX0tdt3dFfOZpCSCFY/LJ98n7KFU3ufwrmUQKmS/DWtbpFe+86uSm2d
1sc4fvEyEmumaHr3faLc4ywC+eEJgEt6CbHcGtWjymtG0HqKvwxhvPEq1/mmJfWQ7rQOoDvTM+9U
VmrLQBa9I4AMUZhH2Oxa3b8nQ5d10fBKypN4rm09poHIhcAkt+nZDuqfu8ujdDhpktpMFUsZ1I/O
wOAMFPzNEnLa10GIZGXerZvhrWvAtiZm/13a+nTtQL+FHfaZETHA2Ut8JrgWFWDbyVNMsFhUnCak
VxqP1E0o7+rOFz+nfY/EI3qyAhoBdElGAiM992ECH00bBlOkJab+qdjbdmh9x0r4uaSZ/FoUI/Fn
2pDfZiGzpNhHup43MX0cIlFpNjTYy7rkmWipdz3Fhcr54X2Y0ruvPbP+1jslrZkAGshUHij+QLaQ
qQt2z2ZYLjNKpHZKYukYytPoOs5TMPXhNmFGAAVqMjehqxlbMXQknWfGexaH09GapLpYk7sxnKR6
qRjZ88R67hynf8w55wthqdtYCwu8355x5CDCnkr07LbR03zTyhZstuUAUerUY1lnT0Yt1Jb4lE+Z
WeLEIyXbOYGhfJCaNDZN22mHcKq6V17zljZzWmjNidHQKl7X7hSsR0V9a/QrlmiAPF8BZgMDk+tU
CudN0OHPi+NQ6wb2UrnPwkjf1RbRUhGkd0Ep6UCZCYyP01uHoiuIa/KtcqupFECaSV0GWT0BoKbO
grEzIUOlcPLKwnQfG0J6V5Lw71MGeRkke+meVNqGR6pH015k9iVJ9eidKEkoN5n2OTI0enTJwNo1
HLXNyIj8RQ5fraGnB9uL6iI0q1wXTWcQodG+DBokbK/M7ZuklZ+axmges7CC0TnXNx2vsT+896Gs
wr1UtvHUG2Z29lVuPBRcPKGsSDgbTSGep8n9SCpjo0WlWjmOY26nwAyPJDUWQEOSBOokhTmvrBWI
YqhACbGPRJR72Z62CBcxPRxvkMpQV4hLd0/3q7xYLVgQ29Iu8OSjLf3i6qFqgNR5CgvUz19QmdlG
hOaTk8th4/mp/JAx6cUlzRSbmPCjV87fii4e6zQWRz3NqnMV0Mc1CEoQnT08RNOgXQ3V7Zc92+nw
nmWJvMhCIQGZihkrDMfLjcXXFExnYwN4zvn1t/AhIAlI96NHEjthmiG9wy2i+qoUjYy6np7lgPDC
8GLr3e9gsSfjjdN7I4JKqV2EbuXncZSzlEg/Ywz726Yp967WfqOTcdcnRIqy4mRqEU/DWSvHmywy
kudYG12iz8cILmzi345p699yVkJnU0YpV2i2vg12pq+TyJoOtKmSxyw/No30Ts1IVnuoa48SDDth
UJIKqWNO17JIL4XNUkwOcDCnQJF20GbTzoxADiyLaZm36hxk5rHvJbAeQ0MAE8d3bY7sYXB80gRW
oVt616xnWVXNnxD9kwaqhQlW3RP49ZzrY3uheOFdpXJz1hWd/dJE0T73xwn4hlEdaRrDtq6JFYsJ
i7gou/aJV8qfU71/jVlUvZgDoXxBD1UhqKv3ufP4EUeQdaykd7ajJHFiJq/v+DTZxap6MhipL5y0
flQgv4ovVHhvFfHn930aeruU8hiBn4m+bz2wF3YP+V058kSwqXxxdGrpYR6t8/k06SSwEjOuB+iH
9mcdevO8hO/vkdjnZ4up/TqIjHgTlnKvOgq8qQieQ4zRXLSz6Eswzyi14eBghtiWMUZU716I2l01
XdfBj1FYR/1oS70oQx5kxHdTN/fvA22jm1P7rAWYaGQZc6kjRdOeQLIQv9YT5If/0Jbi0XLpsjix
Nt2aWpxtekTYh9Afgl1G74MWvvzIe5pAbZN/p0ZDV81w85veY7ZkOvEDsZyEOFkJ5AevA+suGLAn
x87OVl6Oq1aEZHDqWXmQnoHTqW+Ri01aP5FOO4iDFYEidMvs1S50SizU6wuF/5Jirv9Z52KhR2H+
WLnJbeNKfWNhA7qNTaH2lRuRlVPG4Tk3QmdvELZ3a7b0spzuPS/xCXZBnp0H19hLX3ENi8M3O3R7
3nCA6lvblEYlLySrbDPdJjWjFl1xZyZ2u+Yt0H8i3wSu/QdvSjyHCtZCWoT3VZKSDo8Ad0sBy3jI
60R/4ARuAJwqOqOWxcLPam4WqXheRA08OCJRnIlsFQBLwT6q9G7P9QNZVGs2Z1Gr5lzFXOXLZjyG
CPD3zDiIrfXNbKsXMKFTHjk33tCcWStfNQdNVqD65wHETJ224sjcBIqaBc9xSkjzZprF1U2+Rwra
wNDa9VlPtUsWmenVS2G0aKMVXah8QTfI9OgmzQg+yJU8EzdxNPRcuwvCyVgNHadyRjXsFdpJncCA
UgTlZHF+VZ7IrmSX4zy1o7vlrjw1kNPmIJ+qbLziWX0KY9196nRlIC/1X7u4ce7j+rUb9gOlk4ck
LikAO7W574bZRkpqsFdSJ3GNg4oIOQirCcNrU+xDjakOhkmTdsUn4dDxTUr7k+209UNSMdrLPHc+
67WxJlgjfExHF+ydwkYTxp+StvN3te0UBxWq4ZWwyW1SDP46z63sqGmWfEzn1DHaHwfPD8FylHZI
6S8XhJUExSPfBkWpRkVnlDCrcPys2nm5Kz4NoRGi1AiCA6ZwTJZxejN2zHPKxnPXzGUIhkJW3Olp
gcTONc9tNEwYP/gmyGwYXjGeTHM4akKDyR1embMgpAwaQFRiY1Zhes8aoiBKsvG3Tuk0B5sCxlw7
CC/LJh4Ef5dQko0fqnVjKfdp2aSUdkdzJuHlw2ufI4aqkzDZxyAawtDxseDAyg+iNrvIgMuxVaCA
ISopPRCaBEQ/gJCXE/X6iUrVnRLBG3bPA2vxjqkVQ0HSsnz1Wi+7Fp/MkeEuaWfYlEM4pKSdgyAl
A5Gcddl+zH0oRbR9ntREo8ZnJdBBGeMqZVwDAhOo2Fus1eP8CVMp4CGqtUmIdJtcmW9+qo2nuJ0R
LFVTnU0Njkwc6mjIe0scFaK9QhnGZZQsM8vMrZmbaMkeka3NMcm6beiz+9ax1CXp/JvQIcTKbEtE
ZjkNZw1Ri+uizVZVDVadwrcvOdHSTpyADDC79uhRUcT0Hzyp1n4WfpLC9V/a0q2A4VYGGtEyeJkG
u9i9sMgvcLdkGIXBfncYNeEzkWwe3oZRnT7bUbzpDL2/1PDVV2UujdsmtNxj7RVvRhMZt+hYzhju
6qNoneLZLYxTMdQJDRmCsONxqChWJPHnYTypZN97ZvBU92P/ZAIXM5v0K30sddHsUN6zAgYBG/jY
bgON8kJelph9kvri9jReddkLtFktLQgdfkAh3fiQlsAdGDyyg1J+wwSDjSNTimP4ZHEG5Td22iQH
5kDGeRgGymelTXu41+2nSEFwKaz8wzc9iNwmgpQmfKzEBMyoTcv3ogpp4Lj2N0Gb3Sn8iokoztDe
9vd14c2hjKVxoUylX3JaLRfkeOrUw2tUBewFylLvboewliit+FyGwauiJnygg0e5j+U7Nee7uMHG
VIv8KVBmey+I+bbzgi4989Acq+pHq3no7TR6xq0x86zomh5tD7AnlUrxonsi3sWwJHZNapsvpoNc
YBjd7LHPDUr1nvwaT9mzWyHT6dp4Yvkq53Ck0dpR12sMM7iRRuc95i5UxzTfUrSyT0NJkWxsxkNs
M9KtKHowe9NDAUp5FLdDp4esCeSrI0vrdrkriiQcqbKrDnZVUjPkqpnFOixbvAdrVfVUNZFZ3oym
/cWipLUuW+01r0kaD9q6xz4dDneGXYU7HwsgnZsWERHd5ATn9z4b9OyFFR8hTE29aeIWm52vuyuF
8PJA911Q+Qidm8Ssb10kEMozQyK18/5BUc/A0Qgut1W7SQKCxpqW7IQm3IvTxmcEztWDY3MyFdqM
94aDZvoZTZGR4mRBUfXgzbnHeBvNjZaVz+aUcfJN+V2NM2VrWT5jrGc8O3FcH8IwZcJglGgZxupA
VwwxYhPDhsefe8ks/+eG+GZcvgW5RoxT1Ueea8552WhSIYbAF0jJZUYLg5XBQV0/IvY37t22TA96
DJO2CjOIew3rUAQQQNimwbPu4VRETqPuk3lT5yti7VAgubWzUXRVN4Zxjno9fTfIBl2Po9FtnXEy
TorZCqVukaDiBC+kHFB9Ik+gE1otYXVeba+boTJv40YAQnJ8deg0yoZjr/V7OQ7uFsgE7DS/8E5F
H3k7I64f8dt7Z0ra3tkPo2QjkwlwgQPoa0olZFdibx5l8mTN4y4RUN6+y/vmCWkIC3kJbkFT8mvu
IDOxxmjaVP1QQS5ArOF4Mj+gUj/51ayCKT5kkIeXsVvEoGN728ecmIH+LLpWXYIU6VVaQ2vXjPBh
nDT3OpSt8zQqzvcYo9iPdXUHqWdNR5oaNRo41Xzy6256HxzWoHYgYEvMuwhEbpxyQiNOiWCll0VE
HoZh3VZirJGXTta6sKs3QZz2Xd9/7XujvZtkiJWhRA3UUoK9sJbcpYZLzGo/khie+TjVUZfYVhS8
JtbQ7YD6EY8ct3ecaHTyTZ1YtRa9qNMA4TXmQzUqqxU9nenUd+QNBN3cwI4D6zwsm+FK1Qd4EK3V
chUh5wHiS6JLakJK6EniaHpY1mZfrxEai3ennkjBFc597WAcKMtjWQrnqxWG6IrbZHjo3fqG2YF/
6GMduW2ZJs+0A/1rPMvJPdGc7Ia5tUdi+EMR+Ci1qemlIjrllKOaBOZekKCFFFW7L8aBHr9JFCeB
9tcsltcs6a0Vx0V3NCionNy2A11s+g/opgGtpJF1WHYRe3UbF2vu3eQZN0NFGhVx9rDgPc4VoekX
1MzllkqpA5Is08kF6/QLGFxG9IRLoiFC+Ti077lmxg+mK+VjyRRZC833wtF1+AJ8FaFW/Ly13Kd1
HqFvudi7SkM+ienqUWT+hTJK9z6NlLiqsUPYZDRY8huIGmHJkGGgQcKM2tJCDMdPFEYfRd8Mj3Et
e8roKQYAB8Fy2+fNrS2BeibZREKD7Oxni4ig1Uj6zhsficZYnJQfrfKemzC8jznVSTifqC/q6q6d
sJ/QZmHZroKZCBcN3ufZJWsmLgrtKMyOmY7mSS8Q71CNC54siXbajJyTCyXjKnTMZlEsZ+dAmR0x
2TYnUzeCE+B1YfUQLrti46k2+FB2gja+ct66xCaSQDlfe5fKr9FmKF9MBFh1pmsPlJCrtT4V6TvC
xdeQ5uS5mPgTPavxo6OQJ5S+Ft4zfiK3T7HxZciNqFHSKoC2Fs3ItehRG0vsN5Pvnsw+JxXc9adN
X7nxzbKJWxocdSQ+lgpuhM7S0EKo2y0oOIbIYx3eKUavQ6oNAISpv9JP77xt4NBmFpq2Lem0Ia82
cEHGdYKaHTo5SixyLIKcpm5HoFONcIcFHoR2T7lqryca9SdLs4mYFN7Bpuy7ThvaeHXkswSiM3nw
PuNB8+8VBa61zLwc/gRcEYY0Ui9sCsqGONtzebi2evP/h/h++3eICxh3MWH+C+JCWRTfvqj4S6t+
z/H98bKfyAWXQF6PNFbHpUYpTM8gFfgncsEVf3FNm0hewAngqwjS/Y/fkQu2bWBFZLjBUWthppZl
q6L/+g9L/wvxvQ4/KUwwA7/Q/wi54LkzU+E3W6lF/4JyvG5aMxZCx6j8j55HkDSO75Rxd2gyHRhB
EK7bsL4BYAMan5zAta3Um9K+p4148PQOEGs5KQxUrPTSBJ5k4WXWKkZLRXIkqEOmYrrynrzOS09h
UQXnroZ1mt103hyMqznXuEQ2oseMGVQlXVYSSDoo4Ppcw1duF7DQLy3GbQ+UqEM7oZie47k5ixn4
Sg/sHp0MDEXhflDQfsaLfp8ZoID0sL9YGooa907f2kGv5qUeKSzugNaAN9nkzIsIvBHGB1AWYuW5
FEJmCrwJEENs3fvjQ5f5T01vb7SpeGqm6HvUOGSfJp/b3r+VTnTpUSUPCvie3lxTst4BvmDZaFsH
hHvXvBG8+oSx76EL6neZNftRH7ZSR86MKPEFLs9d66bfu4Y373Cxpr78vQyVWA0lX7PrmPdOZZ8p
Wd6YBd9TGvKeQ7d5o+7MuLUTuQldnRJkX1xZUmx1w9p7tnVFW/GWdcE+NHoTCBOVm7D4Kupk2zTe
Mdb52gJJ7R9HwDYJbPjHZCSFKhfk+4C/dWCgMoJRA+ZXtdKDZ1moXiCFot6Wq6yryLlJsoOOFj6E
tjMgDdlWOtjPwfkUuOpL0PC6uCPBPUsQiPY5Pa2c9KuAPpKzHCmaRFEzfTKcaZNYDXOQCOsQK/Kj
w9R83aXWPQYEYh6ESefTOyZWQGNq/rUpS361qtdw5HuoELpv68F7TVqTQLGEKzoNuHsZkuteDwAJ
gc041LnSqrCPdg/UFAydtLCbxLK/tgV6OAGeq60bCslM3TY4yp9TltVkmrXexi+L7xLz/TZj1kmh
6xrTKIZgGu4VNuNV60pjrUr3tVHwylm3fgkyDet44z8lblNs4vASErkiM/o5UdujBsOTF+WA9CxF
F99wxzutM76YDSCcWHswZbBB90AMY1vptNQ3te8Ea5tklzkWtHFZQ1Lz6D3ACULyXnvbPeKPOBJ8
uF5OlsD3wcdH3XaqDfIg9e+V2+kb1kP3FHgBqun+Uz2Eryy2rmnM72vwBen2PQUiikdGyJoWMnA6
Uim3uLokdcHHrHbIuaFoBdVATDECV7KNqgIrTGE++EqR1POg48qAD+hCQM0pH8BBbDP/G42PCPx7
BavOKMZ9ZunfnQDQ1GTOJ16dHrOI8ktu29dhTL8PTNJWpsm30pjlq93PbZZVYKWcCfqrgfiFY3RY
dQZqAsp7Vs8hwpqVZk3ObxUWqHboQr1ROPc2qoREOVcT1o3E/p4AplssrWSvsEJda5x0a1CKdZXf
oIgZVrF4cn3sYh0x1qExnSZAVnVIZTmnCcp33fIudCP8bjWE9PQ71gZPFPJ3RmoA32C64bmcNE1X
IXDPcbKSllRbA3TTHMqacFNUHDzueMlnYYBnZ2wkTKEO3oomGg8tP6FruU9mI+h9wifhkWJVobNd
UahON5nDeIoMOSaVqMeAR93Td+Wbm/J/HZd+J2PtPpLjDVNPmgCQ0PvqrqgYgXIWTzviNpHjpPln
ppoWAsv6mFcMLAW91TXEg8yc5WFhTYtVF6tKj5xdkxkPLTXGdYIC+pBLMJNmRSu3b+j7+OZ8zrYV
tsmYNUvCYFk2zYdZ+t/pq6dAELINJtRhBl8iEa2CfWlpJBppw16F4i6NJiLghLmlohCv/YgMIYaj
1KUPNPbiJqYEz+cp5aaWbUS/nXJBEgPt19OL4Iug5OBdwuCsx3hV/Vg8UszaDkqz1t5krSwjLTd6
kn4XZR6gziXorovsa6/xC3aWDdMcqQ2U7gLc9+g9ox06lCye1+ShkIyVNz1OxaRc6TmmD98tGd7y
nupLCDIm0ot9j+1uPaTEDRk0/TpIjuve8u8MgfFR3Gpz61kLihuzCr6kJEWGhkE0a5V8bYuMaTe/
Vmq/9Yocu8lNp11ZNVRmRti/KavoQtpUa3Vz7YiIUy8Dq6ARFiosDpd5LAmleT82oMpDXz3Qi3jU
m/Yr9rDnxsEJ7img4MIJ79x09tvD2vAPmNQjenO0Tpx9b/U0QCS8UWr8tzGVGC/vGW4LqznWAnLg
csFC2YbPTeONlpoM0IrXBdRo0VHgiD/jRrrFU/XhtsX3yMr3ydS+lzWHgWFkX3WNczGnor6mfA5u
GXJJ3FlHTDA0Cn0Nnp0enevEr8+DDPb2YO9rRvsRWYkWxqCpTec69e6l7/V1kOiMwEFnrmvSO9rY
3jI5YsCf9G84J168ibpnlI33k8C3NhX1e9xOLhUHLkaakTKUDwheXIdzGcl3w8WJUrn0+VyFx/wi
yT/0Pn1tKv0000Vi3CseRc5K17+x2CU6OMCDQbdzlVpZuMbFYVkklnfVjd1Tzi8RdzcEegQGgs9m
AJPWOww2fuocfQRna1epYmdIihN5rLOmBSWc4b9xQ4NomoqfhSXIk+wmhgpv7n+15n1H4nzdDkTd
zAOkMxDy0VF1W+kC0XBG9MecMRGCDcLJRq4k6w7EfEgZRotYcOOKq3qds7ra5S5CzOVyyMkjVqxF
37J59pXEyPWI4EUQ3K21UHsChfRGKSOleNZSGMA73NjWPThhdLh6tPNbrpSRuNio0Ji/MW3Q7OpR
o1e4jvyLkAZd/zLTNxF0Dipy27DEhzVPXeLKvLCO1SAYGddx0t+WI8cXZckRgI+JynJUIJMCk0lm
FZe4nVUgRE0nDMqNJvG+Bq+0RA4ZkvNVePVdkXIgWcXaHly1GaLgzpz6aKMS9OkR3ZnEoJNcsvJq
4uKb1xv1Cbsw9lKdZWJr29sOSh5QIXwGq7J2CcpiqpRqTLMc8uZ9agClSlYOzdadMqwHvvLiYDqO
OiuKGD82NT7Tc9N3cmWPKPwaojyGzj8Jln6eqowDM/D3qMb1iG1pI2W+TI77U9P4xrank0Zayiai
YsZfe7Aj94Ng2mTnVRUyuKChtBVKNj/2dTkRTNMlsBZn7VOEfiih7oL5FTL233Xpi0y9dHfKg8bH
EhSSNr3UE4m2P5W3v/Sq2L7bU7BDn0GVxfrcQwY8uRrSPodk1rUz9hNAfLhKCO5uLWe0d6kkZ9f3
GjwMaKDWmpBn32y8Ha5xx+vNw+TG20FaVyOPjL0eO+DM0yDCakcU7zqhb73PTUDMlkL7WMxS4EXg
O5Cqajd+hnxifoBmmbVWcaMx86b6PCkDG1g7Ww/m35MFtJ8G0zGGeLmo0qPiis0Bwo4ZmitnNMIb
11E3VRu1aziYoLZy0B7U0m+00tT3Ypa2e1nrYLsR28ix6NNSlEeQ9RjY39DoBI9yEkzA/O5LWTbd
TeTq3c10n0XOtaoFGovMI0/FCJ+d6BO6VuckAkpxiHyPGcG827rhgPEknFLVgSdYLzfpLzHFcbLv
y15cZcDzW3daGVPyuEiSE6MZTsutDPlM4YZn18EGk5Qx+lXTfS80elUYfejVt86bqztyV0L4OS3a
bHrXmKp/7dM1h05ckKU8y7T1eECx9uOmlSJFdFPmjoiEIOtW5snQAoqwWYSgq5fxhmkOjvrBw7BC
NGBddlgqE4sA+jmtd94z+5jllB+i8iDUo9p0HkaoZSPnh3/s9tWLiMlxckrlblmooIDK1ew8VMbW
7Gd0vet0KMjAdpLzOmzSIu5vnCByV8LEZjM24RWBhH02PN8+13nh/LgFI8HdWEoDVjPftzylReaO
yvSEXsjaLveI+UUQBDh5m2pYt1K/GMK+BH3Sfat4s9WgN++YUqgW2Tp+vSAgVMdvu3Nf985l1LSb
ZGIWPln9Y6ykdlW5fS56ZH216LNzPdPvNFngjEP7vl927Sm6ijwi1qFnblb1ugkqPzFu5AT0su8y
qARGDiLOJ/gM613/qZrCPZLV9J4eB3zldHjPWzd/qVrf3mYFE4S0gAKL83stWr7tyHWefqsv3P1Y
lv8OEjTm1fgfq3XLER7CAQ4WzxdUE34nFGW+ZmIcatqDymWxNwO4qtH3mND5DaXVJ/BYLBww8cfd
WOK75+r1//L/LcMjMxZpu9D/qBb4owXpQVXtQbrDsz3V18ZlMslCUMTpVyb7piR4qHUiIoun/b/+
33/wr+ZCheWgjHVMi9aK7/3xr5n8a1Y8EdKRjawT5wWjbP2nIRsJebQAl1j6AWtn+ANr97+/DP8n
/Fb+/MrlX/+T/S9lNSKRi9Qfu399ghtZ5v85v+bvz/nHV/z1En9pSll+V//yWftv5fUj/yb/fNI/
/GX++893t/lQH/+ws12qVvftt2Z8+CbbTC3vgs8xP/PfffB//Vu1L9hRJmi8/7749TqWOWy/3wtf
P1/zN9iobv1Ft4XhWfaCvhTUsH5WvgzD4CGqa5SePEvMNamipNdPdcuGNcrvTDHM0elemRzgvxW+
YGfQvQRLowPSM/8nrNE/jiYy0m3KJMK34bTxf8QfqFEsjjJt/Lq/ivqNVqCLwaumxz6gY7uDQvTb
N/NPTlvxJ3Twz/82P/4bu60O4fAOjFPX4DJ+H0gLeykHIEKrgEYS17CV/VoSZHQR+/KJGZ31Vm3j
b+GeMGny8+i0rb01YIQXOhEb90iXhJUJ0k0Nv/i2PP/rt2o4+p8gR8/wPH43UwgYaPx4f5xooyGN
zM4sgwkf3ryqntBazRu/FwS3WfM8owsjlwqY6YGOeXIZL49aTsd+1cJKOCmjb07LrYTlzCocGmsD
ntIAi03asdnG6XnZoCwgM8bSP9VVMZzwK5LraUw9FZ2qXC/3FQGRPYYDEI3Vhb9JYxmvg7qeEVRY
tNRsB1k2noyAo9AGSLYWNfX5Wl8QYAEbEcoMjqxlv5tdGssuAqG7wquJGg9NjBt2PK0RKsXYi7T6
9GuD0LuhT5c4O2iWV3R29WnZ5E1APq0dHn7d1RhMDlj4gXziS/LRSuBv1Of8+tataJm2bZVu1QDZ
M57/pe0y5ypqUDBTUJ6sxYLiLNvlDkIvKoIR56tsRiAj5aBgL7puV1pVfbI6LusaXJcft7BX1T92
6bCUipxBew5ez0VEpo/kKn1aNvV8yxi0atMzsVj5Gl7CQPebk0tDlv7P3/dLK6MWNgSvEL8PqtaR
EM2zS5Q6zOhs/cLSPNgtd6kJvdkizd0GXvzuzRa1UKXfuRrUW2feW+5aNr92jTp5s+f4DI2p6mr5
uPb8JSQqHKb18smXX8VrmA/KPN4vn3f5lMstaLOkfi83dS+tdjlTsV+fkIImtall38VjyoRFtF8r
pumEikhi6wdwK7992OVjG1aWHTgdMHXgRdJ0LKLLrZh5076zpqM3UCvysbAtj2VxEB4l69HOJGMH
gyyJfzHNz6jI+Ne+iYzLa8uXH7tcycll2JvzkWDbXnVabi1Hh2nr5qFHlbzcv9zFLw7a0eeYx1nK
V1SbQ3mqgwxQjREpWGkSm/GAZuuk/NpeWbgukPHWMfF37YDtuHe5GRYjUWwQaKgSxOin5hlqb7mY
jIiEdef3sBy23fyef9ya2vvcDtTut+O1SlyO2uVNybL0djJokNvwbsrlLf19Y8/xNzTEeZvzfQEU
DQLGJvvQzQ5mbPHyh4N52V02VALV6dfuH0/JLKjvjUQNbc0hMvrIERrmKamN4J7cveOX+8UGuzyK
r+unK/bXbhFAGPN9ZsTkldobmQkgo4IYh+3yHMeY3C1GfSrrf/vzyy2FF/bQZsQ6zvc3lNvW/YCk
obH4vnrJmQ/Ppv5xa7lvrAaG76Kh5pYSH7Ba7sQUjD619rPtj4d/eyZOba3TyHqZx6x0DvlZbg1W
UjVvy80RSOaEypjHlw1QzQ8Kgv1Whhrgr18PLK+uf935668tz9E8kFwZkiDAJn/zji/ft2Ph06Ps
9NBG0J1/GLIXH3aIDIgfG7MbkjswOstHoyz28/MuH99kfbH3Q/3841ELtDNGw3Ee9X48HsHBQqXx
WoJb2zqJuAlG8MXzH/nx3OVZy35p4Fr9tbvcWu778ed+e02htfl+ZPJuNKa7p5G8G5L5JPtnf+bX
fWYvvGlNnMNXV5bVRviKKFsOU6+3+62RuR/LHpWTEp0ax2sWEdS63NcbHMPLrV+bP+/L56gnxxYE
c/Jt5Iv7fnlOwUR8nD/8P33t8rJfj/zp2l8e+b/sndly28iWRb8IFZiHVxIgCY6aJfsFIVk25nnG
1/dK+FapbnXc7uj3fjACoEyJA4DMPGfvtf/5p8Qr/HosBH1ABX6vzSroB1n9BZUGgIAYcLWIpKSp
yg5ICt70gKLalw95FKNevYz0fCR1qvaDSsYDy/MNInmB+4spIcrd3Lpf1QWWVw9aAmRXE+PQ10a2
IB98Ha57RVz/bOOK7HXxd+QKFQWOJ5I6xDBXjF0ue92oEkMd9rARxcm9blQxQH8d/u0xMeo1Kc5U
6lDitLcCKgQ6hv9ixPrRzzWwNgOpzljnO9XRfUoCJQn03Xc+jgG1jXxOzCjbxyYtiIKRVs7hP8rD
o37T0zT9/TdXC6m1XkG1TitwSnNYiJODnh1fx6ZpQEsZtXUoYiI01Y4wp9V1O+TtyJRNDJWrY3Xd
MKulWGLiLbTncjeNc3Cohh/rZ2NolKgPJbV6v1Wv/3CFplZ7S5wl2YfYpFCoGb/6RKtPfZwBLLTf
aziOu9EKD8jC54NTAFYixpEowCjh4oV/2BwnMT1xrD4nvaoKHuJyqHfrY+J00FQwi82U8IJbaQG2
piIMYwhpa6t1mSzdw6rGb0+W4xymJJmcykZJ8dbm5h7AjF8boSgxaMTSi82i9zfHMNPD0M0HaAz2
VZQ7I3V5qiEuILzNj8NYPcQCXV4qFvBLlMSs1K170ffD7gAsbyUNrBtxsz06+YROVNAHfm9img8p
OM7t3xzy6xmwHsdmyiQ4HQfCWTD7q5Z0tSLEyFTWGreJ9PMYjA5pK6mwErT+YI/hrZvQIBpjynyZ
1gVNDetGpM+0x2Q5MKDmyi+wsrmniqnaulHWUVqYr9dDkC3KfjHtfVHqn9Wk3BWZRtatjSF23auT
fIIwFzVuVHIR5ryDjKuKb+Zvx5DB62Py+2ESAPA6i/9rc+sYjAZLzV8PrU/8/TvyHizIhoodbqKw
NOBfMAjVYpNlNplW6y5Ikx6aztC5YEOYEcmjk/Mk8b/oOPzr/697kxi51r2vH6z/7/dTlin+zBIy
SdbHrLp29ja52WZV9JQv2aC10fn4xC4nu0Lxq8ixN2CIXh+zJJ0fV815mBXDXx9afxiFI8VL8d9K
CcLhUPPysh63G1kSXjMGNnmbxt0UmPSAgqI56mrkZ00w7mFU4oD9/VjX/AztsPHUipn5+pCRK/gt
NFTQnXjW1w++DscbjTpH3ygAXWgojh7xTpwABOEiZrOHK+BFysIoZhzPsL3xlQKzQvozJkdGxz30
9afsyrLjQfICR402+IUfZsKo6HAlHjtqcKpNLglIiQ/teG7iq1gliZjS4zxAynkfSM+M0n1mExlI
4OuLntyUZJ+TkymdyuRmJTjBuWb2loLnuqWpxPV9LpJrPZ376Uw4F/gm0VmUfNtBLnCPLm50SD/3
09xP5xJF5A6dxLAzj8XZ3qK1Gqtt92NB8Orlv+po23R7QpEs6TstU4P3/9hZvkFbWp5vyJPz9BUd
u4bq142eMdDXH4q00eFOq089NXXyUJUtGdBUdNStiKUBiYooTd6Zud+TOEn3GDiUfrNx0z43CR7v
j+xCTsfmbByrd+xi12lDtCxBltvlqB2NLRFL59ZNfs077b2FfOiVrnRncCeijfXd2U/khqufyn3h
jT6EKhfkpGu70wFHGfGPh+HQbWjk3FGOJFnmjkUnGD7fdvMLOI4PeFZRd8Uv0FUeMd2QdwPJJ+jY
PBPuXPU7hRk27jBpE7gfBDfdCt/YLU+I2EhzvJeu4c/5M3qpfpXn+jyx8t82Xv4GLNZkmf3c4QO4
qk/tm+7+7A7Lye+/Bz6vKt4v+3jLC2Yecizvjtp0sPYVuaS6J4ceEUiJ5UL90fZF7pn1W5cc4ugB
+6SKbBiQbH0Awk2KMRzGfKIga20JUaUlSHv9Uy/vCXWfv4XlTpI9U3OX2Z1ykXI99geKa0R3Tjjc
KQ5QpcYk0W4XxauAdcnN9+Z0tkQc6n3hm9vi0ZyO9uA5XuwrpNIGrxq8TDjVYJ7BfnByPJOfFpyj
g3OvusUl3NEXI//7Uz2HyYbwwdQ5YLDFxjk/ZnhrnF03HTrHGwM/IYLdfCALvnjXqpO87L51uZuo
90V6qBAe7+QfleRVi4dXEgoA/+JiM39Ynxa9+RGl2gnbkiWfAqbCGPxvZAqlL/W8PdEflQgDVnaV
izjgM2IcJAqs5Uw6Bw+h7FrfkEDMwTb7TiwElWR+qJ90/TB8n58c/MT6QT4z97rPvis/wfNTmZA/
RMDYcXiXOSvrs1Jumf3sC1iwWyf0EWwk5hZG0YzmRGHJuFFfEUMMLqwL68X8GO7zO/ut9ifU75sK
on9x5vKXBhCa7vg4mLAWNv1nuG1+Olw+CsEhcKPdSdll5U7X97xCfj3MsW7aKhftqN0XM/BwgkwP
tNrjn/JlfJd+ZHdQ5bYs0p7Ut/AzfcJyDOQSWrm5IWHgmr7Wr3g47vEphztQ3yc6h+a1PGTxZnnL
fP36Mj8Yj9JBu0t+wi4hb0xDQOCCES1c8zjtSq8WiVH75rnbD/fqQT/B/o83zYtKruU7q+PUb92J
rG/pjXhpkDouabdu/xSPG+6FREBmPBtJBXRkmMyIX31Oeul++C5cilAFeYsUmTdgmlzuqa86Uu5N
+Ah3g7deelTnh43K6nfcIBbd2Yfi3vmWus4LblWXYOvv+d7wiEmO7ZvWYqfw6Eju0WTTFtiOrqlv
g0155nJLdhTpDmFKkYzz8IwyALWHR0mCVGEKzsl+uSbR1p52xn66/xEcwjMrz0NxWLhQUSzYd90B
TAx3HmCuDswbaBhIWTaqWz/ymfrdif54SldgW3CmhgcE7eHg0gNNuKzvnLdagIc3CI5rbReYG8Q+
RCbXV+sQGFub83CPKLvfh166rffJt/FSNs+svVBEhfxGZ2e8IsGhS1rlWxKN3dCvz8EuP5ovKG7s
Pa2yA0CnGz5L61RXu+qgMaaA2XARGFCOxImdeD/nW3p23vW79Bm10T76KJQtkpoMJc7X8GcXNQWf
dYjUuG3kKLQPFI+Osm41+0gLrvhbSfMVKxz48xSdxNqoH0fCf1uTJp1qv5mJzdz6oJsISLWq6l2N
CthxEE9Z99aA23UPmH4nQoj48ejIsewh4j2leoshSixasnVV9J+fvWbk1nBCNpbQ/CKM36Zd2Z5s
61dUFnB6QJ70x/6vTdLQApU02D3r3vqDFjOVVMomdSRieZyx0Y/hsuyiNFX9lsqVPdLEWxZIML93
J5naI33g2rVMBMpeGzHhRIpD6K89TMeosvDDYidE6K9Rg0jW48DiRxZYlDlN54PZOEynidqlFCq6
tuteF4lFwddxQ9FxH0fyyRz0zCWudd6ogv4ki40liHfr3tdjcGbHPeyLuwDVfaxw8pszXzDLE1a6
mDwqd05w8Qa4n9COH3HcMAcxC8VPIqBtvZhLrxv86dd6lpTdKKoLX5tQFEC/DtUx4lMa5NtaZZvE
qm3dayqbW+7Xg7pJ8iIBl5GnilWgqSIy1xf9sJaDO1ESXPdMUQ2OEfof8gikj6k8Ar0OdrZDaaqa
gArOFcNEgKDo1MiKstM17sd42YnZ88d43EnG5Oy/CkiyXWAPSU1xMcYkrsY1loN8oRKjdQ13dcR8
GC2ZefZD7AJl034fymOMEoWpkjMET1bYyscon1DiRIvyVDV2vaMHMB3pAwBtVCZtr8HnC9Ee4mLR
jdd8rmwPV2cJoE7U64g/AXAb2JVrlwMrFfHNfW2+HhsGgH44lwqR5aysBEK9LwEP6PWT3LZXi1WP
ZgXmYY1cWkt0oguyNcia2cainKy3oor0u3j8VUyGs/gd7S83VqnUN1I5acdi7k6sfYkxM+sP0McO
1whq4R1ikNdBeGjWjYwDokCq57WNqXhrWXX9gtfN1yG2fNIhYMlLMnPy9etVxNIet7rCwoi8zG01
E4QzzzblnVoUnX9vRA3ZwDrIcBQqYBEipiR1F2ylRaFCt1ZYExVS3e9jIiry3xEt/9+M+1+i/1RS
sciq+c/NuBvroLL4ey/uX0/5sxenmH/opunIGuF6xFsKPfmfvThV/8MwDYOGsmKasmLQm/qzGWf+
gVHPNBxNU1XLILf5qxmn/EFIDjFEmm3qli6aSH/2Iv+tp/rVY/23tjZxeP/e2JYNXeMlGKLqrRm0
l//RdErbfknH3onviuD72jJYW05mRksfHvphzsjxhooXCTzeIkB5epM+26xdQ5q+W9gNxfbrGl33
1gs1oBI5YUZ0M3h8a/Nn3TSw+joB7Usswe/7fW10QP1okVyysFeP66a0ECOD6VJRnDaeMzS1bypK
6XURSpOEPFskXSQc53TDdm3KSrNq8/TQa8MpAAifZBJsMrq4LDadFyqydIiMbW0G1p3puE04Aluq
6/geGaqP9vCqTLZ9VlsS7vu08YtB+yC78FgFi3QKkcPSnwTLWK+ExkUUTuhWFfRk2FsHAFOdXqpR
sNKgPGK0r/YkNV1TnNInKQJ9MMCEDGBDQrNjcogE0SsFOHJNhtMFTHIUWMkm6HeFMoJiERtn4Oaj
Ze9jHjYn0DfI3mALbUPejZQc1+q/Jkb8dmAqsB6ue0pRPE0pOTuwwosjskzp0FGPG+owPKFT79yl
JwO2wLG/3jvX9+CYpnmYqT93RGws2/XNyfw1IXdhIQ9T1UP3/TRqyTmJ5Awmh9oDV7SZWzapdbQB
Q7q43W4AKFwQ6BjeaHwoEu0AOYQ9kq8cwUFmwa0MJuVOVNzMX8i570w/DOx2X9BioErQMS/C1atu
ptFqToDzVNdK65Qv2d6peWjtKYMqvub8/aP/xzfx9e2Uccrsuul/EXu8lyuKg4rQISuidNt0a0WF
zTTpDQZ946dsibzafqSRZibNfu2hrq2zde9rMwkSpJqVwV5H3PWPjuU/DmONClSzBCDpVVZbkVSx
/l0Hm9+7CyDJMSNolgSlb9hJ6TyKiti693W4toIWq8GOmmfb9ZteW0Hr3tdmPRnWQzxrtasY7bD5
uhgt/CQpZELG2PXB9ewYE+NNy2MN1BZTmfWj+9p8Paah5/LT5PdMZp3TZAtg/d+tXkWUk9c5TraM
gWsLOfPaaF3nM1+TmvU6z+NGLC7TiAB5K4qJZqah2lDw5ssXw+DfjkmwMOfuXm/bcfFWsHCk9wRq
N9k7NaoeqVipu7GEwpYeFeUOG205bmGmLOJw3agOK2aYDOCZjG+Jkh8UJdhXwB9gl3Waa09UDLB8
k6mwdsbspmG3BrW1L1AqUid7tcvJ65HAuVbcS0ckFU8gDvLdSPc93awvSve6OAbvIy629QFFTFnW
jfbX3nqIKV/ZO428VyzRmBRPUINW3edJfGGAIMOZieVK9DVzhXKYLIWepAH6jXQ2MhFnRzQTMdnr
01ucYyOOJTL19AUpUJAqEKSZowdioj6IyfvMBQ+L3Xir2i48EanyZCdavltf4gpwjkDAQ6VRc+Zy
3MbWHwzIRGukck7tz2NtKldlTJ7muVu4omUqE8t96+AvLmHQeP3QXhF9fXQNEnENGesGzV8csjgV
Ix3A6uAzdpTMhzcvlPLYggKgSbYcs5zsX2S9Pjj2qAGCdN7zSiFKZszvnV3vEOkT5/J5zOMMeCz/
o447JoyYcIlDpSo7Z5fKtoiEmqZv07jQ7k+/hZC+fG1KNLfNQVBMIDYyVZwK03TTmpSk6l7+FhA/
6JUKJI+p76+QasNdmWCVUovexEsTt7QDmON2YaV7MIBCt1AHsveKc1YB3GNEi896IRTmnE1hfump
DstoSk+xQYkz1WN/7tSLUk+PdoRvZTRYm8o52UUj5hlv7hnfwAYfamM8LQnl2QrqEkrnCDVoOr9M
TUSJJSHEyo6KT9iF+JPs/ockh/pxqRTL04RpFKwbJejhPrAl1gYAk+KlTvdVMt+kxO78cB4H6JIF
kYjZPG5NiSqelmgnMLW5X6Q2BQmUzBk1qAK2CGatdM+qLNkkqg4DbAYl3RBqVxb1gDS4rfdtD7BQ
a7GaGOBc3HC8lWGiEkdVd8jnYSFjcGfxj5FrMCh79CTjwnC0Fe7hOCMbXdOAvBOVbefpT0xk8p6s
s6c+m29ZY45PmY5XYdEAUpekrU5lp+1kKEcz/iXXUdT+oCYBquOKX0oD+K5bkOvwxU8nleBvXC0R
Tw4/I1zVV/SUFEoC4ToO8uep6iZ8D4myU0r9e5lAFRgX6VhoS023CF/xDOBKI/sO6nO4JfNCuiJd
ljfhaLfk5wzUbY10ehxJH9gZek+GN34Oy+6Vi10ZlZsrLf425kkfmYldaVF4XbHWA86P0HQT1fw6
IhnqTyVZdcjoVb+MBleW4880jPrNmENSiCzQT+jwlZny28B4fugmLqChiL61OQJRGck+XOpa8Yll
nLnPOnDBTQnY1/xp6dD0BlWRPEXguZdP+PZ3Vh7cF5V1STM+U1MuqSi231DZbILJuQC/O+oW1y3p
QzRIoBWOWmQf1Myi3sClCvQBLGiEktQI+nObK8bzYgXSbi5Bjhmh5JtF9ZzOid8bEkRW6mymLvWU
aZKdSoKVO4IBQPEevZSm8yNTIQ6hXVJcdFnSFX9Nn5fJ3poxomUExm9BEWQkviLV7Of+zllUyRvo
bzEzGH8A4WAdnAH6XjIDbIQfmcrr2MqqW0k63nwGGnyH1IifSRdb3EnS8UZaxn3RPDVzdK6ccPIs
dDB+k8LhZ16qHkFS8HKT4EDyQyzyRXOvAhBPP/ZOTZ1HXuhdHIf9tpXG+pKAlAF67dOK+5nM2ttS
hdhGapmMi8D2dBmwZQguPY70Kzp7go9NCnEdsHME07J0yYOx3dhZfJK1+hfpFsgpSFvdlRn1c+oI
Qg2BdCxXaxTv1sdkBLdEcmgcyvUlJijVI37exAWjnLse7/aM4Ip8pXvVSh8amWoa5uUnncpQG92I
n21ORBNvwOJbIEDLyR/TQcFs0i6cKpiuCSNFgtGF9E/tGjR1hUNzmNrXUQSDVrcYJNEW1ktE7XxG
cN9me40MvYttaO+G8V2b4+DUBLhUYDwwFHHVdzVBFXma3o0WUxlZB9GjMPMmcwdGSrazFul9Kdpd
1BdvURgzE1908BjQm3Hfvka2qK3GLesHPXCriJo6JryTNKWW6+iOhX+g/iwWp/P5IAiyS26VQfm5
khogAEitiQO0EuOS4YVB/cBwBANgI9Gq3owlFnAtC53jMMUbiCkkzDFin2AWe9ye+itjabit+jtK
Ef1WCWKYpgXJdgX0h9FUqEjKcXkAGcUyRybBZSp3gZB1RaPQOhlifrIer3thyk/Ww1EUyEGuHECE
IW8Qm7VF/3XIkFjsxrZ4mXRaYkNeJB4bg2YhlON/aAT+cVj2k+GHE0J/5nuIyVDvLSAJtIYQlqRC
tIjq/GT1lu3CVAdPKqYSFdkKrJJw3FBSpOpIu3oqsmetlOed5LTgZ1JmXrVCKGoPb+0LA74I5dW6
SVZAuM00iODwwM0F8trSKRKqbUxCoaj9FILFvAKZFUK7qLXF50bUKCBivqehNNP7zv0YHP1+fZjq
yja01OGQUyzUyno+0qyfacGyiWWjcw2NSrIktHC2rX7O2dJ69iqKQ9Nn+IN87Fc941+bTkgu1DDH
qaE5F1Msf9ZNJRRQeVXYW8StBv5HqqwryrvTjVmwdTh2smDeoTa42UKIlaesaDbrriZ6z8QD1Mf1
UEkoFAY7nYXFcUy7WEbPwi73rkjeykwM+xEkTblc55ZeSqwrj4ZWvgQZSFxGEYWrTKZUPNSXRc/1
Jz0Mtolm34F65+QuFemGzeazj/Dg1GNpneYWDYVd4VMLumS62mITRN3PJTOzXWZYpKiPCDmUhvXR
EvXO6GbYNPdRIH8HAIiv1PwBDbryoP1i14wtY2uIUwRAZI18JzdvyjAfgoL5QhGZ732pG2c8Iccs
wm4LyYilaa6RS0e8GfO2sd21jfo+seSyxrZ8ODM0VI8SMYK51LwqXRI+maC9aPnFhstqnO4LucjP
JAOlVClpDujDrzkLykundCrG3IrSvFgvykgiPN0YuKQtpblFfdjcRhPH6SSX/b5JDDLFMpv7KrdM
kzosV2WJMAgvTOjqUjRdVGe+n7L2gtoNn8ziHMrMSO505afWNulVr/2kwPqFEdBEi5+ACmOI39SL
me/y1hIgrxkARBXPt2SJxp2C73dIlZ60ymm6z3tc7OpUX4YxZ/3PCYNyQeq2Va3W296aPNIz8pMU
5o0/NTaoer25OjM8k76c2l2FC5v+NGGJONXtnTw2P42ZooETBntr29VLd+nwOB+g1t61sV2eCMOh
fSuxkslbXrohaKUOt+DQ4Vxmfr+tWjCB1Ib9drDlp9miKW1kquqbZftZgyDaJWpaHqQx2ElDRA+r
hsk1xwNXuTLfEVb3BvHgLuonxZ8XuMCjYdwnUxTtbPKMGif8LhWzBkOjHq6FXm0Li2RUg7rx3un1
T8JMM1ylMn4S1lj3GhGl8WxM8NOCZc/04Yo/k4QIY2A+Z28LGRE0kFrcdxrNDCXlTgWxqdr2mkK4
CWHkVnzr4u5swBm4Jqp0InMOEcuU/+g0DRqlQ9JhZCfJVbXxBML7Bx5Zh+RYMkiPbFg1z2drwpDD
jMIbio6ua6MofpO9zXbC8qTke82I5HSjXq9ZvAeqG7VJ63a8I7JPW4uTqwKBEtnOJq95NdjkNwW3
GUFapRWVwsSaG8RHKZIplaLDgWDX19JkIbuk3ZkoWykN7vVQBgE5KQd+beHVCOsY5XFKS8giC3Ik
N3xvHqlE6U2NWzRoQXDG7aghWNCPltLep/KEVqGwxvO6xxIFZICUyK5pNgUQXAP9NNNU1j0hbcvZ
ObDqu0jQXdw5exiSJMR7JCenAQ2gK5UJYV0D/b5yHnakgvYXJ6lJOTKtEWGDFyTjAOwN7bdqOkc9
r83HNO2jByWcNq91auydrvyR2Zm8T8UaRwqTG2TUqRuRFyvDczQF8oNcfOtpDt2R8rirh1y+DmYZ
eNxdU1yNH4q8tFsd1NSugMIVbdV88ceWEAt16JmTIXS8tVmY3+wqSq9Z+zHKYbadOq3xo84Kn/Dx
HKWstv264VdkSfk5KudssM1tWCBsR+w87LKwKa+ybuwThC2AheruhJ7y3QI4cYZRsGydHl17ohh8
q1lQedQ6+oNRSp99Zc27nrgJ1MzmC7EGA6Sl5LEXMDglIuup1xUga9xj26V9CA3qGlJojITS5yzv
53Q/WcFy7AqCQcp8PupyxonQw6LqbOVOj8fw0hvqTivbnAAQ+cpo9K2FC3Qs7OkeFIlyiUGFAfLo
Se4woo3R5SORb1QhiEiSNnM2VTsIJs/caDJfmVWfJfCPCjHSZQZG6nYI53ZB1ll7f3FgxyUWIVLl
qB5VOyLGyG4rZiu2xTdL17wo31KdxW4zdJe4VUHvpY6yT6D+0b+1QD7m9KMkE8SzE42NW6nNbVrG
/kFUU6dD1ifWj84c911relxT7SE26XmNZSzO4ZKcpw99lGUuB0DvZaQcJ+WDKcZ4SIu5PCAbA7YU
Ff5i2rFb9C1YbnCskxRP+6IuD05m/UyYtj/rzO57gb2PJMm8KAa9vryGej2/I3I2RAgQF88wQ3Ju
6b93lRo8p5fcMfwkNjMSs0vjnuk1zUL82V48in4H7LutrTq/2iUJN4XZQYq0I5zApiHatriToLXV
Xq8UT7UWbiDhC+r5mLKiVe1dl5u6N8Vxu21VJrCLCD/CbIpka4TdPzbqdZ2KARVcNoXR0ZIv25cu
sxGpNqVydAztueY+rXc9CpWyJ0OjCsdN3RNww1B2HsI4xM88nQgzoxjDZB2EQ+0bgV0CSTUuC04M
ij4Sbool34c9wIdmRnA0Dw9Wp75kptoBMdJPTgKUO8rUepPTMydEpfJtIwmesKNifB3f9XGJTmNW
c38C58ZtLM5vw1K5SujoFwf3NlYxmzkn+jhZSZej5ZwKuWwuSnuthtJi4otyEJTt/Bhq1j5tk/FA
KUpHVmChEWrxqqMBia6ZwdybMN50R6P5syYcpoEDsyVC/lcjg+Dc2M74bjSID9Mq94wafUtsEgJj
TwFm6FSjrCmhv9OT6OJYFgUHRz4DIAw8Uncin0ATaxvHDqtWFVGH+mtY5AnfASIDVowtjXv1l4Na
S6Gn4o9gRORZgh+c5jpjRonMsqPQ0ZPrAWM1Jhq+l3ZOg8YNV1Tx3MjydCOS9WYSq5kk/aveJ4xs
SwYl325/AItFTcdd8ip1EZWowsCv2CKTkvXhvm7kGW92YXOH0fHUp8B09aqhyNlC9GagC+scDuAQ
vc7g3I5jbRD4Q2QjfcuyPoFcB06uS6T1Zot8YXHEeDiRdBSR4wYFIZPOoSEPm8Rpm0MOgbHCBLEr
xAmrNaqb6hN6lmq66E4r7dOiepNrG3fJmEQni1c/QUvb9mYuojRwSmcLYdaQyJ+h9uA8tLnJigwR
qR73SyWFj0lQHMbW4Bwr6H8oicICtLXLvUHjPnZg5Iw5sXXQQwYPsizJmww0BGSDdRsIAtqg+tQO
o1MMJ6KSczHMS27QaeolFn+lpXK7QTnPQFoymbfJuUlhplFdN5QnDbefa06CeEqzhuVD3RNK+FDC
z/QK/ugW/Z16iGJmqGldXu0QVUUDiAeX6aars8zv0uxekehTIzCQXBHcTBKjxBKodxgAWGJvbbwi
fqzqW2L+sguFCWgMjnQYarU9aWPR7fQWWegQTQmtIAumr1n+UA0mReAuu30gGQEREpQksloJD8yK
dtoY8oksbYyJA6aBrg6Vb5Q26zVAHC41SMB0o6S52O0LKG18BEqUEpWizECDSWwDAXqCdrZRWJ4N
jEQLwBc9IVGsM6GhQBW9V+BQjFXF7Rb8xWx+l3Sn3hZ2+SRnyXIwQk06YtzaDLPaXcC9fBsyWMSL
CZkhWBGEeb+oO+bKFEjb9E2vJzBw8PzOAaQWkBf5R5enqPRmxzo4g5xRjyzonGjFOTaZXASUV119
apITGUw7RaokSt90LP3UqmTfwD3sIJJkTA5PdhdkFzPXPUdKy2sHB0Hjne2rKWZhaIQPAbXNSyHz
SY1vsbAi22mHQirQak+3O0CHIiesK6UH1I/Wad3YQIv4dQ1qSE3Pbwa55jt9zLmd44ze1Lnd7OPR
si5qbBYX3rbdx9JNT8xvhtE7fiCOOiv5NnE+nFjUDxTwuReMmvmaW1JxrXu5vCaa+lDhejuRZ0vm
NmtWz0onr1Ln8aEQm4kYx6zoH5yBlWoxJQ3QtpfKcvoTmQG1y+JBJci9E7FypUEtKqlPZHUmfumk
o1tkyp0aSdOjvESc6/NCxNq0gKLVFRUSU+hso7aCBd6j5ollfVcZNCzJbIr3sc3c1eHeta0hJxzT
fLlNLdcvWcMf+lDHpNRk9pUYNAA6c3xxwh51aaTgJkn6H2SS6vcJp6HDkPw4BIRLZfJVCkvlyprX
X2SLRR0h6sRDMTlHnFYa7Q2hY7ZrKksGgNIjcgrq0yiIIF0IHNQsmDYaFG6z2ekvduPWksZgwNJ0
k5HYXqRG41c5N+E8k7qLgxCS/NPmzu44ibQBjX6QnMlmqmEkdm5sQFjOKu1pNNRT1dRIqxIUs6GN
SVytwadYtZPe0nm4LVY4HDPKgW3qkP3ulLGf5/AfsEwDXICbnYA/bpUZGBY6i83MzXM75bR4OpVE
eQjommeY5cD9w+G6HsxfcdL8lNFl7KGQfkSzhbdlyK9ll9WU3VuC3AMCc4xmIZkHIM/iaOM2ojiN
ZDiT9vM0dXs9Y6hPWDbtxlwTBTeUYLFU7e3aImReDfsXAprOvWRqvmbRb15mq4IEraAQycboZGTd
g2z31XYoO17rxDS9svunKnDsMwXcpxBe75YkeXq9hBl6COF9S9qUbV35sCE0nzU3J0fP6m02+n1u
UNtVlrphXCMUuqvt+26iPDUacIwlwN7u3ILhL3oqSrXS/iR1rjwVteWFslESIlx4JOyGm7ZvXwuz
/CaD2SDOeHzve2a2IulyfR+9XRt7bbFex6jgBI7D7AC49DmyBziI5RbCdXdbghdz0sPdAAydW6BJ
gdihc4vJrTmWnf5UpSdFl6c33WDcGRs9R03UC8k5wXV/6Zr+oX1Ze4EkfT0RR1DsqOZS7M1FQakS
3dieSIM+oAhTRsC1RAoYzafClUhi5U4AJW31aIIHyreZJTQI63FCrBhNq9CneCgfZ5E5ppkdsIYx
YvouREdJhyeMaMcBjmZ4H/YOiuWIBLPfwi3RxmcONR6gV7uysMd2cv6erxlosnRwmlsistFCWsfH
UVTKZJGcFoQVil2TbLlQRZBPxCFxkCJcbd1EWXINRA6bRKnm2M5ks+kTJ3dOF+sUAPMjH4h8BQMp
+GDWL8ZCWCh5WSKLWCS6JSKSgKZ/Tu61iIQzRTrczBViRensZ2iZKEKT4LTKfSzhiHFEwpy6IJCm
DvqskJaxIZim3QAY+pc0KBYpdSxBAph8wtYnNqsBMxNFvq/HyNFIQJSVz//oQwcas6SU1YghYvTW
d77ulcI9/HW47lnVnLiNRieJ5SGzYBFEt+7Zf+2th5H4wEpVfVq6+hrVIvKtwirAjR0Pn4gCHMXG
EcmAmUZG4CDAK+vGYPTyFxT2CPKG47LGC5pit8rofK6b9XARiYSJyCbUCSkcRFphG5Jb2CFwtcRr
W0RNk3p+bpISuIoUUu7OQpkmMhBFGmKiNaz77GjfVvIbqDfJixRMqqsbNV3rpatfVThUe4yyOyJs
UMcCujmueyRbMZEX+YwtQY3rQzQSJz+yXjrxdkrBc1k3nUh6hHuBt1VcP6tSJjRtLJwkQ+ZShXoW
+dlgUzQrRH5kJjglX5tBK8+9qjT7ISJ5UjPIoDTXijDNQcVztCQ9SINJGZFKJmimO13kWK6qp/8X
iP1vAjEV+PX/JBC7/vxo3tv0/d8kYr+f9C+JmGP8oSncjQxM/yZyLPH7/pSIrSQHyzA1qAsovlRg
Cn9KxLQ/4JeqtmxqaLpgOfCjv3gN/ydJmGr9Nw4B7AFDMBosZGuENgrJ2N+gCdxlJHkOouFcDHpH
r5WR9L/YO7PmRpkti/4iIpiHV82yJE9VZZfrhXBNzDMkw6/vlanvlnwrujv6vrcfCJAQFhIC8py9
124vSjAUSh2tmrtN/vPHIllkD1Q69f++mdaOtV0VVbLgY1gF0AL5/6vGxRyjXilsBiHCS+y5Rhof
5k9hPlanPFjIODPHPYMnbibG9nM8vlR+ZXKhGD1Syni5bxiSEn1kW5D4nRyyUtm+yl4p2eo18n2b
C6dWbisUBU5CAwPl616Pp9ViiWU/BvXn0I+/1gPhSW0xY9ixvvSYf4quGR6dGn16W/mcydtqvgtL
cclT8eKX7TGn+03NroVkGaQYd0bvaKIbItKS83ZdyVp/qHELT7EvKl5A176PI3gbG/3YhlAF9KHk
Ezk6QLfM1N4KF1lP0QfGcUAXNw/WT6NntEWuD/Eq7mqwTG6yJ61c61F1CTTAellF4AXe7+FBrygD
9MlCjCGaAPrK5To1OtqGOy/1B9hT1FT7unwx0+jQuc5w5Jr7e5R5NtFYfsr0VOCXCIYNxPViR78u
9ieAb1b+EvFFbT3/LrMpyFbW6B+mUmQb48CouHY0UoGhqZZgX1cBvowymXKwsz/DeAx2wg+g56QM
iRcHCoHjvwSy/V65frMV7efSdX/2UaCvbV3vL3NCgRog2GMbk2kuIf9FSdvPIpUlNT4tbuXgB6n3
nVc8LbX/JqqGyqWWLdAKaW22Axa1oPW4tRLdcSJIBonM0Wq48+Tq9UMkzbwdJ46DxLC/pQFGhXCs
uWV2X3QSHEhQoqll6y1FIm+EnMa4PB3SjUY8KYPi+5AIbdCkFBHshdZ7zaB1BixN0WoiG63Rg3fh
Gux8HZu7EGJQW8vbFv1HJQBqp8675sXdLtcLLk8ut8L4cs++yIuNzQ+SUjvgkgGJVJ9U9UNNlt8G
jSOUAiMGQODaD8tUuuRSDCfPgspd9NZxSEYotCO5b5FbvZA+Xx8GsyZGQIhxB+Pp6BY07htyCRq4
2ebiPE/U+FdQ5ddmHtsry5n5CUztXd20hOnRH+Joo7U6VGGzLlzKBroZ33OPA7E71w6wpYY1b5Xs
ksb7nrfFdwoAm8puBLxI7znt81+6jgk6do5DWbsQr2ZU0PZ76aHB8jp81MKcz8HoHLt5+ZmKKaTg
82QLnHFaitkny/0nI8PeEuXfSIWCyzt9X3LxFk9Ne3AwWK+4q3z3uRfByISS27K++DW2EWwXCVbD
Bp92f9KC75NRf5Ln15U/2wFfGncGorwgtJoOPd4IPzQFPRRbRxIW1qc+TH5TUn3m9LhdAkJoKnSM
DIED7prdHjKMWa2Idh+sz2ZZf0Z5FB403cG9g+LrOvE0qKz2a1LMA3nl5mNKelDWa8GGHLOGZHnQ
icbg67TT9mmoJWAnhaxqmBT44ZpD6F0TuAJhUEpSiK/btKXvMCBAupB9plT6I+XXZWvLjhOA5eCj
rPB/D8W6MA371Ghba0lenaXHiNZ3jHsaGO2Ia055kbebBBeHOewci9KEno4zTK9xz778XCJhX6xi
up+SkEPDbCgL2+uonx4bIIx4nzrvAKWVImz2ZdZq7j692tokgXOJPP+71+h0P5zD5GfpQQ87XHSu
/1wlDE+jHGLfyPiFcDgUgdYDfBQMY8JdtlGGSJYKDT+xpZufEjGWDyGRFHq/qXUyaF0zRTEpaPpa
NJq0eUZsBZOxn6Eg23jGCj/cdSRaMpz6VRfOwRW0bbvJK7f4Eb7VIdLm4dLO2xQG7aa2s3qDQjQH
H+xwv7cajJbaZGuEa3McBIJFp7i32uTZcBlTzj6SpqF1Nu2ifR9s8mhQaIH4tXFt5GGSbGiEYODz
A/TUm1BoEUNeyrg9uDOqqVSftNndxhOFJzFguCEC0VxkyO9gW0jAwp38aU3LMJ5zsly3WfrTLPRj
6NgoSU1GRW4p+NFpv5pRfOWExKOpAC5pnKu4+llX4wMXg3Mb+RjIYk66sZ0/BXreo+A9Bym5sO34
OzFNTP1F+yt24wIz78ilsv89hzPhdln8Oe27+iCGZlMZ0bLr3f53OuGl03zov4RXnBOnxqppbDMv
ybnsJQONLIOjPCXSlQr876UHyVvizUeTgpimF4e0oGGgUeI3AuqkQ+48UAJ278GsFzi84uoS28b3
cTKfyfs697iXoS7P5VmEOxQsDGTM/MXo6XmV2EP2fRlwqk3mRz8svwDLxGIK/5S+Nwa8hXTmOYQO
7tbFah7DC0rzVUdL0g/HjZU5E2BLokvC4leQlCgayW8SYDUJNaDqjiRgSyfnrce4Thy29R424doe
2HbkDb/rAKmNaSeQftzlTJHwaS5efDOiE5c/UiUn2VDPaXjP7m8nn7ydb6HDEyZxHnHLx+R4z2xy
39ABlRqo9DHRUd8YZnTOZGq0GOKTTugwdbA4wOeP5bQy96zMjXzTzNTjnseauwwYKSjDsK4WeUCX
i98T7QdaTUkl7oc56Da1YfxqRLANbLOm0F9/pVwH8DstfwfCQM+vE4bNLd16cegaBn10QJs+o5sU
42lOkrXeEnhrtyidMiCVa0MjNhwm1cZvZCYJJzYArKcENukuyZAkOGh4pfvIysQj95EAPac42QQl
5THik8S2S0b8YNN72GOb9qvO2wlr/EUH0Kg8koezYFMt2hsysmQ/dd5A2dbHfwmKhos91KnasPpN
MxHFmWeYpXN5i+f3h5C+1hkHzQkg9QOyy3G9WEVAojOpD64GqqKwg40dLPs5KvqDNUEyoYIpez7I
M7KuXfmEKOpzyojbgmnA55diP2p+DQMnDMuqfAodnkPGK97iYjZiGn0WB0qD3si2yOXqSTi/9AzY
DQPg8SBFdGSDxythFb+82crOUIk4Fx3wRv0s+SabxZy5vyrGozdDpxxz2rM0SeYzHWdr5zv4Xh0N
Sb2roRRtZmc/ygTDOvK2KeHIMjsDl90CU3am06brpbnpxjLf9DZaXGfSn7TOglzWxP0O8xFjwDR+
Lus2OxPPbe4q0KEr2x0uHAPcg+THBt45XWxqFpDGf3pd9nNJ9e9d630K4ylf1xSIV9kwfGvixd/O
BD/etWnZr2au71vHmb9oNWoptyymSxtan4NlxDZczcSIgXwIxU97CrZ0VeAUDEuHg5UJ4rw917Bx
65LNW1rDD7OPnIcA8GkRWP3erbXPReHXTw48+dA5IljDCl+25S4K/EtTJRWdGC7kC4kjG8svdb7u
CKUi3VI31Zt103ntJm8S7ZSj6ooRWDwQazjuHc8lvWCMi3W7cE8fLZr4rE3OA8X8expAEVkxNs1M
0plWJdc1Pax2MW4NToh9cp9WVAmWyiS/RKP/6WoFjbYaJFhcISTLYu5sLDe21mC6pfkuqc+0xGRM
dvNLD7Lm1KUgRdTcYI4PFkS8owzj3FUAL1eTN0I5ih0Lp+r4qs2Fth+z+Ww7g3Mfe/ywHUTPczoT
fc1lc5UiN9inutCQ+WDyLzKLdGl52+5hgGbkWB+I6tWBEIO4M2gRpqJ2dqODstfG9sCF4tx2Xn9C
AJUcunAhMEqEeF9DbzXq3h0UYOiZU0PjW3jPhA9QaE7s7Bimjf5S+Dicwd1PxtyjkojQHafediZQ
Rcy6daISmRJg6l8KTiRwUs5dteiPEyQEy0CROVjuW59QstRtQgUR131uusU/FXXzyQnIMdVL72AW
z53uL4+LviTbZimanV8W4TYgHWCfmK67TvWQ6ix5EXeDq30CHA6IjpHFrqTIAdPLeO3NreDOjVZ4
Md6PZlk9lOM5QoxJHZGbUylovivkBMzxP5O/HqMfiIyKO45QloVqqo/AvIYwKnDAUL5Sj+q1B9aJ
81kti16uLITpQFNIcv2zLIokOUpNqEz9oEJdgAMry+h3iqCXg/aP0q4qojlfWcI8RY31nvQWrnMl
e9MkKS0IChgkShV3Xe6bdyDcy9aVdDlDYdZsrrVks8UAWLzmTj2hJonVbDQRDQeCPWJx4kTuHJw0
W3tTAZhYcXAKO8QNpWYFxhpa5d1rLI2qoNExYP6ZjLIOpRbhuz41toNysAv19RCV8LtlpVdtQ010
TuwMQDzELAhpbhNcWxS0RYxCXjpj1daA+GiALeT/uT0Y2MkBn8W8V3wg9AW4Ot0hnNdqFtnScoyM
c3Gj0tAZ5oehADWh9Fkgb5x2c0yLSNqhGHhoy7bvJnc/UT+4IpiHsODj0haGqMLQMVsCSi7JZEUW
Kat2VQiH0gOBvIlleVRNiI1ClXXOGic2AWpzxwi4b5dJo2Ugvyo1NxUWLIiEJEiu2netlCIq7aGa
uxJv7Mn7Cv7b3iqtoVIcVPUgA8DBZUVhoB+4LiA6lX6hTMHs1LISHnJ/shwszYI+h2VKKSDVHCY8
RC8e0AApj1RYIjWXtz2mFHN6E1IsGeqbvi9iWHSULdURqOYSn5gKpIqQEYxUZgtIDWbEvY5BgZNZ
RVoKZNJhCi4cizp73MtDDdzuVB/GIt/HqeHulSJWTZRAtpZi0BGZL6IfYtOlepbM6wrkv8UYuPzi
qKK9IjQppSxmtX+wVmjR0KVADMSg2O8CnD9Nb0Xcw8ojM1U4yeusXJ5lAT8LgK0pelWgcFLdH8KV
elAtLhooYKctgbwMBcPwRA7E9GU4M4gLSfTiwNEYMtDxLr7GsSsNwXIP1A6pfZmehwo4U6MsSnMZ
g2UwpVGJ0wSaUfy7e3dw7wiy7q4Q8DYJ8pY4F6nEgk2usG+DxO6lCJgYB0gqnOTDtVWKhEe6rtSE
3/Q/c7Pbc1zfltXTunoQde+4hQL8fnudq2f6slXLPS2j9utfW1s6qzh2+q9JceUUvOg6aytSnmTm
qQdTydEjw57z/G1NIeFFimCk5tSKQpL5qN7M60jnkDDTYVs7LuF8ckmXUEA1F1jt12YAZK2W2oxS
G4QWRK7jUjuI+cuElroAdSCRf2odR879tega5T5wOauQCA5g4bZ5y+rQ0Eheofps1cca+F53pxbV
ZJQf+m3xr1VixUnEMbFxpPqHMhOHYYXKbqtFrXvwKHgyzKZJXcWcPCejIWMtQmSAsoOzC8Bajkw1
28xoISSmNJgeq9kBUSLF2MR48iVezXdqljIuSWcN14S+etLUt6n6Tx9mlfHObxlJJ7HY05zhJMkl
nGkVlPYBFc3VOWi5xJ3Vmv7Kpe8fsKV6+2pROdvVnJrEdfOG5svCK4S3EPchZ0ZOWRzDf5bDcdb3
/qDtr7sjd0/NQU/fTsJM0HoZ7Qbr8HDdYfWk07WQhqhBociQdomZ2p88v/ADituDmp2wrq2paffr
HJrWtSWSyjm1OEUtI9BCdj/6HNSiIY639o7FVZ9zk+yPjIZ2Dwbq74NQHpguMswrmcuh/rYzRvvx
w/GtZpGeuqtsdP0rtqu2JBmKNMwP66kjW++Rkjqatftw8Kt1bv8D4byOa6qOSa7g/9JP41xRTtzB
Jrb/zxtUL+lc6fGcINHTb8Selio8biqvfon8kceKP/nvi+oJK0MO9f8dmf9Ldpxp6ZIp/T9b9u9/
ifef/96Pub7kj2UffDYKZIjntjLYf7Ts447/VwPGpAHjW25A58ZXWOw/DRgLlrbuwGnXfZtcJcdw
/6OGjGPD/64/wOd11/CQyJkmPIDABQjwF8U67skKLdvausQ0/1LROluGjoDEgkpQox2wEOM3WacS
mBTTtkDaQUqNc26bkah6s/2CNA0KlBMxZNLCfUma+9YmUE5rKwo8oCfQKcqKQwsTzZjejVjQjxi7
7TBILyOcs0XvqqPQFpSjRrmrJu9LW4TzNki5IwyM8pG0MwfC212bRd1FUCo2KwcYV1vP63JJUnul
L3edtJ21af+JHnZDSRBPqhUZlEQA4BqtHq31UTDkNcVR74n0NmpClhnOoMCM2s+ONby0uV69WsEI
HXO6D/ywIxwGbaslRuxklIXvfLt5gE0YrmZEtSBQjR+eFkTbMITmg7bIIF/Vvsv1oXgE1bryjHjc
BObgnwYXexyJa08k52KCL1rMn/rrIBtBxnIKnPxQ0fN/q6qOss18WepYNmsbA4LHeOfHJpbnNuq2
k748ZeObEzL855DoGM5QyxsX4zmIxLhSr3Aj8GF0FMGk+lwGuZYEG6iZQIg6Gkn95ObrNhWCIc6j
syT1vidle2txfkv2RpEznG9sPuz69zAYd22lD+uYat0qSsrdQpLVLrB/ugzQ150Pryu23NOYBSHJ
f2vXOC2oRx5GvS+2ZfaAiRPsOimtFErG3143vk0O2lwtjLZRmmDLKsdNMkzehtoMw4w0p8ZU5t0R
N/vOyXRqbQzQ1x55SyunEpS00OHl3ECuK9SzKxt1eJcB8PTxIw8FcCIvalZWr4NRWSwy5DXjsW5H
oqfmNt0SjnJx81lfaV5mbRExOGuBcuAxSrXkgrGmJUmY6+CSap9pktTIwFdLJdMhRsHvwJ9hQFUl
JVzPzPPHusGW41T92fvkm1lEbnBFv2L47bQivDRG9b1kcLvv9FJgX6TwnyMPvgtr8kxt4lEiAtn5
eMLTogfVsR7pzGgRwdlCWPcWYhNFY7AYZVXLaL0iidglkXdIWic7cZuwQvZmnVLuFtdlaGNOtssZ
TFf0JXDhZwaNxWHb66SgI6o346kjXMwstqExiUvLtzgmpL3EidmuhZZNG7exyAC08qM7OjrBfK3/
yLs++C49iWjMne0sQHPlWfmKhKA7+1VVrjvrs5XHw1szlJ/yqPxCk0VsKpE7B4jU3WaZTpMYo1OL
+O84xy0D6yT0ydoYlxdyrLlZjlrtXbOSizESZJvryOWgUYBoDcXB0LRjZqN7bxOK6bAxKHImxasp
q2GFica5pnmFXDl19nkYW/d+4Z9j2ywO8nRV0iWy2m1EFeZNz41Lj2zqVzPU1dnTw/PCfdOOAjI8
VyOMT2jH2/VsxmSOaX11weavY3mq3kyHWMuoSSYac8RNOF2GH8+nfOHOrr1ZtCl/CKG2HjCehMek
tvOLldMkGkrhr6O2ExunJ5jZ6TpU+qIato0bm5sQawZ0OaIBdMMx9i1RjZu0GKO1F4YvfW+nn7Gw
rqsGiwI3RECnC3QZlc4tU9Qt+ADu+9nikzDpQSTCXFZVWpxjavfXSZ6ml9IJj51n83PjK9dckqaM
kcz5wJp+MQRwPmURNMUipUZP0vBpKCduS3tE6br7jRokQVpRceLcT9XbDtu1ZgTaRiUWqYkloViD
QmHdltVcyb0iAiDJy7o+P0umt1pWz98Wr2uqBz1F2lJPfZhVT030I3bdZDyqTahV1ON/bXHgVubO
yswv/rspwWeDpJgFC6HfKwxa/5rVJAlNLas5tZKa3F6TeZLErp72OygLq9tTt9fcHlOvVk8AULfJ
AHNCknskwV09+N+/A029L7XC9d+prXyYvb5M/ZfrLPxT4kIzBsByZ/7etFpW2/hv9/W6ib/2U71m
auGhTV7brm/bva3XteLT7ETl7sNeqJddd1CtePvXt8/k79XVih/2Tr3mwzu9/cfrKz9sXm2UXl9P
ifXPntd0ODZOR5pka2p80ur1amK7TcdwSn7LH96Eeur2Rmso0nXutHtOgW+RI8zrC65rTTZ376GQ
3Ws4mFkPRK41Q+eSVjDaqghFG8aPYddM9RNeF4ZlMzWptM5hJEylJKqpR29P9Yw59m6o3f31uFp0
5IvVFm7PXrfSRZJZ8mGLNGph1DHcwSeJqBYCnxz8Ir4HzqVmtYY63XV5TpBYx2Xibz48WIaZOGbV
63UV9YR6XRjPBm7w8SHMkoDzgOZSiigCvA64lTn1xyRW+sGpkYxhBsQMf+ScIt2DWUDa0OeYdYu7
DHNqEoTT/vYTrdWpoDbvzd40+UVWpzYAh5BnMt/A9sqj36Fo7MQvr/vFmdxeleX8LddqKC+okmDD
/GGWzHKA69L2viJM/lq8radexrdRrzLoobXngVGdalIKO+9o41BFuvG9jIN217Yd+JdgoZZuW+Nb
WLhgLLnMJy6NGmXsVRZfVddTi82E+tMFgjiPH6LJ9EAjn8xDsxxOUDyHKBrv1KSTc36VUcwtChEd
bGCs8zwIVkYyqMs5tVj3C2F+fnXUJjfGms5krDJyF2eu5pUwCNfjClyeutxFeSi/UlXDVBMP96k5
ht5ByJGdKmuqCZr137UB+76G9wRsJoRdTxLho3JwzxY+wFmbME6hrHTzUDvkU7bSnKU82pjikalo
DgGpLph0sXCz2VspSm2ZYeZ5nUVqi4ZRdsRHqOqGKNcL7qCxtLuieTNqVzoiGi5nfFXp9FwY9nyM
a1xFWyuzAe1KetwYu+FRR1VNpDqCUPocyAQ8G6WIB+sKGYosvskaqJobXXretMcOqlw8mYJYd0On
Z8q45a6Q5K5G1/6ZC1wG24wJLmQZizv1HXBkN6Bchoa+pcxWUZ8/5iZxN2KvOzb5881H76lCYZhb
B73pxr16DwpznylomKpNq+V8Kbk14DZPFf1MWVV26EfA+gnaBXsR9tob81yBz9UkmmN/XluFTYRp
aew8lHl88vLQdnDSEIZiznStaWzafzzm6gBUh+Jfj839kG/iKVpWvjwbEm+acs+467gLlEV+aqCq
ZPhh2ZXsI8ZneIQUEElV06+786d+rnY5kDSlQnKV1OGkdk8dcHAZ+Wlevwd5yPnh0Y5xM6pyudph
NXebqMf6jAbj6FtfVeVTFc8ZP8oaqOIZyXKoehAIFTKdvms2aqfVIaTmbhP1GahFribcrqb2wZFF
JVX5jqTfXk1ui+AV3sYIK2g564899pdlrez211mLruEKdStZe7IQrgrfeDngt8vJX4t0NHeFhcFa
FcNV0fs2mSWfSy1Gpt/sOSxIn5DhSdlo/ur1ud0qiIGaxNg1tlPI99U1TXggExMGEJ1+SQ5T9WP1
+d1aEuqx22Kfl3ed2RpSnOHuB8el+4fSX1vgls20dk/UhmGZ1Wm9SUcTe2XkkHA5c81TO2Tzk3Yq
Ax6aDhmtVPpjI4KXZkpyWi4ZaiYwtRSomgCu5oeejbTEc+8S7H0YEWgYK3f9BJYtStLPo+K0dRDb
jBZ227UeroBuoTyh+6YrjZvILiX+nwLjRpSCDrhkwo2SDofXfdVGs3ZQRwdylWxH4MZnpVu6ftOy
en47GDyq4nf2p3IqS9B1yBUnSaqz8/fJqKy7oC2dEzHdzkljMEjiEBZMWePt1VUtGJO7HPd5FARU
DXFIJYBSRDy8DKTM76I2B6UHZ2LViBhwiWk4Z0qb0x73fnrq7XLYe1391GRaC4Pd0/id59rKcexq
MzfDsMH9B0SEph7ijqrcdouZHWLIU0bdHa2USIyhRLKFhIwMKyIV7uxQVlvVshFi+wlQlG0C+k+y
PyTWZPI16xtmdpJ30Z5pMVIdtBeLVgSkqPu8QOfvdcGjn7ZoS9v28+juLYa96+vWSQ6UY7XQ36j/
Q4cftJV+LkpvE3ktTs8JbU8PutV1K4h5cO1beXXvRoBwsSH1Fr1xrkloWxBx8Jh6dkkB6bRd/zke
ONcspKuHYR7uCHSqTp39fbGBhpldZJygk3oJm5tK2pmkgtKJ6cxVVJD4CCQxXemgAbfqjdGd6NCd
mOcqqB5a6gJbHVrrSvsdE4hwihvxFf7RvPXHfhtGOBdwblP/BJylEMVqUioGMW0Hu+O36LdivXSk
rYbYnNoPjRDVElEl+jAw4Mrag3v0xIMnjSppHA8gnJN6CxgQuapagV/vMXPfPdEOuz5FpSb0cCN6
gLLIYMbrvsU1OU347f1V49Ki6eQE7goTiiybnHxwPMGv1dy+RFq/MNheQBV7Bh+Pm7305I1u5yws
qVwn8yXt8YBaNXnmPVcH9ekUszzv2pgOyYCrgnUxwp9VaGE15ytF8+3BQIqVtW4mrEaP9+pxRR9W
c7eJWg0rNe4n9aBaVlvNkjLeI+khaZR/9GE9Naub5Pw6rvv7+lr1WJGOx6TUseo7PzLytrdVnsNo
qnpQGrOtbTon/VQW2XIJFiN7nttQBro8p22AOBAyDk51WULT8MKGoMEjIHHOHHyPxuJlqWeAXfno
b4YJCDsx6BqHXAOyyK1fo6HcFz6gISsHnxYPaKJLsmUbS4SbqJ1OdAzbH+GE6HCsg2+EiPsreIsx
4cuNh/t7GNHkUJPU9IzILLFoz2jdfhDdMPmW/a2zfB3j2hg+eHHUXkIDvnSJx/rda5PzMlXuF5Pa
14ESE7kDwhHfMu2knh+hbWxdYwRFH7bhp8YYvkANnd7tuIP0RFT9Pa3f7h6HHCAUSi7vCDjxCYZg
1fOKZAl0qMd+GRGjyic7nViuIXvvAoBHw+LWxzTy8BrHy73aKp8ah3ri4MFO0OE51IVhVfHvel97
i1O7+DTWrXnn2GG2BXw8rEBgLY+VLtNjg+WtMVCNlaUzHJouWF7GOgbaxk7O/aitqy6xznXXGI+M
fqR+W55pXGh73QyXKdTb8MnDqHgapnimusa7XagpLIGbfYXdsuy9qTf2Rj7EXx0iLtS7GuYYN3nq
mqfRQ03rZCgZr58OOZ0rYuCtRxHNxrm05ui6ydkD+j855stcom6q5opeeNePb+S4Xl8ZV35K292y
7jrHyz4hsP6mtqjnCQLAKJwezLmwLovbA1qXn4wRY/3N9eYLlUGIJ1Nb7AyNcHBnvH7BdsPhlLSd
exSjDh0/W57VBsca5aBw/P4+nmu4/JUfX79AB/O3CZaWYWGWbzucb3eGk07XL1AHtheb4zewBT1d
fCs8mHgnvyxmflZbXWIP+rc8xIbQDR/UYac+S7shW8GpzGdbn5NT7KNbU2+/xKrVm171klTu2oCo
uJub2sbeUwVPaUSBNZit8kc52HeY4M1XMoKbHQPl6C5K2+kpmjSEXXINNBVHx9XSr1pipzt7bkmN
4YT01Gnk6ER6Uf3AtLMPnWT+OiQYqGMLtU4sq6NG5R4CiwNNbQdV8W6y8/iNuy1zm0aWf2cEYfc4
9wBQ1HacpNqmoybecnrxW81zitNklfEjznlYTfI/RUW1iXQRvnWBR7RHXYwwbA3jgTJxsVb/pZ3g
J1Rz/y2aTb7u0ORC7xfNg47S8boNF1Nl0Tv+t6Xxgs1UG+m5rKhDk/clrmsMIlqJZene/c6xNmlu
92eMr/q9Q7L99b9MnAOC1H/PSZfalPQTz50b1/de1zrXTQQAlwgRO6sV9HrAnti3yaXvveDCJSK8
ruWRH5HO3neBaZ5rutddACEuHIJGSgm/y3/k/7yhyog3kz1aF8seK1Bjcb3J2tH4Tl1T7fXU6P56
0AhlD7U2PJNPRby0ZeffiZZRH5yx1Na6pNMMZAHx/xDG+gaaGaE09qtaoZunmfiwxr7vjbk+213h
bvqo1++rga9HCMrUWt3+5JacUuTY689eFNdc25buUCyleF58op2E4TY/O6wTuTvY742FTzRP2EbD
8YkXVAennibai9ZHz9etBfEnWJPOS6jl2pZuVnbyYPTeczAhIY/98N3ny1KrZhah78WQNM9OZYtD
lYWEM1aVg2mfhoZapawmsD9m+257Y7qps6a9R1k+njKno8uM4/VVz5tHtSq/HoAVbf9CaQWjAj8J
stD8+GGsAlzQOuA4K5a2TvbYYlC7cntXezJACx+4edJIf7LST15ESbpEx/Kz4KjUA6F9SzW73BB6
oXURUrnJPvWRP20T8GSvMPIBFPHxuKb/IvQ2ebG7Hr5eNEHdSEoAKJ0Gzcuu5Z3Rq1pzGSAADcIw
nqZQkMEH333bi/Y0Dc3wafQQD6vVZuBqFZimb1padxsBHeeCwiU+TwPZGUPoxV+XIbuofQnq4Ksu
BuuLF2uEpZY+ig9d1x8MTxuBKXHAGeKiPqCGkdyK4IT2SXRjdqTtP+/7LHI+gZQi9El+MKFLoiXt
qm8hvqMN2JPx4pladQ5towTK2fVfydI6qVWp1L0nccl1ssD/5IWE3BjoDYE3Bv6TuwAFiWvA2ENB
olPQam8ZdIzNSPTDGSl3fI9IDE9skfffC/9pHgrnxwQTbC0CT3uwCt3E9mHHkik9vLbjfFHbinv9
N1bv9DP9BQ9x/TBB/ePS7UVYrHnXDh6aAPJVaHzFbC62ixtPp5R4zIeiq3SqiLwfNVGLQxRo977O
wUQvXmzVy+Tr1RpWdPf/vfH/S2/ccA3zf8XZn5APvXcfvYr/vORfXkWQ9T64FkdnNI5o1/joVaQh
7tim7vq2j5/RsW6tcp1+OH+0sAMr4Jkbzt5ywdnrBB9Dn3d9w7WN/6hVrut/4+z5BxYZ1ZbhOvgl
XfcvnH0T9j4shsk9GWHIcC+HlWEP+tnrxwmzMHo7PXHxm9V7YwZvdFKamWsahBLSwFUkxG9JKPe5
SX5Ujylmt5q7ZbeqxYqam+hxt6gl+PlJaNdHhcO+gbEtOdBsh8E6iuZwe1itpZ5Tj12Z2ren+WnC
9rUy4M1mTs0dnOsusaOt0+TbQkveRFGReMR1I2y0o1IPZXoGmNfFnuUr1YmSGDE2pZ6VVuBy3aY+
tHhB9HWhfy6jaToYDAjGWItPuUlPDQr8b9EPDelokOXObdEd8LlwF1k4+p2adCFZUrOfv3KvAznN
mrBR6nzexzqiWUxF2gvLncbt7l5By5UISUXb/rU41da3pUOuT3z1g5eDEnIQVFOLGC5KH2QgIazp
k+1VFLWa5I6Nr46W4srmXiEPPWflBU5wtcGnt+gLNYtcqT7k7DNK2w4PDu7/29u48tQlaF3NqQnv
o991+vh0y0NppJBTTdRjPXSQaSTZp0wpFZGNgvcB/GQKLhDZU3P0166Tx1tbs/DK+RIqrvJZ1ES3
xo1RpeIw9dIIVMBFXPpc2y0i/qSSgisMpneLvlOJwW6CzhJLB8p1muAhV0CzqTE1LFa+nZYkAboI
e9MPOhTngKSTAnKVR1V2eog0ESBMhRhoGXB4ysHykNiRjaV3olkhFWToT5UBTCSB3fAS7BrlQtUE
5bYEZInayhnWUIe/B5V/VnEsihKvJuZQ6AfdR5cgC4aJDCYG+08vRiaFKjevmih3rppTajgjfw65
1HozqcIuv6pkifElNYbrHy33iFt/58dhcig9jkygV9sgrDBxIQXAe0HXkqFitcKvam2U4R5UYIuy
NfgNhBzhPeCKdbFQuCamR65dK1W1WtPufk3dG5aTpNOtg6Btyqc7PNlc7XeG5+GxFeYPXBNUR/KW
NHjDw68heQQNg8U7pKLzBlV3typk7a4I2xFvK7UvV9WGG1lRVx+Dkxn1Tq/r57/2XRmTI24L9n3Y
0jcYMVKqsHTs9//EpqvfplOMFBbUbOjg+R1K5zBg7bFEcPwv9s5suW0s3dKv0tH3qMCMjYu+OJwp
khps2bJ1g5BsGfM84+n721uupMqdFdXn/kRkIkEAJJEUCez9/2t9y461n81QRzstP7vtAoqZMfx6
bP1mVUdYY9qammYwAyRcAmNcZxpy92jArerKNAZSfx7dKQFBJAuGXjN8yeB67NLej3ZRUe/TlFpM
Oe0mM8gPTOF0yMqQ79wMYUTtHhG2otyVGldXFeLNsARtzeBFfskhGE12tyb1quQEgmYbwHtcxWQi
berBGQ+ejs5aapJt8G/rrOBK0cmHVT4ZMBHDlysfwWz8bKdN4WsIr35VDv6yzTo3PhDGfUiJxKBa
QYYd9lxn31H+U/gClbGgkhXUmtomUBBuUzf5oX79eJWam7qW0dX4aPItRtuQ0Q+AhcDBsxu3AzYr
y2gwjVKzEw0a9fdTShHV18R6qmuQ2oScA/OMhgRyyF7QIo03aJeARQi6FpSE7AQXX1G15cGrHYI5
ZcaC+i68r9rUNkjYGg5KCmqk5bNfkLaQSuhJ6t+T/2oee5PpJwU0MFyds1QrqNRAS8LhNsKUuzMp
ERASZWxiGLK+UcFhVp9siv3CZuIeLzDunPCLaz4subaVWGeuL5G/0VX6lZSIqutbQSoW/dTk/bos
IvimQe7gtG0I39aNCtRYOD5oMXbMCIawXVWgDI12XcW9vc6DOKVb49EwaehF4dMIN83k1Rsnac6a
CUXQRfEEFAPFplqzEto7ntYd8t7HmCTLvio6PJKNUvUwMPufNfDXbRRV1XqWb9XFEZc9z3qDHGds
yzjPTmNEgEq1kybbGxUy/SGDWj1mpMlz5MIz22QbuFw2G5nbOrkdeRuzzMi2LWaCmV0eLdPKkfVk
OXDoPj/1mOO2pVYWcqZKlahAlwUETLZ1++QYEDDrh9Km0QVRQmNLWcxudJ0rLPw2d2djA6ZutEGm
TtafEA/F2BwIkCDQQaq8rQS9HM2t3wETatvsVrSHqHZQ5aO43wpv3hu6c/QKfaJrNfjGuuMXvw/8
6q7I4AIAQbyAE54O4zgt5CcPgG1xOQ6BjUIFX/QqsJxwC8rjKExvjTIrREynDaekMoeTX/urGhC+
b26MqQp2LqY9fa3+PnlDgIZaU4uIgdDe8qYbm4Im5S6ELT3ub3klZqoa0zPF7yuNop2V3WAxxI82
3qhFIapkZ4EI6GUZPZadKHJyfy8KuSbASB0d4v0Ik6bGrvYWPvGMxbrLs7dmGu9yrxrPpgGUMepC
bIcmDOvG+JSUZOFN3vBiRhQTe/roVTY8YT18mVsGbxZMyDVIHmulo2CeiIEUs/c5r4BgGqOlb9rZ
u4lhgwbT+DVzoP0Bm0RCPT7NadZiOA7OjUaXq4qIf/HlT1rj+hJZ2qFx6qd8cB/TgGZspLXLXkTz
q5NV2xZP6ciPkd4LZYbAyfamdA9SuNxnVdxg2vK/QoY6d+NCYh3pB9Vs/WpNylPzgs09MLcT/eVN
Z8TLVywt3Sq0h521JAEX6PqrO4Btj7OvXjfltzljPGvW6A9mhC8mkUUX0LttU/0MrpyQhzB69squ
Xi2Jj6ckhC2+gC2AbntIPCh1LpF7csR4yCgQ7DKvI4l1yjZlW8r7wEtVIp7SqpriZmnC2a+3Bnaw
zryvI/dLXsw3vLMX5dVdEKNfdDp59/G5tSyUfYtg0tfC9l18tmkPXW2g7jKO9ADs/DE2fbLn4nHZ
Udwzvrbck8Sg/3JtHLl+pv3odIsmGfXopiG/MljcebUEjP4m96cx8F+QhI+GAb2roz60D8FcdTKp
KFkYZPjT4m5zPGJl2e3DAXGlMMLTVOFTo0WUSYZcrOfPU2t9m+fReMDDFa0rc9VPguqkmYWneXqu
nTI6mU5zhOA8ck0jFdfxvDuztei5I4U/6z4FkdK5sTv8nJ4nZYckkWysezfvk0+ANlsg81m163Pv
aIkZsq2jd9sJoyGunpV0w00uzZaAgQNILEJD5y78YtY10a0zZPu2kJxTkRwHSsiFTQZEWbjWLptI
0108UGBRAaaCZk+MiI5T2BYeoBAyDkhRinSyarXhWfSdvfMj/evogHxK3E+jU+XIGsT3dM6xMDn2
LcIK4jEvCAV7RBWwU72pHC+oXIG1wjCEeLXSLWqgxuJ/z8R40XzOdHjsw4fUpb7pdiXWYoIwmqjB
pDFHX2w87xlk6sPCJBSWWXnfWUa6Rh+BvpEqAuizxN5QkXj2+HdMqm5Np9WpJC0l8b7Q4MZgvyTn
zskYkrZVhAmEYMFRZuOaw8McRsnGm4sVIgYH2or/E9UNF0J7JGq29NK9OwT6HvarCw/3QHD13QDW
iV8xfQMab2INpnnVeTWAQvTCq95P14GBCnEGu4V7cN5EIWpSgkiTMVyN+fC5zJ2fGpg3xBnVSm/F
zsqSLWLqp3AqXtFTc9ojCJR60fxVzx8G10/0WnqTvvKG/ruhU/YzOvdlqIftyHR5J4z+W+PD8yBn
Del1kexm6MIbw8+oT+dHo2SgrfquVS3JNbPsww5TQq2X2wZTLHSNaHdVY/avhTrouq1QzyxVH0ge
88dudeB/fxuJTGBhqlgyfjqL0ZHq4FnyjmtMQc1sWc5y1CL+a009HK30n7tdxow74LHY48gFV3Hq
aq1z9eoYqlame4GAL97jxtU+VA0fD71uU2uu2zJ6u77SH7vVQ7VIZKa7Wps/k4BBMps8BfXiuuaE
aFyh1spN1wPVw/c3UKtqMaSBHC7aIPyZVHBqamvJyJmQ2e4IY8HfLpQ3r06OPmgxoTW2vsrUbFu5
ONTiesx1W6kah9fHfxzjDQFiEK37nrlJuboe9sfrpWrC8MdzI3nbvW6DDggh+/3Ivz2z3gfVkYpi
+n2QeipIUVoiY/JQ2Q1W03L07g0RjuTRob9QLpnrQllg1MN6BsA+Bt2yidVYa1Dusev+98d/v8+W
wzb1Kur4tMGn3WGQHpE5BIzJpc6WCOtBL421mgpnRZKOd2p1wbaBVr7W1n8wBtVDtVAZZNeHek2w
MBfTw3WTWiu0MF277TSur1Fl1+f/3bb3DLPry1+P0X3/oarKZadrlkEMKvS/qCneNDeft32lif3/
lDD/v0qYuk5h8d+7e/4re3l9yf/F3oMsgqf8rmAK+x/CF7bu+sK0TXRseIV+09aE+IftGablGRQO
DZZX2ppy9HiO5wvotC7Oehw6v2lrlv4P04SVBrzNdR1dZnX+dwI5KYV+tPpIBhxNbU6DgqjJbZhz
+MheS5jl2a1lEwoF12tnIodYW4t/AoVcHsiyMmC+Hto6JLCqhe00ZV68XoYg3Xz4zH7nhP5LLujf
nQbTWwBjwtIFJqZ/PY3FaJt5oMd/qBEvwq43Bfij/tVr9Z9+0W3COjGZSpM436eCpAv8N/BSJ+vw
H06DP8afn4ZvGJZlm5bvuaqm/PHTELaRtP5Aq5ZASowTmY1Cw9DMoxasrcE7jiMcfDe4d2P/WzY3
2iqCeVqR8kb0VoFE3xqG2zEGpv8fTsu2pePqgyOLP5OHFctwKBIIwyLB9V8/nyltndrwGmQHAwOX
XO/LPaznO6OMxDn3iCYgWpLSUhRpEtzDwGEmk3gia41kEpLVJL+2RLyBcizow5uhKv2zAQL77EFk
nwJxbs0CIrSf34+laZ/nvxZZBe0ickYG2jPEgmJkuktZZ7pb6phYHW1+CuocoW2AR9OKtfKCpItY
lVJ/I67bvbEfoDfXzJnXzHr22I2pryyjhr0eQkwgQPFbdGDrINm2XUtZI0NuwYTJ1cnGgvzbXeAs
/RyQ0cAtJXGGmtVFT5bPomwIJJl/BGD1rTYpdxPk5fAmGMZuD6az3MD/PYXp0RBM7bE3QcS2drVG
mHvy05/TezuBpksUJonUsrZq1dl8KszxMQiHhEpj725b/6RrOfVek0g+3XZ3BhVDRu/4YcR4LuM0
ORKit3G5pazSWdg709uUQXakmn+gH9BxP/k113p+xAeLFSny3zr5BymIlxnjpxxvw37q+nwD7apd
uYRupAtK1bG14RRCoYk7sR8HAiTrOX4rcjBeE0j73K9/eQUiDj+8ry2KkhDvVtNQPyCyyerX0cub
NeWmhgI8sbNl392lLXMepkgcRREvdOa1YzFaZqBxDnN732oRSI9+mVeabRMvat4vQXPwipTMOd/5
bFgE35rwqOEFJcyCqExWCD4oJH4RJB6uNPRvWwpq2U011a+uoe8CbuSL9xx6iwaP2jJXWhQ8+RNz
mgpfxlqz9Idu6m69NHtDIcxdNcdW2DDbxEo0Eeo4UjYrvO9g0mJD1kSKOb4DFxOi612nzgYOyUqP
coRL+qSTITa+TSVKv4rBVNsyFy9yRE3IwEkIYzydB8V06Wej3Ymwt+5tqPSbrIn4VkCImZoGDmPu
/phDaFJzYnTrch5/kYqA58aYgxVyO7EyXDfYtH1NezMLoZJjvwKxVzmXImjOTopUNq5bUrQNsyGH
wrope8vZRIjLbjSHhY3kATWbXFXV8+si76ib1knMfECW1TWHtG9S5raqDlhN0Z0bts4HwOugPMyK
6aoWZEJ8MSBVfTjkyoB9ry/+BYdVXFi197qjcYC5JxoVYIUFUG0bCq1PYRC5W7UNtdDvwHnbXDxY
MNmTGcHf36ra8hhTWTtdDwSfDE238dAY/FV1Ln0jwuspH7/XnvlIG2TmRrFWT3zf+L5UR8V+CvN6
tOz3J13r12rv4vYC6qR66oczmXU9OhC3iRKIsT8yV0Qi8i2v5yYUseH9fdTWWZ28enlPjXHVaq1O
l0sIzlbGx7ab6RRD/Lce2QX6Vr6eWgg3LJ1R3xO2tQ+dDoFFWJ+6iMTgIQnuAZbsx1EPtnPYULNs
xptoGh5ju/2Z93dDMCdfXdc8F7kL0rQYHrx6+Wpb/a+OglCV4Rv0HepOQRV124ym+MFaELDxuyA2
hgv7yghDcZuRlxbo4Sdbc0168mgaBi/5lCBeTVwLK4fuH+a6ezBD4e+Hon/OSHMEM4JnrWXiF/kk
bwGAcveGsG+jYibTvng2dHHBFJBuOohtK67fJDn61Rt8HlznLvlsFtWLwCSmIXYSqHW68dkHxr8v
h+pWm4IIsjEYeMwIj6ZVknTQ/mi9mZ6mbW6bArNs7pQpl+f6oVg6sZqCdiKUz+7JsQQ0nIMl3ege
NaB4pq9H2QJjJSLnLkYnOiJ4aCNfR1ZIrSFFCdTEs9gCBje5/C53CJbean6/GBDv3Kgviei1YMj9
TL3QPbuxW20aF+o45sd+23fypgXMrXftZdsItA4Itnb1qpyYjOT+7BEBGM+btJy+zMAyV1ZhNrtB
EzaNmVM7Rc69t4SH0ZyDjWk7zi7ufzZj/mYvyyvyDzSuTfFJG7z6YGr+wcdBhG0ylrVVPV9ZYYtQ
tE/Kk/2L8Z5P/tq8oqSGSzqirEOYyUsryzpe0xtSDlrSHuU+qjfmKUp7LsY6bAx+YVjB6ACHCEUW
gzspTJLcpUZbD5g0AyLGsnuhU2M2DQ8kZRX9onx3k9fGyWnqn4aoRgoF8Bzqu3qKvsW+aW1ML4mO
HmkZuUd5bYytJ7d/gXVkngzhgDCh8HrQSu2z0Vugvux8bxkxZTnDfTXz+s2dJpOqfV1v54Vcds3P
KP1VJ8OdLpmwF6opy+2iyRxKh8qeSSjlSCd0rScBuG6+AWZt7VrPOhqJc5gd85xm854hxkFfdHvD
F/vONaN5p4eMN203rABP7QzTPNVI/baYKjwyJ1PtHreLfxymt8Xj65UGUASTYNmF3fgcl/qyscNs
xrX+kMX5D37ix8FxH+LUy7de5ZyXBuQcssqAKgqjuebRdW7L4ZOwna2Yuk95AAxeI6WuGaqDFRX5
VqsgMMDo/mbF1drVSanSi2XaUkRPlgxQ/lCeoOAisA7WqV8LdILo/fBr3+sR3Wxn+TS41qc5H76N
gSXWyI+nUxQkOzBK3tp07xn5HVMnBCY1EbsWAwFxw+lTY8C8d+ueW+5i/fIFTZPQPE2lNXC3zP3t
UJEhkOvPU93mq8ivfthF2q1QFHUorATYlZi7WBp/Hn0zXPm4izeE13oX16rupqQFWCrxfKiVt0bY
a6vpqOfdjZmLe+HV92DWY4JgbDR/6Xc4VBfd9r42KZcmP+d7qN3UAmH/Ms73E9mAq3AWD0FDzdsY
HksxAJYjwJTLZDatheZ/8gLB1SXCfhWF/XbyKIglzdySb2QeKm94gjvmENEBTMxCbjpEiHbTetcV
dkkTLT67LgLocBNSvj5E03x2O4B3jqafi8zaTMvQn5rlE4BLcytMim9hUD0jaiCszTa+olOnom5b
j95yEjHZNHEQXdDuP86J+yYm/YVkKKD1X7TIhSXc3DoMaaOk/Bz6eQP0EWCaL34WY/5UQh1eIfD3
TzBpKX/nHnS20M9upROUBIyZkjpxSdY2LuDXqD1q2/tug6LLPpSszbJ6rLnJHLLB/KaOCir0UtQU
KWdy+7/VGMTs0YzCiDMF9XuUyLskzYtbOn/z2ZxQhUf5fGtWDn1qLd9mNbXsVIbMbBaYJnFT8Ws0
l1BGYtC4qKE32mmzDoT+C+8YAZlnKwSHGsXFp8YOjnnVehcLgekFW9eIAd6Ydl7frGhrkUu7cEsL
dKKCDO0x9jz+D+WZ2HonSWFBzlXV4+MbgP35FiyZhr5A1ZPcpce/wm4p7iarZDE1iPCG4WWM0OnT
fMz4w89IH+ETXnpghhdcXilheZeyJPjR7PKLX5lvKNEiopOnZw3SawZwgSlScE66SRxzvSTpUEps
Chvnc4pjbenxgqfxVreqX5rm3qWehRSnC+9GXBTc9Drr1gBrgWgtu7zqSbziKeVRL2lEIzi7GZ3m
AkmpvQ0n/YH+s3708jY/V3O+iYTW8lyvJRKFP2KVQwgPM2BGulmWoG0NnArkXa4r0DxzA48oR9eD
t+/UQ0A6dqRL36awFG+naDViy7xtyX49EMv8GpfhjWUHHVlcY3pD7+FT0I/zrT0J+8ZAnxHm6a/I
5Rz9dG+1A2+T881KF6e8Ja3jQuqmHII7T3XBdd+hcE4dbVN23nfh8FdBdFAx95uHW7PR6QXoB+5L
800kirssNQKCafABk61J+txSO9z7tW2NNBJfCAlT/owwvBPjbSYXYBXfRiEdUTpfdHf5mvlzvnIQ
9YdMhjpGLrYHclQPgu5WWPErGcnjAc9/evYajCZ0iI+BufwU5XTv+K9uvOFrgZdCLggVGDE4e7Ad
1WrbG7gl1C74i4KbFDM6mraKlKXWEsXQuj5WG+2qoQ2rVv9kbP3txhZ4Z0rCBVjjclx3EZ+2Ytup
NUUi+7cP1SEKiafWrs+9Asz+7rnCnrlWZegZ1F71Aly/HZRMR0VCU3g0tXZd/NttQqH8/u55NRf+
WNo5YUNUq+tLeWZCg/n6OJepHOrh+2td34oG2z+PtKNTHgz2ETZ8p3vJ+/Ef9oeK5qZeJRWuBAHI
rBC1UK/Xg/hsBJYOhkqdDt+A93wH3anVDCY6IL8vhJgxKgiSu0grMgaeVvbkOvm+K0PjbtQgZnTp
3K5Npni4IdoO2T7q5cITwabGWbTFdnsfJeFDPHk4mha+1X3Wr4iuBkRsl/ll7r0GWkiOYF+QOCXy
ttnh4INqKx8OoZFBf6D3rEXOtBur0T4brfU1QYa4Xyym0plDW9XOaIFhnOoPqHxphgthnWVY2qI3
nz2ihSI7OfRDk50Tcu3OtHwjIqi4hxnkbUNogdrV6OTy+gT+Lc7cnGdOD7m8Ge1m/+B1S3kmzu8L
E/HlPADGOqs10ZCVggeIO63cYchFgeCeZkByJM7w92HhYixny52bXWogQylAAFecyeJ8j3O3uCRI
NugnMyeguVuvKkS5yNOhpdEKbyzXvBmyIDx3cmFQu2iTkHDEGudgNNruJru1Ne1iMlO5CYvaOpnh
fcaNjc+IF2Q6z+1lKaczV9Pp7IT5Y206RJbKI5pQI45UI3V+poC9xdRMHcircqbpGRWGKf7qmU11
WQSY7iTA8+TbxY/IJ/0SadGq9dv6ICL7lC+EhmkDSN6aCR6hxRJXluSYnGPoyVTzuySmMebG+1CU
dFdlcplaUwtLdlx9B0ubmeFES5x4R+1Hgwlzpp9t4kOQT6pmv9hRmclWhvCdU50X7gmB6aFosCjP
hvfDZzpPVEBDDmfYbTX5qJffFOYX1Cltd+BO9c9tkUdphRZhO4yfqoJRb7Lk9ll9sdSagI6ySxw4
7r1hzgwcu3M/9u5Bpaz5Y2ft0yR5WnzoypuQsHbHOHsygE3td8fKOsMnbuD5rCJQINRsRxh4JRlK
FTNK8phONDGJdHQ0j6GWCM6mnmtntZaFQjABi4utn6O+yRGsxuTE9Y5WbyyHHAp8XE9Lb9407kjI
ez2SU5wO6ZnWdnq2vO47dGnfngzoPGwNtbnZuBbgEg1Pzpk2/e8j1eFq4YlT4vaPFDrTXT+Dy7MG
IMr2zJ2YoGL9HOVS5SU/w05+6dXC6EEJLYaBZgfrbBs5yUl5MtVCi8OhZASER/N9VdMS2sMuM9xe
W76qHYjTSJ9LehTiHw5Uq+rV1H710NNjYMxSC/THjuu7qoOvD/2utjZ2z5D3uu36ppXV0jTtn6xE
dOAqIrKe1E61qEKXKYDt7z6c3/VU1CHqNWt15tlA5SygF7BWe0a+XL6d6O/21Ot7/3F6fzxUT/3j
NNRz1XHYGn9kfX1pCErZhzaa3Yk4U82p0s9p753FCKeUrNxuY+dxcV9ScD5YlfWtzGztliZ6sQ6p
/GwZpctWX+Rc/Cils9Yut0Hpnyx9+qEjf1kjGuHX0Dj9pnAyCTI3zTPFx/vQWaAghpto7pa7MHlq
PX2PdwyLR5P+MBnnbiFY+VykmOkiPAhWFr9OO6QeW+mkaTO3jJ4F+N6Sbr8gcHKrBEx2bOr7HLBN
45rG3u7F9wAz+MXts28R85o91Q0ZJT3FSFc888hJdERBMBx08AHtIEaFyxxelqB4zvVZPA3RS9VF
uwrMwR0d+hxo+UFrhgcUI2R8dXEP1ogyN1lizRZf9vdIA6u7jMt4xlWmr+Ai/ujt9gfabvsoKx0Y
Z9A2dFNy29kDub7iHt2zu9OIOojS9pQYT8zTHBjT2Xbhb7Tleh5sg5LoP01guajFuNb6yP+MyBBZ
BwRQTcvJ7yWRYhPM4YlxP/FbbrVbYKWRPWq/OpXf4YQZjwU/wU9mmTpU0GUXNGzSvU+m5qYa27tJ
NkaLsoN6Rr3HsNt4v/Sk/Zmt/jrW7XOnOwaWMSYWi23t4urbkjjhZ8LFkQib7o4vyWUkWGpV2sk9
0ZjxzmumO20IboeZgg4/ZYhoh2UiFVDAsO07t3nQ/W7bpJhv+0ErDjiKx5Oz4NyM77TObfcAmW8w
8bjnScwL7G8zogDdV7fdcxK44jwOc/XY+fENgnv7WKK+xW8dtGuKX84u0oxkbVSle2f3TJfKHFW3
3S67YaicT0YS7oqmc1dD6V5GbTQugR7skyq3brICKhJUKXGq4/HNLMJ5z8LaMs6ekVWPKAmLmdh6
WDP7IDe1VRv00MedEGTVMJTbINIA+I7zVs/1bp14hCNHNppTamTaQzVHt70gdQCqOVUOmbLj9JWJ
wzH5ZeP2u9NtQsQE3ygqbdAy4hFpSdjvfI3slCjTnG2fja/M+lbJRHZFKhxShXJxTA2C81Tj6X9S
tv5TyhaNNvNDj27z0r38rzfVLr59yd/+z/8m5LqV/1RV/NG8AhpAPu+frV/xD7Q5hqH6q/Rw3at5
xTf+4UrLimHSgfwNeFQ9X90CvOjwKj4Klo89X4MesOH7JiYYVD3iv9PzNWk7/z/tRMen0YkBD8Kj
rTuc9Mc+Z+zFtZNWbXrMhpJCxtg997Z769MCXttkz9wIA+2oRvBUPqXikMTFMZxmOi1dpB8a0yQg
qkqoVs73BAwya/WXOz/osH9p1UsmWzKh0b9NeeATsLeUN2meUnkJx19DSTsNPeVd5iXl2gvTZdcW
ib6ykvXMb2ym/LnFyHZrJd+Ik8Q0y6hsmVqx0Rsv2zOyRiBr/YKshOTPCU/kuWYn55578LLVq/Y5
r8nHnvra281Jb20WhPT9jzCil9gJ+7NbTAP1YzulWANxAbPkjlr9csiHbj/1lbwINtGq5Lp0cI3S
vyPdnOAKjfTIhGuirwXZbao56f3ktOjclqHdxxP9myXT5xsjD39ojeHf2PCjHpGuxoeuDr5H8Bpu
/XKIbr0gjNFi6jAYZRQDukmio4ZBB0ubH+3csmPAygium0TTaD5W5Bl6oQ7EHtFvg1WfRmVLIIIV
HURAOzees+5ipsxofKJeGYNdkMs3mCirPfrp8R7r62fhEv5pJmn6Weiv0wBQMyqGtyYh2qANvo+4
lNa5v5C0YgT9HqWvsanHTR3HxPkQnYFLXFAadc2vRSBAgRjzo1EV854gaV6opOaszejNAxz3iTOc
BPfc+wU+466yonlfTimhiTXtxkXLzj6swrLhhS2hURUrmxeLoCd19NzhBiwRHEwxxdbsJAK7vtGQ
r1D8n+4T4kTWglyDzRjE7Wb2kStZFeV1EqpuAt9s9sLif1JHADPjocUYHIY7wCQ/Bjnwo8WWnHQ5
QFSLVg7Crg/VXnWc2vZ3D9WOQI61JgZd6hHJS846lyOyRg3O/ngP9XqV2qNWGe77u5rh3vV91WnY
ali49E+1HCdez+J6KlCfZ7oEjDGv267HXd9WbVMPbTl6FXIcq55x3aEehqj88UnKT+PD+b0fyXDZ
kePmMETQ/+HAD6vqQPU2C0NxLXCq9WQy3iccnbG7XLSGiZdhgcHsyonWGKYDpT7G+IMc7Tty3E+C
7GOBwURND/5aaLNNeUjOK1ytLqV6vsEDzbZptA3AEHuvHr+r56itvWBOhRVv2Q5kUzlj+9ToBJ7X
pkmF0krq9jAP50irL/EEjSUihW7FXFY7B92oyVmtdraiXOBj0TFHkZh5ytCijySeHJuE0JCuprCV
lgBajYMr51q+nN+TRsSaE5tnclFC06poCmdPDnmGe7Xf7ODdeO1wDsAynCBp8VG7Jom2cmYYhq5N
Pi9rMHwCGAozgdArH0MQVRK+WIuZOOew0LA76XyG121e1G8tXM03kzwCesaPxo/EJkstEr1H91TJ
yWk0Uu8iGbzcKUnxMkUWCSYVMe50/QqfDMOEkPOqBYG0yAmxOkotdDcz3h9agv5+NabfTJesuTnJ
XkZkHXsrx2ES+LMksvUHU86HW+z37azXByLWMdqE1i5gqp7KObtVJ/muwN5xoQv/tag6d9/UY75r
sXyt5jI3t3qvjyT1UB7wqBaf5yQSe5oIj4jAp3MpFyhW2lVlNKht5RFmcw+ewzrlXOlvSGi9je5j
WYnQgs5Y6UPpHAksPkag8s+JXCByBQaRUnCZSIwiyHUjWqumQMQLDjFIHDdOy4tVPLuWTlUk2Osj
ufNNS9rEKGed2kz5RJe1lTbJ0+NSBTeRrKio7csIVFa3BXUYeVgiv/Rq7bW2IVEJ6jbZcdREhGCe
4p5V8yco/LHvyOMz7wpbH45Vl7trXTQ7IyZyeJBFIuIYsjOY0uQAob5wus+gyCmBUyaYJ2LJ53xE
bN3RyXR8aLUFjNiVpYUOXk3nq/piNZYGZlnWABpZxKplnWtpUZW0kB126qGtte1uhuYJw2bOL51P
LXb0CGvTmhY5YkCdkKJZRvGskVW0UtbTSllZA6+MwEZW28iGateTrMARw8cMiKJcKatzsazTWRTs
TBx3B4UMmxRH/koLUwixOUhGZokjJvWx0rf1NW5hlMkfivj2vvH6WD3xzzSG6271HJM/z863+jv1
1gSLeauKdsBa7VQL9YQPL/2+WuTZlzag5lZez0S9nzp8yXOY+80YVOvQjev1h5P4cHxTgKs2ZUBJ
qBtIULQa65FaCFn8vD5UwR1/bFN7+8Emq8gm6EHsTY1YNxI/3F0RerdWX2+1mYizMkj4wbmvdRG+
dkFYb/QcqQ0aG5xWw6XHR7jBu5btk+WbY+tb5u3ZMZtcfkB4htaUW0xkYPYeaeJwaILU21TI2tPB
pFTToW7D4lnt2iybaf8YT5rfkChDZ6ylbbrgIzQjmCOOV9G1LA7MeT5hCJtWwUhfL9SiO63aGn1q
b1LHIoOuNIj/G6iehi4OpzA31rYomeMaS3LMM+fsxEF3INOi9TCJGiAAE6C/KN/rY6bFG90ecOAx
i1uVLiQbTJogtc1vY0EAoxYl3i73tnmT6zAJan9dd+2jQXJ7ETxFAwJ6mYh4cEtr3oy29CEtgkwl
qqBpRAh7rj3nVU5+aIyFN5zEoY5SUq0cI8ekssQbgc+ayA5utVwIV7ruhhhojYE/+1FrRL8qhtY/
lizxcCwxZLHgmHaRHKKQSEbh8RhJ8p9Jt3Zj1i5SwRC1YimsY+SQpG3r+rQ16pYkdjReK9F2tIl9
5ulxOz5lBiOwIHPonVneg8bfoYnb5IDzmRpDGpIJ7bS00yLgxNqYvVTUyVMiu/owalep9TPGYUIv
5jN6hYTiY3WZkVjtzbz9RgMx2LgBlsOYmWo6gz4Lsrw5ktSVIZPQCJEc0sfKpD80LdhHusV9Dpch
PEV60+5Gvp6Mxdz72enzc5E2z8VXr8/czZJV+1ErW6nF+9a6NOb9yUN5pgN6mGjkwUTZVy7iCZ8G
sRjBepujxqBiCveeTiNWtNWzqSfRxr94YryvvIqqRu9nR2M2qY6nh2FMq3WWwOYT3dOyBG9RT1Wc
DPuNF1hrPe7dIwnkBz4x6wL0aVrpJ2MZskvH17GLfX0zjj6Thoy+MEG+VOwrPIDIM4D0RH5Oqab8
5dkNNZug108zYPWxeCkxJG9avcSNBVt8zjuyC92zXmE5LvRs7zd8gpY74bSg4uzHw2awGupa8XC0
TXfBYWw9T8s8P7gwrJoobS7xyHdJuKg1fYOGXMcXVFT63f9l70yW40a2bPsvNX4oQ+MA3Ac1CSB6
BjuRFMkJjBIl9H2Pr68Fqp5lJitNsjd/ZtfSUjclCoEA3I+fs/fajTZ8yfuTO8TGBl0u5fNiA8EO
QEA7Yl2T1aOib7StxWR7Ce1iGVjZPs5wWFv8Rt2WJRPpXPMLFh0/DSfS/FwL5Q8cb9idiZI7wwwf
yUB9EknDKxWQk9Xo1qEfzUPUO/HJLTXPZvIfzkXtIyppzA7WiFHeuDPXaA+k5JGfhTiICR8NtkNv
jQcj3ULvoMrOBIAy/YDSaX5SdvfoWPHb5CBZmrI09HPHtGjbXUOpcTZax7JixykViIxChiWZ5s+z
7W51TT1imnpKQDkRLcjgIGxqyAPMrXE/qWUVL5qEqTH6wTPKGRCYpzgn6Y1jpA5e5Eh6RBkuXlWg
xhcDc50YCKsKn4M+049jOz2PdVmvwLjrKHblVT9VL7IrbgBM6NsuWxNix848OJPS3qaowRYVw7da
EtPPZ64b4Irl2XW+ZsWNXp4Ql2mH6RM+Im0LIDz2zCrSPJOMBprY83a2Em1PBk9MTh4En1gy3KD5
dFlLnCwcV/8yYcMuTLmya0EpOtGKEsbGpdPKQqR/WWw/Dlj2U+gtRldqfjeG9wFa8nPZD9sqc3ke
NSJFhtnWfTTkjClDeatRyRMHQlbMmwxxOzqaVAebNURLTBIjC4VYTKeUL8zqVAWNOjLxNwM3OMQo
RP05JDNYpDWfvU9ujKHLOIRza+mSFi3ZyrNLJpvGt5HYYMmRubyHNsP2b9IihUQAYfDJUH7lxDph
T6K/ViysVTIqjbW0Cw5LpWIohOiEE2u4NC5Zd0ne+ppw+KkY5C/YYRE0OcOxUwuN0XS8x4z2UoBt
94g3kZt8XfE+kl+6Onk2aNFtsyA7SeqnJaxBzYUi2oJ5zFnYMy9AL7u1Gc4g1RLvYX8C6xp8abnp
m/CWmVdwph0qN3MofiIYSTG2x/3BIi4YGi3UhwkvoXpBa3JssohjuiZeTa1JTugJOSBHLM31yypi
Y2rYgeqkw5tzozesq0Dd1+MohK8LTIuBJSd+aFAgbSkebq1hxF+o598Dgx0QgsjGaAoSEOw8OSD9
80qJii2x76DQHJk6APcdm/08kFmsUNv0M2EHeUtkhlHo1zwFV5bMiauV9wUhBqF+H479BQJmhn5M
i5C5NN25yFhOdPEC0hOrHl+DA2ZQTUQfZeETPBwUEs44oAm8rxhI1KRGUG1WUPRxwhJ/S/QEuXvY
8pPtXDivIu/Rw8IoSowWrlj03UzK0u8x35ErEJ8Dl1BcvVWxP5SI1yyPodVtS2Znv4q9mkSSyTBD
K7iFBWWhiXC+FFK/SwtePy0iBiMt2vesQEwXZ2LfTfZ3IsF1NI0/ZD6gSA3V/USO6GbhNORM9t6q
jQOaimdsnCPG29vRZC4J//Ot6Hm8tJSY5zwKKZEXr+wwtVdwF9B9b2YTdRfy5x9jLV6cjr4Ji8jk
JYCmt0vCbw+Cc1bS12L0zJeouQcltWDDxrgqu1l2oVy9dTky9dLpY7rs0Ysb229WETODmGhsAQJ8
iAqaNuFjlS/v0VKl21SAResd+QyyzziUEYRTc7kpS77XKDS8dciIjnJ67eAibnI5J4e223TRdB/X
nWeExXcHmXKT7GVd8VO1A9CF167W0jVNgDVxwPmcNNeDTOJjGw2Ln6fC3dRiXq6hDsawNcvXgh4N
UMb7eSxeGeIkh7iDWjHMzb6bG4Jyw/BRJsS7fpRcZko4iWjYoI2E02m2nn0XW9W7WMmTW4d7gKS7
YrQvlhqYy9RauVP2sMMfWO9UGO9USvZxoTeeKhHdNC28ywK9AX4D7pHeellXqRu8A5s2s63z4KaH
2EodT4wK4Cpc8P00wAhsm+BWZROGq5+21TW7KSdFfuxSsYNil2zzPPra96HwRQMDttefSJOwsEpz
hE/6i5GV1jm0TrbFeOM1TRl9KKfhNjfCpgY9m9NYnCcTPeMs6mfi4bJ9brs/CHv4EZosmwEcoU0V
xYYXtWWyjXJ0hllwzdQBB1hOq0NTgeeUgtNnJOOjkDDFpTzIEJ18IJOFQcvYXTV3SbvoPmZaw89k
udz2EMK6Gk+zW8sZXeTinOsqejxYevlKCHm4ZNZRG8nmFSEj+FyhlG3WI7tr70taHUj3gNayTwbU
18ADXYGEybL8tBq8Nm+cL9ASfpq5PmwQ3tksbDM+0iIm+SPR2yvqujI1vkUUTT3e8i0+DnuX1K7c
ZBxKd5sYpOClDy3iCFN5QqNM34GPPifTfuzdr2mgqK7NfIAE01JPW1dGlvq5tO0T8dIkyedjfESG
ddG18LEokYXYi2w2EDYi33XyF82ev3TAi9lpa31rq+aFZrhzdFov6aAZmN+ZXWm+bS7xsbPMp3Gu
Ue7NyjcaVJG2fpMZwtjMcMfMqEcV1bMpauGlC6vrAf0TuIeGwhpw3Naq6ivQl4c+CVBRLMqfJwfX
bTnj1kgTnsP6djCje12J3JeJyXY1dQ96eEXc23BiFtR77bTK7g3uvqmRv6p63YeDz+FlktwTNaEZ
7L+2Qbs1OvT+qc0JJ7Ad0IB0AscKjWquk3qUtXj67FtbqLOddxeDABH64/2F+yTQmt2YkTB3Tie/
zlNr+1PZPlVqvE8r8VRbPRVvp9Byaul9ZqB4iCpiAiErx2OwiV4z0DxeDLrcT5N6XzoqoLWxn6fx
Pk4Ceag0ZIyyds9Lnzj+phJ5Au1hP6fmTrfa4ti7JtM8g3OM09jH2hiS674vrrN2mrbralFVM6c5
AKyHli5/tBuRIyoMV14w5tG2sszrCWQEWszUopRGP6w0870CNXTmELQRAc1/NCZ7hRrNy6tjM/Hj
3Kg6aymjgzyocPna6mmgd/3ViZjHThZYrH41oBbFu5V96et0piUfyj1hhPexWcVbxHNyixNe+FX4
I69IJ69DzNcFpP2kmpCL58hzK8nhq8ni7UiwI99ike/KIj5MOZuiwxyXbiItrO5ALk/OgDFzvJSa
WOTg6GuHmWOPwjaAg43C1joF9YCyOjLhLwc3oSsuaSKHHU+yfYTp8GAmw20jW+kFM07yTGkProL1
5Oglh+n2CPeF2rWnOuqOY5IflogM7RJcwyCCnK3VvEKs4m60VjAmBjfBCdq0KfNpkYZycfccK4+i
C38G+pChKnKxpEJesore2YAMpfhYwBn20JyQl+h7hpfDVvXp5NUKBUtfdg8JITNogTj05IkJv3do
jswaGFOsRrnQ1VBtIXWfkwfDsQq28O6eNDmylwYkOW3v0IvD6LfhWgdXFn4bsL33LllKbbGDTUwR
XCAmIw+KgWR1cM0CALOyZ4T4It/OY8UWWCW1N5OBAlXH9Hp2yzpj7C0N+4erm/G5GsMXgpxlBzii
QyG1i3r7tctK1o+MrJ80WDaoSt/msMo8mfXUwe546Jv5WtFv9sI2gdVeJuxYmfK4YxxtLAe28ggh
1nnAPU1GDfH2XtXp5s5m6a/0/CUMJ0qVQj6FQdNzjwnyMJVWe1bP4Zlc61PaVzUM9uiuMpYj9RvD
I52E56V+tWhZGy0RYDWSg74tLwtWN76i53QmbDxstG8NTQpDn+CEGsjfOZG4uCXhkrr3Wmbjt4vs
U1dMFW3AOaANIX6oJXyCup+DVpgA3GgmNn9rfCurNt+Bqnla6usQifIFW1l5C4ij3i3U5hCpnwrk
xuwnNHJcLdt1ot7Zmc7+MRXGJs0T6dcLg+thzB/A1COq7ihLTb342lr0gJcJjHK6vHMUXGxTJ20q
v1RzdhfxjdHjTtjnbyEjbO1OpwcxIU3tlXMn6uRnOombIR8eGm10STpn5GF0Fd7rjHBIFQ5b660N
CDvXagcPWcyBdIEGR/B4/ABgYjgaQt33i3kq3GkfS/PS6EGyZ/5XUclzVo2faBrlJIjpT3RFy5Wz
dt+tLyn9SH/mvAjcFEhYF8ZnAqHSb8vQrI+aiEkzmhnTWYHaxVnmJb0We30k9hNxcdICt95p7rxT
HU+mYqS618lrHBPxNDohPi+75VQWLT9xGbXbThO8+BIDIk7CYW9F4xcUWZs+nN7tpZ/20YybUtbP
wYRWvSiJ3o4sRf8qUD/znjxwmCavcNKMA9smGJmsnT2mLDc8Fh3I5UJswHhVmzgPI69dd0c5a7c6
g9mNqr9lbXjVyOrBGvR4F+OJ2fREmjdteqfr4mHMJh6vts3p2btfazNlCLmme+XG1tVDzsDLN0MQ
1TLVzTkCBUHFxlExbED1B0C6MuBLV3MEngOEtIdr9abiEeG9Vq6XjSGQbyt7biyr2kaVAWsDncfG
MDGc0GPRvLpQCphSpW/0PDiF7ny0GvJBSt1PQvGOmOyhyfqbTAOeUYJ+BstTbIxZ1lvH8tykgwTC
C6qFbXbQ8i9D+y2po/GMX/E174ot3rbUN+IetZXe6kdneqfGhL3qMG20++FMNtcR9SRdwAqWUD5u
hyjZpjacaivGGxPSBdt0yEXXqeiPZVg2q4332nSpyOu2pfNS3JqKwXMEjd6PmpFLY8Wu5CCvFaGr
Bzvh42e69Z4CEScIMHvvUkbgEbmAPkGIDBl7UoAE5eXGZfHE+dAPeAH72Nc6jb4kOudmKfNduoQX
HaHlscTQohmj3FcyxEs7bYzV0Kcywrm1qNjJmLDpNIt5NOr5ce7awGNen+3mRh67uCbTYEh8lQtm
UCUJElHPFZf2Am6+AO4jtEubDExVmvxGJO3VXNA8bNy03Lu0jtHQ0X1pra9lADV8QlV1HJ3mOqZ8
tSHQiB41UaeNt1psuAfeGLoGXXqn+oQ9c2yabT9CFW5zbVcnxrjBc97tS0PddoRn4DwfPHjZSGWw
ClvOYxYj3sra9XiUyGlT6L3P+rTP9eKNk9Vl0Y/mosmbsVbX01wFtAW1147U1stAp2A/Sxh6VtZe
NCdCyKgSHEO2M+wIkieWorgeindEUWivxqPZsm+2FrjgoTfZTsT32MEoG5VfrOx27GedJrlGPYv3
d1tpLmFqhQi82p7xH9Fl0LR7aR0w0nIORZhKEZj7NIHom+u3km7pvtAgEKYgvzUMm5dYOA+u2+yB
e/f7Zs4avxpwo9Yxvow+ojcwXTlgAr2ht0vo/MZdIeczLrgZ+o47HONsuhD8UfiVoPVoI1fU8Uhw
gqREn+It+so7pKVvzKbMjYu/YJ6QSOFlMVKYc/WIOTTWvzWRCu9Zm3+6UUATRTHoTxJz2GUclLYo
jGMszbdxXl6t6q+0C4urAg93G2igXpa0OZjWcMvkv2WKU+SQBQ2qhsChkZPRqB7qlHexUBd9Gr5G
pJADg0y5wWkPu5kASDrp0ROVCFYwHmpTh5RbZ/FxaWmpztpr4La7oBXDszs7IHGG8TZuReaRiKTt
Zr2cvWkA5R00br+Hir6cRvILPcYD/Z5dnPZnO725PAkMJA5A1weejxa9g8gIdTevbGsEOD6Xj/3q
Nf3LtWl/mDL/+vXHv314NP/6/z7+yC9n519Oz49/+/R7YqbY3mLH+i9T6S9Cab4koACl+eVvP+bX
3/qvP1JmVgH5iyC/X7/p4+9hN2QI/ddf/utPuklx7soxoUpb3dJBcBg+UlE+/qK/ru/Xzyk6AwYU
Ie9/+7FN0585M8X7zz/549e/fuPHR2ylTZhxMGw/fnRE62lNqP6/pt2//qqPG/fxyygvIs8tCLr/
+OVfdxRRH/pJyzjHjfYYDNhobCKVvDipXjPSY/xIJyYEcU1D8w6HzpBpnFwGdszJBMsgcCh2pmH4
+cChmJr57tqxHN2Xk6mOiZXsHV0YftjRCZuX/jFjhUs60xdG+J0jP7DEEmEnW+y4TZyZZR5156gY
35vdRsN/RxpRSzVfFI+qrw+zhZ7FTu6z4dsA7RGBSd6hn0uvdX0dmcwYwGfNLTYSCXsxn4c6+b6O
MJpZW2uF6lJZy1vaFtmmr+0rYkT3Ci0JVjlU0jut0K6tnGjGbMEeZiXh6LdDl3g0KDZjHtzqFgtq
4qIQsOyYpx6HmVxI7OCFhXCKZZslsgCCtZQIxxN1auoo38YWwmYMSj2z+E2RRZcpBkuPkY1Bdw5U
scu/LQ23t2TERfwHAu6poGPYPnb4TzGyMK5xeWg3VjYd2dgOGBBJ1I3Q5Dvzm0Uvbx41oBTAL0Nz
ukKa41n0bIk3IpXGjpt9heUI8KG1s9v5BVkOJ4duR6JDiMALItTUBtt4XD0KonrKM+e9RBPrD/X8
Dk6g44AoWLgtcn+TkD3Q6MlzHZbnKDQfyozytmIl85FTpn75tdfpgk5LtHGMrWnqsddosX0Y0z7Y
FkaCpBGzNIXfAshByX2tV/y89Axz1vCbmc6AsIrM6zHFgr/kuNG7hnHsRqEIP+mf63GlWoj0YYQT
rzlV4jHseYGACLQth2KqN99mP+yzbzOb2hYTh8Q1qG1wq454j0w/FjaJHLDgpyYE1sBUHsr9NcvY
Vk2IF+xO07wkh+jo1OqkL8Fd1QY2M7Kl3E6t8zSShznJwsG+nuHlIJmS1FcSLxpskH150y3qqV1I
SE+7t3yKb5eZqaWI+hd9AiZhG2tCZEfA74fmyalwkP1Nffgv/BRzFez9kw/imDbcEiksSiV0ff8U
9EUB/vy4pzk1A7Tc5IOmTm7KZCE2sttMR90Ri+DBrmprq+XkrmhdFEBFoCuc9xCPNOvYNiZokMzw
iLHrz0auqTsxIdeO3Pwm5UEo3fYLS0H4hws3Vj725wt3dB4HYiMsh77/Py98wUPjzPRojwyC06Pm
2Mg1aOdtJpfJWZ90tAYTUHdxFt1AJoxPswWl9/c3z/iXm0f/w7GMVQopqfL+eQ1xHSfOFOXxEbHG
fIPdES0ttmgqP8NTJD4dSnJodgGnA62mZOj1k3OzREX18vvrWGPDP98LUDxCCWg8sMmdTxCcFGyX
aPCuH/sqmHeRbMSx7xjPYxz3xzZ5Hpaw3JeZ8wAsq75A4pwOMc2WgRCQKmi1y4AngdQmizQcMHsh
ghn2K8T8EdHTWxGuRnJpIXN2w3Mg7JPsxvZSEc1EYCLz8IZwQL/IghJmivHmyAGCdAm8V5Xu1cc/
4vXfumx5/v3H/pdn14XTLkAhG1KXrrt+Pd/f7jkytv/1H8b/6fVORt0QhUfHAHA+thWhISqdMSO7
u8o2vUgsWHRqQlxABB1sszrmBGReJ9lC2T7BUwiHQ66P4mDY+XAMBEl3QxipTVMFwz7DDHzozfFL
H5TW7uPK/788+g/yaMAi8rdQrKuyj9v4rfgnFuvXn/pLHM0jbiolLCmQPDt86//DxVLiP5FRmfxP
GbrBf/mbRtr6T92Upg4myjHdf2ikTQloSyAGdU1T6f/PXKxVt/33l9EAAwUFShi2axvCtc0V/P+3
pzKem7HnRWCSYnPajKNW7WUzP9RLugP4E1O/OtqWlFS1n3FK2FM+7tAgVR7oNz2qlwsSE0ap7NPK
Sa/og0E2qC8wf+y7JsgfjSTzCT03/FJItqCsa/2uk3IfsEQz242OuUGgnOj2dV9CzzWbl0zUaOka
OpRxhUmrb/Lea77KmzZifu427bBp825Tlc+Zg9K2YPjqFb1xTNgKwIbSPdUC92pBjwYtFXFFxUw2
rXvpy17fy6KkKdFwEXX+VhOsfkCP8NDUTKaakM9KyrryBiHBKxsmICBMwnUjfaPQ+h+dO+jHHjhD
FtFRdHtrk1UEeiW5222iAslKzg9o8BtP9cyZZCVwzFM9wZcgO7Q8VUqONxAADrrBYGxSFlzpYTyw
IL+38iUymoqMS41cu8TRPFma1g5AB0xjlmxvNCxYABSkSjjNLjcIYyti4AvwXpZD7wRbuXq1Eyle
Z5pNf2KF/e8HRAhoQERQwAozrc+7RjKTNQcCpTpWlnrQO/RCH//IZIuhwyFgPZwJqF9oleg9F4Wr
arMgvP91M3+/hGIk+PSsCsEQ2RJw5qQLr+WfzyrSMX2iUiQLQqNvEVfFi8X8Aj241t+GZv7IkfdH
LLI/3YFP2Re8IsK1YIkQp2ErQHaf9k2MQcbSkmJ3bLX4SqeNv+HBDpbQi1Z0foc8m245E+gRbni1
gs813O/7YOxOfAznWJfL0+/vwxou8vlGsH8CyXB4YaWurzvs317aRDfbMUfFcPxo4CQF9XqrOpMa
GY1/SVmh9RAIHJE5W/Qm57HASaBlKelWDIImHLBeOKofw0Srz3FI6FVltv/4USid0NaZptcGyZff
X/Tnbf/jNtrCIMcEYY3jfkbwhbwBsJQTLppyche386FLYK11g+YyS3cM5h127Ftj/QJia/DqkPcw
Rii4oedQbhvzvXbmYk/3BkOVVt45OUOjuH7MAmtbTyacGVD0sBa8rE6+dSVt38xsUzLq6taftPmb
6tvr2l5vhBm/ExLG6cAuRzIyzHtaG8xJMvXwh0+8Phh/K/rWT8wUk0/qWgzeQNr982uaUqgJearH
x6Ibj5ZGddzUMc7D8TGSi3mFmHarCuQPuimSkyEWHU+twWx6ceJNNbohJgPaYMOAgdiBXKIz2owx
fHBkHDfmpB6G2omBOF33ZF9vP8ptVfXVWty8qQqVos3MiVodYBkBeG91OS2HRmtwrdE7rQPXi0Ox
FUPwp/cFA8+nj23ra4EjdMw8LrvePz92ZsBFynsrOXaNeihVP3LLl5smyL5pPR6M+mcxl8R7GhpH
DpgooOWbbbN1W4g22C5CH5JE14aOlxtQl//wlfzbtRmGbTIrlci7zE85Nk1NN6xrnORYzwedIhR7
dflcyoYtoXUeaLRZHMPs7cd2YA46ndCKmNfQaTmY9gMtny0Jl7zmvfnaQi8Wy0y2Vejc8Vi2fj9A
wik7YMXG0vxEpyrRJj0saj7ZxVlK+xaIE3ZKk3jzEr62L7P8lr6noHMVA1ercjQP8StHGOfy+49t
/O8lzNZdxzAU5TbER/3TLp+GyRhjk0yOC20+386SW2bCytOdrvbQet7hc/dF0e3xYp9VwC+WGZGF
UUf3SS7yQxHDB/rDJX3aV5Dkchm4s3RKGRsD2adLEjFWxCFS8TEK6Bhk+nKjQ5TbN3lxRORD3h+N
nkM46GdTSdvvXBq+LpmNLTCoP1zJ+hr+7TX9uBLbMHkcpKsL2/j0vCZ552iNxmvaxYFni3cGjBpK
XryIcTKOnsk6xDwsPC1m5IWVjjmTBDkCZ6bTPDLJsTr3MZNmsI36xdnZTDxLEop/f43Wv5wfdQ6O
UnFcWleT9W7+bcXvnaylezKxlLT2teqwYDVoZYQqnzRTtq9WDWJRz88Y3oJDFX1zB7QpNr2EazvO
ryko39OE7pKs3lN8v18mA30+8JshkfmtqREMHMRm6KEEKbZyyQk7MLXHvo9qYIFme8kmqj3ZJD4w
gz/e/X85DRqI1wQ7g2tyRP70Rg4zrZXa7uKjLqCj1bivo3qYz7GUod+tHSyLWUCBgBOFdU1ZkfVk
UlhzfrLbEuOXO57G4uCmifaHd8b+VG2sjwViE264JfHZ6PLTAzqEzlAugctxOVF7t5sJtE7KhL1+
frB1GOoT5GRvDc9EvmqsNzDakLtj7gSyHpJ9KEJDNja3sP12CrQjSd6IYywXMe1sHBBSkGNneI47
Zjf6kNc7d0CPTUaLsZGac4hpczwgLDIgpSfaW4niwLZQZmdz9z6lotqiW++9QPTkcJnoQOz8rq8R
Sc8l492uTBlvwRRDrDQyHJXdezDkyznt++vCTI0bMqoNGCOHGqbkm1zg6zNWL5DIdlEG4JGuoQrV
XktRj3Ul0t+PBCLko9rd7x/rjzPvp1fP5mFmQskJSemfY8UoV4ORzoN2wB3QHMYhZvfO4agtfPCs
t51bKx/uAoXYXAZDsatryBlLXlc7x0BnTrD3vm0yTITpROKHsHw7ypPbWerIwEo0GmXxo7QYJDsi
/BpkqgXgM0ovVI3t06kR9F9XeU8nQi9ACbSjV3dDzKR4qYIHlzkiJ6erEm3rrlnUMwM1x08a5tnE
4gbHGXrPaQEqVkZ07DJtJgUERw7xCucR3Dlijp9j63a+PdprJgX8bYcW+AaJHuentnmL2vmG3F/Q
ipLzgoXkNWxVeOhSjDzAWTqPaX50sOruYDAU3yBEGfwxU6+Yr827opyBIAYdyrJyR2Yy47VlIhYE
3f/vvyDj037JS8CYemUVc0CVkJg/vZ26KrqyzbhLGtGcKMPbG5Kc9UM19WQ+G/M+semZjYxUa7km
Xk/Fg5OlDFhleRfZ2Loz17ykWpl5VsrwtWjbbvuHK/xUZH1cIfv42lBZ2yqfDwUx81lk2y16tXWY
WY9oz4Mw3JY6e7uU3HFeM8IV5t0YQBHPGuoffEuvc0yZDIqLDIkqPBB4Pm+guYZ/un/0Cz7tLVJ3
XTCxSMYUhOxP92+Wrd2KCREjZBuxj2MdZ0Y/vmaJm+4Cs4IbN43zGZkvdro8RpSdEEuamESDrJse
gyz/97fL+nWi/+c7Jy2y/HSFTtDi0j5VpVlTaSbMguAwWRmTHqtN73O6xb4hjwUknmf+066L4uIq
jGPytasfKjOrN6t8YeKro0iwmu89YgJCW/PDSPjoWZQ/KGd65LJjgc7byXYYRW6DHF7gGNVyZ7Ms
ehlALm8wFssbsqeQLhV20G47pFN426C92eS81Ue+yksyte+gDpML0P4K0ehyG5gl73k4EOnCndxF
aKi8RQ3W3mnibw2p5leTXTMyLBv0QglHYaY6ZAW5tz0VxilSXOeAHrwV8rs+b0yCqkSDXcKa1AG7
0bnP+FGJKtudLVw692BHlbPIYxmx+edgQiA15fGpSoLRs8oFvcTQ/uTrbr06GaydOct3q0EblGUN
HyonqQJ36qYglfegW0SjoiY8lyHdfxdB0IMpX7jZEe688T7QRbBzx2hhapRCzOcAzSYnjSun6uxt
gLT+KXBJxW5bcVRF48d7JzR9aVbNmQ31VXPH5c5CQSFWkZMN8IjodAQ52dq5COck3htl9uKSWHqO
AY2AmsipZ8EFn5ZBvOSFsKn1iFtQuKVSzbksk5zOuQToUbP7HhROCr/soT2qKIj2sKid58Xcp8Lc
N9EwH7vc/Dkz9r3vs+QNAhDUTfime7Bp9NMB8yGwkXsHzK3/zCJ4nRuaukDAPLZjR2jxwhiPHBpS
FKeRbxIVmqkSE49dDs00Chh6u2pE5DPVmNC16LYCxOlbAnKGKYw9pxtz35m81UvRk9QoiJSztEBn
fu4+hYbu+HNVXLfjROoLmbcAQYCq6raDSYLAmCQsytMcq953Rvkdu321K9wRvo8kq8uogVzlydQ8
cGwGR9mnIE0ZuyOwIGsDIzgkFcghR6cZmR0N/T7UHMOTdtVQQRPq3ZbVDc2Li7CZPcVue7amND+o
eXwUCzIriiqMIkvP7MlgPs0ZcjuYru1nlXMWqqUtNLaO37Tu3hQNFHAmabAOEfQnAIWcVQBmdIAH
bIdzMeFvBycWd0zGu527yrDSnmHGUvaan0yxvcmCPDxNeX279Otf4bgQvEr9TgeVGg0cGzvMqh9F
d1MEu0T1i1+vlHcs9WiRCmPPEcc8llmVo9QztqEGO6ZqbGpEt8fD71rT3g0Q1dNz+RoYhbtt2yCF
jqji2yzr7M3Ssn1Z8qkc6viuMRBV9GlmEHirDxdlzMaTFfBCRuajqYXTk9mS2SZaUo1MCqZVQb9S
v0NzV4JHgXcaXKGB4jwmnV1mkVCWTl+GYnYu1EBVkgcHiFULjCxxowg7v2BKGPTRIX0kQIeaqvDi
rhcdt+rGyFzpYeRYLXoGJRin5B1sPJyqEcZDFYmKVXlfW1F4bc7fndzwZ+Bgl3RYtI1IABg3gsAh
LSnsK71ARl71Rrhn2vkgcvxHZZJg0LUEHiC2cqVHhw5BZVY4+tVgTJcADfXWJDruTpt631g/eNnk
494YZLMVST89yYq85CBZHlMEldSP2oGBdnMjTS4uDWOcgN3ypC262riaMqCJ1StCZSD0Lrb3+bhY
TxW0WxBV0XAeLE657IZxlGYer9UOg3Rx5VgN2tU4FV8LM3R8y2KYP5uh5ZU4V17qQHSbJMXpoBax
5+jOfZL0J1BPHeLUQSBsmKNnTPI7M1TUvKHQuBnQ7mj63Dehob44YNY3zZxA17WT1yrriJ3idaWU
vJ7deEuhwdG/Xp5Fw9ID5dbP8Adi2/yRD3QNODW+m2UNvM62+qPVasNNvDTcwlzdDWnr8PQh3+OY
zQkHc0WvIM4XKN55LQ+2Gz3kwHdvdAKtfBGjAsXJWu3T8YI4ma8SB97YfHMVzrMSD/cx61mHBm2w
rmmTPBsUMrndtacxiqNLXmTnLDb3S1bf2RHvYIkJ2beUPbHW4wJpkKOeshHpWUzUWzO+FaV4Ivax
QFVLKN3QuPWugvMARZ8Bsj1ff/zUqcXMgckl2KbT2Gx1aUU7YbyKqWGtGm0ixjKsjXMDaKfQgcW1
5tGyIOigH9+QC5j/N1fntdy4rm3RL2IVc3hVDpacU7+w2nY3wUyQYPz6O6C+VefUediu7bYs2xIJ
LKw155inxo5OhcsFbQ4w10JrrHaNOC9Z1j7KGescXvDTYsXWnryv57b0s12ROJJhdEu8mJVNm6X2
n5q5te4F7fCgByHPlKI4jQsq29SBnWlFtXlIEszVhjlukaJRfiPHXhd+cSaSZt17NF1jsrvXfSXn
y1i3r0XQUEM7w0fRYyWhecOJhQFdmEMBxRGUtbzBaWmuRzIB1vSg8Iaz5K7aIkt1stN93Xp3lY+c
bxRgaNN0hImHww5xv2BXYxOUZe08i7+UkdbZiOZtZMr2mBn1dqxKch2GQ0WexMGVNbFqC95gYX8s
6CLvRGDW61yczEAnspWUgE7EHk0IquIY2atDVBGHGL5EgtNDNKtTaXTWymVei5QK8WuWoSjnCBps
h4ZkMafs27MJy8hHQwIAybYA4TbOweqYGY95YO2iJXzNp+gHHHl1iVCvLSVNLgTdqLprTEx5PJ+X
sWv3xpChO0C9OGSezzmmx36TTPeFW5HXQMhbOfztlJk95KR/A4sQ265khjIDBwWNMDPMHPITnn4b
CPOSoUhEW11EKOaY4SCW7gUyXTCIljk2xyhr38J0/DUa71Ppo0UBbm308xoepPec64EH6/iRuwBY
XkRl6LXxazOuW2tjVEFw6BweayeudWeX2zBMsWTQZuSW69h001U9J6Ue6yzkBzZ7H20AeXqniZ14
mst7YBcLlAiTtlO7q7WsYNYCA4inaMT9t2REeiC1CMFCjQDC95Tf5AlaqBBrycI8JTvGw1dHixla
LWto0Tdk6BwoqTe2Fj70KCCSFCkEg1PIOlodsY2r/quB17YeaMbMnfOZBIgpJlQVIeqKVsssTPQW
vRZeDFqCMWoxxqBlGZ4WaGBG79aGFm3YpEVrEQfxDftcyzrMBSFPO1fRatKiD6YC3oHQmXQd4G/R
wpABhUjzPmq5iNTCkUZLSAg3ehmXD1tLSxBlItHXchNLC08mLUEZ0aI0WpRSoU6xUKlkWq7iaeEK
lhVUXJQTMZqWGW0LgIvPFK2L1KKXooUelnqs73HR4KGGVoJCxkSZiNPY+HDRzqRoaDjbo0KT4V50
HLdR2YRabiO08KbXEpwYLY7QohxXq3Mo24fBABYpmi/E9GfkTt1q1pKemopk0CKfzN9nWvTTaflP
iw6ICMpzWzO4WxIi9CbjPge7qIVDBgoiWMpQ87SoyOxzskTRGY3ojZQWHmWqwCynxUgZnf8Vu9e9
k+yngCRcREsTB6deBHeFbgbBSf6dom+SWuiEpJXAyeLbRgEVJRBGdZq1lkZZWiRF5XaF+qbYrlHK
i/iLgNknPyifG2D//tC8KvoNcEZpckh8viu3urY5kJGKUOYoYeGLaMusYi3dGpFX5Wi5SjRdC9ou
oUVe9BKtjRPnHE2M6OjrQNlfXV1WjyU2VcFSsPFz4BOZ7gaakOv3bSOemxZV9xx77YURILeEnHAM
L+0viiO2bC1J80X06qfYvbVYrdcRD53+gMmI4E8taku1vO326e0Lt4fcPv33QUvj0ptKDgwb/6ul
cwoN3e1x/k1yeHtgdIuLuD3m9vmsxXisQufbZ/8eCJA/2kWTeffv0//6Ufqpx5viT2rxn0WMKmBh
6Cqy5K0w9KaqH3J7LvumIPzvp9USQxrxxALov+o/j/z3nf9+2H89SxLZz5WWMta3AI/br2FqqWOm
RY//+fb/+f1uT/5fT3P7/PaY/3nhbv/2Xy/Nv+fRvz/i6deooxk1J5fE47juKoCxHh7Qe6bCeMRR
B4zB9DtCBUqt2iPPRxgKO385GVosOmvZ6KIFpJ6WkmZaVJpYyEudkAI/K8ePUvQ7kae/MWNeipY2
aNd4EKvUrtVi1RbV6qiQryotZDW1pDXV4lYLlWsikLsGZbGBdhgfO4UKGwgaUcyQjmH7NGjdUcya
WjqLlLg8tkRYdIjY77SNzQ+aO7ToWHij4+SH+RbK7rDjACK2pIdbKx+dLpEUyVOGcFcLeG0t5a20
qBfL3LQLj4sW+xrT8rtNi8d8EttkREqtZcE++mCphcKOlgxnaIcLLxuPhVXPwEbMc9Y6j+2s5xBa
chxOdwoFMtIn81DfRMlanuxqobIftHvh+i+xljCbcOvJgay3yHTFPjQeeruXtEiqTeVAYhybgAG5
c0g8pNHJttVC6aTWkmktnpZaRo2UmOmmlla7Wi32nNLqRuUefIdagq3QYjtalO2PR/KOuL/tn4Ka
zXZ4NZQYd6Raym0WoOnNYnVBOIENwDbS/VT17YXGBHUPlLC6NK7lJKN7IwRXOF7oa/w2UZDXKMmx
IE6rUovLxUjEfaBeSTQJ7wA27FKYMWsnmj8blOmelqi3WqyuUK0PKP02lIo6ExxJe422HaIxtrsk
CojtnB/cggUVrfFZoIgfUMaPWiJfabF867zbWjzvaxm91IL6SUvrHTT2LSfq+7Aedwl5UWaMCH92
MGNw1a8mLdGPtVg/6XLyBmaymoPoiIW2gIVJ5IMzm6+4Jmc8SkZ6WMpa558zydGJQIRb4A1I9wSo
o+DENUAgbXvUufaOYJIJdxihJ0G1pTYbkDE/rEJtQLjVi77hD8QtWcQh23WMczlJD42V/uQTeLoS
NwPhMmI/kUR7sJQfXoWTr62B3xidybKxAwzLc9888Kd1l5JpQsVc+WpkJg2N4E+n7RRGjLHC1haL
zMNsQeDTthjhDWHCiI2eV0bKo5VOZ+AC1Sa8WTamH1dbOPgmAci0xB7a19u59n8NiLXObfBFUle7
LMVBLiENfKe7zOG6gcO0XRLSUYgV+u25VJJVOt4DxnrJcZcwRXK12UTgOsk94xQLxS9ZFsiog9BA
CpaSzJyE3SqKPQf0QNRs2ew+pr7i0nfSUDM6YrpG8t7J7F53jlZMmvM7fPhboe0xpjbKpNoyM+Od
sbWJJlu+Qm2qqaytUyJiaLXdxsR3Y2sDznSz4uDJ6fDm6PHA3IMDgOKYEgfVveT4eDzvy3SIAaDL
89Bqo4/Qlp9Am38KbQMCAKO24IrvW20RKmwciqGJOVziH8LCzqLhJlA3YGavghTNiD2WgL8a9WHl
4qzw8Ox7Z/kxM/y95fxsN+M+/dvHmMmnycekFxGYFlh/uQDH9TgV1BDYnSxsT9h9rH2snVD9zRN1
c0ct8yF2bC5ApCiAh9aVdlJxTBYrOeNRr+yCJIkvaoxJe69A/J4IkzDWKUrMSQ+fE7t9ioDyAFqc
37B04xpI3yIsXY32dnXa5YUD+lJj+xqwfwG0pIuKH8zDGGakBEAxU9SRFBBFQoNAmfbHS8EFwY3W
MqVlU2WaTVQ6wbbHfJbRtgAs9rc0wscQBwEB6S5UxsXdpk9dKeWukB33CIY2GJMXMmTMLcMCJ7B+
lONAGlfqrkzkOykFxPGCpMPzUr5oM9Q+0845Y6QHDrrSB4TUgCzGXxdop12J5a51aSZYautj8EPy
1dUPKNaSi2FeU+x6TYNvz8HAF9+cfAX5xHNPRkSIzS/D7mdr31+nW0/L4p+yio2/K+zgyQEiHACy
mUa59WTg3GEjXgkMhcT7AI8PPoy24sDS2vVlUGRue95bYBEfJn8RdIV30cadpMr5mHR4yWQq96Fl
npYcthdluFwDDsLFrv2OBsZHoR2QEiukT6EntTfS1i7JTvslR4yTCwZKSzspsafpBDpUL5il6rR2
1yIicK8vmZPW2XQwM3JOClVwoI9/C1eYwIcUqAYMnClGTvx3GZY7vJ0zZlYRfwyWSs+Ewf9BV2uu
egicS80hMY2jdaedokDAaJZp9yiUd+IstKMUQV5zKDFJa69pqF2no/afDsFJaT/qEsNAosyXYUM7
L83nuzFeRtyAdQKDST2BrqvYXYuXrt8ZPo5Xh9WToyou2GJoj4X2xbbaIQvX1T4pTLMAkWEUaR9t
rx21jvbWpi4VP1vVyexwfmfpzHlQe3EzTLnYX4qDp2262HURqgR7ShGWZe3lXbSrN1H4e03t9NUd
qlF7fyPtAjaxA0/YgusEBFyFu2wqVyycftH7G/yY3cbL09eYRua6sqcQkNT0YLvzS1UNNIUJ39rV
Jt08lu9R0+W1UznAsmxo7zIkykOr3cye9jXnxOcN+iYlWLzY8hPBrpV75q0wSEihcsPkkAMz5YXN
MPhaBjXNbKdb00q8benRAaFZ0d6c1ozp8Fz/IRHe3SzajZ1pXzY9oaesr8J9bzUzJNPnpXaqH/ri
hRTmGplFc1oY0L4DRnjvXQVPJ+sojix5NibG6BXpH9olLrGLQz1a7uHx4MXGSc5N9ONpb/moXeaz
9ptLjOeGdqADPWNpwJSeWOkuPCWw8Q6cdmjUwZIqtYvdrptrGnnZVQb+ERgHOBAGmDs44tXRJ2Iq
zA6qGbLThoObvyEoKThHdnaBfg1J1JyfpniPeg7uatvu/awdOM5ox/0vW/vvcXBoN36pffk1Bn0Y
ucOmvXn2G8z7mPjnunuTgnE2gfbvfTPZO2O5792YzB2bBEtNAgALe0HCdzYT58HoWl4BHCejEve+
pggwcL8CUSVIxZMkMuh+Z9e9x/iyWdmCjTu5FtgCtkbJeYxrBFaBAlrgdYjWAs0xsJK7GqwBc4Js
TcoS0BM3e1qsB9Xi6nYtFE9SRYTjEV0GvQldfRMcFqO9Qx/obocJSFkQLboUl1cyfsQFl9FTbw30
PnE/SCbvlnE/qQjOt69OVZr1J1q3NKWr1E+2WUM35d8/9gPj9RZxkB3UDJYKMvNKw2jYYhvnNbGZ
UfWJAS27y2wmMqAMSbuowMrUkIUiDvMHXwRbaLAmkAk+BIkxIb+jdMrU+O+DHy/1RgTOgobLBKWl
P3R2fQoWMFcdSIFV3fcfKP1AXlaBfRoLg2JRNRaO8g4rsf+qUsGcwCiWT9S5gC36APt5NJ2aqUWB
5tR3/5NccvuU7YrUMxpC61uaCQl53oR3M7ez9nTLfblFvoAYZYhqjYn2UXpHt5uJ7qEtdRpvf+F/
Pnf6kjCJJGTiWgZOf/agV6yGRjl0fqAhEmBf8zJzflg5oyL2TYXJu50X8ZaW0Ay+5nj7mZUjMDj+
58endN86oMuHrPTHEy3rDCpBtbS7fjGe3Z6Uwe6TQXN7EvrrtwdNE4q3yTZQFjgxC7TqjHCNfKPE
b+Wt/YbzRxKYzbawWsbolajYFelGtMNMZCiIRzJfq3UlMxcmFBdjZQ5kV1WUFVwBQ0NvkQ95Vxan
5QqXqT6Vbsyfs2DhSJs4xc8UzHvaQYd/X7zZ0xaTQeH0tYROwwzMy+vTP2KjKvlLGHY/Tvr8efuQ
sVVsJtpWK5wpksEVGd9llm1Q+14znywt1SjS/zr6lkNSg1HVH3JDh70zLic5IwOfo2b7lM5U26A7
7c+cGIBjmOYHtNweFprkt/SlsXUqrl+lyn/RFbf8CvrZmjlAqTzKYD0XcUhHQ6nT7Yu3/yv0p23Y
MElRkUCNzdBTkJm6dnRvLRimt65oGOUAU7B0B8cWJB/3r7XvgOZZ1Cd73Ccr4HcFNNUPEdEMhUfh
aSMXyIFJDObfBM/lahnGxyI857H55hbYXulr0OU13xbOtSskqw/kJL9btvXmDbCeVAwgpvSf4nTY
zcskaJ33R2riP3VC3fwr8bBalYxDnYKn9qrqPjDGRxSYbx3OeOQ6r5NPBRIMv80BzNhiSbUx5Ffg
ur8RXz5Orc9hswElgGbpWIYV2Rw5a9JIyxxseHkmX4w4Xof714VsPZSUjKxK9Yncp7tckBp7+6f/
fOjoRzF06AmhmsFp6McXgZR7I+PMrr/2Pw/FJ8TFd3vK25fNXgXbdnLf/+dxQzSgr7/94+1xS+eF
O1O6lzovmQpVZXVIZqcgRsD8K73x4haoXWSUfsQM8TYt3aaymY3XgApgFZSROg0thkfjXEJkObe9
gey0MC9TDO+VueCj0YX3ceuvEFnYq046hPMlvCHAYcicj59IQWaM4xm7JCfU3TFZ3Ry+1IWMNoZU
MjZWTfDMLWeZf/uhVvcNWZzVNG69Wlsys/jOD04uNK1NmAsw2UP2RBhLRkVPcVPVeXbyp+w8deV0
9QS3Vat7d0lRMcdo1JdE5rmvkXxKu8QfTxKfUcsXjv0BNZ3ce57LcqfMnY1GeUMACIlvvfUMOmI6
uH1C0R2zF4fUGDPb9d7xr9ARD5OQ3cO0FHvZmeokYvvYegQ2emHU7jGQHwRHFkpFFNcCkfmeTiRn
fWX9DYKJe9SdyStkkoR79KOZalo0ZHYG7Pnz+G5a4QDIMP9tpYXa2b7/3RXhJfC7RyWLB18lP2SZ
mZC+jU2S3DVs5a9jbu/NvCPMKIRVZlL8zt1eeeFw5Dj7WrYhAd41gzqrnH/qLnyTtpPspB4EdHVw
5e54TSOB3sBKsA064S5U4gt46QerPX9ifXQdm7OEEC9uND0E5AH3zPthUC5rguiGnRqbHXl7IzOX
RYNIoj/GD+esEYYwXi4/GbeIUIMN3okXHCfq5EHzAs9aiLWfBH+beoz33XKJK0CHTNpOzDFLMtqC
jhBsL1+eXQ4rpQe+zyrfHd/9DqqKUET6gjDu0nmrtdCKaewU8Ps4caq1VA3MDIZI/RA3+7QtH2j1
UuVyOHfEdjQwTHX9XQXhbEcUEEuECxbHTB8Mx/oVOOJhTIaHDDEA6Xj9anRFtInjpEU0Jmld4x02
TPh87O387Nw/zw1uOYfhVY6SxPZ6zsn29JJYGszcih8SW226C8a5kh3CpP4yldOnm1OuCmd8yOvg
sfXpVSjvyRxxsBfDRyXEBSrOIaNn72VkyGZz+SsM0J8tJFE6BreFO+KWr6rfvPs6TCp59AvxTa21
QL8UR3vO71joiSHzf/yuvuv98c9kuX96RvIs0L8nQKdZ543MTvqHpSpbyCcahIxlPSjnr7IL/2Lu
piD2MM20Jnen9eB0P2hgvgbL/2W/qL6Dsq8XykXW37Pp8+qLP1OY0zyLQQ8kxL6I0vmE80wrwGZm
0Q1vc2RPnImIQu9C4riARs7SCVYI3D+5LtNtppMgKbivc2K+qdAXmwydMH14cyf186AXaSnqyc6c
p/zshO2zFeJ66Jgm0jop117cgZONRy0DDKj1zHUEBIfZLX6BwiY2LHAY0vOL553ZgOMdXzKpmj14
R0b98ix69QkZomL0/56GOVBQttXSgusQ4I8+tyTB5kRqA8m4F5Mj91aFNxzazjShIbeqMdqM1nR1
Bp8uWMFb1uf7oZV3/sRgg8P1PZZidvX7RtuGXPna0uSF2HKnZnpXgV6zbK8jA1McTeGufGZStNbc
79FEhkOg3WYOLbGxEx2pbvYvYZc9jd1IHCvz+IbxSU8qbmXQ+sXJw2rFBQiVifZfKUnxCQ/cpVon
fMzG7rF3jN9QJZ94hWcqEfb24QFm5nouAd/P/qYX8ckgW73P41OdeIfapvM12tu6HN9oMDmBSYo4
u33EhCDIn+p6fh7U8t6MDeWYVZwG0rbaggGIwdszeOgfLRpYVvqNMCQvnEcnx6ISqOjL8sDnpUMv
1mIkJzc1UdR4A+jTtNtXTo3KtUNK8jtBS0eoa/xrGc1ha/F7kHk3CuPBi4kDJQB3kMwre+eL1sR5
8fApuXHzrdT07tLXgXjqc8r40/TI0Fo/ZnYFf85Q3ZtI/VemFjTRejrIaTH+UTX84sEKH8002ffy
k7ycac0p6wpV/5JZy3eYRm9TwiiUSSGCuG2svIWioXoz4G+tSK8jjSOjFdhAEcEQtBvC2Np1NPbX
c8Tx1O0+GCbBj8jCBp+njc1rGNC12SbVwzQfbXv4iRXnl7xfHlrfhNwqSnODbIZmefXXpC3K5jo8
JmC0We4IFQFvxDH5Zem+jRTbUZ8DlrGVOltDzEWEoH9XlM9la2Eck4jaalGAyxkogcsBFlWQXtKo
fU8qq1v5nRkRTlUsK2bJXxZDAVJClnQLl6M8CtYS12AQgTCh3OCjnTeLweuZxdaCGpQW6GI7dzWZ
IRszmOVmEOY10jJ6E8J8EnrXcPLdZzk/OwP5qVmNvMJCjefFKmNO4UMkhN7DdgTKJPC/Y4qas1yA
ttYjXpE+HsloSuTB4SC2DfJUrAongTHWIF+vdV6FaZoW4+fub26NhyJC9pTmpc6Ms5tNgJZxtbRI
q6qe1N+UpJTdFDZy7VnRSxwWzbPKcloobjfsKTdT8AGQcjyVp+fKmx8haQfEkamAuG0JeiukarSk
V99ZZURmnWVfCKn/SoZguSMoQB0nZmJjFMi7Xn8AD662k8Xbi3fPP5H3FZzmqTjXEy1ys1mqc0ps
7CbPdWcJteSpLfpop22Yc1HC8pHBvZ+hnrt9CHU8sg1fS3rRPveC+ZSCxhFc6JrP6FFas4labk8U
Td7RH2Mrud4+WDPKPQPiZeAuDyGDe38VjdqViOhzZanojkwqtCL+hLMwKwWI6vRoy9olSY/GVhOT
kevWEyiUvjOfqVWH5+DYCJMEFo+g5oL0nbPf15CZFNOvoRzbF2VNQL/6hSoR0ss+zLjkEuUZj079
mvR18HD7xE+seWfpGX5tkLTseqPLbYCkwLVRdOcd+WpiEeyrPtVMYxK7GyleHt+u3DsxVH86V6V7
x279u2LBWWW10BiZ0K192S1reMX7HNzTNQrAkaE7NbY++JdrQSd47Qaju11GW+1hFdFzzRZ/NQ4E
yM+RwXC9VDzbwGAY3u+WNAh6LgrsT7gfnWZ+5lk2dqYgdUgm3Rm5Mu5g1cjwiNPxR5/n3Mdpat0l
M1tcZ+eIGW0DdHg+wRFze44MAhrb3JuHeHCORoTFSFBOFJmVnXvgHHXrH7JIPqkF1myeEq2lfZaY
6BhiLMblFjAXCmp3v0d5hzxGbbjNgDCq+GBM2cJFKmcEo1sl2ZnSjm92zIQIhaECXU4j3mjoK3ad
CjfjgPoC8QAmSkhhKYLKzumoFYMTKSUP9ZAB4EGwguKlw730BnJDJ58hRukbovBMYrzHhZPf6PT4
89hAt6RHbC03mY/YDy7JJIOLyKZiv6gWQhdJIF1Z7aag/cwH4wf6qIuWtIRHpuUtdcGBoOSFQK/D
0TXOz0WF+ZgisFyFEyvM0n+583xdhuq5rgbSVgBbrOouCTeCGs6p2TYrTC0pKGuvTdItGcIw/Qb3
bx6P7UHRzUPiNF2DLD7r/xZPY5+DcR3LSL4LRGKMNQFq6Ywe+6WZ0/k+HA1On6z/ThOupll8GkX9
VAO6n6wkRsiSo/CaC94jyhSX2RlsVJZqt3aBDRCcbsxg81zVE4IWJl9FBgMtcmZaA3O9EFX6XVRe
dOSwTwPV7zoWqbnZuxUyTAKF0zWoiEtekVcctFiyk4gmGKFANF7hIDkZyJWYGY8Xm8zI/HdcMtmD
SsYPGVN+iL4/VAkHtmXMQL13IE1K9zxPvbZMRxOG4xGGiaoPSe4kVDNKHJyJk3VGmhtTCfghcoxP
jl9wV5qFenIs+5C5P3EeCWpwFNcTo9VznImH3hsMAJLDu0osuWamj09JWOcugy1ahwkCrGIotyU9
Qn2Nm9veoTW8RLk8z8raSSIH4JmGR9E37dHEfAUXn2HPsDwWcD2ELP1DFXUJNQesMHDOxiqfgnv2
w1dzaj65hcyjMNB6hgsQ8ADoPeJO455UrTebKdTe79VXlWXjqffSJ1TF2m0CCjJzL+COQ07B1Bdd
NZL2TrqtT277zMxj8mnO+gmQ0lrBscmYkCzLLzm0PW1F7w6Mvk4H40RlkyVCCG8QY6XMTlxfKb28
5sFrl/Uke8w/QYP7vIJxsSClSR6rZnDxj3vnsAFSj2iZqYT3XqCIcLwhxGEyYOiu3C9ioY1dpanF
HROJbUrsQBypr5s1/vaKlZUatnl6LzAmxR220OW18Q6mSdeuCQPSNBS6yLbuNrVLiVhYTULQieGh
MMf9iUKEPjBNitDN7rrIexz6mYpJWyhuZj9zVN7Z5wJfx94EYM/zQFKg6L827tPtUa0iPwE3JWs1
0S6EEVKDDKJDASVkxJsOeNtTCBHscB+MkPuxYVAVZOHVcrp6E0kXmHOVXQICtnupU8bzEAoJ4rhL
HXVgdlnNhJK7mzXTTIyvZC5fOOszM1vEgdnLObdyik3cNHX+JUZCxCyfZnBHzG/upV8VoEUOFqDN
b157a3B348gAtyqRMMXcAU2KuspfVLUXW1YHAQUflAAGcEyayPQM18Oz8MsB6Al/3cIaBVSdOlDx
3mCeS4JPTYxac8J8yVyesnDAFScyPhYOrzi6qFOJ0WrV4YDtfTSzafHiyokfnWM1pmdycJvhoXeo
uIqObxcxasm4Jf01iuGr6kcGOQfa25Kae7JcJ278mQ3xS6JmVjpmSMjXOO32c0GegvHXGYZoXcqq
XA8LE5ocA3WLNQSd1XpBYmRI+4f1VFvY8geroRdnj5UDJ4WfkctsIwRSiJEYujQb7lLP+R1YrEe5
2V5rQUVtNth0bdZ5wfwYOSP3gndvjC5vku09SS6Smd8q7IyXqcBT3mTzp+o5i/mNRuKnvNkuaTjg
IymMDFRmXQcJO3phGJmteN8ZSUzgLScUHjQ49wHiQrJPw01via/bfrLIgNzs6jhnD4PtfYuGo0MT
8S239l3rANrloRO15FQNHwIM2tqqDQOnZoUdGhFKytt3tbN713Kqvd9M5TmLMuvQYiDoejXtSsEh
N4RzvgqL0Xj1hQJUaLkHaZrXpfO7Syt7damZuZfMTI9BXk1HXQP7xSgfCodFM53dzz4Z3YeBMtKc
7BbDX7E1HHt4yJWe8CwbZm0VQRxTdoB4+9klbXG+fTCG/pcQRnKajQYecp3eGUlvxms6c8PG4hBy
rpbgXYwG8llvti/zZKaHeMEJzjr6xLB92C+2+dR4yt+xlnhnp4/PiFGoh6Zu03DEP8hQ/ooKkndk
Zz2KnksU6t129Nkk9UVlaqyD6N0PI2CYmCn9+tFeO3kzzjQ3Pi0uTVD+yrspOjLsifb6zD9PKlgh
cDKPKjwEsoj2NPn9FVoEBnfS3BSj2R7nHMfTTXYLUs1ZWzZ0hJ53j8KAbDDKhFGf1OzWTrYdAxhV
M/rjRkyOtZl+ZINH6RPgZqB+fCTJ8RpMCZYyDY4PHroyQG3aplxLo3GtqWSQOFA0kZf97Cpoi+X0
B4ddSGIzAmyL0/oqQDvE79bM67qVWzn6b4oEMY5BlEsJ6p6qk28tlfFaTqxBt4WI9koNXMGBnN6x
HccEk3Kzfy2VPo3CnF4ZaXqvJHd/wFyC2T3FLamBU8rh1qmOZcDUn87asAUwVZo6dTCe5cGEEkGl
iF7EJhqJKTD1XsRq3HfDu2VguI4py1yyMyn1GRmrZq2K9oTrBbXtwKZ6e518/8MY0aZBmNtAkcN3
rFfOBjYZQTQFoV/J60IhuKF0Za+HgWKBnEsZou8ElwDCFOvPPItpwz25MWoXN1aPWCIcY4rWiUYm
rjo6CtyrqUnQW1Jl9AxYsGyLpSZH7qPU0FP1aAoRqbZhcKxzxnhpI05tIL60+V91xVdZcTUhpEXs
bRkbe9a283B4Tiz1NnNZ4VGCpPL/l6DZMvTO8Hwnbv9ibYacFSufWR+rXVvJK8HK7I/hMbXEBy76
blONGNGgQlCW8KBaBXs49hx9CQNZ01v7Y2Jgp1umgzVZ8uNrucysyf54oXUNXR0cDBkFauUliEzQ
B3Qr3fZeh1hdrPKJc/zVSDAIBhaCOb1eDd1uQBSBZp/1uZs58OU8nEgb2MSSVSyws6+om4mdoSzH
RgKhjFM8MomaFlw2g+307wLdp2RpX3ZxoykXefnQBD1BrPx0o/xSVi+xEfPXNGa5XSpIbi7ZnXEH
44r2OXHyvI//1sR+PBlWPu6iMfsqGFqtpYNZprA2qT045yJDQOGN0Zqg0m4TzvecScRVMoVaQRqf
34dBSNwidbIrgmR+h6e9MsdQtzP6PykNnYOcPFCitflnmp6TqLZ/0ahA8Vwtyx000ezgOUtLzEPg
bCCTftemWZxqWR9Tz+4vzjQcSY9EF2C59mWgximLBZ11Pcd78mO5T2IIKRXyTbT9XM4NyIOVDAqe
cCS2qe0k893qy6ssAB6kZq31FdJa/beK5lfbri4wBa5jDQ4kbgcSSNh3TShi9L455PQWYz36zKO+
ejxTskhRJZp6JZgIl4Nqz1pWGA63FHecm4S/ln4+BQU+Z9/N3/V6yH2C6iDYEpbwJYL4pc7lY7W4
H2oWP0XhH8RYsaplXg/X3Fsjmhl4S4NnSXntjHQInVR39gvKXVffRHLiB3U1jb2FQBKMLM190gii
sFgF8oayA9+tWi0wzmaTFVkn7WyK4HDbsGPOtqZ9xjSXEVzpFZuMgUefnYez3YZfjUkgshvhDrSP
wiLjp1HNd9yFXLNcXGbvvUwhc3K3XONnrqIScKNkiZ4xsywVm284cGm7DFLY/LIvHzO1Dhc46HvX
JuZhV/LrTEb4MimWu9YkLccw1LU3qRV7XU5MTrxzJW7lsL6PdSKOWeGW7mh1e4l7rdHhrW6/eTvg
0s78+V6GxjNxcAbjeOxvVBHNEl1t7Q2eFzYCYoO7lSJPdxB4rabgKnMu/xuI6na7JPAVMUhcDLTT
9BZ5fxNMCD35cGuvYVmKEcdj2Hjz9T9zP8Dzb50NxhJWB/y1mxLwB+zfNQS6qyELXgU3IC4wMeO/
qbtUe/3vAFCzFaUrCZQDUiEkQ20seSddJqbzxR3jfnP7WfqxHQsceCQyuBqYOfq408CBX9sOd1Kf
XnBE6S49m46oSPsJHbLQbdohhGDulM9i2/RcFCGepsJvefNK9rC+LL5swrnbPMQ+pjlZ5BIfioCO
YpxogZ3Pn71ERKHP5dkL4VMJfbYvjeWS196313BSiUv2Z8CZKwIKon1hgFGn8nkbiFQwWg53XP2r
osAycLPmhoogkcrWncKp2sakfciOo3hZUCIEYbQJgB8x3MGQYYzOs7SJrEHe5rOLt7pdIRC4cRTQ
2yYXB6E77bLHomFsF4n7LMe1UclfNe/cNsuj1w5jjZUaj2TvJUjZI6amLuEU6O7A67rm3oJSuIm7
7tkd+zelT1lFG5zVQIooiNtlF5qMy8X4kOHtJoc1/RptbvrWhTwaLZzYcspaiYsDA1J7SJD4o7Ek
ruT/2DuvHceVbE2/yrwAz9CbwcEAk3Ipl1Iqfd0Q5Zreez79fBGqblVl73M25n6AQoCxIkipUhIZ
sdZvqtkjZSy+j4PURyp6k3f7D3nvhktHokEDwT4W932bY2JS8JGNhvGEO0384EzmzzT7hozZ+E4Z
VJ2cAyw6gPgpmF6YzFgbRdOu0uoE9rPpLS0nLhfAGpJTTO4Bl7eSJIztIF2UedTAC/eJcs4iH0Lk
OqlqQBQGHgT7TuMXtDXjdDV440vS4drm1QkgnKmhxK+20YLk4bAE0rNSB80/KjN3LN2Znl0DTBQ/
ftgaPaWVypvv+6Y5a7zHfewAZJusemtGQ7Wup1NDxmsGt+TG/quXa/W2hJYDDsfe9AGswblETwPN
CC2K0C/XvHrdGh3P2IAFEOSGYuGGOa7UVXtG9ghSy5SkF80AeVNw+4ZI0wPq07v42LCDxyAww+xD
zc8ju8XLDICzA09ylfT5/+qEf6dOqJqICfzP//2f38f/Ffwslp+92/9P+rVJ/lQmlGf8EibUdO8/
0HODt8cjWjURU/2nMKHm6P9hmqqGLocl/NmFn/sv73ZH+w+0V5numNQ2LDQh/uXdbjGElAejBlsC
FUnB/xfvdsMRwgg3lQLxfsBqCLkwxDIRSjI+ifK4Tj9lWaeaP+em/UeN2QoeD1b00HcpioKwCb+i
jAf+sI1/VHmn39lsiR8hZJKqdBzQ9jU6tuEwPgZ4R626LhtXnmUVT3XdU/mKSFKLlL9sgq61Fl2a
WZswmMqnoCrNY2e5Z2Q8+ZW2iI2iIq72u+tkxZ12HWrCwF0xuHNLqONG1AdH5Hb8BpjorXHKvji6
IZZX8KYQJ2yGChr1X8yRsb538G5mASomyFNz3X+tnaxbm4GCQHNYae+poz1YVd391JJxP2ld94Em
IzLCI8C6NEjSXaIagLsQ03nChhfHRkdn3zHnYLpUEBSZ7ldHs/VLuJv+yy0k47K5xRBaWTVUGEhj
cBK1guYwdI+KwRYYiRZETnLRNJgz7mWXbxrKMXX2b3FsaSruuWVa8Wdktmyu/WJMGJMXitwBZ7qh
u0evgph1PStnl51DAib3ie4jqazmMcDVS4BuyNekZrZn68zWJEz6bJ9MAV5cnw/9KMv2ZqmkW1aG
DjrzQjLWzrPxKI/mgT0LD+Am3otROdBWRbDBohigTAxijKxg9RHNPgSBvg92EG/d95JSAoWfD88v
4amhLIyd0vgQjqyvBnwFPzQt8haQZZq9G3eA1IF6O0NZfYw6/rIO7Ou1nDZE6iOPGuPixPbw2+lV
IJ5OBg4ObA0sh3uoFu1ctxI7Bbo+zO0H21eoG/p2v7FzVdEBvZ5sW/f5gZQYd46VsoSC454crfBO
lmg8G9J/p5n7WxyGKpoaevAoQ7LpZhS+IZT0yygbfl0DGtDMCoflfJPHgm1JgzRaf0ApihTHyPfr
04Cccos1EaR+UHwFog4xmUkyCRutqd5kD/uwtr6Th5/7oZIyRH7V2adp5mCMREHoNjOvM51tEfIJ
+1swauF+YvYFlTNqL7Ihd72pHcV5yPKuvXQskPZ1Hj1WLD5+9FrzMKlh9tUoIySHSi94IftLMrVw
9JNehkJRQMtIcg8l4lrBuLEQtNsHaqlQamo7H1KODuMnbFTsmGAWwAKbovO1oXBxyFNt91tIDCpu
ZS2sJPBWt4GIfef5h44vza9zxcQshvsZ4w+zgCuQiVUN+GTKlTIZLxtT53Pu7BB0q0jQyybyZ5L9
inHMurG91GbaHVRXuZ7kY4C9dSAQYlSumwcEH/JDkm1kJ4pn4SUo4tfDEMWUw+SV7iqojV8jgxiO
AVIK7xB/xBlUQ+OqUcMHFxIwFBbzGIPcOnYgpR9aEbfYSqvcbjEgz6fE3FzndcDcr+NZo/4wMm03
9WFLPd5UL2xCpgswdHF8bQa9xL9owq+iSrRrjHw7+Xq/hsxGiGphfmid5P12UhtitPnpopDBxGzw
6SeU+PDSU8P87GIFPqtsWn20rs/XUNI163iAQSO7CBrmZ2/Ss9vcWxyeWbMG/cvehd/0DrV1OKWI
Kh6HWMdIZ7Sy7y6mxgBxv6mtXVHezpKjC47yOFi/ngp/P8GKkQ7Dsfa39cD5+jD9H5Szz0WUt0Jj
Wv38kIW+ibCpjTyRTfZA//yQLRowGS0pw5+IBnb3LX/xw2jU0Lwtr7fXTgovXVRBFV2DYJSZ2D62
0VxsSvFX7FyYq7gNnoKOD0rrrWKrChYQPrfaRcZCcjx3zphDgR8i66ix+coQ/kZmKCZjMVsQXtV6
U87B10TnG8pua3wsp3wte7IZgHjiivJ87ZSor4ZzdIaMpzxbLaRE1fO6gxwss2BY5DkGp7KrYhna
2ELeIHbzE1sdZWfMbGfKVI3f0HM4BwiF/SC3+p4knQYWNTKwyE0cBBLcQxb29qIcYvUcxSbsh9SI
dn7TI+mSzeXKxnnoRctJVIXNmGyEHv0yRvl2R0YdTE/fmxdIbebFcdlRcNdCKmyMRbdPyT/BUhY9
Oc1tUqj8JS89NY55uU7bdlqUgFkw+FjdxtyMFP03Xhs5L5ajnuw66L/5AZUFvl3zeWavtUerDTR9
Nhbf/IcBEs1KyxpHOFiz/GkT+28UNFGZ/rQyQ9PTQy7atFzLNlwUJf+UInRifcwKdDpRv1GxgOzr
5NIH2vxoBKsk1mFtVD2ckrmtzraQNpt8NrVGPGbPJMzbg4OpC6jQeNwbFcg/BX2WPfcTZc9a1MOa
TdGWVdH7+9uAPJIxOU92P8Vu534a+KvJtxgrTICnI7WFSMeyCe+EY2kmylazXH+T9GZ/zhQUPUNT
Md8np3vyQDT/o4bMjn1y8L2jLlTnd4GBwYagc1gOwhtDrVKxk/2QJQJMNxG9Hsqo3VrNRg+jw3W6
OFHGPR26XRJ16WGIya5VgIFQuydT5MUGcNTE8N5dELGTVvg/IyXfaH2FQLxnZwvNG8Az6N28GmIU
ApseNlMKjBwErjgc0+oUl3ayk/NkaPLtAiZNzGMucTIeDda3sUq8A1u97BnXJ6Qmih5YU6wmj5SS
kkcVwzliYjNqFskjfkzJo2uGGXoIkLFkTM4zlUq5z1wwE7Irm8GtlF0XT++3kDn22dGZjS15MpT4
6kG/51Vi6paJ8QK6bpGNtr2XjWlUA0pYWn2Xi6XDbUAeyVgTdfVfD3d1QpFaByH76byWWhay3I3x
lQJBfbC94CeKCBrYjg4eGt57gRFEz9ocDE/hVKyy2FIuJfW2Q+kBq9NQUvhmO+a9H7j6mzNn1jrs
A0ypglB94uHyXU6AyPCztKzmybOiamtOprouFUN5qzt3Y5aD9s3zSX8aujec7MQtDzx95qUcSDdB
nmyCGZeA3DTQQEFr+pjANzhOtk4yF8ni7dDowQNL4/Cp8ttzhMHUsTLt8ImyF8QIB3CLHJRNr9Rn
5F7Uo+zdZlRGxOnirH9dQ87Q89y/XqPFCe1u0DMdAnUFzdZNfHd3PYwLzd0peFyCyLwdjud5ABMM
xDdcVVanvPo96mZs41DICF3lVTUosZkuTwM5atcjmqKkBMMkVy7QQTeWmNXnc7X57591n9wXTEfl
QYcrKQp8ILps9rV/3rX8MBkjJUnzn4nu4SOlkwcfYr/5VsI97ROhypA8aFFWo94R9PiAO/qL2xXm
ro2VQ5jCFF9EyHEuQZsVa/l0cwEx7popTHdRTyFhDXcHNTIHACA5qOFvVA6NPxW/efsW3AdLs4A4
qI5hia3/7/qvihYoTpE6xvfAUPZ2XaTCLCTp75OMLMy170VheG4qUqljDKjjGnThER7HGXnldkrc
OwxywvMM1g6beu608pQ20fxFXaCWzy8xPlUmbrh5rU9ou9jxScZkY6ceMjVg+cAeM2CJBsuZYNND
a5mGv1mcSDnw3xIAfGAG/0/0Vy3N5THzb8qJaUYiyx79H3gHHysvL1CTgc2XusZ7Y5TdNh+A/NiG
Yb7HKnt0QcYGJ2ZFzxVIxdkvzXd0LaN7ZB7xKhddvyt+pEZTnw1XUR4dK3i6ng2Bam0iQbCR10a4
/7FRj2bU7fLhSzTOzS7Iymav8hdB614cXvst0m7yiPJ8ma2tcmpwxOoUkAJ5TwaxiPtT6JHatEII
gh3cSdRat4lr9TWyZomLJh/oGdkgeTggeiT6YEKR8i2RFeozSlTyeW/6UDXQ13mHk9SgLVuMW68o
6yfuGj/khJr7GXlJxb1AQ3e2flEn62b0mo/Uchdm5CVfmyZE42zkpg7xR3+BdYYmeFMaK7W3f++a
E67CsaE8Zdgwg3UVKljiSDZhyQbbdd0Oq9c/BhB8yXb//e/VFuq6nz5+dvkGxhiu4dieHP9N8Fgz
gkn1xtj+0TdubSNjTK0FbQNg8+qpQc7zgkYCjeOZyxDp3bUlunIgVSgE69QaZC9oEMcIA7DCNsx/
5Ki3KbZAuvsYK4n/mGBKt1e77LUHsQL/Z/AfMXRPNlaAM3KfFkKqKx8MqjsoGsgz5MQ5CN54RFl7
eYaMA6YUV5UBJNFceVXZk2fIq2ZaqC9uVwmFhERsVQCGxAtHggMWNLCtK2unJZiCL66Hoi+PZDO4
obXD5ZNNnDzsqPCqtWHddwl8/v/+U9Ck/cefHwOpPlPDt4YMjjCA+PO+o0d5CsbFQgqjhM8Z+VVy
yur04rlRusMKNjnJRog4n2LwaIuidMu1jMm58qhuHWM1aB4lcnHGbWCshnbbh9P7p/g01slDOTx9
Cifi1fUgPrTFFO5vl5HTGiU27vTUUK6vLmPXRoCNAXko11e/DTRKPt/riJXd3WLyKG+C5Biwo7vF
by+maCU+Ipqyl4MyHplttsPGCLv1vOrZ7IQ0sMShq8j+50M5wbc1Jnw+/O20EByBBoP808VEv1VK
IBGl4i27enSOtgoxSB452UKHAXm04u4pGoMnI6jdQ1U01Z07dLBcwhaggV6E7kGO2CReD7I7kZGj
xBOBpI+h8HtKOLw0uvZGzj64kHMDL1k4GJNRKvlAh69BdSPRDnPg5s/4SO1lnPRBvB5aMO2gabQP
3b5Mel+/2+TltqWGvZ6c9RdX1fJq/huZW12aSP35xfU0RLdc4ZBBCltufX+7f8RFQW2817MfpHn4
hG0fVETX6e4xGahp+HWyl70i1kNUQ/UsXZFjbhcy+NvIECOxklZHGWonNUK4Q3cp/gJbpe7I9WQz
zoF3PWrKJANb6ENYxetAHbhv6Um3ibSxfdAw/3pEFZUVn+MscGr2HmUoR1d5Z+LjjgaV6z7qoiln
4fUSKxRvRVfOS1q0+lTb7sCHEhuQfMlYgaAtnFv7XBvAFIqjWyNjdogyELdo1AbEqKMLgdNPc27d
34atZJjuFY/tO2Wtz9f/L1/udqkKd4c9TJK/muq1rbODFw8AF8DnoUDm8iCPoqh57ZFE2XyKj2La
LWbUrPm9whSLMTLnt/M/zRvMAK7/YKMB+ucFiqISvCURbIK8W7q828VvQXlFm6QguqLOQ9hZ5t5P
BhPmI7ni2dujjAMAEr6WSVaVxh2TCHEKI7Ku825nkG989BE63dxCt9PkNbF1jvwn8tnqweW9oBza
Dq+tbn0YItkPsBe0Vm5+tfu4X5A2QZuHXO15DNJVbQPscid3XqZTzZ6qq5xD2KD1qoCo+PBITclE
B7SwEiKzmj7BXk0Aa4Fbz+MQQfHKP+n+fA9gtHxVmibAFq79ALVSvSIjUh46pPgFiKV67aLQ2WZJ
jYuanJshwFujTb9KxOhQbxXnkEWFUOHskLcaY7Bfqj1vSkuJngZQJWzgUueH6n1Ai0THvsLk1Vci
1PORzdliRNCRaTfEE72bL6WJAC0SBcq9jFlAEc5T5F5PkCHKG906DytElagKX+SV/MB49MoiPMoZ
SEbwHySptwp8TNVsD22PfqqDenm9440WIHvHJ+81aRXJC+6UspGjtzvjbSDh2WLpZOJvoUFe5HZD
vb3SLSZnA9r+dXn/HqlB8QgP5pnneOvBnZDP9WtfjEyaRRWHCu8tdHv8wyf8t9WAnHdbHHy63O1c
/gTpr1cztSH8m8WCIdYCf9xy0YqHT8c/3FWoLH4SFjdAItZenDTfzTrY6nZUHoDt6Ouuin+OtTer
a6tqysP1MPDeWtxWdtwp1e+BAsSGu/irFhrqyh8tb994TnNkgWsus7oAR59U4d7pNBttYLtHqRov
KhsRlShU3fdcy3N0k0zUbZzQe0ed5Cs+gfY5LYL0MfCCD9L6f2NcIGqgn/+vmuWZFLlNTUUA8VMS
TPMSVx9xn/9uI92DEuwI1Tzx7+YktM+yp6ou6kNkLhZ4AwBHyOziMdDYjMnRbLDrHdh0ZBc9x1wD
wQUO5M/+fpwqoM3iqDSGU49DJ9LH9Kh42lBgxKFsLDRF7XlSd0Ng+RQlbH9XKX29RyFO3fQw8k9h
BO7XIQvx7IYgdDsPI5uuBiYWAu7gda0oOAQ2DZlUZS+PZGw29XjbOWiFiMFP0+TcLukDOIpiGFIh
14qi/iGYouqFRZi1dtwoXyORqby2E4qvqelDeBVd09DeFMWzTrKn6stqnNtX5AWNc1fNj6zH4vu/
Wb9+LiOzb/b4QrI8UFnb6trnZKUvLMOQrFa+RYpVYk6rfDHSPn+UDcj2lAJNfOZteqR10Kc9Rmp+
3012/hhZcf5YdwG2oFa28BQU5BAVCOwz4lt91EM47rqv1qD4J3ktTVwVJAulBLN+uL2GFfGZuiy4
5PVkXInql0DLl22iz49dCT8uqWCWdr6l7Yu4xaPAt/VLCgVrEQ398HVotfssLcx/AE3e5KntftUB
1N8Flhc8TfHcrnst9/dqAqK/r4EDmXbxcCsHITrOWzW05PcSUW1fPOwBDrJEhCJbd0y16i9PiroW
g92IExxxgryu4o4d0KbiAbcQLV2UEyaWt1ewFHh3FizDsiraC/J33bGOMO9J1PYiQ/woYEwj3baS
XdCkxZo0SjDivTw59sH06595UhbnwYi8x9FwnwZ+Ve+1DR6tg2/Pr6qz36uwO4J5x8smC9NTLaCL
UNTs9x5f2pU5uUIAD/WOGE/6JZm7Yo9z7NoGxXS8NaFq/+rW7fiCiRY59qdQoCfJY/9qdN8ETNlZ
HlKgATr8oKaWMianTG1m7MMm1DaJys65jovuTf9eO73xprZII2cVtF/ZRR9mXNfGZK+BLBtvNQ9I
uGZ58PDrnCKozIsWhPYmxDThwTUqE7MXN/3eIMyvluoXGJh3g630BygoxZM9sdlX4/xLNVnT0ooU
c+cM7fQC+OEeSGX+BfVyDfh5km0xsQRKDQxBzs9CDX/euDRZYHG6Z92Jkz9yg3soidzu7wwwNF39
nLviV+dgP0U2x3N191qF+m0pbgVDiYtjXXxzG3Y0kKjskyaaag5R+MnUGENougPsH4qJqn5fuzwn
bvNCtxz2kBMP1WC0e5dUCKbJo7YRxoNvPbICcY/GXuzBNRhUDLHNwp92xpRvsUqpz7ll80DK7a0T
Rs1ZhloTR5/egth9i8kBCxLqrKb90fc5s6o9kG5Zoa0tVWdrlBnALigXDHstdE0Kz+BIZDcIEPsi
CzcN++uhjNp2o/uL3ybIw7Kk5hPH41b2WnG162xxNjR7lHN91ASASJIoVfzyyRzD6L5JIOKSAlYv
QW0DqJsd3MBjB//JpggPskEwLjzgelBBbTGR3RQDMiaPXDH6X8aMZMCh2n6+zZJTqZEh8aj23jIs
G3yvys5ZKUqFco2JOskd1pP61hI7EeTYvEe7bLGL1oCoiNCE08BJgfVgiJ4MNX2e7ihMAELX/fiM
dROPfbZlMGamD8SygnsTofJ1V9rTB/rre53l1LOfJiZlPwTM5TQ+GJQUURhA5NI3LpA1LzIOGmZY
1ROmwrKrs8OJ5+zDwlS5gYMO2TjZx7BC7/oJ/QpwvOFzr1GA99qnayTMDKRCxnIX2rWFcnFW7kOr
3etjV/MR0Cgmn00aDjHi6nb91ISBukOjswGmyiggPtAN6lRuFax0llMcRA/AVOpdM6bFps2T7qIL
yX42rP63oYK315r+T9uu3ihJ12+Q+C3YUZxUhQrU1UCqtkddjuRPwkYJhYYcwgB7pmujUIcHv07f
UH1/U8YQvslhY9ymW6ZLFcq7D8w2UTdlgPoJsgj3sraT91QcLXBOG1n4UbN8EKD9nQsq541FRLoY
Zy89+qi+PZHQfMjFRj7wc2uVtMq4NGd8AKxxds6hCV9Ys3C1Er2qhMsrj1zE1nFrtB/cNKIq4Y7r
RJ18gNXixitoDveYdnzI+66VI412HZB9yGW4zpX6/tP9GTbSZehwOcniqOQZlWG05hXDowMZbBng
x/QCUx0h6SQLP0yULpxELb+PxbTrXYyAoDg/4mMFXBkHCV6t9zFDp3ErOzvEvr1Snd5CDlfEFMXy
H4pce49mg2K2HFA6T38oq37j5Z568KeZxs20g+y6uER3YBvowyxv7iunPF/nidB1VPb5eajXU+Q8
vmJneamxSU8RIglLLYzNxRyr/ZNsNFLzwL4udkEFyo8rOF52Um/kWFCExbHU+hfZ6/y8f6rq+JuF
FtJCM0gBlq7ln2TjVTHQf2Aoq1ussxPlhPL2OkDl7HCLO4kj9nD9T14J7iSweQdvATXDxdbS1jIo
J6s5dOA6zh8SBxMUgCDp+2R4962VUfsixXoGjP1NhuPITDZ4qqNTKGb1fNER7wijk5377jM2nkjJ
EG9dBzOWFLgpJkrpO0rC2mJKUAN0tYBtn11oXwoFUllRciPIx8k7lzm63OQT669+Qhke+A7CJ7YO
bMEYfN5vP6yx0I4Er6XdyyZBNbEUsk6/+qMyow484MTSi1gmhwMk+veJrSObUDrptkt1ZVXFSn52
PKhsTa1EP9p54WBJ850aL9JPMKVPRdzYVFY7nmFJiuB9Nj7KmZGuIuDuuS+WNk14r/rpzgtBwv5x
rQBNL1LL5RkjH20/pBqGEfLQHBNkY+ThaEabsuwCbDFcbW/33zuHT6bx7H7rBHb1UmVaK2ho0X1P
mecFIV+k5HmCrFm21i/F5PKHFLRMOeplA89931KXctRx62Tb2JBMZLfJuKWZGvx02Q17NT90PesU
2c35wJzUtC/BXMFzzvvwp+eBzvIHmLmqT+rCdZ0vsZ8D69bc/GluMLOxfM3nt9EXO8UNg/tBW6BW
q6UJwP6pRIPHK/Rn9BIgfjnl9BW7g30H/+pLoptbCkTBs92E7nk2phUVsrjBnyT58O0mO+oIYz1D
EetXVod7W5Gb+ZYS7LQvLJ4wU3aQDd7SwIL+1e00JzsMornFFN8eVyClSQW1ATIEOeBq4J172ZAH
bvdmGFP4QYiG8g4GDBulNrt7g+3zSTaFl0XbPm+/3kLyCN1BbW1GhXavZFm7jExj+pLp3gkgTvLc
4tO4l/FAxGNVOSnJ9DRCVtgPQHaWNTYRi3AKiwfSq8WDPFKdunhI++nX6CS6MiZHvRQozODXuKo0
YbnQJ9V6MOwR5iIFoAWSMNW3HsLqXNrZxxR09brRcZFH0lp/Ko3gqz6zAgYueh96LaTPKa4f5JFO
9mvJJhvDBp2NiBBz+TXi2jHFrQDvVjnxNiBPnhqrgq8NQ0cOyNj1CpYePTks0Tam3hw8HmMgdKNT
PJTUrCt0q2R3aoLh2vVJXN/ZSnkY6hEhGtjx+7YcKvIjTnKey34gH6vy1tkuo/g/duemdeJlosHn
LKPYeMldS4j6ZNZd/WdXqW2kgyeSXNlX30VAAP1l41nVi+ijNxDfzTAUeTTb1BZodxOFYLXZe90U
bTBfKB+BaxiLubJJB0dhseGXm556z3zNo1zdGqInQ1EepKfU6WJUGuJ6jQ2vavJnYTgLk2rlQsBd
jHV1dEs7vGhDP29a20HoKAfbG6InmM02RLiodw6lmhZ4iVX9R+ukSA900XiMdHt+anXz6OHa9aHj
RbQeUWjE1YzTwe8gngdpr1LijSzck6Bwd7JYLxsH/fhrVw4UssJ/m2OmfrjMLUxTUM980lG+7dO+
fUv5fe4z4FaYT4btW2wg+oUKD3YRYpSPEoJdNTgsPRlV0fLKjcx9NtvKP+MVA9J1Uo8F6slAsQr/
TJEyhlZLNVf0ZEg2ef4xjbZxMgEKnmfFK7dJ6p3VJI+WqLcVW79qmlc9s5Dfymo0CEQ31cev7YTT
mOzlvg4XvoovsgedJXDG7knNYN/FVbU0Sts+NNNgH0TFqkdCjkPZl000ICqBbkaKPvU/J8qBT93O
KQywYfCV/5z2V3P/6pptRUVQhZjOOiS1Tp2O4LlRw+OKSKwkq5R18yIy4wyjmLfJ7uwfbc/PyjQi
lM+q5lRFqfIBe79ezIYRXAbxbe0HddpPaUkeGt2ctTapyb0/kvUdtRzCEMK8y5q7CBKI8akOlPJZ
xqMQaSgZz7X0ZLEcuuj91zaLwnOFW+xdiW7ot9ZCKj4eg1c0tlis5+zBmsmdXnEP28sJio06fqSZ
4ymaYu1gzzC5zShovsEBvRvBpn3JFNtc1bFb7LQwHS7o9cHkFtd24/hHoGfl0xg0xtZEv3nd8B3/
QFB5IScYtYLYRjuXlOZM56E0AFXn4swhNRH0gl9KoQ92cQwWXKLAZSPx3xIqLo9uA5/mferKyRWu
WRgfjcHydil59Ol6t9dApQ8DQX0ul5GtJmurmMb7ppraDxfrm75LvjS2AQQWCiEldDfBBhK+PuKg
5EKNGURDVa3kNMRcDh5JlGfMFKNdbijqXdRO9X4cnHofQXPc37q9iCWugm6vHJb968R/nXKLlWgO
3RVJ7eMowHm3AXnBsEU8p8YyGPo8AiWJwbdA97RndN4g3Vv5EUqy9lxPgvQ4oAjRKr4BAZpHljDk
ypyFTCjx57GWlh35v6WcXKHQHcFAlRkk1yPzFjfR2zWDdDvh2o+VYN+IyeqMGjA/6XCHDOiCehcK
DpE+/zoSMcWMq3+YBnyraPIOhu2wLRGN7N6aIgD43mo/b5FPs2ZztBYzPjTA3DpM7ormkghs3ASW
CDhfiziv6GqtYrK4TLylN+T5s127Obgr5SPGPeiuMuA2R0WqHeHlqlCqvfwjrdChTXz7xzQ6rwYa
iK+YiVsrs270fZw56rGLoMo3KRo1CKcpO93JQGj7QqHesJWTbfa/mtE0XXxobORMtDQ4y4FWGdqT
2mFvyyz0THwHbf56wCS+3TUw63Lsb+6MQE1+orZYhl76jz4Kf0aqS61HQdoOePt8DClN7ep5QEDb
HcoL0ERYYDygv6VjygxOYo10bkvPflcbM1566GGdOhsgOWIxKy2q1xh4N8sQc8BvVb+WiOeoch2k
J6rowRaoPg1aDmI3xaOppAgKmrn+rZ2VEwLF/gsK6ubGUk3Wr4lWv5iuf2lyu/wyOtbLrGbFxUn6
/KI6LguFykg3sisHlLqBGN33DzKkONiAUQo+t8Ybu2VQAFr5Q0uaN3T/ILs4Tbs2vGDc4Ycyn9ga
jos4GvPvZrF356T6kfVQPFtPSx5TX6m2vPVm41E+fg7bGN9sMQVHqI3RasMHVA57GVSOj8Wz7h4G
HnfLrkfJFm3re/m6JMT5orJGRZShtlcNXhwPoz3/agrATvss6KFT/DPuuSME7D4G4V+xbVrcJt/m
TAPlgmLShIui9Rj5aryJxyp8ZamnLssRl9Nr1xUiqyH/CdmdNTTQYz+dd7JrJYaK647q7Ummha9W
S7Ufj6oa21UuFbX+OwlpB/1C3A7YBj+Uo9Odrxei7BxkQXKRJ2ooPfhDi+s0oh3X53YG6GxIFPQI
xENbxrohpoZYC4/Gf4ZkHJDcUJFNbu1gy4Yvbi9m3YUb4JpftbYHPlpNaYXx5Pwd4PB836lNdioq
fihVYVCKnDR403C9f0yUXPWpAMJRGc1DRyb5S5RjoafOVXfxfbERVIDa2rDN9/iyxZsSWZNHsuoq
YnFJDH/U9Zc2LlOLqAJrXSKufpGN16VbFVzQw7UXNeRpbWVrz2lyneAKs0kj7lEmh/IadPpOsZLx
KBsfGSZEbEV/8t77OV7PTeC/Fr4T7ocGUpmZzN5rpE/eWs+dcK2Lrjf4DlbyGgxQ0a2N9EeZmy7q
I5xqpZBTcfl5JvFRXowU0W0xyXZL/VAaCSrDolsEdnqPpG+wUlvMAkyWJvNg1geI8p62nkqnWo3c
nYT7i6uxK4yagxoXsNLkUOEV2p2cj+UBH0E2oSYepBm8ZhZCJ61z+11sZI+yV1hBe/ozrurDhI6S
mKunKcLbzDVCvblOA7P62zVkXIbGaBoOpKpeCuQO5GaIKpa+6jsqyo6eRW8Iz17jGaIq+GcU9dYT
8T/ny3hfF8VzHbDlsA1/3/WooMgjPQNerqdwdZSEZPk4KfN9USF+dv3eipWnZVLcmIdqL0MurOez
/MrW/q6lwretykqpKa8Mb7c14l8t+VDh+Fk2Wsi66I/15G1ulwwauWfMBBr7naTJ8EEGvL/3LfjR
juiG2MSQH2UhhJfDMWgo9ci4kaCboNYzzzb8B5971vlYd+SBbrzgxBxBcjNhl2Sq8pHoypfa761H
wzMSHANqNgIibrss5NialyS0vB47gd7eDVgo7Pjqkej+F2+j0TDPwGKwvQ8EtYP1hoIHM/Ldoie5
H2Ws1muE88aljGWOpa9mpEJWWoXBRF3rZ4z6rKcYV0hMFetqw5/XeiJpru4r1FjuglIxn+SUf52A
+H/IVjkGsIiHw/OoN6sZQ59H1KXgf6A/DaE7fo6VYUazztn19kzaDi8jRD2czIdmlJ1HC4V8qv67
HPfZfR/Yd6wf2uMkwGmy0cXGK7Gcd3/om60MxWKDFooGPnu+AP+YUKChhKfMOLfMSjB5y7zotJ3h
j8drV+YKzaQ8RqWt72SvnnVuqC6EfeqEGxZB/pNsADi+GaNdQSvw/Kc50eYVi3eUukW381mxmKXy
xUza/8vZeS05rjPZ+okYQW9u5b2rUpm+YbSl955PPx+h3q09ff4zMTE3CAKZgFQqiQQyV65lwXyR
5yt2V8NF+GaB48zDsZEeq6GOQdzZCqF3DArpBVYh9WX83neyWcIvl8kwVwTtrq87Y+WUjkkV+VsK
WuWX7FKr4hj1BxQtqNGkEAEHlb5QQ6Qf5kGEPH2rmydZCatrmerlFc64x1CaQhAiPOq+tk7CKNym
SdCZ7qjtyDec8QCUUQ5sHywz81GoVoIXuZSzDRuaEajZBHsQ5odnoYzjgrr6av6vmcIJCpYfUddI
856w2q2stGui68PHKHPUJ3zUrkSXeoEvMTevSxWMDy+lJqZm18DOAw6KU8Oehi/j2AKj/TOWetAh
kyEtKGOskauV4TdtZZCuyHbxIEQxwe1Nfy+6ohkzLyWtBPNdgRY5HC6ToxLDfb0SlxGIFHMuLsXM
ekV+M0fp1yw2MfrgN6/wqb/VrfYHQCEu1PabHMuAAUqtOtcu3C2ewuPJ7UyAdq30hdRE+0MN1Z0b
KdckluVd4iWNt25agxR6QLbfhkX6SKyODVULL6zWoVColhD2t1QwJDFkLUYqa3fYkQ/R1BO2joob
YZMnz8mWl5HysP2/84RNmRDBf+bpDux2rR/58wpFubnWp2TUBrfZgrnu1jwG8pdMc6pZNoF7TDRQ
dWKCoTnRWAT6tw6UEISkiXqRxjLbd1GRLRUQ7F8K9mb5qH1rvOlfLhPLgAE3OgG6VOfCoEA5aiqc
mMqOH01Z+douMGq+oIXFo3BaOw67c+9JwZuPAtha7ZRsgzK2dADSg16Dpxu7sEiMXRW3v696M9u4
UgfJIdTBwGAml6dVXD2nwd4jU0/mhie262gXaOaHZ6nDOoe/c907sfvRJ8rMT/XkK48pFJ2VJNqZ
3J5f+ZguJje+mee7KKmHY/vqlj5QraiRV84gta9SGPVEzit0fCZrK6MmWBBl0FLLrYmBQafZaNHN
oLz2lTp5AsGyPu6fK1WQ5q2yaSr+SOhq5R6ezOaQOI4299pQgqx16lYW//ypaW0TKn5x+XCcBiMp
fFP4Jq2ffuKqGL0r2DNK7fPyjdt+9aucYg5UNvxgy9tC1O/Er7lpecBJm/xQ9WhV6gEELLnUn6LS
6q8t7OHXHr4qCerAoxgSDdwPcxWykrPoEcHurw+rmOCX7BBauZ4/1ygdbt9x0e+eawS6Pewdv3wT
Qwm3kpOSd4CEplJg4NrWvp3KheupeXYTyXsPYNCAWXqqKBYGUO5yvdKn6mHRF00VuRHFSgXcQCzw
96r/6oeBdytU3aYg3Ug2CpDahWJJ8puuAsMwoVNboziovLWIagG96Y1dMSrxdpiC654KUslPg2wV
p35y99GkWSORpCx8M43vYVqoW9Mvq/kA6fcdRVD/YKZaierA1PWpUlKd7C56hQSW1SmQOBVcmmWo
FXtx9WykwCZFIvohuSz74Vl5TbEPawh8grxRlqbUoLFoJLMEwpR7UIXVroTFfS66oWnE+1RNjVkh
J/098wdQQbpOPejkbMEOhNw5hLCxaXT3LrCNI5QS39OplxLuOIXh8CZsyBZoZyfIL2Ji5LkafOP+
XthiPTCuhSWthC3Lc+uG4DuC06zipDzx6vSnMMFPGt0V7kYeolVIuGxSK9FfhV86TDrTRETFa0Pt
uyDNDjtOU8HR0Jjp3e0msb2JdjhJs/voE5+EMe0kbPZE9K+GfXQQRn7myaSYHe6EVbKCbKGzo96I
btZOmoGIyqz0EHHIMrf3qZsHx/y/N8OwaOVOOYjhsSkh0zf18bdbqFA/BYXDovECFZa+aaocSvgg
wz1uYJe8/u6KicIuZodNKK9cX4fYOoefITc7ecd2gJgTj2wgPUasHbTG7udwl6GP6WoO/6ppsCtK
uCUfTnYArlgeCS526nh8NmPvyUc1RA0chN9WmXrCKMajgfg3FeJOue5GKA/FYKpQxT57OhE/D2AW
baYNjfSrzUG3kfIFt9op0SLrzRgJJxrfAybdPqqVRGs3dfIwwWJ5CwbY2f/lIy4lKUwOsKnyex36
c2RBQqUGXr4r9LB6Cwqe7r1jeMRj6JZqcRsj1LNFT2/ixai1wwu7F44a2SHyUBvpyiJbuCoJ8mCU
tOmOpV/9IhpWQ5B4CwgifciJXJBaWptlKziqBF0ZmXZPJm/26Culc/YTezwkuqpfxTp2zgM81S7j
tF4WBvXJQCNPmMQQ5UfjbojqX2LoMT7GcJb4UOaINyHGWhsFTLv1ELRu4ZVWnE5n18Q9Mhq96uzB
dRShvXWc2J3P5dSIcQkKCl+RtaNw1WF7h23f+j32dBOz/viK8cQeioOi8r1v8mD44roQGiiZ/NFD
FbvpG6dehdT2iXHPNccPuxzrjSEXzcrRi2DGRsU/6EXYzeuiQLA5advbYCXdzVc2vl3rVzHCDkXd
EOeUZtaIdts8TOF/lWyj2kqe1d50QHyXiXL7YQUQRClO4KMzPy3nJ9HPFmDtwkR86K3pi20PTfJV
a+KIwkKTMg5uFEoS2Hf/qxisArt5KVuL5AsT0p5wRWbW0GMywWS/f3ak4V3YPMK1R1WFa76pA/Vm
t8abN5Y/VDdDm7HwzJccak2pdhCTbq27hIjXUZ9sZlxZczvK6o1wbW1tXENWUnGzwJqMrnP4s446
VGKdMGK/2gWUDleKetamk1ExnZbyVENtptOOoufJNbGgGvEbKeOw5ARueZr8hTGb/OXK+Nuf+G23
FEYXdr6JuOpsJT6gJZjdZ6Pd2zszR80q73L9xkNKv0FXgMT94GTbuvSNW6qo3nnIIVCfjMLNV3p9
UXmE45+zjO4lo3TrKuaoudasx2hAR+vPpF4pb9Bnh0cxx5Uye2dPL6xPHn+9sOh6YXiIyuBumq1y
Lg0Iy+XId9+gS/nlQO/600cyRtJiKq+pPFZsdfysA68BraIBPuIxsypKY9xHmUtgTeIQlIGQvAbW
UM87yzbe3DzZeClsi0WfvFRTU3odFRiIF6zTDG0Ex2YjoQbGQfSEh1VU1sxxYH0TsxADDw/l4Hyz
dAttv85CARxUMnLZuoVgsKXnMzXyo1Nr9yqsn+0ZREQvz0rRQtLtHRX5U3g8hihEhJF2mlGQZQIZ
J++VaUiMmyOHkzQs+oWcNe050yqOIHFUfI6VVqL3rAy7qtLc9658tRM1/0QSA72Btm6WRhAVxCBj
SkSiseIWCmls4eT5xGaZ33QXmVnI9POtGNNQMrxROhg2tnejHC67uQRhQXdk7UzYhFcO0QNlCsXR
6FrtrE2NkSLQ0Rl1uBJjlRJpZ8gktLPlW1cOLuruOVRojX4KlKtasS+Yiek5UHF+8AnMyhEFJj9G
MzIOopFsh1CXuMzagssMFvlFwukInZl/nKq++e1Ovhcq7j9d32u2PZnZLfJr37lv/Owh6yHuCWWl
4voBv+CsfaHg1yKdL7tfUzjZFFWTfhmts5I8ufg2mCacnXVivAx+5CxHyTIPoVYpuwA+pQlW7V2h
XNiFhgdOy1hoqM58+nFir+CC7NfK1JVI3sGSZLzbmmttw1bxlrBHqi+ZDyVFPLraxoB9793x0jsF
d8ZF7dPwdSS7KoaryA8RBkj7ueh6iNYukhYlyP9pkpZH6dwYS9BbBKdzmJBN31AXeV1r/BoG7+wh
lEQn/+Bc+anLoGpa3YC3uXAPYrhUqCQeyhJ+tiAuPtIIRUZUdk0SzH3wRibmMbtHJWHFPb25xHay
60nGfBKKgcEDnNAqzgfvUxv8Cyz7EwNGHZwJ4xdQ6jAO242y4IcxBTc9/7OABTc08g8fKm02Gqgy
+Rmq0rAeKUvwlgd4tt2XlhPjsVVUWAWn7HbZEQIaWi1EaruMXnke7EWauwz8djXatbEWyXGqveYd
WR6Ug3zY5XM0eIWbRi0MVWBlekbhQ7kOg/Ehli0QQoO31QPKNL1Ks7Qbt/hEaavbWmYdLkVmvR3d
TzLbHbHPquKOOkLwO6XYx1wKFgbogG01fDNaOYR0XxtewsjXNjm5yWztq7a/SakAOowGeYSogTtZ
rn2dsoa6rU91SwlDH3Z7gqsKMkOPsSw41h4KC1PP0Nt2xX442krmIO3LHHLhqkuc16AYpDMU0wfR
izR9fJ04TyaT3XbNPsuSegpbUFtDwdohK8nTBw3VfK6iy3y7Mv8jsZ3veWtIP1y3mpOsQCGlZqNj
d+XwHZ6RSdGgM97gjgkmgFEBNLdvkfDqy5dR6geotAooJ6ZuS53uxZGRZFMmqmJdA62ZUrCw9DXX
PeXqRPcLtIob+S3oOzpdUiwiDZIDYZP8vD8ihkTJIka/ivCIlB+w/UaHiJKCFa9LUivS6nnecr4Y
i0Q/5w3MxwIEpvbFr1QeEvgDSKrBqtwiwQQ4TGn7Vcqh/10pq3wDRyKYt14zP8uMkGtVfeVX3C/h
aEXaM45+qa4/UMmO8g9cDnCGVhBOpiHsxpLSWzvRUL4BClNc4shlNqBHV0zN3/Z/uT7na3UDQ/mz
L6Y/umVNvKBI1avdEDfq86j9asnAQiw5m4gJ7AJuCYDa/jlwJP+r6iFoVbS681oW1D+DhJHhliYb
71A/CgNbWe2lsILlVjbjXZkY7hXKqXbtOz475r52r2Ksa1JpzndZW7WpTGA4bvkeIuS9SvOxWDdA
nj+G0vxqw7B0KSlheEkTbe1zg+C02ozzaDRBInPfM5dNT5AIFENzcNWqs49DDozB8buFMZCATMF+
3GpAEhvZVzN0qEzp5nf8hnL2TXctUmx+NVVCbs0t38e8h7/ZNKKjMXUlR5oVyOfcofwBYtpaNzFc
pxCRR3niL1z2Cu88411A+Vq7EVbbMX5RpOqchFEMiW6ddXud+vd733fjxukiewnJqPJJROyIRJzx
oqaKd7R81M5725plchtOIAdeXFXCVZP1zlKdumDsSghD04jSTLoUJkg7ySUTDsFVcNeC3DspPnF9
yfhMM/9dNgbjtapSdQVWLFtWfACvmjshaS0kCNpKMl5tkhMnPQ/vcVc5KDd1/UoqtUNjQDrTTgjP
FIIaAL5htB8mkChsUt52jOUI9ABW4RdCEFqyAbyKXjcg1WcmQC7twrkCEkaAMq3Ni0/Gn+9t1X+H
aJrjRZp8cfXQhzkdjZBSteVTkxvqXHjksMpJWfgd0mVpXqETdnJHUB1WaamL0YG2qWpQ95XGk1kE
B7es0g8rRJ3Mh/N1Z2hu8tEhJNvxGLo3ltmeutwnh8AH8YHAp7tkJ6qutXJARt4jPgLplzcbFSAu
cP8u44KveaBCTGHpmnQKQXbu+pzHDL9/41X10PjQijy/6rEfbhJNko4OGlGPRo6LmwEnx/Y5XoO8
jPW+3g5pBzsz37FPaczODRjnX24SLUpTjr+nARE9swTsRA1itGobzolyL3d7c+SFZTUxb3Wuuuhd
uN43K1dXoWoMvzTP3Q1EY74gz1vO5cFzDoYRIiARoRSCFkf5FmhpuIOaZ5iLbumb5hrMClm6yapG
8FP4iWuswKeVbyRus4WlWPZmmKymKtSCimIvrGyGqOKt+U9IBCfeRlWB/yyPrmKlHOZwM6u6V2A6
w+ugZRPijRfQ1HTj5pl5bvr+K4Cu5pdrb3W5rn6SDEaxL1LyO+p7zbIaYFZOFIL7hp/AhUyc9yoD
l5wPvpF9jexyQ41e/SspjG1HoOVL6HvlHP3e8RqpASXOEsJaae7DkSxDwzy6jXrXplStTenmT7OZ
s/+rf3EL+JGYkfxWx7EFmMDJ+MZRIR5Tirru4TG4GA4IYDW0VkbF5wiMv91J6SugUSXYFlZd7mGr
qYhpDVZIikSPyr1ohOnZNdUAUJUNb9m/5qQxVRVK4UgbHh/ZqZyaCszJQim7dgHzZHYivgSETZiV
yoYD948l4EzHjh0fYaWq5e5wkqj7bWbzLH40qHuzO+rQb+9i8KqToStcgBlppX5CmOVuG9EtwxAB
VQh6hQuSbjr0mG5L8kUJ9mTEy2wmLgdPmS4RT1lnbnt6WIrWDfZt6xb+Slz+y9+3zwMBlqujV6uA
6Mg7gtHpkZwikLKpG9RetdE0bg6K23rvcqNqC4Im40ZYeVIXaC823VFYSarD3CXJL8ZQFC/Tkn2t
SG9iyaAZ65noiiU7sl8L0fXY3jyWFF24EtaGXsBmLqfyrqqJVnmUY0FSJgez55i46ix33BkAPZOH
RQz+5fOfxtiwbCqnPpLh0Smtv9cIh156rbUvjWfZF5tartjMxsNzXO97FU56MBPCg/OtfYknVGJN
JJYM1T9T1ZKPRjXRBBZ+/U7XSMpyf47Wnd/Yx3K6Uuzw95UY46j02/qX33+yAkqwH+tlsXd0YXON
ItXa1T31hDARUSFrO7quz8Wlro/sOsTlw0H4ksxDscpGQ0l0RVOK+eLyX5NIl1iISKCtM/hWQqGA
VG6CFqBuEpfeZUw8j5oNhW1lCUynSB2Sj38MQ2R5J4rJ58LtOe5EcMxyvwBuT6janglzratHUMXd
/uknhWqwq4LhozcMa1u7jryyKrnfqZMoOfKQKVRpU3+0YxTt5MxFJOmPXc9T7MJVDD78H31V91Rw
gYBAYX2ahfI5tVPUIjOzXMpxiiZvEHQvqlJ/iHE0dmbGMPQVgrwp27xY9bxrUinSJUVYb8mXvV6U
lSmx7fC1akPqUYatrod0dixqcw/K8uEtprC5dM5R/io65P6Y1aFu7JDiOoox0Wgx2GIgvNxVJgGs
1q6m4OlUJTvrqlQnyBM5/LJSadd2EaWp3nB3taS+5rJaXOM8etPzfPiAQQB2wlXh5/K9vpeu1d4r
t9W4VqO2vQus8+9rU4N4MvHGM2XaaDyambpCsU7lfAVtEpCln6XWWAc1iPvXoASh6cucnoLQ7V/Z
6nqbhh34QlilKouP1eh8E8a40BS2SHtwCchHBsiUK8iGaUMLolEvnKNokoYkN3pkA5qfkhPOHv2n
XVxZRbOR9VjdNahxNutaCtxFnhJddcK83RstsYqZ60rNXvStaVBc/TVmxyrkV0Qm2YghHAD1CXgf
WwsOdWt558bufjeGBV0wQijF6i8DBQOwPhW2PHsaiO9552SSpuL7Mv9rXKzp+tnLAHPFVvR6U+0O
pUsgeaoNEtU+o9JlW0PPqNX6p+xHjBsc0ihFexYS4bPV8HsOPa5sqoeey4kxseYfXzH01+qq7+0V
s6g2ej9GEtXMUFcYbrNxoiTMqURoBtJ0kN9vWzuaLumLqxSmVPQwggO67Nx9Jq1ECK30k66OHow6
w0JppfxkDi7Mw0qQKotQClNA95NVZ//QtTDDj3xRwCrz15VD8D6ofI1SHck30U1dI0N5AUQauOHw
XVPCn+oEbRLGyLjxK7Hu+LgXEowXhFSCd7CMzs5soTMUTkgIltyuUN4UXX7W8Rw8ZLUXzr3vHkvS
0VfbNMmn8Z0Qw1VilNDSmsHjTak6ZznpywP6kKefaDZHFwFpYI9SXRmhgie+PJEOYND/GsmUzzBq
owtg4eqBl/j/r/N4ncr4eK7RIaTmUq68a9IBTAGBZn9fyu5gImAtAQ2bGiob60U6xtwn0ryhXFFq
wkNCwepBXNVicBxNDudq7XNym5yEPajU+rf/w0tMiBIy6hB/Ac39axFhfkwKLT86NLuME9E+cppq
3TbOKwFeae/rvVEexWXQpR4VVgwO/CC5aVDUANrPasHYUejI9yBwiYaErrQPiI7MsvTUOz9q2w0X
Uxgxn4mko8hE/uekpDABCChQxaKRNH9Vd2W6Q2wcuhAKVAt1QpOWnM8ffGSP/h9zJXdSd/rT7QN4
qmeCqUyBDahaxIjEd4UR7XslrD3Eqv7hNau14fECoUGW5fSn+1gBPh8kkuSko6hz7K7Kp2kY2lU0
pak2x1D3gdv73L2Qv5O2gVUm/O8a7ZpWsX6NCo+KEcmV588xh3vwooosEq/TUsKQWaU7G1QyjM8x
WTY/nGis92IlMc59dVGBH6eMiJmakoUXyULAZHo9MVTaekp6trmJOaFFwW1bq9uAMxbF+3l/0Gru
VyhZt+xQkZ9JIexoeOEupJVLg2TX5DC43kLKw37nTRNz4SQuXY/EoxLa1fK5ESunnd2z+7/YsP3P
LlVUTZpMUN/3LQefEXyD13jl2QXODNvw1JjdxRuMftfwmDcApjFWZNYbEVh9K3pWVJbnVFOKs+UU
P3qjAFX9Z0h4DCp68g2MvpvBgIo4anPpCMtqgNhyO7zHI+WUfePWt75LkGfJJffo1K2y0ZUq3qkQ
OB8qhKbXWlaXF8QCu0WYBMl9HJHF1FvDfoubvt1LDUo5MxIkNjBNGi/pk0Ne7JU0cA6q62GEKvi3
UXio6hAedNWfyRyM5dgIL9mUWAyD0DrZZrsUPdFI3AV2sVb/aAcvCoGhBt06d4qKigXXXFRmrO8q
j2JzL/CltT6M9msrlRxaU3VfG2AKSWlfnOCEsmMEGSJNxNP4WkPdm9hWfRa9xziio5wFpQMJCDRb
srT64pqBsRMeSMHGVxvyZeRkO2OjW57szSnQAJJQlf76ubqcQATapSTOn2NZFaMSo8XJQiwjFmyK
ZliTVucvmt6UMTV9GtVIDfsohYm34MgaewNTedWrSTTJhJni6Nft+vmeG1NLLxnh0//+13X9AIFM
Amh+etvCHR72x1/3HPrzFz7fQajbpERCz9w8XjLluAFQhe3D8zVDy4IzMyUD93zVNpCQDjbA2Irl
xYJlkP7+Cx+fVuDbUP1Of91jbdXw2O/w1wlvsb74CytoxJ5vspv+wqR+/P8eH0uXUwQe9b//OjFb
toyd5NmgoqYPQszOkvRLqJbG7rm8Rdpx1pdI/wHDK17AHU31rnJ+zM3GvpEqe6lUy/mk+AbGudQF
YKm4xXumpPPclJJTpjr60hmREqit7MyNyXhJVSJy/uhylwkisp6xrh4kRfsqjKIpAGNohjM8/MuW
ovmaAOhK5EO70G8Odh79ePo7CvFDnvlsOG0Z4UOJvV4x0bQnfb+oQlu5+V6m3mCUOth9jU771BsK
q9v5IR+tMAo304Wynt22DyskLqhVQ0dhQ3k8rSEatc77ZdJa+b/G3KhaOaZVnR+vMoQVMX9XnYmX
EbNqPUAVBMXLnej2ylCdADc/emJWX0NnVJgF5Jx/3q+vdqAPFPsihkIIHzaQSWQIbfLexBic4b8y
Oa5Q0+UNxnXoHy21etjEENzuxEH7yCfb988k7TPy2ubxkQD2z9dymADj1770zlFz0/RUSQoFrIMX
nMWVESeUTnVlvhFdy4hhci9UEAiBXoeLv7ydSO63JdWOzwWEh2h4BTcdfr/Cc9iMkBtz/rzC0xAX
CK2LV8koQoE/nv2Q3MKRLPvJEigzoW02HSvVkDRK6r1oy3YeMuvR6fdknVGXLcvi5DhIJfQoxl41
0AUL8jnmq+Tb3rzV0v7DqDrk2ntt+BZm9bG0W/eXM5KrSf2ePWFLVpmtGSLRtgp8Sva/W7rys7Y8
6cNPHBt2ria9q9T1LBLYRq+ULnE01TSEQbsEvXm/tfaW1NpbJ7XLbS/xzdUyS8iwsPNS3O/8uIYD
UK28mVWiVdjy11qbbIWl15yp4igllzxT22Q4PEYtBJd6HgRLEBUp/4Ka/3I6D6qaeL+kxKtGYXsy
L9Ipna1c06jSbwX8Q+ugyrdBqQTETB3vLDvgQcAXS9AxtvE8UpP6OFamfAvl6i7GbcSfF+hm1jtu
rQo1lcil5Zb0CZ5VWTmqa5JIZnrfHTO1gYK20/0tPw1lKYY5Ie67opdfkeccfZsyMDOuoUJ1qLNc
sU0kCEnGN953vY7YaZXX1ChPl6MKa4VtKLtOQR0aNo5FYLf5chzS5O6YpM+aHnEE2zLjey4hq2Bm
4DtEt20ouQoz+ZfojVJtw5DuHMVMOF+MGyzpc5iCeRZPjZ1uQJbUr6LTRfka5vb6KuYi+nnXvUA+
iR5/Cby8rh8ehGvcAQJsCNVvCR9Irwnnzy1f0lye6XkVEKun0XoFwTsr1ZZjEPweGxPquWC4rgAK
G4T9hGPYq/+YJ0cTJeidO2Tgjf+M58YUaGjliBvp+BahtgKsuojfW2lQof/nyS+6Wk7MUwt1b+cB
0npnD/AmG0V4oVx9fENsWjgpqROftbzle8wKthpSz2Qq7ASmKbFtkM6XXFACk3VQuDl21mgfhXUk
/w0OybsPoKuuhlafyjpO3nXFDvZjHZSE45mUtWO2MsFYrMQkI5clUL4BhwcUVvaw97srL6IMUzSh
0OVxAnR44kmyRwxqYAmJjkIFM3pl+RIS1hqiRr02kVbCPRxEy4xPeCWM3WC7Z/KMj54YKhtkmdN4
4Cc0TXdIae+VetJ17HMSkNCC3qXGCzkmsBKBYGcbUlwAgvmXYlTfYHYA9hNMZeK6lV8ivTAQtB2n
mrkelj6JR7bTmNVUWe3MoPbOv1YW5VPKlEZXGsSigC59N90in0VJJt9z3yTVoqsqgWzd2XQwRG0d
aZzwJHmwhFk1u6PgDSs3yYfvxNcWj5WKNNrmXat/jXQqFUwKw1+amqhXHQfJUZMzMndR720C2XLP
vqVlC1uJkvfAlH4klmX8jPvrYx1Er64SUiufjdHVgK9a6erA+rBwxxGVpj6+j8havQboQby2FUpQ
kZXexFBY6eOMqg2Q1ZOxaBLktgmnL4WVe2N0aPUOiOhkzWEXfq33z7XIx01Rrag+CLvlJMmysfiS
SZ+p07SvQ5ssCuiM3xvDVoBfBMjyTV0tN6yV6TcFRNZ19c5JDCmnqKd8QlgTd0Xio31R3KS8UVr1
GO7NxN+n2YSOnrzijN8c5SP9ekDict9JdTzTDak7TvwUC7nyu7lujv1RjIkGKEJ/jKdmDGtzgaQT
LtOMDiLbAewqFtFXZQhLn2YxJqzQwYGeSs29XMXhvOlG91ShMnqsM6ufD9pofyUEt/N6d3zLRwQc
Mrcq1tRkBh+ePqItEdtfJQqaF6k6IrDTKuElJX1DWa9qfU3D4V1BfAL9cBRE3LQD19gFl2dj1e6x
YqOzp5ixsGeR7UTbUTL9mXCJA+u3sxfAQazL6TEyqWqamYTqZoVRV/z+RZ/TxapI+HgCIx0uFYRm
u7EDyiOqA9oh/l6OMCuJyoGaHpAeHzYnqgoGJ/gum01wEtUBk62ePP8P88QqutFvbaUMzvJIqYBU
kYh3jci5+QjW3uwK+IhtXsXIIBP0gSanXgibGDPtetU79XgWvdiIok3VwVzmIwKXzk23ukBa2x/D
abHMVe3VCOY7UA3z5qOxAul9wsFEq82bmo32NbaAuWATI5VpSEuXenbURStYG8MoXGoUgBwVUNl2
WYbzMIzKNyVLf1+JMcqsmpehzxGmDIIvTvdLM7Pyw8rNdGtR4LYUw64X7B2r0Un2crdCOgYqg6QL
voSj/J2S/fbqR012GrTBmgn/KtWgisis7uRocnJ1Vf2nGDec3GUfUJjQ1vA7c+ziIMa5tyL82SfN
NjQS7yPUSc5Pb0fqpHgdQ8G2Fl3enfHn3XWd3S+z6V3AMLMvGuv3u2vZSs071V1VUKmERZf9LCzl
TEQ2+xjDzFiYUS8f3dop9gXaQ6uuC6L7iAz0jDhN9pNq8HlU9/q50dRk0eiaC9WlhwjIdPVsEjSY
12YbHRyz+fe48NVl/c3Tbf/etjqFN6b64fYFPGRp5B8LpaE8XnazpZq41nuvxmc3sJUfoZbdQMUl
75rHn9WVmbQPtbE7wk5B5ajuV59g5bce2+gfSG1+QZpLv8ullK7snOC7FtTyqfPGYCLNdL9EkrcU
rtAhoejk5NVrRvX3qtUbbydTyn6GPaqfq8rAj3jQW6i4BxdU26hbWy10NhwwkEGHLOh9TJF27cYh
/mLkwTc0Xt1vRBJOGQQdPwt1XMrc9v2Z0x4hPZm0fU3ob6gYmVH6sdJRMf3p+PIFMbXmm9YGPxEL
NTaS6XQrGeWRFxfwXpa/QBeRvbRlwQF0cJWVGGtHvTxTOLZJsy57eEBX6M2dWCeMgcLckAU3Pw2d
cx4YoJinKyrxkdNFgn5Z29CJLH0YxvgPOPtSJSnN45Vzo1FEt4e1dqlLCu06WEYW5EWkuxvW+WfK
Y4xP9TFFrO8rmbIM+6BexXYrzUIpls6u3an7eAAoF3lZ+bUN38AfW9/isnGRWy+UI/8w86hDOzwv
J0MzfE+oQ/4aml249ErOAeYARCWXO+jVotD6Nuo5FRmN/5F3UbsK7FDeSrkh3+zQRzJq8uhb81Wj
BvMepLq3gR/UBrxnlvcmUV6EA5REyQxSPyBnVVWuVSlQ+QjIFwHFBF5XfVhgsjcSSs6rEiEYq4n8
N/jv1W2sO93S7mXjizk0i8BKh3e37PWNraIbIsZL+VvdB/Fng5zbugF+tFacwPwSJ4nxRbOJKPSx
bK2Lpos/URgXtoga5xXHam2DZMv4PmjVQowrBgfVsEpUYl69/0ZAeSNegvgOOuwSytFmLM1Lw0fq
jLPEXlz9F2vnteQ20mThJ0IEvLml92R7aW4Q0kiC9x5Pvx+KktDTO/Ob2L2pQGVlFdhskqjKPHlO
PnVnmxjQ/fJ/uXS6o1NP0eirD3N7kPYHWN1RtITiTzRlCE65CHLtnS1FXPzKiwi3ZArQIvrtHE8D
sPXbsE4b3z7Y1ZqSW9+rzx/srpel5wbEfxuZw7KiannZdd1balTlQzFVLtpw+Bx/m6h6rx4Qp7mb
yLKVBJGoikWqfOHrg7LKUdR78DJDW9d6D+FJ6zibXNPzs8NJb0dVbH+Ua/6fpMXdvWc6+THJ/HZX
wfJ5NlwYdeooJ4MhoeIXwYV888MKTgC39J4SpYUhNmQzGqoyguu8R6WpyRtTad1FmhouB+v7eyEP
OzgSOJmaZnoVNnHlxo5xoDLoInqaE3pQGSV+ca5ISAVxl17vtrBMkBBM5HjlD4P8RDG4d6jHchKd
14eCs56/BADdPYhRI66LlRUgDyq6WmR3p3zIvmZlIj9VetlcIFs8xZ4rvdZqGJDRNaKd6Oq60i3Q
Cnfvo0E3bnUnch/JnnrPtdqshJc9sn8pdfbxMtWKAL/gmhmMkTxh54Ynv9Tr10AvkUrXoGO2iBSO
etusRbepo2/Uxg83O2mjh5Szp1HHgEQdXVvnZlHDe8mkBLWqjIzJTs7Qd7VMo3osbaLAehycGxnx
w6g2gnPLw1+Micbr6nLdqH65Nk1ljAFCNzfdMOWtB4JknwZuchWNohfRSi5MBO20LL3bgnpMqFby
fFRATeCMk7OwiSsqOMud3JDgnG2u5Lsr2F6UBcjDfFy3cU9uZOLgSZwmOYQUNW1j+jfmQWfXNg0/
UM6Lo2qIj8cHHhj297Bwf6hNL78mpTQCS6r8a51V9g5+9ACuRVO/dAr1u7mWF69KmAfkN4r2O1he
Q9OcH1oZPofPaSnrPKEG897UiQVDXZs8FFGGpOlf7e00+MFGbAP9kWYRG/6PwvAq9eKAZ6YkQx7X
OsCCczZqCtjI8DuSRAOsLsNwFFdzYxlKslWihipq5N2cqfHZh1D1OF2GWvncqmSIZ6E3YVcl6vSF
7e7820+Mzs59qRTrWNbdnUQ12hax1QG0kRm8qQoa5UMkG/uw8oI3P0q+BKZTXXlwB2/6lAWPq1fP
tXpCw8mTmDIWlXogZdgthVPMCRbkF9UeRGF5pgw8NsaOyiKjt7QXM9SVVRIN1TVW1HinyEUCfkEz
T0UYxxu/7JVHiyKxZUc5yedutB4Jsk9AfrZfJK0WLpXsgcs2xNe1ckm5Y/2oVzxBkkKRTwpctYfU
lrzdWMjjNfeRIR8QMn3tOk7J+Sd+c5KTbuSkAMKqWxDgkqMV8Nb45E2lVE5DKeRC9EUDJC8E4dCM
aDRGv0bEGsJd+NzniL4qwdjatZ+HSk8e/In6Wum77NSnxVWYwskEAsE4h129FSbRdLraXIkVLMSc
2S6u1IkT+27D4+76e32owbb3BeWEOF0SVVekxbOT8JfHQNq4xlgBxNKcrUFg6zgWYXGos84hBN/4
Z7vStA34tuiGkpW94uAyPGWDUZMw1orpmZsjVaR5K7uh7kyPdOUIYwskBsnEFqKUdbQRxlBJ7eJ+
aXswNLtE04ajPKhA0BTO05nXVE9tF4ME112C1YmcbOWmgxixz/X9kJTFPp0ikyGMjJvRKeNbLolQ
tuo963KWLE25Kj6hI+zDE0posYWYlGrOlK3ysHWnQ9QCYOG67QqoxtzM2lr2sDAmwEdbSMGBAzh6
b1PX8ht3Qb2EdArjpH397dZYoAvtnoqZzNd+urmV6SJahpvDasIuVjMnN3At793YhZjgBMb4FNV1
uZVim+R+NKhPgWmWDz6/4GbtG8XSVSkKaGEkOJROrD5ZZqruMs+gkn9ytpF6eUop7Zlc9RydeAWs
2064KnIdHxoJuLbo6laN4KVTqLvOIiUEbZD8lPgwaxqOEb3mHqeeZlTNT3XIZph/v/IlGqGS8Gvl
m5S27LliiLaJVSxswlzhwiu3HDMQXQVPs66ipHiQpEpfVg2l5mXYwtHUJIQOSQJ8oYj8nPkNcYvQ
3nllZv8gP/fi9mHxOU+MfGlJhf6ogZJD8z5Kz2YYaftmSLQdomntRawI1U8KKZcLa3bb+1/KjN0p
z64pdnxfsUhA70wr6q2TL4eJpFAHFrUXZ5y/OwV9sJERKw5+Qmh7NHY+RYphpvcpejNDsk7gH4Kl
W9Ly5CGo8+ylaIqXrNPUy+C26QuvMgPcaBCRmQZHKYPqztbKgxi1miqEv9Nod2KUrEcBu5Nros/J
XMKwxqYi1t1XzQUMTQH+XYs/24F8MiYNEtPieOK5zqdUNye60aC5OGEFMLNVXI7nNQVhUdEuKs2q
v48b15Py72Uc9wBEoMSS8+4zpR3OyZXKn03dVMM6zmJt8WHgQ9csK05bFEcK+xhkcIc4SAgmo+6c
/JowNOTrHFpDgxN+EfTf2JFByNx3P2A+fEVQ3P/kJPAEU1fUXcO4N3YVdTnUutj5NSEhvIJm29ya
+uAsebzxtk9NQ4HB0VRseOR6DXlxYcxQRUVYeojITBsuz68xWAS6p5+6qnKfXa+bvihqjTAj3aR1
ynXZGEheTM6oBJjbUdOh25i6fuPA44wY8n0pK3eaiy81L2LqyKn4EcKjpTW5mnXTLdn6BJuY8wR1
kd4YrfKYg2emSb321iT8/FQrzg29vwCS3KP8EEA6YKzyaOi+y7nylJJl/OK2ZrVQLdN5Rc9rWKK5
mzzJjRysIZ4+OokFT6A/wNkajtm+B4kD84kiZcu6bA9sNWzw7Iwqlh5vJcOOV1nkpk/J1AxkFsg0
PAiL7Honxxr3MkNn3zeds6pkxohuN+XTsukmKyBCnbwS4+VARDhr4SuuGvccEpdfFnpvL1Jffo4s
qq9MKBm2A+mnjemm5VIwCwnioHAqgK2zfJKOB9YqjxWKiLH6aun8eXakXkVPJoQO8voZTdXqpsA5
fCiztFx5qWV8Htrsm5UYyUPuVNIFemiS3kbH9widhyka+UA2ufqa+M03g/fsMw+XBu1LYAGh1gRL
GJtvqM13l4wipnVg2yCJHQvJTKWr9qVHubUL3+SAdg5yO/J44tvyhzLyA4kOCPpvdettTAeEJXxv
wTeHf4xWSsouUkJpRwDw61BCbJ7oEJAX8KH/rGWBITJVc+tNH3R3i9RJujWLvHnwzfwcu4OKKJfG
0b9M/pRrmF0IOvs3KyweOskP930fmEdIvGGEnBojvnr5l6zwa2/hddSLZkH7o1M3siZv+6BwPvmZ
261rTS6PNgeIq8dLXIYNmywNBocNqtv6tRwbb9kRi6RaqAhhinb8aFE3kUXZp3zVlGb8okwSq5Cn
pAvXynM+UcMmk+03H67dr7YdwKzSUXDGAyXcmiXMKK5sdG+OCVyr1P32T88YtqVXkLhrtOc21R2q
9KQHz0x3tQ7ZwmBBOjJE6rKuEZnuEt/eRnCSH7O+6nemLR3cMUvXyuAcx7hqFzJBDwIxTb9pA83c
ZG7zybfSGoV3O1hU6RB8hZfpZhuF9T3nywOVMxqw0KBvHKmuD1C/Hhzqmy84TGLmVChc0gFcegQM
pPf88EE0EJQpRymClX4yRZIErVhiG2tyO8q5swblLHf5p97Ob4WZEo3PymfKx+MrxM7ySyYpEHgp
1kUN8+o8GOWtC4Hy5EkYHgPneyg36UmGdMIJ+2HvWTCgAO/P9JN0cRsqFX0z+dyBytiCTYeaaepK
g3mdIluPptp2l8asKVyXALXpUhisSrnxj6rTnJW6seGsnxCHEzDRd7hii/Atyn0wUgP0BcIuGoqx
wNMLF9F3/OoPNv0pLNrDS4+20LWIw5dayaoLgVa+SWNHhq+r2lfZTsMFRRbJtgzabzaZkAdkgrVz
31uUNup+sGS3kZ24ehCDkMZ3D+giAFceo6+E9fHoFGPYO0GUL+79QLX6xVCpMaC6tF3nvV28FlrY
rBGFzLeia2omjx9HgV/WG6l/c/Jh2dWUgRJl09Lj/dLi1Hp0dSr9lhOo4hh5+iOpYGnpd4gQ+s4h
rYZbMYTG1U5AtXb1Wne0b5zrioUc1l873WhvY52Qdsqg+SyDz2PJ9zCU1OXQhNWPTn/qbAuWn8h3
TgVppgUsVO2qjyieaUKkyAOpcXcIxRFw4ut8S2DyvKXTFWnoW6LGBUWcmMRgm1Eo1XX8VoqurOrJ
RVLKrxGongzdr+cyklueQdBCia4VeON5sAmW8Zx7BvPZPSZNtqQMwnzOMzlZBMAESJz377XVxqkb
RxpPXd/88nfSasJDDDg8HvbawN1/K7hZMGUPQfyjcHP70BdwP9oN+jZU3SS7QKfCivpMKpNLuMk4
cg8bLdeK62iXFsWWckMMx7s5dZHtMrbqx9QmL+fz9d/xDCE5l0GlAOHheIWUOVu7QSA/NmNkoTLU
yc95/FCWbEAnud6Htg3DXaujCB96Tn0dgin54sTlZ9VNz3LBNz2Ke9TWgTMR5dKWpoXkutYY+q5x
R3kHVhol80yN14phFXvFZDXA3dMjoyvITLMvpSB5rcql+d3OkydlQCaoymQZ2Rpp3Rlh/oNT3sXn
t/Cz1/IKOz/KoGgKml051Bebr9I2Uu1u2xv2cJMt21vBAa2+ySQoVTMJf6TmmUwW0HG+zDezr63P
lg/PadEq1SMJpmZTxHUG1qUEG00Yiz1XdcsqvVmmlRV9LbJ+6Wdl/F32S0QQ0iB+MYEGblqoT47j
qMHSYoDl9Z1OIac/nNVat59tx1H4yd4Q5Sq+BL5BeactFwdX7yzwhN13xYv4obQtoPhGZQKEb8Ij
VMThmsjNcEkcM1+0hvE1VHLvmVLEYadAnLqF9NR54YwOVWTq/QmNBQDCNBkeh0TvKPsp5U2Zts0b
vKgH4RGY9UjVGvE5tauybdNXO9ny4j2cEOZeIf9w4n8ZkfqrzSvUE84qgMh/3fQE3Qc1GE4pYd9F
Hzjus6HrhIPK/jBhTzoNhuCiBy3Y1/E5AKhHRU1Zr0sDmWqP93Jlon+55+EivTbh6C/s1ib9PY1W
jY3ijKE/y/LERepmbIpqHqQlkApNb7t90xC9Hm0l/ezE1vcOpOmtcEL9lmn+N8TaUwqgnUUOjnpJ
HR8MC45s7hGRGrZ9G6WPnjpFrrOm+tOEPCsJGuU7p5zvhRxYLwXUT2tFiT7bQ5mvyHs6t2RqwCzD
pEruaOeakirB+VEpq7EEs+S7pXMTjo5jAs0PSWLPtlzqTaK//LBMqwi3mLjSzb6vfV8sNhHXaa59
2xFsljx/bWd5epa8CgGCMYb4qdXiE6iLPywAk+dAM9aZXz1BQR0s1VE9jZVz1BPiuJZjK+ccUffl
OPjKyqjrfufElbpHh2S45lMT7NKBkAsog2CXe06w0s1GfTMH+PTLvv9BMdzod5zYobV6KYm3L6ra
ydYdBEn8XMbeeCCDsPR1yUAoKtd28gCILS5MhViNZ+3cSEqXfOT5virxJ99RoYGxEYHR5Hw4jRSr
LhONdHRoav2qMyIi9PJgUVLXNO0iqpsnyIKSnbDNDVVhv1wqW+3WndVpC3YjZ51UwZtddYRhLD14
ndgoV21iaLfI8Z2NT3G2mxhbMlLjiQKjdOcZKN50agHjT1Cfu1JLnmBUYF+Nyh7YK73fC5uSAH2B
XRY4qGTfOApY3xWVMNQ4yZHZj57GLhm1iS+yJA0HX8/GA3hs3h2XDEZAUf+pAXvERjD6JFWkHTqK
cNctBMy7pOjtBxl5T9lSWw49KM1T90qsNOCM4wfNMvaS4ARmON0HIwELG5jHqrBGdaX5jgu5S/fo
EQ13DJMU/hhK5rkGoehSr/YgZV72wF56qnZGNmI02TV5oHdfTIQAkCP32eRBxPWCyhdB9Eh/5vNj
gtFZwvCe3uxm0hVuXiyKkW9EPpN7U5CXXhUwhK2HyUsMhEXlXur8T9FB6FRekzCNVpZVjjcYppyF
ptQ9WRZtvN1tsmFu1djWwb/iIgY4LehXA4jkZMm7MFrKBgLutdSUp96xilPTxD+vYqgWYOiGhhHS
a0DKwud+yS8Rn6tYbjcxT8JzaaDuK8lGvk0Ux6WqkoaPgbNvaov4fTqejdLkAZCED3UhRXz9+Vlk
B2uh9ApDN8ImlJCUhvUgbLWdEWisoC0NbZVjUuWSpCOqC+pvO8ppusqK4dJAB3STYTZYaq7vPfi8
6i2huZhsYQdrvjfebMBEJ750Vaes4BXUeUy7+tHJ1WRbh/rn1m+js99+IwheXuJmyDeO7cIWE6BA
VLmQboorOJWhyRGXc1Nbl77oB0KnyI/0pmwiNGHBVy3Fn104Tv4wkLdYGLpUv/J7ryzr0PWeCrtE
qS0s3asp86EIIkh7guhoNmjzqo3Bo2XqiqaD1IMqSCfrs4UYUnvi1mm3krpYvWnVYyDImWQzRp6H
N/jO3SQTjttTFUb6YqSohFOvOoX6EHATBEuiKXyFbYFvNhvFk7U7gVNZN4iR9ir8QhOFk/Dr0LWC
L9o8RRk8AnnoxavGUvRDHVCv7wDmelZ8s3rkOL2Q+yR7hvlxDUxSepg26m5TKW9a7BSnMgnce9fI
k2QZDl24gcAFjZW07aU14qXSNgam+1jp2Z+UToARS7vuwHctWHRkqh6MLAIv58Tj1nBcAFel9Oqj
bfXYDclSb8rq2RuG8jlL7FsOmfAl96Ty2dE6Y9kOQ8MvLF3bVtwtKYpw5dbuxcjy7tzmg3tJEVuH
nzN885Kw3Aeyn1O44UVvZkRskjhksBOjEXXUYORJlYlRV0K4Ko2kJ9nW5UeeHzth7q02PcV+BrKJ
gyYAydGHvIEMpqFV8Yp6CPPFiCMIvFW4w6moMl+Sitg3QDN5ZU9dY5CVbZ7xeJciy3hJqFICEqrE
azFXdVpvC8N3s77PbUAO87TXYPjFmR1etclG14MnjaWitg8gbaf+S3RVRCrXMPPLG+GcdmDSdWhH
76OyF6WEbvx8e5/b9+4Kwh95K5w1iilWpW+799HYrJqVRZn9TjjLQQfoqZ3SsOK+oy8t9bqOtuBG
d4bltNfWG6xNEoz5yY6OGRG6Z9S+WkXunqdKmuek7F/JzznnDGaBHQwPsOtrfXdt6nhPSbtztDQJ
NhZhq5UvxUhl1t3Ual100UEquHKuBlCXpvqR7MjB7uzuKvzTMohXnJ8D5MtRN7HSji1eQJ5YDmNk
68hdJEr/Z5ob7Zc891VkwjXjSl16uAvgjapJh90aI3ppZKTCTCdVD8TU22Xo9N5bSeh4o8FzsBGj
SoXsR13EqItMo5kOpK/K2psX2Npr86UqEm+n+hmk5R1huzAxy1UlFeUWNDPPLdsbh4ODTIWxDg3r
12U8XepKUqjLdw7vLvVEyTfRVO3lGY/u0HmvJn8eRcvDSoIG6FXj0/bgxggRTT3J6PRr6A2PoheO
aXYpQOeJHhgr46Sh0LMIJk70sYTkye57+M6nVRHo1DYTu9YqNCXtOrjyz0aX9pZEyeFsZsOfH2IX
MOXkNNtjHc5FfwjM5YeBzAvlReEmw3Z2Fi7EIzjrmHDN/76d23JgNEpFeUGYYEN99/DZHk13NdZO
dxqUVD7LKuGuRgU4GHJG9gfIJoJJUUg0xSQrJK5izZh4MBCGHS0UhYRN+X0VZ1OSuUWe9sOAcBaj
sPYi+jGtLKah+evBowCRxXoERH1ftSK2DOyJpFSzAMm8ioYxPWRV8LOhNjA9EPlOD+JqHpj95oEP
fv+By7w8cDMI78X68zzRnX3mO/0HLh+Wmuf+46v8x7vNr2B2+bB85Um/Xv4/3mleZnb5sMzs8t+9
H/+4zL++k5gm3g+lHdB39INHYZpfxtz9x1v8o8s88OEt/++Xmv+MD0v93Sv94PJ3d/tg+398pf+4
1L9+pbbnl+wOtQzR3oGtXTB9DUXzL/rvhqLKZ1ZKjvA+695v9Ch7379PeDftb+8gjGKp+yr/zn++
6/yq5Q4VmvU88n6lf7fev7s/hxmO3p0esjuf73hf9eP78N76f73v/Y7v/xJx93oYb0bRtZv5r51f
1Qfb3P34Qv9xihh499LnJcRIPP3LP9jEwH9g+w9c/vulbKeEOrfUvgySERwbqZ0YEgGbHePfjRiJ
hqE4qNpNmIVFXFViwuxrumV4FMMlCaS9EyPLpnXeY6Y1+tKrDGqrakN6yIIYArW6f+YUDJHt1Itz
Kglb8C3TuJgzBrp5IPv+Q4wLuwtP1GYsYcQSNtFUPWwZpg4IrIZs/wRd9BVSj/ha2FK872wHweeO
Ol/bjO4NDJXxOU9hIJ28tChCSU6MBpYEnM2TT3ebGFYj/XsLgIrIWQO1jFgq93vqnHNVXt8dXVgl
V5UR2PAkG9SXZCMSO5zswWEiprrxI7RcbfhuDOrnu+KqEzQgbx9S3TN1h8AqroUSF1dFabStpxdA
18XsVquGnVuAbHg32+odgMlp8xlyQVYUEyszR5bIqB/mtcTSfqdVBDW94329ICmaU5jG0PL+uqVw
S/uuP6tsLO5u+sgRzVJ3jlz2FDGjF+RNCvV3sXrokSlRfydc38jUX41DtzX4vx0B5Xonv5q07IXg
vTCK6fNwAU7EkRz9kHQNqAo7Lyg6TWH6yKx9Xlj+veMogQMaZrLnwHEhuCJ4dZ8hjPM0yRqjJUmP
ev1uzt2zGsp1Fyfp8ePEURn8fRNKDx/WEl0jM89Euo29Uhlo1ccIrY1y512CJvEu4gqwl4dua+lt
XSCz5LUZnQeEX+eM0XmksnRynWfeF9LaR9uOYuKmgX4QzUjo7IAysn4QVwimDftEShZiMPntJrqu
rnspBSfMyCiORmxWWrSODLwMtTEf4rGmUC+tJCkXYW0Rk1uDqdWWYuA+OrmLq26UCXmr3kn4zh5k
nMyNlEPpAV7jp+88Gin+EyJDKgHbvwxqY6bvdNX+MttN8IQqfFppRpbHlbdiZL6Zg4YhqLoOCpPp
Vf9+XfduSqkepYb2WrwIw/JU3pEygWHLdg+iMbIMxfp7O1u7yMSaURNCtHDyTUC2IHw9oHw3xp30
bgG9yAkYxF0s3Re8T3q3YNnD9SrB0LBSYUY/6lMThnlzFF1xNTcfbNTpQRvLQWw5D/xXC8zT7vdQ
e2eTQW2XcvAp+1PCEREFZDW5+bKf3kIj5XQVIighBoi3RWhQI1KbwZEOL619oBRgTBeiD/b0p9Ey
/GeEFuSNsIMecw7zjNm3FMKWYhkxd/b50M29nmoMp96PcvRZalIyGbkBk5seRk8BALW9bRE0kPmE
vRWtthMeFHA5nLkd/2ZNMPY0o7ouN+MSSJUFhf8EJ2knOEkzAOrJx9wk9ThdCmM9jYir2UdMqfqN
1SPfNLsK8991AwFRmVeK5fHitvXwMDrGTa+T7rngwH3IdbVcD2WcfvF0g5QSACtCZwMkb1MKSo7c
T4UBcDUqoF8L69pdSPWwF2BjgUIWTV3Z7tIwnGQ92wRsOaWqbp2A31qKgTs82XXccKvZfPTfgZ69
uo32MC9+vTs2VHFXAYy5CFy5B6dwnAMnVz1diEvRwMVuACGo0LS/W0uqoPtCNTba7AnZqYsM5+RD
3giZ2KkR0+2iDgBYEhbIzaqHMTSFUF0evRrZnKC6lDm8z+JKNPmQUG2b6qA63OrnQPT7KvYAOcDk
rG+Fs6xpyEFHPpyotVVd+zR+DV3Hgnw4BnIqxQO6Ib9sIamsqxjwp6t/sid9+hr/XiNqnwlb5qfa
yaMz3P/RuSmtVeUQ+oTU66dJDI5FN4InqZR8DwntSR7toVsIn6oDQU3eE2X41ImoD5zWStq6Crbi
Mm6M73agZtt3NnGr8EcOL/hJXEuETPteSyC6051DMjW9qcBIOffFFTrB6JKY1e6jXWqdw9/ZesN3
DxKiT2i6Tz73VYVV9MUc0bQDpSdLMVIUg7wjq9wapnLTdT9/rYk3+zJAdjP29ReiHrXZ5K+el8oo
qHfg+uXsVUFC/mp05pOYEeZ2fC5zNo25TrTWbPih0Sm5Pvqp7x7FVdLlfwyebW5ErxsK9+hVQJJ5
uP9yCX9fzbYOmCkCIy7qE9PoPHCfLNYRK364XU21ziqtk4kT/y/zZuefcwMZFQor2Mh+kG2LUfce
JLmEhb5w4k9E7z4bva78QFzbMXRSv7YXPsVWVH922oiUTtj6j35o85tphNLRrM34+GGdBtKvo9+V
8N3wIT4pcmXtOykn/gTtwKJGPOcUIC8xnBtYATdtCPQSLIJZvoWR5Kxj2LoWFoFyEqZJtO60vDk1
U0Oy7n0z24SLIivrqLSl/WwXE+aucBO2NNfM3Rg5aLX9ZUkjH9/fYZ6vhaQj6iS5uYZBIVSMuIMF
K/lWdGM5Ty5OEl8A2Eb5sklRs/B81LZ8rYbnq0eBS9GCfgGpVkfi/C9Nhl4veq8G3N4LMRR2CjzW
4jL3ElRgC8Jq74xukZlrrQtBuTlVswmUSJlKDvwn0TQ6BBJo3T+InldAgDN7dJNbh0dgjb882DWB
f1SQ91aKtFqRdvTOpSBJKuqYbbub9WthhDrTPw+CECmenITxn33mObNPNdEuiYEw1LydDFYPBqFc
e4ErJHKV/KWtUKL71fk1UkiFtEmpjqIYZvrd07xsHULlsBQ/g/OvYjbAjOtPA7Pt/js6DeiDSyB9
+lkVzbzUPDBPm5eanTMEm4jXJim/6/X4RK1/v7DJuB/GCL0YNbE8cq2UFMWW2xTLCq4Sv1Ef+2kQ
Ygx72Sggs4VvL5nGMagmvdtMawvSKsHRLtXgKkaDnP9ImkBjLroWmfmL7vWTkJD8VA7rlvqYCiQd
kIVJ7tzOtJXbmP4+RejilFiwcHEmyqOVuIRYfKgWdgaykzLUclMPaV8tCk3+6Xofn6eKqy6YOBgG
ziqiS5SdaqYeEF4kZY821cYXt9aU54Gk51KLLH0Pakp59kvLhu3ec1GczqEKk/VuaU7ZVwPJ172h
FX8Wo2xzXJ1sYBo9QGBNuR+nPKxodE/R90Fd/yl6zZSzFb4BpTt/6zutOU8XV2JdJZPKPSxd8bGP
uoL6dfZTCu/DVS8BzAhbq1CtWTuusx2LTLrk1Omuh7pFba738mVfJcphFE1cAXDKJjnBhTC8G5rG
M7g+Dl7S/rwSLu+8tSj4lGZyuQO9Ux5UGWLJ32qDQnJQdLMgO5IW8Y/CVAtVwiohdWbK6UTB/0uf
UDiXJpVzUq8CPUay8N2MXsmPhml5x/sCYmReZUyhu179fhlDW5EoH714aQT5d1Kp+RMZqOJJkuI/
yPW3J33qKbLR74BMImU1eeSFWjxlQbOC+ny8CX+lGBEi7imREoOSYVYPak3ofpouJrlurAA4Quv7
fgM7Ts5JalDbr+X5siNUsjAjJzsKZ1AE414dqBQS90chQt4PNmlJiKutVntrqlI7WxLwWNG1PEiV
x5qqHNEtHKtayHpknVNPkt9+zmlbRTtLCTzjbuFob/McNrHhTVVR+/PhtAys+GsCBueaTQ0pTOXq
q4mx7if10tkmBhI9QychQuVHdEUjXHw9eOpBJx5mk7iiZrQ3Cc7M65A7tA9uCuXv79vdPVVqzd3e
Aes6vQTR9JYOg3rqbztXqo8GZ88ctgG1Pqp9uTM7b9jZSl1DT4spVk2NqhXRF5fCep8jppsVSUSg
uEW19kfwz02d/c2ETKbmMwqkndJwhBBN3HouqKupX8mSejdS7vJzeHb8YBunGY3ZOD8ni2Fdi9Wt
Ai7/49JG7NgJ2p5/WTan9GWnDfA3wgsSryIUZz4pjdPxpNUR6TS97JNiv0CKbL1CdFaeqxDJQKuP
00+pO+Rr26O8nCM2RM+lvLAyWVk5EzIfKej0aEzITXElbCNAdGDF04host9XogtNGsOOEUPL000P
3qzby+yZT/BSNzfFT9qbqhjuqutQvJltplx45yp3t8LUUXQJy+xE6aoNdr8XRtGEEENsTQAdE891
c5sb8yms3ewGOtPiqGhQxJlVpQPgnhsWoSmfEwM0GyWmqxB6zV1Otvq1qXiHqtBAcnhSYqb+l+pq
t6mP+tTtahCsVAi7JzFq2v6XbnCGi5gKAvaalGpxE2O2nm8b3YwfxVgg1QsQOPGz4ijOS4f8MAwv
jik9BzDl3QBsVsfMBZE69RKoDe5XjRMjQqC01V4M9IZX3pzSbnYwabEfmZzngcaX9rKiNwhe4CZ8
wbF5m8YDmDL7itURkSsi37/Pvo/5JXAMSVPWkue5G6fz4SGIvewqGtlAGmqsEdAVXQSNfw5UeQU1
jSx7m9k5nUaRnOhWfpRDPfd7lahXsqvnq866a3IEgn4PiBlGR9QulCzImHRpY8K0vec+5j5VUI2Z
eCllJyoQl+UqF7SWc38eRrgQwkvRH+q62FU6xct+NG4z8v+wPHntzdVUPm/TlRadQzQAr+SUf1pC
N+umqA//IOEwDbR5XVLBAJiUaPHalWLq9EMHnkAIaPedU1u3YWqoykUFuCQ6FiuBdfMTw7oZimtt
6z6yFrNNVyTlRIXTUZjEVOELjc2iTlUfjCKriUHF84L7bWbbfBunpeK4hZvm6PhWu6cwm+L0OB/f
TLbcq0RviEdOXRs2Ksr29Ye+lar/Ie08ltxmgjX7RIgACn5L32ya9kYbRLcMvPd4+jko6hclXd2Z
xWhRgcoypNgkUJWVeb7H2LC3viomYk06/zYhwnQZyqphx+uk9eudbA3L4SPy5qN6onOeS769shds
FcD3bAgRrWDqstayDViOcCurU1QSRakF7lFWtYqITyV7zfSgPfGkSi6D0GeBPAypYS17FbqpLKqK
eH5ZzWyAnQLBbaPka2sVOUoL4IBu6sLOttx09UcOG7iTAxL4FlrgtwHif8IIHJY2et3nv/oacALQ
YqFvlqDyzvJxRfKuu2rUSb/t5kJeySJEiurWLgOvhIFOi0K41aLT4wbgJtW4qh90t4le+7hxo6ci
a5vXQm2/a224ceyyvC96VTyRlk54ZFWzUgwD/Wkg2mPlm723la2hwX4f1RKdAAw6jyh/38YeYVLx
3LnCh3hHCvheNsrxUfk1cdgNSUtQRO9+pUC4nnsrBWD/CbC8aprqKuGn9iALkq9UM3joza54IJlz
wpekArucvDhZOgnb1cwwAKP+6t90+VYPTPMkbPHdSxEkG3otOfc5d0qWk9DxiUY8t3MhG4Yss278
IX1urPI/0zwgy5ziWFnR8tK/tfx9FEzHViJKZ/i8vLoWzT9sY2r+v/pdh0UR3/9caYaVkfgxsdIe
xJ3RIGN4zjkVdSAgBlHIq67gnGQh6381Ewsa7oLQO0j7ZQY55K9+V9tvfQpYHRt+D981tRQsMnjh
317pOkRe/f1uMgPf0MCybvG/dpQzXueW/fRAMdcldxVI3WgELHsHqjTf2rjYmDNbWtZBm4QEDxPQ
eLX1g46G0W/1eWArjXLMtagcO9oXRa/cEzhoPnZ19lXJzf4ga7hcxYa9mbnq+N48IhyyC+N8OGSt
o6GSQ6bGaEUCfdNMnKVNFl1mArl0RL6W1UKZiN0tu+kGny3f/7YKXoiGDslQ01q0AvNsY7hje4zj
2iVPJfT3ykx+ZVIc1wQIBVPlE4PuB2d5ZQqeNrnWQkf+swGVMbzHnvkq7daURmAo5i5a8qPuOUiS
c6S5EwCHGAS3OcVCQZbc0MvEsm81cmDgfU0QJrlNmyS/tYfoPjTMdBv9Mkl7aVVBsfj7ciCjHSsf
9GW0bP+t06/ZpO1/n7Lw3P9mbwp/S5CTs9Z6NzvWSdgBWiDToCDHZBFaXfA9I8yTJKIf/GXedNhY
r5OWNytPc5JznkMSBO4ndqNVameLNdrK6tpiSeq+y+FDMx0Cg/DsTRWQSmTX9rD6zSgvZaH7BKh3
je4RrkXMNrHdYjpcm0cQ9+2i9fiY0E3+uDaE4GFRYkPzUk3zB5623I7BkcoamRLGbZ1P77Imi74w
5i9NX61FPeYP0qaGgGCqyeHHjclDNJuj2nAt24zZBP5EbCdFb5dXW5o2zmLsCFa/TjTEn56Gdvll
VtLB9qTJRQs5h7RlLmxZLxmijbSxOAqXpQibHZyRc16MSHwgs/TQudZwhJt5jOYaafLlwwiFfwM0
bVrJqizw4X8nUD7CO0m3pDbds8eJtxwkTQ3Z1lvIBt2yAgxNnvAwEknmIc04FOKcEB1vFFN4auaa
tIvAMm5ZO+xlzVEngyhFMZZbG8mthTReiloVZ08gFaa3kOakLehV/WSM0aJOq2htuUp5CguT01nQ
vLvE1vQT/2+HgGdbe+4sDlDUzgi+jYW2TIGhkMzdGfvMCPOPoCRx1YFKBexIUdbxVNoHA0LJ3q1V
Y2vjFLnryIdcgWBRX808/OSEq/phR1sUNfwN95lqa5M9d9e6wlrmpY/Nalt3kbM2P7SNu5etlhJD
vE9GvuJojVo7lVjImwSJm5UuKutA2vx3kAoBCRQakt6z6VpcbRaM9l2utuSb00PalWEsOljW/w0j
d/P/Z7p/vaq0ze+QfZdY+0TKV/PxZTMX7XzyKguSjVYRAb+Hq0n28MWobVqh8ged+0qbHC+rJII+
EO9u3sjadV6yZDJYINucdKl9S1j5LLOcPpVdQrKo/QWUvXuuOWEb66zc5UINT1nfkP1r6tY93iCU
p1wPuBI6pAtkMcwvg9k+9jHfYGWol2bPGSe7/NsLX/U31Kq8HN1UrKvSIFVmJqsK3aSQV3Mhu0wz
nbWdvdbhlP6YRDGeuaOBuR6C7pNklX1JWuWrD9xoS355tytDL0LGRv00+Y7tMscGv5Pb+ctAAtLW
daZxLav10HRrhJqyrax6Ux+tVFOPbmTVFTP8CqGL25Fb5YsPyYp0I9BbpaoqR/SfiWvOwK+VqiOe
By37Wa1mf6usurHrgSLrfrbKanpXGOvRV7930+RCfrVUVIcSg1jfJouJju7ZwVgaiiX8Z1ap0qlH
WZNFGqQzyEJ8j3o9S9eDfSMsHP24DXTSYVT9cjUv1kmMKXsOgUg0kw2GyIxLKz81gxSluXdSmWJd
iB727K9mtzT1YiVnvExLZu1izDxl3SAVs+ySLt+bcYpOIHKxq4n480/VBMIg3C/K1JvrSQvCfVs5
2aMe65+IeKbbwveJ02n9/CgLxxuaQ++cZWWsy7JdXRt1xdeWZoXE0tCW/Q6g4YuXlSQTupVYuMJW
Ts0sGMJpgH/OEmhLpqb/Zi/KzDcWvQN8Mmxa/AZ0k6Mg0HY3U4fSJccX0XsrYFRapvPR9D4PuriA
E9+Rl9H2TQczInc/wAR9aEVXPRr6GO9ZKmlrEM/9R8zyONHdDwNPHSe1hUosrNAejMn5LsexD+Dx
TdrJ/UDGI+cRrcFzNzQvSDJ1eDQ0S/tCRinanYSI3MitoyxStkKBXfCYmneTsghL0j7VpkQgPLMd
SMPFZB8L11rJTagTzXJtmb/UvEY913GknvPae69CX7uRNVnIxij2Fj25ccerXRfCOLSFPpVIVaq1
+2JN+nS0vHBcdCqighOQubUrBmcrq6liPqPqvESNFU2MGVtjaFHApyaCg7yKpyCtF/LS9524Xlyb
VKdh01JpRIYz5LeOPy+R/VsYjeVCc5yGQzQXPl6YbFXp/ZudW+1WNqC+5SF9EuavlpGRcVhUQc3f
uid6SF4GM3YnmkUt5gfO4VLMJJ9L/dKp5chNQ+sLINYcMy2jomt4bhrbz8BGYxQutYKrGD3XSeya
WbunJlyep3qk75pUiGe18362gr6L9mOPMhzrBGdBLp3/OdnxtooM4weE/Zs6anHyAWlg++jdWLWd
30lHfiLKaaH6WXArq74WBOtSBU3mxPZzPUzoI8XTF8tzik3SDDgfXbt6m+15KcYvpMyCZeUrzPHO
siRCap+rQ/hmODEwY7d+akcokGnYfZdmJ+2DbaEPCzPdWezR9pC7ITXPV8af1VEZ+lm+kObL5aV7
QLgV0uHAc3+N+WueS28NeYFscZ3Td+17mzyIbZXZ/UHx8x7Be6SszF47t2iZG4j5YpOtsTr0B1nk
VfakDL69jevI8o7SBhqEGBpRVAs5giCTEPf0PGuZTfFO4/ynQPwVrW9ykoqk38S/krn4A9rTQraa
YfSe12q7mxpNkNUwjwiDhpOgwgrJ0vvVUWaBgfSxDmbzwTY2jkFbdixoChYhVcMhxlapYmtTwDOD
di00deX7zY+iwJWvJCU6geS9kFnxn9g7/1dk39v+Z4MUgL/YZkLGXw1OZpP8ep1G9pYq8Rfh+D/n
/9c0V9tFPv7XiMyErMJvl3cTzu8mnOWhZe/rezUD8eAbmb7QlLpc4WPI71AYy+7s+Yr4AhKYrLO0
yGIKUJGresv+raubNCP7od1lyK8ZhnJMuY157VqOlFMbjtqdRnxZ0mSkXYDihWngRg6DaDNFpu8u
NJ6rx8Lp15qsynFpkeQcZ6rGRvVJGyfNr2sPIRGh13cmX518X5sb/tRtrw1u03a3NU7Hy9sw1FkE
TFmh3Gzfp7idWhdHqTBL5z6pXeNI3MtetqmzKe9tQB36yOporsqGpmj7daW57kpErMOX7OC8RU37
rAZtX/rwRz1bwHsOchbuCu09ajbXdmL/mhuoLkfbiXdO2JqnxswTnq8pR6BarRKiA9ngFE2GeZJX
jl/pN37TPF76ySF+n3zLvGzapfzTcXwzwuYnsWtqPVxY86yy33WqOS50tIt8f3lJDVZGSFbWqp9P
G/uu9UnBK4qdrKJ1jhCwSSqSrDopqI+qfUQwwLlFX8K+FH9VZYO0dW4UbooxiCAPEvunR32yQN+m
ukdjrroPI868jEKQ8dWPFR8zBXkmv9tkZ56CzSrpoXXIquwnxzYRaw8DB/Nl7F/z1XXQbIuaXGwN
1fNbI+9+Fm5r3/YsGkiBh7REMtV/DbNkeYkQAjhOM6rzagO7HOYEmMFSK/2VnOG3Szmt7C1bPAgi
/NCQRppUxKMQ30QSs0jRhG8i90DKNE623kQtvehTdXWpk4XqHC69RteHYGEFn7+1mHJQPo+Hes72
mzxBluEJ6xWj8pTbiaxC1lcUZlwoyDBz6gfQR2j7eCjCQ0ieK/R5fR+lycbHx7mLbNKqpqI095zZ
Wjvf6B8UvSfLGiryQp+6ZsMGavwS40Ug/3R8Ez5MBL4hzaZKuos9s6rpYu9T8Ztd9p8IJ7n0N5JW
OaKqCJJlAJ/Ul+WpmtV1k5jtcVOM4X6atXd7G2kBDQG9TT2L7epsXHb8ooKVbPVBsx48K+YBNY8t
s9G6U5Vw1859kT5w9o7vvYAwne5rq9MXdQW1BxbcAmK3/qFrLfIYfheCMzdIcRW1WCSRG5+6sEge
UVw6l9DE3wmzyjaWXysA1tzi3SWTGf9RQbIfGu0c+KOamB5J0ayOoKsRECoRAeqd6mLyrQBAESf5
1VGrFHxpKeHZsrPsIxtkVRaFTR6756PI4wcz8+XaUV4pM9I5779ep5dmOcnV1gfhl9Z+T4Z82lR6
7WubcrJIWlTYrq0QIi2X3EdrllFzkxnF5WFode7iqRslGxxI6eJ/jCKWKtrrrr66TCLnu3Qy4u5V
U/RqF+lReLoWVk4UdT8urxbwSOEJjiVaCVNoPuGS9G+k7dpFXtWFMy09TVNW1wZtdBiG19Tfml1K
3uH8YhejvMwrIjugN630xPj9Xeg2rri2aD+cKu73vjd2e1e1fxbSJquy4Vr9rUtUKsnit/qvaZTJ
M5YeslpL2Xod/L/OZc8vrDRFsEOz+Qa0x7QNBztYVDNCq4HsDwrAKVaF4uq3WeCC3pKorRho1DHm
fGc5miHOXq8aVVQuGaPm/FHGSdzKLuAHQshKCDD5fmHuhsS2WT1WynvfazdkzkHjVoOBw6+ZXT7b
y6n8rseQOsIoEKeiMfZ10G56pdtHtZl/BqlT85TUlecwMsrVUCv9naWa4daGrXHrID2xbJOxQNpO
AL9vmo+0tqNnvVDsu5xE4gzc27PHecxT7u9lkyxAPxDSrNboBtKbdcV9XRsLNHe/lmgFP8W64Pmp
K0tZMxEzerIHfmRO3K5G1torW19YShg/+kHbPcZDGq2c1Gu2SWp1j2qeR0fugC+yURaD731xWC0e
ZA0ch72tDXI3IxW30JLJnHky1w5+TjbVSbvFEXwc24YDvylnDTNDfDoI2cSczFXIJ2u7EdsygQYU
hkrPQ/g/JR4pjKMlNWBnk/jSa0NZFx/IvNgglvECKGnAKdMQ38lIK6IMz2WTxncyCGtuq+eabPOj
6FyriboYG1YdttkUHBfG6oJY/eLBzo38gbU0yRLZlG1lVTboOXnCUWSfpKk2u+ogGvvp0n8e5Cuz
XKrPpicZuyhZ9kbzGbl+eyu7cJLhnJvJWl4HaGqzVLlJHmrNWMQ2i+C4CDsTVHDi3bipco4qX2Gz
RODnCcmy7pT2Nef/akLSigfKc6vb5CygUVRtPU/T+RC9elmaAUdk88M0ETFs4wjZn7kmC9mYzz2u
3f7vtrFDhW+oSe6NlXVuOdAJ2VM74EbWY5Q6t8MQlGc0SsolKq3p1/93j5Q5hj/naLUSTRI993dl
nDSP9ai8ebzHQz7XqqwNdlM/aEtFMepHPR+axzh5E0YSP0iLicYISoZmv5Ft4ejaJ2OAk+TXzX0S
CcKaS+PE3hRl7rTrPnse2YGpRG+N7eqb2tXDmzxWrVPLzcDqHe+24jFXka7L5TC5ytopCIBE9d0B
hzkhtjQ14nkEvXSpis4Sz23n2b9Vr62y87/GZvj+djBv00k0B1m4KuQDHro5KMf/bPJKbSFe4Ar2
OAXJ5gDPMUVWV4UsuboY2zmaNGrtXWrp034qoGNLKHuLAhLPJPup0yZlN3YtofqZCN/VUl8C/Qw+
CZwkHCx0noUdIZFYEIMTd4Bd9fBk9oo4xRBkSG7iZ3JI/WJ9abSixr6xfPU1IKWBox7vJa+5RbjW
1G47BGxWuTvpT2Vg1Lccf3QLWRXAwe/COkakp1Lapa6/aqJoH2VbBWAhVsrgJGtaMRZL5zSF3Mrv
YOA4t2OsxEsCAJAXGa3x2JWTvkRuKfi0dXvDSsl87ZoCqoiAkGWNSvBSzIJgcwc5Mp6FSaoBopMc
ydI6/JxKc5ONtvna932x7eJ14IP+nogYrr6FJTqHY6MpL1bXf1ZmFZ9lTRUvdduoz4TUtfccrh2T
JEf5u/U4yRSJv5RVkfXpllBga02c3ltKfvxNWVnZRJS9Mu0Koq5FgmtInQszGGBO/boaUkgZbAb6
jWyQhVYk1qWfDfDjFmjY8jo+qTlEQf6orSFAeMHGzlDRGpyWnXE1xie3VQV3zER7gNTcL+OidvjQ
J39R25UBjksfloXj57dWW5bO5TL1ivxWc0xc0HYBkVH52urQuXG45UgNDYSBjzylcr1HFqdt+kfh
zZrhqRF9TTxvieux/ZFG3Z0BjOp9GvnBGHpZ3DVuXOy63sJHqKXipEelugo0Duxhdn/IQaNzU0Ah
+m6bfboI1Kx6zjqE1ivb6xaVjwI454MdRFF+c/VoVLsmttonfBKz1hix7bK1ygOfQx7jq2y0c999
5IORTbJA7vwF/W73KGu6VTtL3emJOJunBl38z7lkY6lMzp9zhQieGLrmHo15sJwrEk9+khor6Xbr
zDZB3Shsfvrrfqt3g+Is0xbiUD2vrRsB+2OCB7ODFWE+JVpkb8oui9fNvNbuogr0rcIduJur6qBP
J7zWnPtSU7RCPA7xvRwoJ7PN4gYFj55nHu0IBJVka6XurZxL1Yd/v5L/XPghjx7d9y6FLxqT0NEg
DjdtV7cL2eJ25c9mWb30UdNauyHO4+Y6OCrYWfjwgxbaqHMbrYhxuxUW2maEsXIWmHB/nU3ejD1X
A20MkWXi8tI7DQmuVbRoP4HIUx3t3VQDwoyb1tv0fj5+0SfYU/+Z2xLSrjSr9j/Nf/SWk2SzT++P
3tIcRNE3N4dtPKhOt2PnZG5jaPRPxuh/7axq/Aok5EEBQPRiiMgkucpUydys2P6007SQPcAsbvrO
JZvTCwoC2ttXPdKGpc4J/JHVJORVVWnyo6y3xI33MxfK7b+ytEa2Kzd+ZH5xQlfGee9FhdpRiVfb
xp+6reDs7O26VQ5d54r1lPf1E2DzHq5cPXzNK32+8Rg/cAxtoQ4v2sydnjoCW+CTqMR4zZ+aWRHu
8Q87GmrHxijUJ9+BBdub5s/+IUJR1/5X+9y/m/t7Nv3l/PID/bP/9XV95vmrv3w/f/b/x/zy/Vfz
+7fHfD1wgPKku+b3QG/7ry0U6ClO0IdxFmTShQD/zWyHy0B8RT/92xAZ9h7IbceC0zR30IOijed4
4xd4baDYKuXVFjCPy9mOePH4BSLP0vhlz0i0u9jn/pNjdDu8J80iRXDltjbiqlokqWLdlr1uI+DR
iZVskYVsuFblVVXrDPmrOY/afRsMw+5qH7XexFMWqI/IOsNlSmPxXnT1s8Op6g94u6liwxtrp343
oFGzHMCwbJLCrUD7UaCnVR1kVV7JQuk5LveNpoaEwiNJIUWrmJqjLOLCbY7hXMiqZw7mEsRLs7ra
KqPFjy3rvjJFG93wp4UcJ4fIhrGAKktOZwXe31bfu0lH6q3yn3PHDA9db2sX+xiBOBkSCzlNFUUS
9gbGqevBv8RJui/tFhX1hGiurZsh3A27XTng6CVvziYVedJn/l02PQ4h2xs3Z7tlj4+og0yPDtoF
pJR2iC/ONtJuRoRdWXCEFml+lrgjuW18bAYXBC5hGZCP3apc+oNDRkEiTrLVCuc8K6LE1poeTI8t
IK55N8xislnqqu6+RcH4qsEl/JHEdzYkQ39hWcRHTHOeIFj9dZuwbhE5YQed2n4RZLj1W5TnghMI
qHmLqfdI+ULiGnaqHRAZoAF2U8tiL2sDrpGzvCrPdVcOl2uFZ+zKFAmf2UAgEDn8ZA2lPqnnJZmJ
xyorhnxbdSNLZoB6Sw4nh6NJ2lYGCwrSj959enW+HIrRgHdbKGtfTcN9rPXTQ21GIGcBy+0G1XTX
ThPUG2dAMVZT/OGliWfgY5MFNyJqh5fRibQFG8AMHQZapzLmiYIAnpGGAyolJU+MXwUikD+r7I+i
veKW8OhhAZ1Ig+qea7tdshbh1CTSuG3EPpo4c5U8e6B3XbaKBp3/km7PdM2cWGJc8GurqMVbocwa
4nXsnjlwq24NokvQhlI68iWDYMPkzaJsyI7IHEfcy4LF/VlXNVCGPuyyix3sgKEUdzWR2/d5QmJK
KCaw2/8NMcKyx28YvF1NE5DOnarj0L5OwzkpwjY8GS9Da8CUy2Rqs5XmIYRcEYxzjCehv4LiL321
ec1N4Z8cYJ4LaVZjgYKGYb1pUC0573c2SLATNxXjUFwpYg5XVrObKq5cZdVGFXukPDM2U6elZyf2
s0uRInWCbDIIbItQlFNOZOVW1dFhM+t2PKd+Z5F9o9lfQDRvCsPPv+d985ZX2vBi2Gq/VkRUH1B4
6w95k5erXrTNU1em3ooj8nBXa+H0gn+BMBq/Ivmi18aXwGm/KMSakCZITfVN1jdp/2hkjfGkEjvF
n3d6yVDmuQsm90F2KuevDDkP2sIOIS2LrN0q6hBvSgN+H7kvw7PeuQeF5+6H5cDB1AeCc8IQ1UlS
MuHSDX3zUY6k0OV24twPkMVue404gJFI7Y8S55vu2sUr5P1k59t+uK0bs3mfj4xkB1R6YeCOWbev
OiEeRVi+tPhdtz6+gF01g18bV9Oe5oijTVzZ4R7RX5IggVktEfsSn4PyoxTK+I2AUu5+5Is/BK4d
7vQi1HdO7an3jQ/bG/DY9I34IQBaytfKdxLibmpx59vIVtedjeQsoQ5ZXke37kyQloU3TuqB2J90
M86hFVfb5coBMu00fKEuLebcMdD4iG3dwGj/mofPxkIIFXm1ssiGvT/ZuBb/vpR1WQjDGPYqaST/
s5PaKCrHzn4/7M2oZBYCGANihEAlqASZ6aHWnfwqNO+LaujuIvcjMnRk1ZM0yA7+6D3INtttzPug
6NRdlRGT2pNSEC1jMzDWXW5pnGHNdR/K7JJbcw72je6uAeOxcLZpCeVvLIS2myqOpElmt1kHa5z4
1BPx3whYdu1dXYeE/av9SdYA3rZ3heXgYc5isZY2Wcw8BbQKtBNCJkwlbY0n3lJNafaXHuabSP09
HooJlmhH7lZOrAXaMXP8Yynse07vo3OiuojMBM59qpf2fZaazR5N7XAhq749iDNqirjwOmf6qLV+
PwgiXRQ3nnaNYhgbFh3qOwGI4E+Vm3pQ7vE8dfeDXcZ7xxTuwvf8H0YRz0u+WcPafLRK1iYN52aL
AYLys4ijZFV7Zc3rJwgBECV4tGsWLLZNyrqaVs5tG6g1J7Z5d/ZmuQIQseNj2xIlOBpK+ub7yDbb
NqA6y4IuQJ73feHV8Scqfv6iSw2EPXqQarFTC8QgIkIz7C59AheLFlYb2fctjr/1OBB+SNq4tmnK
mmwMAg92Vib0245F743f8TE66nyPUK1mZ0x9fCT9m1uRNcRnpBZ5LLILuB9nMZPSL6ZH5M1U3CMI
sg22Y8JeGbQ39BNiMg75UduAbJvALr8Z6nhTZDOE3zPJGG4nJA7SYFxYnWY/TxbyuGFbsan2KzKk
Rbxya796IwIJZQg9Bz6s29VbkSzYC/lvo2rlB1AiyVL2SmxyvvXEQXZkHgTyZeUkGVhUUXcns/Yq
ftNWhRRqqbw4gUtSpIt3Ihfdo+krS3U8BOapS4oQzZoh2wsklL7qRfbNVM3oXdUIXwwjB11ZzeLc
NUkmAmUtUBepX52kXI8A2m9bTlnoC7Wvu7Mzp5HJTFqZcUssZgcOv3tw5nRcaepjHzpL0om96yTF
40Tu4h6R6W5RVnG3G4iJ2yCPpJ7jJgzhV2gnWSNSlsCUuYBc2Gxj+MQ8IX0jWpd6LxZKkVoP4FjE
Yhws70vXlmdUIBx/waPWmoG2vOoxzGIyR8os3GR6zpOy12OF4KgETVcR2SRmNPYRN5U+rXwSrlgn
todLtew8sWlMgEwOx9L8GaJo48Saqu7VuEZnC8zoIhFeeZRFOh/eVHzyw8UYZzvoNcZBNqqpAX0E
H9m6NBHzSByiQhrDj06Jnm4sBfT9SBwYP+PcuIs6V78L8q48kWAI1fU/Uz1fNRAmvWG0b6/2IVaM
pVV3xUYLYx9ONIKdu8t03BGJ3RnNy1RyYiRH20Nd9T+0eoKtPwT59/RU907zXYnNdmE45fjoVJPL
/9To9+xs3VXf5J+sACxUNDhC7tQs4CSMFDtZvTZcqhxexW6dHf+yD0arriK42ivZ7VrkOS4MI7uT
FsNJC2c1jFq7FIabrQdvrwq/e5BF4PDReqJTb2QVUrkG8RcSz1B3Dwrfwgcwl9nWdxzU5edR0gZN
k+x1LXL3sl/fkPgST97mMmDulosg29STN67kqL4yuoeqUl+QJM0P0jQ4aM12dXSSg4jdy1EbCXYF
JxQnrccRN2ooV+pVjzMWLD93T/Gu+Km/MSzd3+NW1h60Cbyr7DHY9SfeLfWxVp3qpjLrfuM1aAWr
eXRT54WpI/IivFPZkO/fuuYBKgkIV7QEVqYxQ6qQJlyBga1u8Fs6bxYPl7CwjZcg1KJDTwzasvAs
500Pam6FahWxy87NF9ND/iR1gmWTEzGvaU58U6e6diA+LdxGUdSf86Yp1tBG1Qe89dbSqOvopSxD
Db5MCpfeGr8oCEJ8rbvopoh1nWebM25Db/LIK6FoA27ObjYKdjd44y0PsH4yvntm4iybyZ1uy7iz
n8PEWgfFhB3+ylab4KaamT68ZwKvdAfW1cMTgQq5zhHIPHzMCQsLiqE4t8VU3XtB/yGHF46wVqkJ
ll1weh2H6RFns37juoSat8XQnXTbztYBartPZqmZpLBm4UdtoR4ttzxVfxN2vfUDyMGzacX5e5jn
5VKtNfGQDaO/kTP2bD0uM9pwW09K2iM+NVj5UzkMJqH9WvhhBt1RxIJNFDNmRFV80zjxGr/O2jO6
CJx3K9T5e/SWftDTwHgMesIw+sR+73VCWRToAzcGFOlH1U/YRQIomAo1Q9Aru0TR+ZnR3nLnaJcy
io6o1nY5Zp+eU4YIUHnOstIqsfNdqn2XAEvqe1ST8dcQQ90Y21BBIly2DjE7tICQ7KVs1UuS2m1S
C9H2M28VVzgrmMX+ZxKsefhrn2WrNYh2perBDOvkPCpGNqeqDU9zhFmRi5uqtsZn9vrF3hdRsJaB
ZX/aw9kuA9H+tBesF/5ll/2Voag4kUzNnZpE/iZ1tQAJej16Djpd2bYx/APbi+LnXijF3hKIX8rW
XEsU9h0jT6S51XUFaupDcpy0+RCnqT9luIehdMm+78EUXKM/pI3zTo7jf0V/KIOR7KVNBojIhtrk
XKAmONTWAR27KLQdnUnnGFmJxHvpcGevhYXkSfHeoHj9Us0AfZyAEM7mrsl3M960OVGN0lNgjK1x
kldivgLofx6UKdlL09WeZ1az7X+Nkg0ciP8c6jXmb6NEMH2rptrYCU2Lzm0a26ucdJ+VWUBZlzZZ
+KQ27EThompFEs+5rrqWBS65f+R5Gctuijv+h7+GoA62dcvWub30k3N5HkmTzZy48ptRUT1rZU/E
O7RmHSqrzsirXQXodpG4dYDg5vwKMa8g55bzXEbPr2AUnb1KPQ2/k96699akkWmnDdU3V/9e5NHw
aRaZvuRjSM8cLZv7AIGwjUBu9xxosYlGWm2vldRlZ6l12YuldmTnlKLdDXM1MyvQy7FT7WUrMIeO
UKagP4xqmL2YbfrFjXrrRE539mJEbOX5Ve2bgK+NmvCq9aQW78TwgTcKjOgUKW76SObQWdpNJ8+J
0CBpeEJR6d3ui9XoWtkLsu/GbdGHP4d7KYixEIr6SbeSfw73CWp5t6b8MhwIu3Hr265Y2qlONIYe
esvYxdsT6yN7AaeNXuv2zQVq9NxUtXLnJxykp0702uqBs8fF06BpU8SvA7vWjWrXREvxN1m4ilVv
xeihMKdXwWloUGcf4EPv6hGJJMUfu1UTFObLFFo/igR1ijK5JzWZJfachEG+xiKy8v/D2XktOW6k
bfpWJuZ4EQuXMH/s7AE9iyyS5c0JolvdgvceV78Pkq2uVmlCilgdQOkAVhNEIvP7XnNyDHM4Sqdd
6cc7N/F7x45D/GHR+7OpKvEs7NPIA8JatfsqKe8j1KnVLZyA5pcq3jHtHquo+7JV81MQVzAMPTdd
GaaJAuJ8SNP2PUEuZT92JcaBYxOlZw3F8WVk2+1GVuU4de5IR50kYmVk1wtUQ7VyjQQUXmeMj4NH
FCEy6lccCEsy5KNYgUaaAwoIbqPJndwOvNSeRZMsYhE3r6ZhqTfe4ChLeZbv6+0yFdhEy171dUTe
75VAS3hME5zU4Hg3rN6jdDXWXnFTh6q1IqwZbLqENzgaA50Fj5EdmG1eizlC3TWA3CP4IaIkHdn/
OKjTvTHL5KxYezuLpq94v6NRtiT6GD05TQwyC6/U72kNUs+zvkXAEAgb29ODkWFDOwymfzAFfDak
IsK1YsO5F1WOX9FEuJlsOvqI4mvPLExq0EfaEtuE7eAV9h7utnWqQ7dcuWOiv1a6OMsPMsNgF8OF
xBqOF2mhTkANci86y5JVl98UJbBJBP6pvawaFwN73MVTQp+7QWHD2amiO3ZW3R9lqc2iHyW7F8pB
DYGKM+Cj+dNQ3NH7a2/bzboqVkFgMiZtFrdBunOxsrqmzXpu0G2pR6+ys5jhInm4GBMneZTJL1sx
v7BUym5lF/4B2UrH32IrO1mCJNdrlaGr3KQD6eQg1v0LJnZihVET0KYQNrts8+YScfe1ouqki3Ep
vLaXnl7vOrK3Czni44QkRFrKtYcSlOYfFwlT/hQnRORn/hjZLs+KO8dcuTF25LLjl6vzgeY5jNTi
jq1E+1Rnzm04diBB5pqjpU+KGronWbPr/JuXzpocY9o92Ti64zVZTEcxVwvwzIvSdHqgE5ypIlqz
1H23u2nrqXuKu2Bcpvjk7eW5RLyxlozMaSfPHVQm7LEPzO31b9BQGPE6XBPkuQ5Jrk1rqMlG9vax
J4A+zv56JRacVWphodj1xbNnRbtJ1e13y1SsVQL4AfJQUDzCH7xc21HlWMXs54/qkDX3jql/ke3y
OuFYo87pNtPFyuBed83kvA+tqTHbNtU5CGP3ZOnCIgyhoSHYpMOqHrCVLJ2gv8DC7C/KTM+veE1O
qgvk7Ge70EWwInEpWKExQnb4QsOsIkOBZW7yC1VxEXYdzxlmJQfZlppxtGDGFKty30SAvzVW8evS
1cd9TGLzsc+nu6bq8QlqiAWOdt09WjZkRBwCjv1cuzYFqJlUaM7KWgRfDS/zpD/I6uhF2dpPgnHj
xWAQnba1Nplk7qiB1y6KuYh5/MasumBewtDWzuweDVxvsWqiABDOjMPVpnibutNNVtjKW8OUKlJW
5Gytd4iM8usCEfnWpO4OE7X8iZdEfUAhdnbYpR2NoN9GXG9U7UH0WR6sxktQltohZJl9MODJOC0R
cp1JeyH6obrPlMzdBWM0bIcoGR9TffiN0L/1W2Qxj6CX8JIXZrJxQF7cEEwPL0jgIidjxdZvTnZv
qUP7tdGx+LU9Kzm5GqCAugb1qtipeUAboV54rHuY5qjKgxf35mEOzAD3nxt/Kbqy1WjLdEN+GM3H
ub8RWrx0560my/slhgTekfi16ax6Ww1XoaLYqzZt7BMO3i17noinJSjKXWcYNvgaOnxRAxjtxABJ
kcl6JxvJaDnXbhEEkE1cq1sMKHWtWg29E9Wwpnu8c8V2NpbCwmtsUmbj4TvmLhU2DdF077tsOBFZ
OcmaPIHsoboa5q2qqhRtysK2XZZJXV3kEI932H7KNWthoAZ8L+aDryO+4Wexu5dVo/OTU6DuYDxf
oNwT1q+eBeoL/gLi/L3Kn/wW+HGMXVKYP6hwV9ZqisVAgSrL3vamYM9uyT8lbogfErGXh8AvlQUP
fvPelcmPK+rkQP64Yo1u1tadMnWNVai+M7UYTYuq8l4RYv5eWUZ1CWASYPfoPsvm0VAJr6STu3Xm
UYVtbIUeao/stidM33XBvaa9Qx93NYDlvsGZqn7N0pX8f5gc+8Ey2PJCp7PzAi52Mvxaxd1SWZCE
spbpOGG01JvVMVIgnG7GudjNVkDyUGuljXcIYwoEUJqFbPwYY6DcuxVFqi7DjLCjdAbW9HGXNSSq
Ip7JhQCj+TTaiU4eaIIH7Of+uq8a57mx5l9Q/oKxmHvy+/D3aw3Q5q5mtbcKzDZ/Gcu0YWr1sr3v
KeHK8bxuo5TgrnUXp660403l9d2Wn2z+miF60s6BWxMKzCouYuw/EaK9E74dL7A2m760IEl5g6XJ
nR7HCelTH7biT6lGWZKCi1dVxmsPG21Wud7mY1wX9ekytFJjmeHN17dZfxnnQ1I6xNH94nubogEi
a7Ld8ENYpOXIWhT95eswN6nKcyFe5aiP5mZkgSP0PN19dJQFAazIBsAoryY/r1Y7DbyrkcVfit5f
m0wNp6Qe8Llqx/A+A8uz1C1QqGMFgKEP8vJd05pnTC/D75lBNlRvmXVdbZu1WsEW0PRvdKfGVEoR
340xMF7dcgyI4KTDo97HwyorSvPSIQGz0euovm11GCV6b86Ezr5bfeDlu2Bol07hQtEjYUaGpQ/q
W9ldwwfFGab/XrNB3JaEg5HiyWNs4vK7qbXw0dGAcWVKQew91jF/w2iSux02Ny14vFeYeXJ4RJxl
H3d1sKzqPt8xSyG7WEfmKpgnXHlomqgIrvVYVFm1MGqY5P/+1//+v//nt+F//O/5hVCKn2f/ytr0
kodZU//n35bz738V1+b9t//827Q1Vpvkh11DdXVbaKZK/29f7kNAh//5t/a/HFbGvYej7ddEY3Uz
ZMxP8iAcpBV1pd77eTXcKsIw+5WWa8Otlken2s2a/cdY2a4W+hM/VGL3jsd9EaUK8WywH/FESXYk
kJOVrLaa0A8V5jt85fSCTPDOhhcdZa2vPfsR2jt4o2uvwcoSycuz7Mj1AWpVmaNr5iDUZXbJum2M
4tV3QmfvTEmzklW0BrNl5aTRcTCL4rVdgahOX2ODZFAyaclSDlLjrlu5hEL3ZhY+ZU52mpqhumim
V+xcP+8WmpFDH5eNWelAVwu8o6wRUq0ulaaM66x245VTptUlt7svf39f5Pf++b44yHw6jqnpjm3r
f74vY4EaCqHZ5muDcg6YuvyuGKvurlfyJ2kKb2RgirJJWBtpMR916rMcxW4iYTPNjsDXsu/FzJmR
B9FpLZ4+8XegedUdt5z2KG5vfo4Sc6TkZ5PqWyaqvGq7LPxoeE7QrZg80gWyBjYYMkr4HDRJe59N
DmRexviKV58iYRIVufzDl2F8/pEahq5qpquphqnBwzP//GUMlZc2fm+LL4PnrY1ZDVubD+yfWhZv
lAQSRR4Igz8aS2cIVhVJjl/a5OiWHP8hzhUTzvh8tqzLUjAgDqxOKSHEyUAgqmk3xDASFgJWfKqC
JLkeuiGLUD2XDZBjVRU5BUbJul+5YMP97iDPke3XISSCn1Al8dFFqDV1kYsMVoKBXenff0+W/fl7
Yq/m6LprOJquOYY6P+y/PMw64NCpY0v9darqZqOZbboxWUPvCfcmT1Gfnx0zUr9kTkoiqhUhcf8g
OgduoixkR+GYT2gQew/QsqObLnXHdTyU2BFWzQMmrVh7Tklw3zVRsr9WgznFIvMsKoHrbatEGPQE
SQtX9WePzMWM6N7HPZZuH5kZWdIVw779OFee9XHRXwZzvvxcOeKj3RuA/SKxyLwA5OVQZKN/sGHk
59d6YGD3ybe1lb3WPORjHEKCwfUMV57x0Z1EaWYte0P3/2G21fV5Ov3zY+0atmYI3Z6DDI5h/fkO
1apWo/sOCb5TwnLTp6qLyxI6SY4L8ZRwDPt3LOROkVd1x6JxETPo8ubVrvXwYCRddheKKLvTElxS
k94197LteuhgyPhBgXHrPE62IQKcEuPp2q2stqOV3fWF7hBsTprNKD/c8wqS33nZraHOeMiFQOeO
TSNrFkOloF9txBRLmAeEkp16GdtacXSTAr7QL8UGYeZdNHkXT61hBUQZ33ifiB1zmHWchjLeDr0R
nvMo0dfAa/u7iJljhWFl/Oh3hPKIZnjPStFDxRsm5S0Jgq+KCkhf0Z0jutzTI5y1+8rUmt0EgIxw
cBtfdGLCF1mCU/SNC6Bg+bMpbxCDjJr02XSnwbmeUJQ+DNYU/OzH+U0H/dIjXBkqzFr5LIw3WXkZ
fyH8BIHbRozKV0t7aYoeP2RdQI+eS7E9IWkvi/UUutdGWQWQb940v4uYHLm/BNMez2HTZO02AVBv
efDjnemMyp4kcIzSt1IbS80JsEpAbOCIVYB3TJSmOxCXRyiAmmy3/Iq9xi9FwN9rVOunm48xucvi
diXrlm59jUy/3np5sw/VIngK1LZYCXIUx3wynZNLHn1pzEmBNp2NNxPxyqs435BlNfcYl5NH9lry
upU1XukMksEweD5Whg6U15nwMHYu8egaWJbsBKQcnfsKXQThTcXSrNJxMaoRNmHzYKNxSUdn4btt
2M1xcnv1BKr0xyHLMOohJmBv2c9P+qLuUvUUacAXkbffyHGW9l0dm+BsN7FzO2ZY2A+eFby7PeyY
eBRsy7paXOwBvTs3N8L3qsshaHlOAo7IVB5Ix53MzvOeiF11Cze6IZc2nhSvUv11h8cm6V/gdm5Z
nA0FfgXSvViMp1N5kG0ZmFc0QbXiTETnqS/Q2KjYqftrtsIEwMDA7kbEnP11IVjcKhn4EXmePEWW
3CCCcJTwr/m41uQgnJ/wsKyTIOGLjcDgrc3JC1Y224q11uiscFDXP8EGyQ/Cq6xzbevWeYxAHf79
m0MuJ/40LxmWbbiOsBxX001HLhN/eXOIMsLdWLGKL4oZZUubqNA2Lwu8RQEyvXUCBTt07Z5zx2kP
xJPRL5jbnQilRLUQ0zmZFO/iC/NbX1gjPrXsX1hO1DdCH9SXqCwWsj3wjHBHNLTYyKqWYREKguOR
qJ1xNIOhul621AoW5I2aniYRpJtE13qMF5Jwozu+w5wS2y898kbxDIr91J76S7No83d/jJ11jzHQ
PkF38SVU8yvAOEKr9NqOm3n7khBPlkDfT+Mz2iVg2A2VCB2HQ1g5+cOcl1wVWWhuZFUZm/wMK3UX
E+8qEF7WYXgHXb6P2rx4wCCbDEtTfx9HRVv//d1y/vKe5x1ikwgT3C+hk8b481ukKmvDIYsZfOmC
FidoLX+ZrNq7i9LSPvV51S8a0fZvQxuAH/BdC7ayoz2hkbPBErt/E92QbJ1WD7fCTJt1HYB0McCX
HLT54JBZO8iqLMm2QOjkamz7JtLj7MJ7HEkXlQVXiRfyBbFA7GIHHpq+VIujp439scAs46kZxTmo
oumMKFH+5OriO/mO5lbWgjlI2RRBfZDVtA37ZeXa/b6azyx9tmr+ZNhb2RuCG18baVVvfFdPb4IZ
cgYGsj12M5/ImrXj22VT9/UR1B5QS9ki+z5Glb2OjLjDbiGrUZpqo/4bk5k15/dS3SI/Rmzznvm5
2MVRTTAlUQlhxCpDjbibh9aNv7M9yJm1O9q3NlJu00KYuX2bV+apysW4L+cO2Svbtcay/+HGyxv7
62OqE6MUmmobqslmTfu8wOuRou561zfeR92vVrlVgKgVSn89xPzgUSNxn/MqsjZsKaJbq3Ssu3RC
eNdGYFHWyIMnZ9GZwEHZAs+mUt0698xwkdXgasYeKTN5QCsqOzk2c5rfmAqLLDzHHVSnCLUMp46l
3v7vf9Tm50W+LgyVn7OhwoQ1DEP7tDSKTVE6hhZp77bmvdSQmm8bZplfDkOPOh98R40FymQvUsSl
b0GN9Csz89xLmer5JmZ7j5ESGqQiy72b0gmtGxUIza5LpunW64ZqU2DNfIF+1i96Y2wORagRizeL
egfoGpRQMq0dL/X2Jvi9G1kq1Ki7lrKfpf/W+9H2MY7EWvwPU/VfHn5duJbuaKZjCHfevH/aDLEw
mdizj9V7lKbfs+xMeN67HaLIOoUzlkfic4SexisUj8Tqo02W4tbRjxoGW9cTSjRqFrIYTTOI2CjH
jbyAHCw7ULKZox/eYSRpPf6AencoDJTBGKC14vS3V/i3LKpDPUs1jcm6JwYK7gDCqA6gB26YXp9t
qWMyt9lhq91eh4D6ulaNeYiP5soCrdkRGdg6u1R1+qg7wryRZkM4EWcXXxXNTiCiCwGLqjzIsXka
X8em4P2dhSiDducrw6aP9Bq6r9Nqi3Yob0HKO++BmmBP7wDGI0Jis4kVr2bju+9WbzdLmAuoi2i9
c6kSxFj1uQOxIcLBeZCdQdb452LyEN2cO7KRtUvjjZiBiyC/bQd1Dg/REU3Fiwkg8u8fE1s+B3+a
Ayx2wy7AVtt2ACEanyMDSFYmGlq279YAcrysQ4JfuAusI6W3n0vT61eirq1dMFeVHgy3ajTZrezl
1Y17L1HhsRDiMWPpJJtHC+wUL7evqIHaz60G/sPJTXUpO10dGxaPR4XD3Ovkd0HfP+JOVJ5EKexb
4Yf6skVZ+SswdxhVxvg61QWoP1xT9lnoF4+VUr3IAZ2S1QurHZs75B7jQ+BPyTrxBuVLEy7kgFzP
3FXhBuPBKzIXn3iPV/98afz0HlnfWo+sYozdYCi4kUnipZNahP38nvuLzNFW1aL6bpwP0H9+tFWZ
Wd3JA1Ipv7bJwR/nKlFXX8d9tOkRSkmsKf50rc/XL21QQWyTdLLnD7atngI4IW+Jgb1QXA7ZPq8V
+7WP0I2v7beugUOXdGqFWpNnvdklduBQFlmYduBKMBhB5Ix26JVQE+rMunTZgOZ1AjXUdct9V5D4
Qygk4TExfOyioftH0OeqsT+w8OiDZzdvHhwd7Iue188uBIHbyWycB+Bsxrp3EXcLcSN+GP2qw+YO
36MI6YolCxcQ5kN7lmOHCQevpFI8WKuM9TWSYVU+JQvZez3kzdJ0o+kuYUN0FINmbPWfQilS7+ST
/MmHyApG2tMWK+bLR5M84dP5n6qfLtfC6FuVQrcW8lwps/JxvRTLsRu1wNIot5t11+fGRRRaQ4KD
jzXm0jC3yV61cPVr6e/H5WiGb1yVHJs3Y9wtCXeXRT/3nozWMq8dxKa1oysR8rLXmUfLUjH4gFMY
F5MjmgxIEBNrMVDUanQnD7nXIGbghelyRtNc2xphTns7m+HC87h2PqhNC78l1s8fp0Z2q5z0qV32
0aivUTd6Mh13vLPVqV5qfVdvZVUehkxrF33npPuuKaY72aalwIMVSE+yJtuL0d3nTjHefjS1IkI/
v40umSGai8i+exqp4jrB0YhQ6/iKrdd38o3+xVU0837QglMz2sOrKC0DNA3qTTik/Dqqj5lpoFae
xrQAlw9jcBmNRlouE//kIW1276rK8FD7EbtoUoZbv5uGB70cjePMP3TcLiuJT+IBBc4FpCBju1xx
IKPwctLiB513BLr84x3bwOJBHdJ2bWm9vpbV0Y3Du2wsl7J2HTGW2tL0dWULY5nQmc8eGWEvu9oY
nmkcQr1j9ddnO2wi7Z0wrb7eyw55SHpgnxtXGLOWVV8t5GjZ09jqbZAU5b3mIp5dNqK/jW1HO3kt
gCRApOXXBAGyFFnHlzxNs22GnuJOqHnxhPXXnRzwHuq+fRPYtRKiRgevw23M28FxBmIq43CGApue
IAMsriM0VjIHJTaPHyPkML/IcFGzGpDJpuqwWK4cdscB1uSDGObvLKkOmo+IfJBSTazG22dZb6xR
ayhR1iRQYQ9e+tVAQKeMreEbRkUAi7HUvO8mH3mctLF2XqSOzL2OfR2S8My5lv2bRVJZsisuWZaO
e97HKYoVLy1ML0z6BgQA6/zHwZ2rH21FanIbZ6LlBoSbuwjI5b5i1beUygFpZaO7pwLEjMrcPgcq
r2WpGDCNyb2dlvqx6PmWp6JH8RnVxvfJmSlLmjKcUpVQlYmZiG6ySQX5vSwarXyHNwT6KHBzuDRt
+wY110qy8n0C5L/16qnYymqi3xSDBzxsGMvdNJr1Rp6MJOQyh+f20isK8k5ePK5le1CHuybSxFMx
qd1N0ptiJS+jVfZJTQiDeVmPdECL7mQiLBO2oDe8mdgYL0pbGhRN4x1G7u+yXfPBboPvlsYGw2s8
HIJ5uN4o6s7FsG8tRxWqOJu1RcoXBPStYRUKip398DaKBgmAchHjt7bsY0c8WWprL4amnl4bv45x
ewrHLyLy4a1X+jcjynakSXxAmMrvOdzIiEDFuWTHHixIc2/6PK2+x356pwydcTf5YQZjWgyXDNj8
EsKEt4ljfdb2VVpvN+pNzlpvCOq1FyWLCv3EsyuUzFsYGgzBiq90E2c+KvnRmx6oLjusslJuvV5T
bgcbHbBYLw+y6aNdltTe6/lHseD81GEGhrKe+LBtNVg4dE3x2UlCZHtMxXsaMyMB0ewqFzcv/Dt2
OM7CgMJBJpY2y++zk9CDO1KUx0g1+oMxaOZZbXxxxi8knmXZ1rJJHlKANti0DO0NqUgisy1LBlfV
gqc+BnAL9CUGRdKGTyh12Oe4K5mv6LS8eHjwje95GYZPhapXK2dM8Txyh+Z2mA+FHiHvkFU71cua
W9WxOcwl2SmHlaZRLAUkvrVs+zSuTAZsL61HSDvasdLV6dC7aYmBTh09TgNpcB/wxfcQ34zG9L53
IggXHtJT5Fv9ae2DGLueBIGv3ESJthBApQ+2jnCsBiOtQ7DS6HaK2VyuVVTlzeNYow6zsNcmfLun
JsPAoCp4TCKRVk8lRME1xmDB1vGt8ikzkLNkVrdxi6GqlyZGok6O6OVcDW3b3gVoSS9l1Wm78oYF
ZnStoqjoHuAlgj+aB6eTpd7qhf8t0R+9eFK/AAX/LQKi+TbUpbfwK2E/JpVer3LHCu5g/+WbqB/U
20EpB4LXo3qTjNykxCqQWMHPZ2mpenuBYRvvVP7bW9rYnCDliZVfjRqb7O6bpgX97zwaSpUkv0es
7BYx1gjPZTgG66oAIvy7k+npKrYSngA1stxjX+o7bBZ5AArTes7KzLgpvHG8zLWyKfim/CB7AgWc
LBTNmBAxVdMn2zeBRPtKdSN7XS1DcxFdeyDx9Ord0KNy504bWSVrHG17AnrraczSJ/SozEXaKvHR
zevgrOva70yG3UsYpPmugGezthCmfPFzVyPsV6iostDrdsFRD5r8vsmYQYSPsM3cbJdmdYDNLCfU
7qVB73ZdDLW6lb38WFC5T6oEfBaX7PtVBUzp2URG72z35i+fCykwXctzjHbY6NgzWmpX3+M4lgNN
LrHsiq3w5CO1uHKqtH5BLv0FZhK/z6hfkvF2vzqTB1BrPknAPdkOgcAqfD4pcEBqGdgav0xBcj3J
cvqlUxXOV79PEaiwo/renz8p1YNfPwkQXP2SVf6LpfjK97TsfvkkWL27SbEWzKUClOicjJcpenmo
0mbzD5u8OdaRy2T9NStPekg3VYvAGQCkv8Z52swrAkWFT2FHgYHwZxsf9CrTn1M9epv8qD4j/Kc/
B0YMgrWuHoeSpU8/eis5CC42tsZAra+nBM14E5mgimR1BkxuUaEzuHFcwhmUfoU2ibGTV0QiEpRF
EZN8mnvHMDrHWNBcNHblN0R/wlOee9kuSPBZYLWG8IeYwqPvJvkiiNhS5uEAuzQdcMZKrEc5wh9e
0HzrHmR/gO0In92cZC3UeBWlo5rcjG7w7NSuhWCKwW5ctbZeZSgzkNA5wi2FHjRXayWLdnEcReCN
qLpJOSCv6do7WTUbC2Zo0eiHwBkfmIifdcfK7u24y+5jthwgMYnQdwXPwtKPeHjDLD3IXhAj7e3f
30HN+Es4iwyf66qCWI0FS0h8CmdFNrNJWTs9O7xh3BIgnAyykhMTo5cijtVgph3dtkI1D1aV8aPi
3wrRziOBao3i4mVfddWJ7osqj+9LTKz3Tiwa0mMRxHIXLVEVYeJtrYbKesyL7lXteDG3qdGc/dpB
baWY9omid69T10+7SQDjDBCHey0NlDcmQmAny8QhB3z49XToIc3eqXl0+vlqRQtD1nWs8rbHnuR5
BJ4tT6+LKb8pyA5jwMWwcoZTZGZaHVPQpy/Oj8903To+OG5mLuUoXyDopzE7HuQ10EQiWTeuFCca
lgORwIuOwtylwHzBZ3o7fTS5AkyMMSDaJtvkwcOKZ2Oirns9FTln7WiW1ouKie7Rx19xlxspem9z
6aPtv5X+fpwduT+u5/4sfbpKHLpiC3SaHKJ6V3eKt42CMFyyQZvmXdp0p6VBshFtl68+2nytnVZd
qxlreZrs6Ey9XJqp3W0/2mzhIJg26uVG9NM3cODIY9aa4Mnz1b0wCGNNokepug6de/Tf86WVBe2b
3olH8GMBIBxlTQMEJtUpT0bZ1e9///v+SyLbMNgjAMiwYKETtpX9vySMMotNTqg3wRtCNWF8Y9m7
2sgeIXg13y2n3Yqx1t5V3xHLQLeNc4mm/r4KJmsL2T8/5qjfL3KAgwsQVvzI54OCrP/KikGCyqpe
N6e//5ONz1kTw3aFbRDctAzHdEzxKXBmaaofBmSl3qdxWEXuVAN94GAmBZ7Ptt3s2CbHi171frSp
g43FN352Cz01uzc7qw9Q+4Cba1CsSCNAnkrT/s0Hr79IRare9miGPShjerZStX8rKm6QjqXMLg1W
0KYLP9Nvx6YitDmY+GvnCS95y3U0bBPpkSV5kAPJwPf4VoX5P0AQDOfTxMQ/3LEtRJQt2wRPA0Ll
z8kjWPQgDLLZfsBiwhRJmR/Jz/izkTdFez6kup8fvQLOOQHs/ad2WZUjPsbKtkTkaLUmJl5/80U+
jfuofpybuxB3YDVFaMKa/b2BuPkhEO4bxAFiILU5YtBg+2LjmDW98xCYoMsB5vxFNoHWGvbMpBPa
tHTKi/QqNk61E5o75OiGe7Uoe8Q0LiLKuaTS8dv0qxbVlvkEeRHFK4MFsAD/IC8Cw2w8xVjHyU5R
t/HaK3pTJkoOCTFClpyk5+P5IEtNbeYLZJbb9aeOLEWrfSEHWjwqS11DSLZqCxs5vXhaBkbYPdqJ
NZ74Qu7btEPdaz6UwxuMqfjh2m8RGmWRXB9lH+AMPcuaY57geWOVDVqufqDh2WCox0Qrf5RkmzzE
c++nwbJN9taNae+FjzpNP/nFQXVbgg9jcie0oiAu/sdBdk4Ogveb3ByLg6x/dKsRksYkDQaStC5+
u8qkbIz5zavNBxVcRqS16cmZ38PAQ+LbqcnO/fU1DEh+g1lrS/597p3dfJDgzMgkghaQF+nKVL0T
7Ub2yVFhOlV7VFdHFirzu/y/farWjfvQM398apQO6tIZBFCEdJpQ0MWgMUFy760GyQIrrXDPEDed
s6z2+qi86T1RfAMBhmM36Nk5zZov+AsbJ1TlzZMsWZ7JDhCXDKssTLaJE+AS2RGxz8dGoi7Xsvpx
kGdU6Lp+NKkkHxatFiOT0vTKLQAXxNj0zNkEqqXcyraPQ2D5wdIvwuSG6HF8QMMLB8C5JA+14o35
QhbJWiUbtFHPURskx8jPUMByimztcBtWVVRU6xSZDVQl0IMmyDVAfGt/98sc/Yy+yx7qhrh1P+rq
+lqt2/bOxTZIN0wvX4qsIvRSFh1+dAwO3L49ZdF0JPiT3Prk8JA9Fc7Ca0zjZRh0a92KetrKao45
4MKcxvhcBrX/XLFi0dzEfEmmsYOw/KezrO6SQpJhudlExAX0+itP880IaO3Fs/Jqm/dsf/I8KFC0
DO/lAJTexoUdeNZlCN3uIIocCeHBLb6CBp0v4BSKs8oABB0QFtIv7WhOC9kBBOqOSEnz1Hl+gboM
grJxBno9dPQbOUCUaFIrBF06Bz/VYhmnntk99i6bVg+NNnbO1WYm4XwZVggnAh6KIbCxZDZ2Xqib
z2YN5GjujpwYNLfFfiXtK2vtBGK4mcHF8L6QnlMC5VBKxblBXWU24lmSmOEX8T6oixRertschtz/
QdjQh+4b+YTiDg+08VSVJekpIJhvtTmttbBRzugtjPejS1ypAEO6izN9uNdRWbxrzaPsky2VZheg
bgJrKavELu5M07Ru8FQM9nVoGJtY1fLXMas38ruwhrZbBs1Un9KkJIU3CnH9ehFiXmVZnr1pBg81
rjzqfgiG8kFg+CTPzLQYCbRCwEmoAeAopu+u3WEM3uFqXG+E7iGy1ztodBp4dZzVpMyWVoUwgtIh
eZmZaJvWJTw5yK2ley2MsoCT0LXws2tU/3/G/PUjuE5Wt9W8LPj4CMXXxT+8lvW/vpVxpjJUwJum
bVju57eyEH7jplY7PJnm5JzjpD1j31G+aS3+mB0aLVtZzZDtsCqdgFlFZnDZt4Qgx37l5b7SxXw9
9v+j7Ex729bSLf1XGuc7q7k5E+i6QJOiZnl2nOQLkTg253nmr++H9Kly4lM35zYQCJxEKbJE7v2+
az2rdHOAeJgEpRhJ/L+WJM20GWVM8W5dettbGX/TmgRT8uu0dRlZ0ZY0TAJykRCpH+c8zB2aqkRD
/aDVA+BNqLtyrYq9qQHjXJfet9n/Ydt6nF1ckxrqTFJGVwpmTHqIKE4f+7mi8pja/rFXysOUz7G6
E6NvbqeOO8/bOuk0W3jGMFHG9EvftelGbWrzWNkARfXmPjallFGZkR+iMMq4PLMaT/0P0hfFDVYm
FdNf9GM9igpA5qkWSWbrau0/mEhankrkgtu+sWrjKh3zCtZcVD4pHeOPJmzJf1xWo7LYBKpfPwTZ
rN3y+2PMtwh0JpPkpcImcTNkpmclfroLITldD3R5z6Y/bte1Kens63Wp7iwZyhh5eokJftpZN0pG
9gWCln94P3h9PlWqrbw89e3Y9blpx9143diPpI5HgYpLVhX+LojkirHKUD5RAjZRApTpcf2fxLZ9
R+dSo3gb9Y99m1Ph5X9kkFfg4ikfIW7lpv6lzKJvYTxnz9Ecf9HqQmPYP/p8QS2UjYRDPiwHRNwn
HiO94lI32Iitl+HS2+I6hlKmhL+smLrG1VTexPvAqhZd6bvvQykIpWQu4I7bzZ2Wba1org6Mx60H
2sS3qhqp30rdTyAmBuqVqoblVVA13ISWHV04X5X8sB5tOQ8OZlT322rggtPEz+t+Ws+hN6dE0mut
vGQz+IOnMvy/SlPGFYOwy2+KHT/h8urB+in6kUautFm386m7MfHAnxeW6m7ozGZnlrb0OQResx6Q
kh/lKYNaH+Grxw95RIFmOaEcaLVrTbN1wT2sXjdlT0tm2dH5NHwhWUm3it/4pznLqo2R6fZNPOBw
gUv6qamLBnxZGTzqzA3KQExPvWmW56nW4CdN+fSEzSPatpGao8hnb1QCVpWIfrpa99Z4nkwtf4Ky
NF7VxCYwJeGoJJrn3RRIwJC6aH5q4y5xZeJvTuuTTDvwOtBtD1IzSDdmTpLs+sL4Xg6mHfab9UmE
Lqab1reMA0iz5lLHsFnmaUbY0SyzpihWH99XyYn6c7Uq/fpEaenn1XVvVFNyWJ/bLulKURVQ0s3o
PdoajX899I9R0Ot/LnLr65d86so/CmzckveXfeszJF/31MSQ0YQcktz39c/V2NQgOwDOIcCkZJ/Q
oOkV45AWC5rOL2Vypcz4VE6+fp/M1t3b9tQ2qLqhkLXa0b9lNP2ybm8YkrhZAxAA01J6k7Vl64SL
1ESaiGvJQku7NuZquEL/SR5EDFa37xDWAOf1zLw1j2+L5NWYx3XdpxmzI3YTRg43WWA42iWfwFg2
FVE9b9uqyrhE8iwdfxLXLNsCcTsh1fa5WDB8ReXWx9H3egjuzNiPXvqh2pFUXIROmX3PCAiPnbK7
Zmash06RxBAtgvmlmfxro7aG76Tv/JjrQnxRZm2ECgbgbqTs7UCJB7PrmyZIwZQZBAY2m/uQ7MPT
7C2KXMvietC61KgtWVGWlbnrNqnGMuNIIefI1nPQQYh28Dtf193vz7MGosfCcC683s9GxwZzjtc0
CTzJqLQr5rgyblYhDrkddxd0W2Di9LC5l0LGytZc918hxV37AWpFR9oEed+/uZuixdS0OptWF1MQ
ZOIUzih/Fv9TOxFNYahZ4fT1aCJA44FiH/aHksw6O4gZiGBmVTj9DQS1/hiEzWex5LOtD/biJO6C
7EJAvHRaN62HGiFQSB/O6eb9WDMkeVDo4T6Na32jKFNwrWTtTHqVMZFMl2qXNpZ7T7GL/IFcLAXv
rRp8V0ckMA1jaKdPyk0C1ue5GJOFwCe0RzsCfrieqQ7En2cqloBW1ZCUnSHV+oXSVqFH4cVaVlKG
oZdsmFPAbkMVbRtTWnIR2GOmWowPkXxOFyUkVZO43bOQncdlKRZVdg7Kut0XJBC+LYX/3vZhbxE0
gydj5UcdIB9taqO4SpbF0JDlo6TzsK6uD7pq5Yb3dhBkQ10haINDrcQQbiHK6KYHvZlaavqE5Ec5
WlrXbBQDqzO8DMhgIdUB7GrZjZWq5LAuO+ChlZvB7qxjFYT2pzrt3NTQRjJSkP7nQz9t11V0XweS
5PQHsn1i2sUYwFLo2x15rnzUjL6LqPG/EtoeuVmxAMoktd7maZSfwfKiZQa7u6vmoL8V9jy5YYh7
XU5pPqhLhSlYak3tEGkHK6+f3jetS1Y1aJtoSTOUCfwRSWadSSS3mPTjm4M0p7vKsrpuWx/mkpGL
g+eQiEgLOB/EoNuaApgr6IcB0i1BKazr87I+NgEqpnWdu/i/1oOsftLkHOZXLn+W0Q9ntZy/MkEE
2pnrzJcQGoSJZtyhFTa2oVVGJ8PMgktnLQ0nqa0fuyKHfgHZ96X7nqZJ8ZoraEjrWrEeJS57CAfS
9hIMtXIszCzZpVVX3THrBPGRVen3nsDN9VmiL6+DiasVwj3f5dK6+33lT9F/td3QJdRsU5EpC9u6
rsp8nX6teVGjDHtLLv1nvVjwB7ManDJqfXg7XpUmaL5nyex91jsw1zEB624SXSaFaDzRYCuWdBFd
d8p4IAmJyL/KVxmRFVdRXDeHzt6oZhntsrII78L8Lk3a60INtKMs6eqRagGBLkWZulHfoYDRMBsw
a9I2hTxB/RpTmUsHp8NBC+Nz2z0JTdI27QS/jbpdu8NWQTlZrbGKtCGxFuJoLOIbU8YVBFD6syKA
a+Xq5/gF5ax6MxePhNHZKH0gGCv0N0mOsvKzLHyxy+ruUbJngooCGph47fU93dTMxVgpncz4nqIH
VG9laK71iSQuv8dmE0GRPkmyScsdQqqTk9O6zVCmbgaffCorTF1fF8UWC5e8HfxU3c76c6cp+aGn
1OKZ1MddHZDplgr46Jp1ydhb7w7+HKV7vLhoZWZ0Q4leOCB6MXSSoSZFvOWmoMeT6DCcs8oZ5Wi+
H4BGxxLpjVPIPR97L0wRJTE9dEySh/Cu3E6qpThJONC6T9pqIwNkI/kBlow0KN+SAmRfb+SVlwd+
7khSlW2yQCnvYtSASAqUCxBr5dLicUpE1JHIELoQbsYjgmP7RIIh4PMGgxQ9w/A+wTTppqNCyZFc
N0SIVX2Aw7eBh0kzP24PMxx7YA2lY4xUDOK5e87kSj0jn/kehOrODBkzGVUR547fT9WRanjQBtk5
U7VPY2yox6CVzU2ig+9l1BK4sbBbsiONhh7LA7O67IyZPztXXKSnEOhrhyOjjv3yPtTKB11vs6Me
0ar2tRPl62uwWMZnrr2H0CLcndxxK8wvhWrET7WU7oQ5DIRaRY1b0I681RDT9bXmpKGJ+qEMCYAj
QQ+nbOz0fd9eOuM4I4PwFprnllDfS5da8yUsEKhIJl1xrFnn0idlVsaRtTVHTT+WVfypyPzh4k8U
ZROYGZao/X03KbcW81GHS7J1AFsKFFoZ70Vcd1frg2JCThyrnAi+sEZ0VcnqSZ0apHKqeS7pxl4P
KFE2kxGC7zeJoUVs6w7+7LTyJags/RP2Q8cKw1NFFfsoZdJ4mOz+S4Z//KIpI9polT+jisDVVVSC
hZnRI25EP7npawAJ/mwpu5GR7CZTTDeS1Gd5qDwlUri9TON4kfPspsWTRzo9+lpM8uAxJrXdJHlH
EHoWehQs7F0amMUGiPLGGINvhqL2f3NZE79Ot7mq6UI3deyeVA2IgPmoBIZElpt2bec/kB0pT8WE
norsGLOXMOS0psSkC9MyDCmv9GOs9b1evpKbYe5C7mjkpCTEpyfJMaHL3kX9hGuY3/bfXHl/bWTz
Fk2NagByZaHQiTC1D04VIStpnVVl/DKSDAXSm8zBQS5uq1QUZNZOw14xSVEpqQO5JXPHbSoaRx1Q
Wq0Y4XKGyhFPQMXVdKsKo9nScGHaErXZbSHntifPobKdl2ttngyRaxup6mmZTgZQET61k/x3n/iv
VZr1E0d4LXTk95hC/mLfpJZpFwnOth8ZQLMjzEXjhGJnQ458TChTCg+LsBbfyfG7OpRrfZLPUyLN
FQvnoW65v/9wbfFLuWV9N+Syg8i1bUGz+aN3f0Tkr/RcUH7YzELgnnQ1Ad7FS2+Fi2lpajezZieO
EUNqsUbrVZWS565tx3M32POh0KxdJZvMWSgb7hkbjkdfChGctZG5FWEFV36GJtn14Wc0YPJVM4dX
SWMKxB19dMk6Jd11JHHo3lr+IKrySSoi31HK+CHqqnvuYrYXlENGolmq72pZfYpSgh5jDWqbZiRQ
45YGQ9zZHR8XEKKuMmRPBP0hyxrFDXW5d6dA1GR1mdiIltXaMFKvGcxTgPWL3IfMyUbSIAF1vtpt
FO70qP2i5DNoxbK4KyzNPiqBOA6RdA8bLP6U8Kt1hGV/zwpggerUySd0Odo+D7iBFFIa73RfqU/8
UupF19x1r/qkXXM9wAVXp940wI+t/aQ7K3Lboqm1CW2Qy1Nbde0lzYhjNoKic+EVJ04iWxF1InFD
eIJE/yYiqbSZ5tff//3FX0Y1fBNp4en88jXFNK0Po5oCUqpZ6UH+Izfl8aav7ZJ4LV8bXPo6902o
MC0qqaory7ezrIrwVuda8Pv3oPzlO7j0ftGo8EVUaal+7AMLyWxG7KzzD1Gkz6S6tWfUGyl0uSxA
pQopZm1OK0l9QeixYwYWHMJJjB4lbeTPQ2FtI135TjBBdxkJywUNM0mnFKZAPOXyZhh65TwPxIL+
/m2LD6XK9cJEzIBmW4qwl17oB3mGSJhOomsyf0Q1Xz450b/Z3aBsCB4EEuIH1SE3DSQyc/tJDz2K
9wfg6erXwhoP3Loxq5JDyCCkHK6kvnSovtrHxpxSJ7bIJiDMwBX8zRgKW+IhqoTsTWGxhw8lb9om
OAkL9oRPhKHRZBvyU4zDGMzNhsqptRssan1Dm8JZycgLJZxpwXynT7405ltzgMYc0qs+VchHvcr3
IbEEUX82jYl+Dm1krLhEknZF3DhVPH3PNXqbIY5IN5GmzpuC0dwWuhUyDy36TRP3FW7Iyd4GnboN
C72+VYc2wzufmt5IbtfW17SYEYnNaFUPBqp7c4vfTa02tRa0rl8ycLXjbxgDw6b6LmmafuHKrm8k
ifheYREcWmFTd8w4mqiF+Q9Y5ezDoEWvHeM+XEvr2HmcDiB4y33ZtKiJqbrsGDGIIwzdCGjws6wS
6wsgRK17crWKNjwYS69NY7pN+mVEwmSoHZohGL0BhBm3AD2/t6Gy7+2+e9FBKWYMahSxFxjibsqG
keo1AiTmdzK62aM/nW2lTPZhNQhn6rVoplqSu3qVuhPR5zeqKRErW8GyHGQ7zB06F9JtlH/ONQQM
JFGI7ETeJmPDXGyC4RXYeHbfFJqx1/pmdltK0LIubgDcLzFHuAmLuW3+5jbwwRD09lXWwD6YlN9t
sHsfDGGd7Nv8Lk3/h1FHIaOpPncSU7K3CQqkrZCjjqZz318Zht5faYEg3zMOTkWKtZ3Bw3bU+vt+
CRzEufiQ8Uf5/S/trxcIRgC2biM4EIZi/gUwoyrDPCfjkLwMUXeNbFjcCxu5e43C2PW5bm+mrk5v
Wmho6CR6VygTjjRhCbfVGcJIKqneTSOKr6PVoaBNTBURZNzfm8ODXVjfp2AqHwJ6/n8nFrE/3lsZ
q6gKnRhVtWyNX96vM0ZDRE3WEFnwIgWAb2aQikNhPrZpzI0LfOnWGJXRCSW/OODZoT2ELPYe2vCN
mdrHXBj6YZ1M9bJ6kZoRvV5+UAbSsoqO+Y4gn8IJUFea7dBcVFEeYgqHO2EFC4gDYw3ENPtYD7Ps
qH6zIxroeUIp9kVNLIQrbX2JM7/eURtOHrK+pmzG1aftxqff/+U+KNjW75WlMXmzZF1B62p/0MvM
WQcRYEziFytTGs9OjID7iY/tu7Fu1ahMTsYoDA+v1MskERTVjUdpavRTNtYe7iUAxEN4UUe5PutZ
WMK3Fp9NgutvVEs6kFjYS632CbMvaZCYNTaoFyOnatLepagC0yMOqqs59792csdFzWdShc/10cfX
c6o7WOS//7/y/fnL3xv9D7dQxeJLagjjw4+oHjK9sYI8f0l1Xd6gpB2ucAPbBG33gXmIGPRcZ1Gy
QSeTX+w5uNfa8NWvZsVNZEXfppodXNaHwqa0C7kHiIGOshK7Vdx1yS2XKv9QWs0XIpjHs0S512oz
L5LqKwKVRwAMlEdxN15pvLcbDeBQxHdrb2sBmfappN2MtPuukvxLZB6I1EhJsyTHAR5ObquOXlrY
XWX1sTI6z6dHryaaOBFKjpa/7WVIu6SEdehmcuzxpcm9hLrX3g/i0O0IDXGaIF+aH0yx5js9y51J
MyRCTTIQIBh0rsEZ5Od2oR4FmV0RYQ8QHC0Nb0zvpE/SlFYbWhTX6BeLK2V8aNs52jPlDKjTG5i6
s7wkZbhPXYTgijurjwxQkHg2w0tndCe7qsny4WoNDNyhqZhcpwzqnBlBqxeTeOJkC4ff0Guiiqv8
ihGkfbKMIjrRxCqcNtH0vQj98ThZ0+sYdQpdh1wc/SXR1Vfyl7CrQDhQx3QIDRjPJSkdfkUuZQvb
b+RSuNUZpmCRo+AhA61ZSqGavlTg+t50iJ45jX0NVCxOPxlaTablksCrWNTc0AzhjRGnJpyai9a/
0qBvr1NGDw54jAOst2Gn+XXyCaH/0a+pERfTdyuVgjOTnmo7BlC9a6R1TjxBHaI2Lp/05QGHtENC
a3kO/PI77J2XGh/4XhT6FWBn7U7runFvQlMd4NJeKxGSylHPnvOuvmgGVPrWCm4GcrZugKW6jcju
SI4oXs2Ae6FxRW3ffMrFbDgTrYdTLitXoy6U+0mEu8kqk5uBGQ/Ms6ndc1mivj2EAxFCIU5a9Hp7
I6L0D56Um3GZ2V7MrfyE4n26BB2lqtmym5uA/LO/GV+afxnjmobQVZ35o2kL9IYfrsM9yZR867Tu
xSA+xk3CiWFPhi/LsjuuoQwZri2r4gvZbBWy3EsnDgB5GCLYhAQz7oxofs7GSN+lCcD5WAc8/pWq
h+mAybIPSbxUqBjHc/87kxCJGQQUHpe44II3w0mMfCD9xTccRcUmHQyTtRHBBL4/G6az3HxN0nyv
Ivq8AxFQECCYdxfoVfo2LsTrSoPBNbIju0Q96CM9IPBlyZes6dMN1jHuIl3IxJzXGrJI3+KJUXaY
B/CGBlFxGoBqJUveZ97U3X0XK8Kd+4eMzhfctTH25Bw0UDjnL6OF0sgY+3YX+DSUkuUr7NfRVR/3
0yUy9Jt2Luu3Wf3//oUa16wUuecCrBhisPbD6n89FBn//s/ynH8f8+sz/usSPdORLF7b3x61eymu
vmUvzceDfjkzr/7nu9t8a7/9suLlbdROt91LPd29NF3a/ot+txz5P935v17WszxM5cs///j2I4vy
TdS0dfTc/vHnrkWXL2xN/+m+srzAn3uX/8E///i/dTQXOaS3t7O9P+XlW9P+8w+J8vM/5GXWgQJT
Y9KkcZOBE7juEto/KCoYsDLAvdmywc02L+o2/OcfqvkPmXuwQV4kuD7DtCkDNaSWLrvEP0jEtmTb
hPgFDcD641//+T/Rf29/tf+MAhSGyv/mJ9uBLgOAoUdkkygmC6FBqPp10JNRfG3GxBjAky9yxqqd
j+vDOCbzUZBGdlTmsXDzMujhSsn10a8aHoAt/7m0rEZz+pS3XI6Glh4/RAmsxb499cd1iSZjRlbO
sZWq/NhN2HTXpfVhWFbXbWZGzjVAeo6RAAzvbIXIdHAE26CYHohQCWbXFhkW31wE9WdZmRe3ir+N
LTU/vj8I6CzcA5eN4EdZ7LXsSVNm0yMoKT/Wy+lD7rzUSAKJR70ycvxQElkXdlQe1wcFR9PszmPN
+vuiktrPtGobLyDdicrhsrvv5+HPI+GHTbObJvG0iXswSoYSV/LbJ2Zxv9zjp/Niy+jJll8+xbfd
Q5Wdmvw4UkznnnnUJ784tkZfQlv/12pKnzqFEx7GNLJglLbtMZ8TXXbXxWCYqWKui+uDZIv2aI0V
Tn4/72R3JoLQLZb/+fuDIBqePggGBqoWy8evzziNoWTBxxVjcQwZoR2x8ZWyhz0gSh09MAQGkGXz
esD7UbR5PtGexG7Hl3c7VdXdRPIgEZdZc1yXxL+Xok6tiS7+dbccjb7wVDXOttIoHnyra45JC1zP
WQ9c15V++SB/2vV+9p/OmavLR4v9onJoNIrNh1cv33Yvr76+pfUcb6+0Lr6/z/WJWbkrJ75riZQo
xz61xNsSHWsFlVzKHWNdXHevD9WcfrU02ffeN61L2XKCdUmvJMCyRfx2xPv29yfo3L2PRbnLJEFU
cm7xyRMHxePb8rr5/cFcvitv+9eN/3H9p1Oti1FFjHeiY8hZXmN9yrr0dp6Pp/jpdf+yGNs/VJKz
Dh9f4aczIXM2GEpTTf/p2T/t/82b/+kJPy2+v+mfnvof969HfnxrH4+MGL06Gj0sk54qzVZ+/u9f
73Xpv9329rv4uDuCLbX/sFEq+NWsPx0owt3sfniFkraz7EkzDTJHw666U7ikvT/n/egPp113GPNt
GJU6HFS+CmmgFMd1SeRcO95XP2wr8CHgQVie8pfF9dB117q0PqwnWk/5vqqjPEwxNnGObD3duqgP
UCKd37/6euD6sL4MQtEHqRuAhi/nUhIcmp/XRYzPvezFzSx2Mh0+NZVJidGt8kiJOaPkhkDsuG5c
H6xU0WaKN8uu9ah1axsN+uyac9U4TRWDDGoXJf+6a8aYOd+vi7IeZMX1T6dRjEB2iNzGY54EReq8
nUtCnBSf6hqW8iIX2EypgN1YE0dljN+jWiMFCfFPJpgxhJnijnX3PWEO4tbtOHp9+mMaZAQEYehl
i44E1KviDlZ0KlP8E+gKUXstXq6jagbP6tz3W6hPuPKoNbl+DcP6p3f59t+YNHQPU1SHXrfc0vrl
Ot4v1/l19b/d1qy34H8/rM9Yn/v2jOUEH1aJfcGg9uHU/4PToKTsGNxa+/XM9nqzXU/9trhuXU/D
yJr7/u/fSSZHxzCecIr+9G6asdiWynRXrncyWdezo52NBBEuS+3yX3nf9vGY993vx7xvKysDpdz7
+n86rdKDIXDWZ7+f4v/vZdbTvr/K+2nWbXbMzCGxcoySjBfG5dalLHfTdWndtq5yB78RABi279v7
sKF6vh7ytrjuitf76vqcD2dcV7P1DrnufjtyfdK8vOy69Lb/ff3tnKFGJpAEGXQW+KjNQsIWUeon
IX+lC5Khr8qwXsiglbMpcMZuGHeNPKhIHQS1SvJiCyuRN7Ov0l/XjNKNQ6bAvTHjiLcjl/tz6xmh
iQZNT+xdnWXgGoE09K3Y2SXdoSSxvqoa6viSEOHmqyFZB4GE4DBYFdELPqFSmnmH439C9SHRLWuq
ZzJEtE3PCMOL1CvLCOaboPJ3TTlC+KzxuqdR9SCTK7KDVvc5jaTntUw3ic72ilmH9C4jAlVmN9Cf
IGLbO/AUtqcPpqsn4Q7mu9tBkXN6zFaO0U4eqdnPiY8TfBqMvdpIrasjOA21ZJthovag8g3b3NT2
ZVLdgIh/TfLBd5hxQGkyjDNTBDIdgWnQR8dikOIP1K0kP5FRXmwswzymivyUqUg7s6g8y1PjFYzd
aZGb93Bt4oNOqZ5eOvFtle1lhCZ4Wjslbj9Ed4aYJbpXaeJ86/Mi24Tdkv8gyWKrFVF8job5c5FG
30yYPZ4YvsgNgODyptJ0N6hQf8mZV5rLdY4Uu7lWCawgtsRJIqIQdbwoTufHumPOaEBuNSPdU6Xi
26vUiktOWu4ClPpaDOPgWC0BllnhL8IG9VZRf6TkJR4zP+wfU5NuPnP/u6w1zjmyeJ3cu01n+ViO
bsnjg0tIK7EcX8tMLDOG2qcoVnX8LUoq4C3AP8I1Zscn0ucAmN5nqFujpkyOQ8tFlcpXviUXz0UM
2XgUOztSJe3nWCCRJPjaOoOk2dhGFWx0u4gOoal86cNbQgsyl1R30hq02tqUZbsTvoy/UTc91aU9
w9hfj8ptF/HfMubhMIKsyUMlvu47qDvdZ+sepE2/M6NpcPRGepHCvV9RLEtD+VNhz0RnE/aZggMg
rwpoUdpCFtkGegmrwy5tl6QnzRU9GXJlODtaXudua0E5yTVaOXnaHKo4DYFcR+GmsmoTjvwCz4vM
jU9S26Bn1V612y9B0r1CTR43akX3JUuue5m65EQd91pHElmQsmX7V6XaGicL4ONkp+gyyh+SEZAX
YKfbNAMBWhVwwttOHO2mfM0B7OudL7ZlydfBQwDUADWNyp1NjyHue+hwSkqsJdVJPaSko2alvcn8
KNo0eKT54JjZINoTQB16fjyzuCvnoXEojHIen25APHxp5/HWaI3aa5CgO53S0VHmGVMZwsuXpwuJ
xjc08covFrE/kZhPrWkiXZKfmiSrNzi3nCaObztG+07ZpNbJgOOw8a2Mxm2X3diKdqyKSZyUmJgr
/j9oJwLxPOp0gbEmpK5O0+FmzI3DNNrTvk5teVNaKln3aXdb8qtyuyijXd0WoYt2LLuZ6Hw7SwMf
s7v1OA8993DAs27ZEVwFJ1jsKl17UIDTnau4va9J/NrPM3NWjNHOBDvDpQLIhIwhdEVS6kW2jlkY
6rtRTW/Ggelfn2iTVxT6Yyh1WAznad8PSXEYcTj1HUC+NqgBTljtdo77byj2cZlhsHEafvhugRZ3
i1Aya5Xa03Exd0Q6b+F8ElbYlY8ShHRHb1Xt7Fd97NrTVxzZjqHiftVMlG0wo7i61Zwg6msdGlnv
NFq1FdYp4dt40OvZ6dAyTTqXBL0uIzfs0if0b646dIVT8s42qtZcKmjWdN7aypFDtLpzLnJHFuPn
tkWkpsfDvuSP6yh9+DL3/gsW5wvJ1nsjHu/9vKKoS4nbam38mZW5LQUZwa2kSkSTtw8FxqpNSI6K
I0uYCFpVve9pZ2/gNkOns3KPS+F0M8QN8IBIouTGRTcM02TbZvTOy2JBb5jllojmbot9cBeANKqq
8cpXjc+ZjddPS8ihyuAEFiBxN1Ou3FVm+YlfXwxCuwN9i/tgk7LW2v62GDTmo0kEDGkOTrFS7caa
yB95ynt3zILHiJ8puopvgqgFCihj5ZJaQm0RFRxyMmKA+xB8N03QPkbhBCH5nATiQXQMy0iQPcv6
Vzv1kf+TgwwiilgzP7UcQVNS9bMZBkoSuFKeVG4opzvDbvX7tHT73lJOHXTQSjrRpHP4pak7gMCT
Y9nwqqaSDhz9F2XCtA2xwvIC4xZki9hEJb/JwSdlGm2gchj1G3JVrqoxqTeVyXdvSDqLGm1ySNon
xBtYKkxX9rnctW3ylQlC4U5949itbW8LkN6ObpSLuU2tEVzEkcdI+lDLKEOUqblJ4ANMsRYjuCfb
Pad/O0+TdooKRDb88DZdYMruUKG21SL8Y/OOTqvtdrhW3M7UdlPvf5qNqXC10f6Et3H2tBQHWUpb
pJ38b3Wnn3qctWBVMupbifGS1am0ge4UufxS8r3PTMAJSuU+H4lOxR5c4x86KUYI/78CRdKONhnU
YZXQtYgwXRhLfmRHwl5Ng8G02FSXsrWfTKlkCl98oaKWIfBmRNQZ0VbSjccRFbJBylc+jxpNhJw6
MH9hE1y8g039TNhIy2y9ecg7OhGdSufJVlHkWMXg9ZOeOJUgUbCxcsuZyVFR8/i6vqMNNV6hSNia
8dgeC34bZuIPWy4k7abtv/UdzAVfGzeR4dPphkHNBE/nCy0fq6TNPfJLjkMSTfuoQ9ncxNEnPyNd
Yo6lK7PTvms9piVao0fZCpdvBmHmCljDeaLXsMgLl2Y6MIuzv3zSJRntBe4hxBFc+UizFWU7ePlC
41Kt6EcpIvAXGgOFJsLv08pasamLskaJbkuu0pe7Ls4fLApEHdfjI1TjbdiI4ZLHC1BDVzpPg9bU
hbLhBWqpkLpcoIDpH7FD1Ju2bW9staqdoEds2yrltW4onwilPhX+bjToGhkq+Xvgb5pNJztZldx3
iThzEH829ZYuSerOWXAG6fa9HHgpOba2uZxMrqmbR3QJ1Vko4Z02pggB4hbgaPgjGT8ZA45VZXxN
B2kivVwibjIQhwYIl6tqiYkUCiBdZjS1O76qExcQuYKjQpv/0bJDYofl8MrvCSkMLYlwbLOfgPDG
ttPlUoQ/KvcPFUNouS6gLc+5Z8gajtjeTU0LxpakHjD/khOWnLHRDC7RNbFLCkSz0SpVPlTmuJ0L
Td1zjfMyQdffyGPs8P1zZy6+U5E4kcUHF0LdjjupZuTTnarQMKjzGqeq3OfpFNH5ljdBc8B8Jk6t
PeeM50H3xaNTKonk2kWpQpUqXUX7SsCAet2I5dJJS2pnjOMG0eRzjvUmMEKXT9zfzIH1wIytZFq3
K5oSS5JGq8rO7kYtpzmal5dAle+UISOfVc7v9a77ETQ9XqVSdkoz/JzG+MzI/VCAx1WeHCndHo6d
N1cjl+YwDk8Iyf4fe+e1G7e2ZdEv4gG5mV8ZKqqUk/VC2LLFnMMm+fU9WD7n+l6gG41+b8AgpFLJ
KqnIzbXXmnNMpq2nhYgBxuzaO2oJ12MxtMIsb264D1JuWQ5/7ibzxxqPAQJorzESWPZI+/dti7qe
lBQaCBKLn/oxDcuHYk67WAejRV7MY+k6KV7aMgoqMz6M+JoDVXQNax644jHN1lCdxF1mdfdFzM0Y
NNlxBH5waTKi3dOfnSNuOymsN73CEJeeGoV6e87pda/ZL9QotT9MHcURDpfQMVfOUaZOir3FrBWG
R4mmeNKJEgRC2oisSOPiA05PwCyVyYMmZO1nkbhVGv6PeujodEe1BQDWwjicReFAbsSukozQRjzl
6TDGe7tbQxkvzJMSdVfFxVsyrvG+6tbcG9n/CPoVLwPISAHkmMuL6kAbid6UtDvmAQJ8nnwnxOlZ
jeF5VZH8EoN2Y7uThu9v+rLiF9rx+U72y5csZx2dVYt8Tmm2wnLWQ6nZTGSJF7hYQaYJ9xBjklZ6
JqjDtIbuqMZ7R7mUrvzhLn1+oXOEkkw3TtrcX/o8bcknjY8xXWGG0dV3s+7hBQyrSVzl0UqidW+7
46+GaSexpGGipp8oyjuvNSyaNm4K/UaOx6QYfnZl5O5Ihj47mLBSQFSBZnFTaGz301LKoM5GHHbu
xcQAaKBbcNxiANQZPzgMf2sRHaTmvBj95HoTm2RPt5fnjngkTBgvGs57INzIx2w1J329v2GVTv12
oHXXZWEh6ldk2d+TWt5g7PWWmhn6QtJjg2HvFr1i7+WDlhwmYYh9BwsgVbSHbsiVezUzo/tmbYt7
wFqG4iKjuT4k5+nYzYDrfj+m2XEDEU+Wxz/fFQvSB8puBsKy/U/XL0yr/n1Y7TlohynQk/Wpb58Y
qct7qcn9YHcI7yuJMJqYYeCSWcYLiV+UBlWpF1HFZu1oh8jHSbNIzyZORaI2ittJm+OHYTssRfTQ
Aeiqyvpsx5IMh+1AO3KFBbpSidb2349V1tJiAk245P/12LhpG4WRin3rIFpwzOgOP0x0N3IyNnZ7
z0UhWPIHaLulEPfrdqA12xycBYDE9VN4B/p91tnpnUTMfX3oz+O9ZbyllL+n60OO0or7AlVgUMq+
Dv88VxeROPYx6VfXp/zbF/BSIVz//YOvD2+ZaF661NXx+oOvj5F/Dglm0PF+dE1wfej6xRTN6tm0
lqff31k26a1t40CNk+yBXmFt58v9oGnpg2xn5A9tdJSaflGXrLghyxzVyHZwVq6rerCYMf/rsWKZ
KmiW+PZyVUGrDM5av9GV8ZSbuXmfbofrk8fUYpwT5egX0a0R55LwphYxJEWzccBOb58DBm53XV0Y
fnP9PGlMQWU032e9c7e6rCF4tyXXzmjcu26u3JmoN7ZPdLY3vw9srb6NWbKeFqPgfyw2NeRcYTX4
87wZncyhWNX2939kq7V1jsv0vmzK8baBhvL7jFqblGSQZPDcooTqQ/X1YChO/CAyjKtRPJ+vT7se
MGEIL3Kq5nD99PpczamGwGylir+J77o+JhZRBEqdXwDfzyAdY/eeEGn3Ps55wbo+fsRR595fHxd2
Od0RJuRFmaPye2xPi8bl2NgigffId7ILvFdTDZjsyvlXL+lwUGLXQiFY2/cYvUhOS5w12KhX99cv
aEPWH8nYgAe4Pe/6BUx4xm0LhU/P8kGh8E+GXV/quj+lC5XbZOJn+Oe5Sdvanotwe1+IlhzGJYsD
wjqSBySJTjAbCwxLOyKVzsb+vAOuPfp926YP43Ywhn440lOqvGSe1d+aq/9XEfyvKgIT8dm/Qvr+
GxVB/r3qv/f/KSPYvudvGYHj/mUZpoFelQBTQUObMf7fMgLX+AvtmmtZAl2Qif0RhcE/MgLrL1Pd
YgM0JI2mq2/f9Y+MQP+LeT/Pdnh4m/7/n3QEgqyx/9QRaBr/nYrPDnyNaRoAa/9TR9BynzQaMW7o
KMehw2O4QVz25yQ1XwvDTo+jSOlBWQbjjZ3d+xbWjqPldtB0ERCNtP8PMYues8EO3CIh/9np2F1D
ONG4tbgscXUp06O+jnModCIekrQAGHoZ1QXVmCingNAosrhH+w3mxbx3CXFJUC/B1HZOA+LhxbTX
S5BAoNvhDXK8QlvMHQL3HHQEAqBc+4HGC5Jxf6NWKbiTUp29wWZzUmo6nOTa/son3XrqCS2Rwggg
QCR3hRkdin6g9hvZUyPzYkY0w/nmjuPxtszgRDE42Etyb1SuOG4CsLz8OHZN8kL9TnutdRZMELS6
JhhDMFDX+yzNtCAnlT7oHxJLDjcw81ZPxYPJXyN3DzXgxDTPjmmdpfcrSOQU1IJfi2y+M+s75CL1
Djd/FrpqqVGFW2zQymj247H+VZn2r8jWiz36u3d3EXgpZEXk0Xpe1hVoW12pBJFNkXerTdjH6pG6
PIKs2FFcTeDmBfgNO1teZSmeSkrIoCqTNxdGR4jIySBbTAHdonPbXeUXcsO7oYvui4wqv1VzmqQT
q3w64QCgj3/IxxQIotxgv6p7Z7tG76+U2XIUpD8b2ltU52k4VGrnR3m0i+J0RzOh3UWU3mULa8Zw
JzTj0ryYmrMj/Xyfuc5pqvV219Bg9OYigy/czfFey2nxqVULXXbBBhqb7nNjVqbXdoTXpVtRbzXZ
YZXVR63mj3VPPm7ffHTOiDKVXOXbSKEP3Q/qGnBbS4+L29+KuD0xnCFnx0oYfKjVR6sc3BZGQ5/t
7WoNRFx9ZphpcII8DoNXsQAfsK4gSzHnj8SpVZzIGnZDAlhKVaMEiY+L1WiHwXLeVRSWu6JDBQZ2
9qfSpi/0pyOXQIXCYWJfwJ3TNfu7MYPhcChKrZF3tzXr7/ZEuymWeUVTU2GGQNzxAcfjpazp+DNs
jc60VfKG+zrMVPry4OQ9dCLf1Cb9tYquDPBjEC/QGDtJv2Kgb1kUDV5GUj+yRcl4ufH3ScTmMY/u
lQzpvVsu75kuDqK09kCeA9maKTOz2H3kjnjQlV8miQKP/Wx+TmkB/76KD1nV/4wS+q7I1BP+oOKh
l85TgWwvfK0J6tlVvGpvhNWLiVr682jddznIm9rXejcNFBs4UJtn54lgQm6ERFdHjFdw7HrboJF3
cvBboX/QUsAMRdvWr11rpzX447Sc3oK5yY2hUcvqsbbkREz8ZO1piLwm2EEqC8XozAWdiOK1UY1v
dWH7+MpRncae2wBG2dAs8sLvBPXhoqXOY8YVh/TzhpT626izKUpNfASVq6XePLFjLTC1CUBfCurn
qWASorh0laW/tGN2mI129OZew6rDFDlRy08xUUVAgr5v0SeFhF89xwrG0VjIS+wiVSgrgtrL9qpP
xskoK/ml6CsoqYLhyAivZUVKo3TZyVGMj55AvVuj647Rt9aaqdXnxDoZGQbIIR0P6bzknjaYX7Tg
MAsVc3SOH50mQkoUtcqTIU62sH8WFT2PMsuMMC0LLh2irWuwxKEatwRtq9i2ooKZJLllsxu/55vm
insAp7nh4EyhNexT8XyT1fI4zzoz9SKTR0CHdPMj/ZI5SsVv0/WBzgmqT7AZxGAyGWfwJ6g/DzZ7
Wq9ct9H4pGWsZSlIjXT+kISv4LDoqI7sH0Z66czuJ+2IGGBB7q02POW6L4i9wgu1512b3bXYlWN2
p+ckLy85Jlwr7jvGD5kC5Tz2tF51j1nVnaAjs1/MSZPrNlfygJ8fVHd0yGFSeQXIIIxzsazx3Djw
S62aZExivN2ccMW2sCda+xOICtc5j2A3oJ4r7IaVaccG3Ac7PzXKZVEX6jwkVX7Kri9uNOtkl8gG
Fqsv9rPJmVHPwDH6S+LEgritpAmcokt3M67V/bAsIWpFgxM6wWuUAAsrZBLvhrZ8jdCCczOb/SHp
01CPJJOJybKgjGUiqFN+QtIVO1EK5fusFYLMX6Z9FuNFQgpJE5qbb0yJnBtXDrczw8Jw7ud3hUnm
cR7flaHq/cIhTq2uaEyp1eozc3EYc+QWdtO7Lo6NM4sBi3JFPZoKiamuA+RkseKh0u3mHGMXMamQ
NUDd6+arU8evraXYYTt18NrQYwdgEnUvi+pmly4O0drjbYF7di+LPA6kpYDjjAmLTuVLVnfr6+oc
emxewahT+Ys8nHSJpS8bEd/w9xnoxHDOsN0bZ8+Y27tqInPGdE+x3rf0ke2LVSvcEa30FDlAkCsO
eZMeZCpTQCfu62QlL9BSGLzpXmq5e9XQ2dI10w0dal7qGPPOrng6sBHDhGbZBRNY7Mko4KfSS+UO
BEyvfaUxjc49cqOgWXlisyo2UxtmVpHAuro8AV+7s/BweAoLCSreVDmk23AaygIhXoNX5NHysJTW
BxNqsHWzPK6p5p4xZQVzjWSiY6ISdVzINY19rRmTS5RZN+lSDje9OfmDCuy7iqCrpe33Bft7Js5V
ZGsx/a0vV28485cdipT+JWm7E5EarLkEyM/kDuMNZr41glERAEkuSN7h28A7nfVLtOoHDPMWdg7d
d2CzBenoHmBk/3KHtzIzDb8DCeqrEn/VAPZ3Lkpm8jIKFXu5N+/GhRMvJ3LBUnNa5pIbNJ1Sz2Yx
C7KuwcwN8SUf83Qvtvw+8ihZW4wfHRdiQGLG+wQOzl8KEhnGwgrWd1sdPpbaKG/UyLmvqd7ORblg
+JqN+Ixm4EMjiHDXCpsKSObPmaK4vr3dtYGUt0dHVd1Txh/Qhu0X2nEfBXrZv6+Kru4To7nYoJd5
5jPbq2Snlr9EmyMoX8w9sT3HSBbfDSYHQd9wJ61yREOKzWLVp312IIIFlqj7gIl79s2CSjA1lrcl
xUVn97RFKjo1tH57MtZU9EFcYUgUBnHMOtq+0ahFfoR7PxCJFvtuOx9XxP1hNqDLN+ro6Nhr6tfg
/P3VZe2iChy9yTnOOu96viicopAavIkUendKx5uGvNIA4B4gyCQXAUkSh9F1Xb/Umy3zOvleQFFA
Ttrt8GDecl+aQ7vWlyC2rYEzkhO0qKI3waxuHZ+neXL9qJfqBb9glGT2bqqyOiBB5d202yasLII0
nX7+XXPlpN4vqDGOTtZz1kanXgE10mCHMgsYuSTFNrqdHSUuNnJDSWJZCfoLO0x3aJUZ+5p6GgCB
NIKoCdnA3rlyirmDLbykVn1ci+YwRN1jkpK7aq6a4yEYC1rehI49LMDlt34clqOWkT6ZVVERqrpF
KSHtQJla3H2jOx2KAf8pCUmBxZvpl7PlwnyIi6NlqGG+vhfULns420Mg5m662Kv9oZXtjxG3aNBV
8Y90HUMxRb2nZU61n7cJalbM52Ukv2Bhy+GXYvrSenLWgAfXIRhA+tsSmykmza1sMyg3KTUZyHyb
aqnfyi+pN9+XxNq1tX4hpZAZa0G7Kxn195YB0ZgPRmBkw6kB4cDi5uwoEUHc1IgDsB8Bctn1srGP
QpOYWMYRO22yPto0M4Oi7LId8a8ns5+fc5jowdwwpDEHg6nP7OjsOuh2dyoyWsvOH/ua5d1UsqfV
nkwcaIA23YESHBz991RV72gbU25Cwc0h0KQFnqLZQqdbHe2fW4KgqY4ajeiK6wRnviPpwBYE3JY/
18RVPHNC0gAa6szOVX1e5BHVxGam6HZp3X9SK31Q6VUzepe6NsYQ9GBAyqoddsvYh+QhQquJ6XWL
OPIGsnv9hGka+JM2nLaIB07rqKTHqrJtCdBa3MSLugFprctI+9uXMvpcLVnvUAZ5o13pYZWVlt/3
u2JwFNqzTGRAYCaTvXM0HbFeklB8FcOdYaC/WSeHJQ5CL4ni55wL8Njp4g68AsqYbHgDQIGkYMo+
yl4yXVIa5pJoOsqWKF/TrDDgjoR2cWN8GJfsoiTueJxthn6xg8hmhGegd+uha/QvAFtPU8tSamkX
uCtsETH0EBLjhkWu3sX9Tk3tAcNRf1NZG36w00k/BWQ2Ld1NlEZHJVfTvdPqrzEYQ68dZU2KDelv
3ENXdmGePZ0tcTfF1BKxiqq5mi0/7lQmrrTxY1P5JC1BHShlq34yQkQU9B45kXdGFAWd0u/zVPmR
SQ3aksmYNMJI7Jk6NQmbHQZ2EAp2Qo1PRjiwmR8WwCL47hmjAH+mqOV+riWal1CI+Tn6LQwtpddW
OR5f2BU+t9Mvx7Fvk97e4Qhz93XezD7hVN9SQ7xpajQ80eF+VCsMzbiIMeERnxO/2BXvXJ4y7YzZ
slcLe5P20SCXxHfXCSWoFVlB3CyeUJvvWo46zEpzd2f1VFnZWgWZMYJ8rvNn155u0HV1h3o0nhUX
oF7TLeQDecaoPmeZ7vUzfrV2RESRaMyYxjT3ypIcLtdpX5dF39TrQxPGqflD6c0XwHG87eLdNcss
SLKO+x5llK7BOdGqUMosDTS6mTvylYKpsE55jkBi7PHEJqaxg1AHFLz+NkD79etUnXZCfsg0qc81
S0FK2uk+S8STQ5+yUOHBGHjUVTLiUoshT6feq71jB9OKK3nMg9kc8pCoTDwB2WcVJ2+Z05o3+EUu
q4KbnPvlrH0ha/2Ix+jkDOrO6NZ2j0IzRRUlQ1HqgLm08calQQ0kiWs4gdup8RpR5DhoOJCC0IKI
jjFinG3ev5DFLPsG1392a6vy51h9Cem6QQ2731PHEZxQjjxISjOccXjNllEhB5SAcAZ7V2E2hQOS
IS+pb21LRg8RLlD0gN0pFzqTGw2z8OhccBGE7N4UtLVMb00Hal+0EWd6mF1QkOkPqGxPl5HE5tEK
6mK4GXC1s6bSo+oTLPaO+ixkax8dfX0rccsreeSXGYtLHWmXHJXMYaDisTItCybJBKiLkaF1TnMb
bXVJHLFv0ovqopnoBgdn0VhP1ddmcl86nSvNGl6t1ll3uiU+ZU0jHRZosxjtjdzszSNd/4tFV8sU
8YXO9vOkskSl22h4Grk2y+xpxqmOrJi2jJ8V8VOxWTaGcrkMLa2hoVkkp5MqCLRM33Oh9o9aQpxQ
Vsnvq7mXfdYcSVx4t/TZvwzu8JSuyfMKuIV3lAUshYdEBAFWAjQGuNe3D6+HrPyJlKM+KumQHVpl
DcG+cdvZDprl7C2uuf31s6tAvNWqYe8Y0b1QB38pbfUYJRUwDkKid7CD7qYU7AiZNMe+NLRjtPl4
zAWuJ2cTH8rC2Q/03vaJlrKS5ePhupl08BvuinjW/cTqJyIoW3i88qvSkZcQt9iFsUjue1u8jn0X
I8eaNmsepcPE2HxgRf6UMI0Sc/whi+bYwnBEZWxWeEOhOaqj1dHikGC30sjhlc0sTC1APNRJn5Y9
Hy1lpWFhjqxomhnyl65CrcQ3o4n8brtcUWiQ9KU8qTY8IlWV93pkXxRpUUMCdA3IwDwS2UcTSEvZ
0qmIP4flMVLwBKLLmtRieFTM9pOliKGsbl0MpzzlsviwpLyF7CuDWlF9pDu3wj53qfEidSffrylS
BdQvHlMhH1BCGSYuWlRV/WDMj4hhnAjwLJzeWxzxWMDBCAa7+cbtAUHucGozCBFlBvnTMU1Q/5CP
LRLj9l2juYFdOLf5YH1zG/HeMIBvmwYqT4M4YHZbT9aobkrVNyxt3GctFCcsjYKTnmVlJZ3SswKU
Pql6P7rdhUkv+pfa1ujPAoeptAYSSX9rL6p+MIvqaVVCSrKHyVTyPXYmhhn29F7qiW/rW9Z8WaLR
ZBJbpBD4Wn3XVQnwNXSDntOukGyLHCe0fmvo4oacbcIyJgO/lKtjXR6TMVBt7FPiXwd9M0Po21Ou
j2Gm7HGbzxWkSBwHci4hLTrKZ1OS7gZk4q7nVNpfP4va8qUvnR/pRNcEl3ofgI0dt+iP+mRB/D0Z
qiNYZHrfKcBkwbjTT8NJnbGFVa6kKyMdZjrt+9U/IK/eBGpIPGObRqA3LFaq7WUp8yr36creb7WR
5l1f6jAteL5smeAJj3UiEPOP2lgfyNXmh20uiOvhtz3hz+cabxS+huT45yJeqpm/2+/rWRwM2ukw
gOLzoGfuDm1rJ7B7ZW6ObWOaLXuH+vQS9yJb/XRr5rDbbI+D83a9GHWbjhai9wN44L+XCC0mlvb3
/779bKD+NEhjp0Q2wg8plKrcX39j0x5hBl7/DtfPq8QFni6WR1Mff7gTQrSE9onseXfNEQ5U0qYl
99pZnubVoJxiPwbam1fEZiyWJ8MdjhJY8F6pJ17k9kqvq8j1U0glq0++ZOx32xt1femdXry33K24
xeAvc9H6jtZkQDYxhkMV1aFjs/wmkA/YmY8PSIeN3WxmeAfnsoyxX23eCsV1q11buY9/GxUM/HD1
tKcGY00oXbc5gEemLYX1YClnZa+j8ZE+3umzSijBWetGdmRzIkO3y+VJjUGuDJ1tBeW6oONLcCAh
s+fnrHHHXqZYNRaOfDjZsHZOpkISu9ILiE24SX2ai0tz2CqM6/qbJ2I4uVVP7ub1LWxo+bcu1Wie
4EPPOFw/uh6uZxwBQl+rOiP5rTZroUCsGzlqcfh9qVyvl+0gNvsWdbrtLz36hLHZDGnZ5jJy+Wak
ur0dNGk2cubrSGaJrcWWo28EuRB55JH0t4QdhvmrjEdxKgvz1qFTsIOCOJ2uB93u6tAcuORtktVP
etM6nPP6bPsZjBJuvX1Mv5vVZnOk9pTqbK42eX20z+csPc/c2AJtYNdzvRivh2Y7n68fJWAWDgPR
ikq3mTVNF3NX3GLFuh7W7dT4hEXAXVYbawB8zayfRutFraD5Xd8HUeC8+P2O0M1xhPKpTCZbQSv9
gW51uWGrt970DEtxR2bwONT1ZRYIds20vFsUh4n8dmjTZDcqYtn1ffKqmmzpZqBxv7+mdcrezCzn
aM+1eVNEYvJWBctlw4appCNxYzl0uorU2l+fgISsZ8SOx2j7mlbKm96KvqQxsGa0CkIUuezh9pFI
LOPJ8AB9TnudCw0RYlXeTui+psLtDz3dUG0idtWDjZxcWlTonjnjbpD59lvVTUD36oneAh3cLbhC
bC9a7ZhxIU2a/JJC45LMbEuViU8VY0WKM3J71MebwTbOU18dcpCTIIZpX6DohQL4VY9acmMB3STT
i7pjTZb8mHbZgQg/dZcN7J6lXIwFf4bQoIe04jJ1ox2QAZ56Rl7cJHm7HsYWPreYit3AFgt5pfKt
jW12Uxldzro8O1GFBm5EaBM0s/mguj1JE3P50Sx0e0y1eB/bVYZmw8lAyPdn2pWETSDihYuQ7UfY
Jb56kzoN4nUrvdEwsZxHRuyeIDU7sLQ+Y3uSxMw1cc772LzL85+DTeQFgsZVQ/B0A5xt46a6DzRu
oVWAeyzOpUZC6LgO1CCYqMeUW92GjDIXAcm2VwSlEB8ZQEQUTVgHVS1Kcmmc4vcBJSlNIETViFp/
zYudBokJRsRF0V0vsTiBidNATfBRux2uH/35QtI34jRH2M1yJqb+9QsqqahA20ykTP/6D67/y/XJ
hpa+9vTXd62qWKfJENZJwJZCGr596NqacliMJCgUU55w9F4f/XPoZG3//qaqw0NVEzuHY0GnRJvt
UzUMKrbB7U5Cn/wUR6jayZxDEFYSBUxAWEFFuEDV9mSLInzqhh80VzbLgwazTu5dGSWgubli3EYP
uRXwvrA8xrpyUrlxHhtWVbmwbJYKkn04VJZvx7k8awvuykwSu4zozNcieTRgq/mDktc7k1XA003t
00xULu/+LR2KX3RX/Noa3vW65fJCtzfW/XNKCCBtWvdN5k7kIygCF6wfaLeShhIlP4uGEKLZLhJf
lw2jty4UfWlde5gnPS8+UK5m5DaYOZ20Cc52oIjic1bbNtT5kxVd/+nazLydgYQM/Tlz342Fxnhq
YiIcjOWFW7bwbHdA5yrpdNXdk02EnQf3lc7JwD67tNE8IllM0meU3ljRB8f02R6Fc12+FX1Gljv4
okofucmy4pmAVvq+4a9g0m6rsnunB41VYD1p8+R5Kj/wMzisa3f6otS+o5Z3qOoxPZQRUZXbxV6H
qlGgaquao1bNdIdaioU18bXMJubVrppbZ+MedRZX/ZYkKAqiTKgLtqpf15svZNEMv+yD1Wb3+kI6
rrC5la7F8IM7g9w54q5Q5hNz/HtAGnv0te/twozNLZ4HBqecWFwxltfJ6rmziUGOUnTua80ZwEq5
d12iX9k6oJeJsjvQnncT3cVq7vgbQR3vm5qOMQ6NLlR742yzKIJnMsWGl2+WWxiLDPaf+yHtgklH
QsYCyBUchegLJx88AM3bVb3AYvs2kKudpW1Yt+VxBtW05SAQTuDZZbKrq/a2qJnmKPeKaKBdM/J2
i4c2CoYRq9kQVbeW5noagJ9kdn9OdnXbRhkjhSn9jnAjnMdwbPSJOxpp1k7u570eQgXHRIKYSHE7
X8FUB9+UTJCAbgTmqGmv0fKrMwXFaBOahrihEYiVwFEvMsJkICk/dTVkCnFD+9xAKV58ERl4gHH9
EpndJxmCFwesfy7jcy/i184C3WXdRLb5k2CeHK6fR//vaYZSx+YmP7azm50XxZoD08Igu+KygH7O
4frR9QAwUpwXh7W0TLKPZsXksdiUbLmxJjtECG/CjGrcbrDtZjdJmKwn0CJYApg5tFzjo7p3eow7
7cHd6ABX2yFUx/5ESgwux+vnfW+vQVpTdUsxuF4+4wDI6DCO0tgiaFl5ZZzr3xJqD68YFlZKajV9
22fSq+DNHOiWnrrtIBI0tEmzZFydfUeqgH07KlmQ6qI9kYEIPcBlH5taqJOv5IrrAazWQ09CFQJK
WsceUroaOJHerH4//yBJI/OLkk2Mve04pgkdYmQv+6Qhb2xxyW+6OqivX5zvsKQgtt92L9p2gE1P
hVaq0+CXtJoRTWdIT3CSZBnXCs4yUrnJWvXsims41zpwXJbKG8+AzkPl4E/VStxbmbv+lJgS+8BK
SANhcBUTXUue4u1QsuU5qR/6Vm8Pq/LkVPwmlbLd8q5P2tSwh8SqfHxs3alP7PbEZq0HTrB9SJII
eJou1HI0tdC03sTVBV6mG7jA3H7j+Xf1yDDIGFFlKIWtj+cZtKInxpJW/Fah6j1Y5MmosVv/+bzS
zKMq42HvDpJp758fn20vhMEek27Wlo1EUuZgjKwWbM9vRMn22PWj60ERxA9y6VMfufOJUsU+zDY8
xGL9phv9wM61ejUnDamqNWq04GgyYVtgSFfrcF3HEVB6Skt42oaFlL8WfLITrcDxFNtEpy6pyRCI
gMDT9RCvXLCxMu8resOgOjiYyZYapWSH4fob9gBlUEzLhU5AJjBqKbSxtCzdpY3+Uigsi+FcYI7U
7LoLmk5lnR4nbJJbrc3ei+1GasVhT+Ynp8b2YEGQ1UkO7tNVgvb/Yr3/TawnVBX12v+s1gNf1MXp
fzJ/fn/PP2o99S9gHwzjbfjzxE7qEKz+Vus55l+W6mKKsW1Lt2zN4Uv/qPX+TZ2n/kWoEuosBH02
lGDxf4H8CBsx339AfiDhuygEXVO1QPwI09ogQP+W3OmKunKi2ikOfdn8qjOa7evILaz9opF7mhUx
eKObv6Rle6Pq8Z6BB12vZOLMWrULSnsi1tgExQ7pE+WcI1+KmH8AFIoPknkehjNGgR3lCSqdxO+l
9uCMyq0jewBata76GCW/ukVtcP3Zv1arPamW4p4zfYL9nGx8msy4VUBK0BWZ6B/PGsptW8HUmJBj
mpN+W5RFE0p6nuHaE7Otj85tKd4ZPlC8wLTE2EkrqzbvG4VSZczNLMCseFFwXu46ZWUdGvBmmhkX
G8qTYzGVCiEH4ieg1RiFk45O44AdAHBdLm6r2vjQugWVSE1Fn63WbsnU72iU76MiohPdAxZyy+Oy
IkHKM8qrpnbuJpTSaW7ZCI3I3FskqC9A3vuUiVGQJQmwzYnbPt5ix63xF6XOp1uqgTDJIlIJOQmG
3lC9qcULa2bmY5YTRG02L+MwyZs1P9fVuh4NmuIs1ZtafdFDik32AAsSJzceQVusyYNiLb+MQiH8
z6Jq1Pd5Ge9AI+/TWcOdRIZOUjTyqJO0yD9B5GNuESu7tse21BC3L869Wq+vTuJmEFJbVrm187W4
nsJuaDeCN64eQK/+2CWox6zE8krcKQt4C28Wzs9ySm+7XPmiXseHeSLtZq8L+MzkA7hbMVVVb1WM
M7C29jGd2RzFv68Mzd3CrxWt3b09Dm9RacDKq/yUpgCxsJDXM4cBUTvTtE/HB0YURZCVzqMcjG8K
cCNcrXtMqmIYfxKCgDVifMN3frOI1fAq2zngaexD3RVh2Rs3hiKNsN1ipZduryzpr6FYds7WvE3y
/FHozc9oIkfBSEG/lhsreiVrEI5EtcnC5iIO2KPFZ7b+ocPQMmCs1e0cdABTG8dApfsnM8IXqi6f
uvlrGSMRzInqhvqaelq8zZIj/upERaQ7WxsufWMQaIbSF3d/cWmIv9uJzT9dVqbY9SaqTadeHgmR
KneUZgkq1+xo5Mv4RBfSGfL2wMJS4gA4D2IezkM6P8/Tf7F3HttxY22WfZVePUetC3NhBj0J74Oe
IidYdIJ3Fx5P3xtUdWWm/r8zq+c9oSiSUjAiYD5zzj5ButNiPLYzZGAMpL+Xnv+DvY/GSk4aSM02
KS3swo016+gaw7nrTARabDNkXKMPdwhRI8VigPMY4ZUKjaPQWHMD5DpUfuhsiYSEvd5y+I5+/VC7
bbgPw2pE+tq/6svRD/J10lTAEaqBy4VdYMgRrzmi9P046o/xYOqLiNYY1/ChAg9LuEN0KgqOXYCi
01bvppew8xhod+qU0+9sanSNttaPND/WtUhcRHx9z950aHe+T+CTz1Vq0zr1bedGYodUEuXYvpmd
orpB7d9GbBoZla+9MbGPeTM/6XK4cfO43zCgntvwahdklb/T2GbIlCVjr+saagPSX6gCAxxxFcl6
ujk9mCEvjRe+RxrD3nKo7ofRTa6k2MxLgPSgHFneOnpX8T2zXsUxQZ2N1DAy+dXGdn4kQLkukn17
arOA9yJ5UjL4oO7otn5hPPUqsncFbjkWUtCrqqDFAN6jsjAt9H4uCslNZlYsVQp30XZsgprALUBS
li9p68gN8SHtEaXmoApQm8OHNWXRgyTuYNJxFCFzRA2rN2JnsZ5fA7l3lnXmnHpNmeg5NJ5PkDRL
kmw059hVZbbJpk/fUTPO1e7W7LDOcdM5/GtjdjikatcLa5l0czpcYj81sGRXDEk3XUUpWtPJD02o
7go8jwG11lqULK693p6TiJxjXeWYxwkou5JdswNB+miCc9mMHoAfe2ChOdZ7K4zQBnEgWJN/F/UZ
i2JnuBVQLcLJ9NZIV9Wpt/Cng0ya9W159tTk+ZsjhnM8WP0VzjbTFc//yGJwF0KxW85VeNbDdw31
6RJCc7kGLSrZ6uiPBoj4TGnmps6jY8vBD1wAKK8n+pS81PLqchgYsKH3PY4+jyHBThKaAGYyJ8pL
ut7GGNujC9lz04LlRopBolwUvmiuYdyMsXsIR2FtvA6hp+e52Taoh5fQaYsLNqynbqRm8yI2/won
SwmHFEWdi1DH0O7kxPRK0XszVr8L8WeDuK77H5ZRT2g6nbuuINd2gBKzBYSqL0w2BSvdVdPeBI7w
yOboxq2y4TgAnl3RA2fb0pvoCic28VE3/AhL/cwNrd4ZyowOcA3yAoHcCEF2p1V+fbQhg9dGiBBr
AkXMWo3U7GJv+LCMsxoQCzPzSxrLNyAM0T5z03WL6vtF9rgBw1wnJwYH5zof+1PLppkkrhHJNJO1
RiKKrWXxzr3Gfp4c63E0HtKmG45oHPN1bnj3HezSheGq52RKPzoTIjKxYM6KY2k3sUG1+xX7LrRN
Xia3Sjif0LPyhWXbP1iB00iX8QXnPdugg91M3TY0vRGyrZacghotcDlOx7Jdm73W3eUdllWIflc3
LHG4eUO89QiyOsAuQSjTJhc3ts4hYtsDl2qDSmS8kD2B4lBT2oPghEbd07zEjpNsrErkW1UkzUrM
s10rDQLux1KuvNQR62BCYOHgb1+05WjTmeWQL2wVHvAPzG6+/RhL4zyofosoEXuWdPdq4h7YkdFy
QbCxQyO5r8hVKAtuJwYx38chItHGfoEmhXeyKF+El7YXY/6AhOoNKcNG9zcDGUQr/I00g5y0ZYY/
2rZUuDRQmGFOrXFeu4BSVJHNKmmUoxNLr22qx69oVrmQ2GgCSui1CxjcZN/R9RKkF6oDWBqUWBNX
SyEEyoM6fA7UUxv+rBHieUw1mbx2W+VUDwFelru4OXqhiYhPOdkWOwc6AnYz2CDYZPVj2uxKO0iu
aBbYXbjQdQMKuYHJmk8pIkR9aWGaQtAYtIORFWfdoqdWTqOOSeG8hSg+0cHO73GSlscqvo9UevRx
SmFKt4e9QY+5dgTtlF2mX5RDELMDkpgE47tFongxpljnpjkZz8SrduvGlM3K1LR2A884ZDqyUopx
WwNhrSwiuJNV99NAn6A7O8bc4Q8rG/StnWEcLUGWbPrZesukS6P66vCkTKa/iyzqbMPvQcIYIFmT
vP4ATRnszFKWO6OVDD5x2sOmrVrZn9P+4uI0PQo/c2/nQ4Zptbwduru+Ipq0ItZrpdmNsbaRDwJ9
Hg8eBxtdNW4Yz0BWMnbpXWvazTqkut2gyz0PDqW+QVBnX9opGyVH247z1Dt0QWaMeX6jckwBbn0r
nKa+yQw1C9oZwuHp3ZGY9eCa7UNiI4BXY4naUK+qpRU6w05PTQghRGYsUFN4a90BMtTwu21t4N7L
urUdDoHyvQkKlrU2Q44+4sekScC0FSZr6GfG1bNfs7CBTVMa6c7JEHyFqI4DQMhjZrxIkytB0zOO
jDtMpgnac1cwgNdGbtJdy36Mib+1ZkuN8ExkB90drkVGfEQ3Oq/diG27JH1smuJrwI6602eOhWrN
pZejaQ73Whav88i7S/LuzS7qPbGEGMBH/6yV+ZfIrF2Fflf33h1Fsn3eblvD2Ce9++73xVeIgFNG
L4yjriOghKmj3XhSHuLL4q2L5F5jZDEE5j6S3pna9KoJa+/79rLzm+sw9Duc1WgrEUFitz2bFBGQ
HXCMZkuFcnUMMdhGKMqRWGkMYohx3jb29CSHmj0Ham5hMuoRSGj0adpZprwzwVsvXMd5ly3crKA5
DXV5zw9qKUMfAGnlrZvZD9xpm0VEEiSFN4TMmkRQVuttSJhE6x+Tqt8ajQv/Gv07Iw/9jEpTVk/z
DxGV8IiPbEdS3qGJ+7vK8k8umZur3NLvC10xKCT1gl3x7JXmTmuCZBnt22J0ybd0fraSTBikUEvC
qMADsWluwmUn2g0z9kU1WRtXlfdNETz36jYgzYQj9qEJbmQsNprurieQKZVpfdnWTW2aLBR4wMqs
d3pH30Gu98D3JZo3TAfpU2Ulu/lxaaiZhtXn3uEez5B0VVj3irSzZUeycq+F0NpZdy9EX2ZsHJlJ
uf46Q4QK+EfMJ8jZ9ohJc2C5j9HRYatdoK90wyDHnhCxeQUWq4p9YA7NohIFqlXL28oGh6xBSg4T
pQ+kbpHrSmTBqMkHA4Gv/jLU9Y9e1aeBLD69eqtV96gt2zq5c3zduJQaiWZy+NC8cT+5rzgBn3HK
+OR1Qv+I7nLwZrU1XDSq6yibTqEqt9YQ7uBHvpujuOkIM7MVBUvLBsEmc8dwxnsElA82IsctUVc/
WISc7dEkw7HdZ919BpyspcShoF+7BUL33iSOSXfWMk8fZJfuwmupuLlOfrnRMtTALFIZzuV7OjK8
IKSSUd/i9YhKZnASAIavGHJnYHk4UkDRICRFYd44skIt512JKKOmhH/N6dQ2R9hK3tJeFrJn9HUH
zYoT0ripWBTbulgEXCJazLfhiOpIn4XSwV2dwegpm+E+c8cHF6ycU0cHm1zDuDE2spWXPm8O1lRe
RTVeleFkKPm0XeNWl8qpFjptmA1uytbkidHAc4d0DV7LIuwlgl0L5FgdvbSJuEU+5IwopZE+HxCz
39la+6NOuiMXoWXX1V/CtLDXEwdgk0IyDRee6cniLg0HDXZR9spo+4KS7iKt6isZHpSOm0dkTA2M
QzA9NqLeKlIZqe8WeGQ+S1TEoPBuPMAILPr3kROvvMw7FC1HWqcvqN025D7wCnBPTXEGodPdBaZF
qmniLn1rBEoWf18y89TaIFF5qTVxZ7vhG4I3289m/dJHEURrYZv3WVEfx754F6bcjFq7Ul394Brb
MEmvnhtsCBNZWDXtVpYhXY9uizyZG8ZHftefuvRvMZq94sT23OEV2/BTwAVuSuw1JnOsafZnE84I
J8N97DLrUej1p9do70EzHki1XxWEBwLXOIFXW9n9R2Awio0RFM8HSyDjlyIu3xqX4i3EBdmYGBPD
H9J/yGuYJKZQW8Vub6iCM5T8Y4kCb4lJQeFH57Qfs/q2MJEe6iPKQk45pxLP+TDrc+VcARer0tFB
SrmPWSLXteZdBooJMpJ+9IjxuaZhw+kubWKuy/SFUf8bW4cV1KV7eHjr2BOnkdSche/l21bDqQEf
L5PtPRcM0ECavtJKjHAl8hC873aCoiwLt7VZ7UQzbmMaCzNmx+X593Ec7mNL3wbGeG4lh7aN4K+9
GTxWbxO/4oRWmJbI0ObL4s4ho4elNzMErT5i5nLQThpX16AaYTiGkDjC0DVGT1FVgqtKQZEkbfip
jGBTddY1SnxoQqRKynSQIJG5YKbdDpu7jagmuau4upK3BYnQY5eoDZ9ZGj+VoYq3gUs6AQYpZiT9
7YivC/SY9qC4baKnLs+jYnEizE2hO09TyVFN4NOWfKONGsN9oduXxrst4+oWvjDE1TJ/qc2ZQqRo
2qabybIWBl6zfhR3PbKiCqtmZKtnbyAZzlQVgy+gdxkqADNV5cIaIyQGfU9wM9BkuFIQpOAPYSsA
JwedtUf909SvemHfshoGHXbJo/SaNRm6PbHVmx7Tj3bNJOptvWY5QWs0VOxeH62+eEQwfRzR+LYm
cYIohVhu44edHuJMv7cgQS6q8Yxbh10y4WALEywWsjlaokKux6FdZXOhhyVnW9AGEvvTzDrY2F8Z
drFlnLMKsCgYzqnKmh+EPw6Dogez0Dr1N2xFf4TZVYvyY2xxx6X7E2wkRswyinUeGn89bSmTrWPN
MWIKXADSP8QhuPMufmDfrKxtwDWiG5wzo8cL1GBO+6J+aijPVVS/ArQ8UwBTaRFMXctV3tm3UvnN
ev6/cjGeQqYU+Yj/s4kIHUd+5BSfKmjXsfl94Dt9sKNw4l1J1aqX1pegow389mdtsL2v8QiQymx4
4zOi5NuOZ9dyo9Dz42CgkRHVV5DYiA8NdnxyelZVfh7MaZ1OMBvN7sa2HV43rRwp8TNQn/AHhuE0
v19VW7yg3H/yjOaV9NtLU8ltmabbtlijNrsjXw69kWCmZo8zw/EztYKfESL6RqRvOJrIHVdWsoJj
cOcntMLWhKTarw0II37OPtpchTk/DR8YmXBLRW/610Bz7mFt3uqIp9w4hsw0VBMVVnHfqPvJX8pm
BAbKZsZAvLYyhhqAe55ifdrUTLIBcyOBkW0/bfKS8aSCX8UXghmLwUAFootsz74OU8LLe7miQb+P
rdda9lc6VwomdOquM96mE3nq+X0BuwbPwPRDdSYcJxDgIsBBYedXFBgvjcHKZ4DDApLyM6nHw9B+
BRUheKp7SjvbWpkpmKlqTLe96XFugKWinZjgV8TVUfnMFVo31xeKrn7lBB5BFMaltVgvNV1xU9Td
ueBYPqSSBp30kaUTde6BJIuFlkXizNSZqq4Y8bPZO4flLchBaqyY+sh03Z9pkzMDQx9do7CHROyL
08T109apjGRebywUSDeNJZjboZ9bYERCR0MLv0lKpKEe4XuLdmShPejjng5g4a66xnPonBsIdnV9
PxQACns3CNeyhq5ks+evw+CBjuB9miGqVR2Tf9gxMg9Sc+komGRYn6KzgcRooVfWQ2xD49ArY9tb
5o3dW9caasnCM7WnyktZrAXBw6QNN5af46F0St72BEPq0GqrsKmsXVwmwzZNCyhpLNLxQYGyiREW
OV64tnXlLpO+fmqT1FuJ0Xk2AJluonzYK+5byrJ/INyj/KHVi6jlFr4KNHw/d1IT7VKVs6eoJWoG
pdYmC0S6ZBtIH2Dk7NhLeE2d68GfAhTYRuOGMXtzWfil463wI+yV35mPhO+xZHhT/cWaweKW86hK
vEQADne5w1uY+WthaBr4O5cOeWtG0j55Dpoqe97hBB7NONgjsGm4eZ0w6PdBEb+FJaEpI0JtqZsG
9Vtp7RPi3ZZxVu3NtHJXARq1xi/GUzy2OOPhxi682u0ZDvqvEibNIogQJ2u1ktvQoefE1ooy1CI6
Dc0lNRTrc4nN0Ojs7CiL5B4c31cM17FEnbbxbH49hcitTO2bUA0/M9fldvecFQUdQIGoxXzUYuup
CA2xjKR2j2q9XyjFWqRxI+6JusVCvXCNdeuiBw5shhs5KT/K2YQJB5vCSLfwuT1lbbiiUw1RQfap
usHU8TDoxVM4rgPrRk3lER/xFbbNmnRgNuhI/yhW+pdRdz8na2u72c5O8YUUmj9S/e+nIv1iIbxK
ZzSp7vEKSvyUyZA/lT1mVE2O8C+sY9lU79zizoJE2SVBrODnFfAHXDDnQjcowT8AGxvWzeSW7+Rv
IeiAaslgmcMiiLeJX9/RX5Nt16RPMNsYHZb6tPBCSBs66NySfVhqhiDJNXMdUSTIXeriyGPJLkIU
gkAwGt4CojB3GTSKgaWDpWnbfnAeOqt78aFhhuy5pzLZW4SZ2YH+6M82Z0PT99yyJQqf6IJnQV+w
MNxhcKZMGD5pq1hdtembDXogKXCKEFiIeYHgKt0jI3fqV73Q73C5fIo+WwZjdR/E5ruhxnPsJ9Ra
+fAhBoniv38yyQxsHQfjXf0oeu4+nvrQimekXeHe585bN3a9JMPkhpE0snEGdhuOxrAJmMtKjCd0
F+ABDhgucV2b6FEN7d0JBDKx8k4Cy2UIgrgGPGLoPdtMCxeTPXyFobqNmPr17h07lFUl/I2Ywe7j
pO6DIX0wsvaq+z6VR3hbtCmhTX556huxZ8KMatmJUF17Wb42gmZZopjDw80qxFZ7htOfdoN/fAgO
dEk40fIFmpWGM8E4V136FlDfLy1f3vZJvx26ahMILA5C3w92/5XayYv0mx9CyGujqXYdZul9ABTb
jj/H/CuIGWjk1I1WwzjdkUcn08+aZwNH0RamOWHkHduL0kHajbBhUzW86RZIk3p0BIqjdlWKGCRv
50I0mTHZ5ZuJM5wsevAVjOvZx+CdVpAH+o7wdFUfifsdyDwvv7RIwdPTQc4aF4uA0ahxXjy8Lr6d
bicJUDorMPOJnmIEpwMU8Bt4BDjgVPMUVKwU425bPQYZWhcHK52nwp09IXJph+Irzau9PuQ3XT6u
I71hK2uhDm7IB2aqSOYGAnOmvXW48lH5k0HDh2859R9/1WZ19W9f++2vv/2z73/x6z+IcLWNJqun
zKUUJdsvLvSNmHgJVdU5v6wq3qw5z9kVsGKe7vLYR6k+S4W/9cLfn/3x4b/xtV8Kc5+xiIOk/Zdy
fwwnaCUO78YfsQvfboXvv3qO0+yd6VGJtmtIrkWQkoqC/8AdnABLWQZZ1i/R/30L47818daQudP6
+9MS9XBCmcOTmBr96lvusPHdiIvyN4z++4MW+f9J0tegaBe45nZmSiK5KPHxyhaF07eh4Nen3wL7
778TIjYP7JC+lSohMk6qwzArptpZV/X94ftr3599f8OB9sz7/l/fhu2pUHwn6Rxm1y8JK4aU8v3t
Mn+yhq5ho4mMmw1aeWgsgxubACX/rWtnnfpnmfsfXyM2TNt77Tvuffjq/ScOyHJvkz8X+m5ycgPG
cY4ZvYNHaS4maDUKgLBZR32Qr6wdimhaUYZvcB64HdfMqoz+KwG5TZfKB4gy+7QmMa7Ux3Hledp6
nLhMmjL3VyQiYm1MdKxwLoSFqBwPyhp3uhJcXMfukqihXDsSY3rO+TNItOwBN0G65UUxyGeBA+TQ
0QTEgAYuTjYCwKi7ETCbl2wDe6+lyU+B/MocXOvgtf14cYfpzo3BjxqWT0ZcAaJ1rN4V6qpdl/sJ
vTXuaHipdVW2lwaHAFdU+8iWoVgwnF8Xsts7VecvQZLwMEZRcLrxZhZZRgITm0tqUodblavVlwKa
gE2iE5MPQ+y1XhAhq9eXTuL9KVCNTIW9L2F47KnDF4+2n6ZngTEwyBvz0hmmeRmbgLPfnNOn7es0
a0EzcD/8k/aSSXI3cuusIoTvHNg3UTMgkddN/4QokwrIXBGL+6p7jFHc0viqjSaD/U39PrF8wWTR
OPwZu4PPtGDkVSWPatWFiiu1V7/1AxDh3izyq1ZP+XWK0KZL+JBq6lYu08W4E4B3sH8tZe1T4opm
WidJll9Cx8kuQntguzScJSaNVVimrFQYt+UT2OZOV/2C/tw5p0ykz8xI4VDmd6CCHEZZ1XiykS+K
nyYjgokV28KuCHHMjYnMOlXOxH6sFQwdpxWQEkpGg3m/XtJuhtl40YEDjznq/Gj+Tdg9aWznKG90
4eQL33FbeLYB70o7NAAQM3THgZdCPcXIZadix5jugQJkLeY3kY0SShMWKhk7OX4qJLZ8CQ7VXH9/
7de3v78jMwf/RovD1j1O0S4vsbVmffZMHO1na0+nIpvhuiD2LDUwQlMXH8BMrPmPGFFrbXizK/NL
tPEDImYslJhnzerYD0QjNwHWF0t/KsyZAOGVrw6OBSZ0TGWr6a6fyCnMUnNlaeIkGypF3e5PBQuY
HfiMqkoPpRmd6pw6L6428G4ZPZtQXJ0Ap7zo5LJwumerMHZd0tQgIwxYRj5JpmEIoN+nTiUl964K
0gEvbWgtcxeggKV3Dx73Km1wb/sIc9vYjzeVDo9qMg60twtzKCjBGvnU+/3ZHZOXXrMoU2k8hV3f
YAu8Ebo6pDtW25Qlg7f2JRnM8MUtPNHlNXPOmCPRW6w6z2CXkkT3ZeSv0paxVedA+jDzpFkw/P7o
K4owJxOvbUkOlEPmYl+YMPz1I/pf3uzJ/Cnp7XC+WuRYBsOdTwL9YhwKJn0BUDVqB92+8bvAwTEA
Y9oohmOfTC6c8e5Ha5t31nQ3hRw2IPpvMKakp9hDswH/Z2kYgG+74kheADBf7SKyZuBCCOZ1qopl
1WnPfsnm1QhzdrtJQZjv9Ob7nE5Jp+6Ana37+E4SkFGoB5gyTIed/HEEK6WN5qmq9GzdSvvW1UNE
+vGHpd/0XTgyJGdnUbjNa47iIwEcvRkxVFELfOVl4e2/WaTaEGI0almpCcM46oDr7aDcTQHOW0mf
hwYEgfckLPicvAzpCEjHOAE/3SW1AWvX2Aw5Gu0aXXBf5OVSH1zeUJocM0I4axYT0gwxLcOoPxfB
0aGKIyZQ5Eh2k2rNgILIiqz6cgLr3XF8uWjZVQqizLYq9u7HOhp2oYSkpnKiEyoIWaFuPLeSgYus
D5njBPuoHYi7TbRnXbtU1GdlgQLFUtVnWs1hC6SEluFPHa0nSNiCAjG9IXm77HADtWOAVkyLdPgk
AjoCDbQGCDVV3IHDejrMpWRtiuNIJghjiqhY2wr8uBpmaMRYv8Vuw6S+BEnhS9oyjw158OnWdn50
cmjDDs3PIrDN4jowTlgYo7tz7Kna0e3md6ouH1FMvZOD+hW3nyYJqZvOGH24fMGO6651k/FiZZKh
Xm4g16PjZx8wPLplhIvDG8kz95tm8yZk3m4qxsuNbU3rsfIAGjfDVQ/RtpO8F68qH11gkpjyJN9C
cFYbSUfJ230tA12++FL/qsLpakeZsc8xTazjASYpG/qFCj2xnnrBud0wK7QNymaGHuFYBmw0W41w
A99ahSZ2uCKEJQKzHgD1xNFlB9VtSuu51gzF7ZcQ0LVyRjIB6g8DRGqgpdMD4KQ9V6TwEOj5Rc6W
gUDo96GkZjayHHV54XdLB1F62FgpeFRCObUEzXo80g5zZWOka59jiUSn8IlxsQjhLlG+eSmTsVpZ
7M7QfsnQXTuGem1H4W3tUt0ylvV2pqtfcdQRtRvegQCKFiabCnh+wR076x2TIfcSOFrAEV1CtQhh
5iAMy3ZeSeHiSlBJRVpkKM/7GVT6066mJzB/Hf+3fYBufmr9MX5K22to1Z/B0D1UaA8o1DA69MTX
KeJMUGnfMGVxcYhWTJ/JtuBqY5GSAJHAD/R3pSFOzvS5W6jsr4IJ8IKitF8PRrMZhPcpSMxedq0G
UyYRH/DEeApOubNyy11EDRrHLGU84dNSRxBDMFXuE57ZUjWeWo+uDvE5+MprB3mdCzyNxZhxBEdU
bpKBfVMSai54LOGeR2D9em8RLzD51rogqXkHnXJkVWxqO+HU7SpwKxIYAI4fnJxZTcmb6NRn41sE
HnQXpi8pXhh0OqJX/rqqkve0bbWDVaMjry2kXN1Upvkms2O1chp+e3A2MdKDIDv0xfOgAbX99ZX5
y5Oau4DwARDntMzFjDZAHHa0VcWtKijrYdOq6vnXX9GcbJWlwyMAUrehyWa5OBd/Y8DGIsHiNH9m
M0TedZDsRkzLBwgrSDi/P50UA+csDbKVmetP+eSQvDj/yPcHp/MLYDftD/7W7EQfotEQ6bEOkEaE
82eRS+vSZOZ+ZJ7KKZjvBSj5Y1nXxQrTJHR0f6K1b8AtclGxy7XRgrV0JHthZ5hexyzMuWxV+ZGL
+zHMnXjNG3QqefZHNX+oNPgbodSev7+UhFilUJbgKmqklewJGY72eHHXdg3eGw/pBjUzvsb5Q9f7
YoljFJ6WB8rLrgljUKRz+nksQARYcpEyBlmlg8GoqosBfMhtwDuOHlBDhpXzA3Gc9atmCspj2rXF
EW1JtSC3CMCNn70TG6px60p2beReWjWwXMwg3FqzpyIRSX1E7gj1SiEVyCIOHylQ4kUQu49mQPq0
4cQftK0cD6hIjz3tyewnqpYxcQapPjAwITPkWFpjSbZMWR4b0aLoKI2tbpoFpYSXVMeuFNWK6YLH
5LGtjgb5QFjgg1MTUx21eMaOuawNaIfYjJw2YBHy/UUnzlccUgzBIy+nc3fU2s3x4jhjSOSKxWzn
+wEjJm6VPBSDWRy7+UUIBhYGbR2dqwDOjIoEwD1+95jx0/H7sybi3trOoUH1qK65n0W3quNM09WH
gaV177HzTY1IQbxy9k0hho2o+mNogfSuSuoZbWqvTcYvEInhh8EKfkXu0KnMaxIpRGfPt+3XymYC
VlcyQZFCOTca9hsv9Gbq2/TMWhv4irsp0AkFmkQp5TJNsgcQVn6AtbbHsxewh48A02ysW+sOmhA7
P68iK91+Nbv6Kc4QQmuiJk8LyWU35Ry1oItYp8U//78d4r+VgAzWl2Ti/7sdYpMWKvr8qx3i17/5
ww4Bzsa12Szr3GL+QBe7zn9wFbOl58ETFr/4xP/HDKGTgGy6nmsbwhYSK8R/oYsN6z+kMRtEXWE7
toGt4f/JHTGDiYt0DKCtk+8sLc82pWVaUItNPhU6z/XP3ogAOxTz1qLdySRtVlWmoqsWF/GxLqsr
qCl9xaQ33EYktp4iXyCAN6iHiyqBPHSDHi08Gm170dgbLNwSy7/DoJHGxUAsHyBUbPN63+jduZaV
u1NoyLZe2LmrP73e/xnr/D/yNrsporyp/9f/5LX481OQwrBcw2UgL1yHF/jb/vEne0dVBZPHwI4R
DW8V8qtok6CnwOHdkhxsGB0lPGsEz/kkoC/9h8fW/5rWLn89OCnSQjhQVoX9W1o7gu5O1zPZbFUV
oogvtlWKnomdMHEG7Ew416+lXWqLBIWXb6Jl/fvn/m8fn7fN+3bT2Jb5W4A13XcCTcdqtplb35hW
n1AVYOeeeQSZQw6bwqYY9SsRZQS9SeBw//D4vx0/38+fsHphcXgbJnShvx4/zKVYAElefMnsiLtB
dxeALMFAIPWFsEKXaWwTrHBxf6jOTVE9cjulnIK9mWdsIsxSaf/wkvz73wgzzXxyobv67RVphtD3
zbKZARmWDZkOl0muwxv6hyc+m4b+dOLwxKXB6UL6EytDE+XpX594HbgmgDWf8cOErmN0yTaee4+n
0qfysxsGUEHuX6Ya97DR6bu21/obR1Fyp05FxWBa4TYdbPsYR5a7/fvf7Te/0/evhrUKD75ucEha
8yv0pxNCVoyZQr1pt3X16fgsPmwt/IDDD5jLf4gsIZgF4Jv++wf915ddGgAdDWnR7upctf76oH6Y
xL1rFgBywIDQV3jpshResf77R/l3rzrxHgjGHXxk8jvP/U9PTbjwWfSEfHRwCu6KKAzs3wVb99TU
q384jv7dq/jnh/rtDQaBGFQBoMYtoGkyiFJYxG38WZKcQ0FvseQyw1UUjue/f4Im2fb/cly5jmtL
07U9DuDfLshjmNhuD9hiaziiXYTwZ3e4pXC5ONlmovWEhHclDLY9l2X/AHSCCrmC9gqRirmFk2Dg
lETJQMyFxmRA73V8fm9jg8DAXblt1zMvSU6VpPTrIECu59hNFZAepvkGtIqhW+Yq+FnjStmNyY3C
iANKhaJUH43oRKkXNLd6q71alYx2//DM5xf0tzPKFJgGdRvbn/Evhy3+OtuAiNSQ29AkG32Ibs0G
8EkY8Kyg5t02AuhZ32lrp/MeyGNhaGiNN3R3DnloskMYjEFoztNjSAjZUF/gLOqR48f1KoiYN5Lp
zuK1E4sarNuSHvgCSnRXDggGKoGg1DBP0rDi81B/RBmwX6CEYuf/GEluXBhxe9KM+Pnvn7Ku/+u9
S5qCe9d8scIkbvx2qsYeiy7WRs2WqDKGRO107Kv4ayhopOv+cYoLBlDsQZe9lMMun5GNmvw5Y9gF
XqqSXLJTUHzmCX8K8WKwr1ypUn8h7Ucn4RUeoSf1jd3KYmk2NlzA1HnwWn/nifdYc8PHDGHFone4
T2oVyhCDq1nTZSNbOUb+osmOmVdjjtT4nhVnaLHdW29OQGpPegL6MB+R3poOMl8mb/itLYrrCfSn
GToGpMXq0LfdbVD2j253TP43ZefV3DYTbdlfhCo0MuaROSsH6wUl2xJyBhrh19/V9NR816HsmhcW
ScsiRQKNPufsvfaIxKfM+1ipUZnqPRFU+dAktr3zHaSpTtGvO0m1VBaHLMUu3liau4Fnba5KY+A6
aqH3WjYeNC2vI8nLC59MIgB6V940TkVuLRURzsNvE4pfTDZM0ERY53x2i8xlKODdunSZc20nq/7R
0u1uOWjdTThQwrb0EsfqqY6ZJhLGYi5IHQJuRV8ymQn1nWzifjKp3YuSuLfS/xY19rfSbW5t6xHp
NAEJtf1mCOfRmq1XsAeMu/1xnwtIp6QNOAzm+SWN7J+c0APXaDfxtswrMoCFEiA03U0WTf84qn5f
uDz2JabBUsz2znV/WUFGUnnQ03Me9QToUeTRfCWcTGCTC0bAG2GkL2nZFP9Y///4qjZXXZs+g7oQ
/Lz++w1Hhz8rLpX+3JrDXV9mn33jXMZZe0Kf9JL6zus/zp7f914eGXvMAn0GuQ6u4p9fEti+LDT0
f3QTIP8UKZq8MXlokMatm3fbVaFZAKg6mkKVPd/+/cV/P3E9dNRqe+77umn+GviBi1Mmgyz5c93y
tWqMTTIZ2t6aUzSMnXHQu52rfdcGN//HxyzM31ZJXthyMFF5Jt2UX7/dXA+0HJ16t7V690Jml1yb
Of7eLJzGfVrE7zk1w9KWJC9k0XyBvYuItECfIJ+Rw4p/vZvfr/q8G8xiHnQn4bIl+vkrAIM6C6fy
W4R+7IIwxSz0sLpCNlENehNn5tCKS+vqDMCs8iYFn5pB9F3n0fCIEKDAe6iv/v7NGH/6atgPYxwX
timY6//8nuoaxWQs3XZrmAbd/UxbV44lNjKWz1U4fcp2oMFVk0ot4Ohy3csIkS7vJ9rMpzYTX9IR
SDiE9e5ADCENtV7QACImY8H3uur08FEkxrmD6HhhKyK3dAODLsjP9Rx9RlaAsDXlV//9T7pua36+
NOIxcF1VEZo+tdove5EQpQoAaLPdEjKKA23VhT02uoBZhCRwNCPfYSkTEuCkacG+zMZ0N7fgejNb
nfhkDa5a3Xk3ZrYu+PlaUCqroWLw5vitv54hZbtDlm3oVuurNMQj3lveo04MmYoqnK+RSUg3Tv7o
dju75A8OLeT/XFZHtN8hnxHDpPwfuy/rl0QdNrH8yb6gPeTSX6eC/vlbDEQDVR8XPZ3XFrB/tENP
hbVWw3JSi5PsaiIZImsfDTg9+gLVbhl9JrGGBoANv+wtbcf2HKoWc94VBSDByiZC2llO2OCT8jUf
8SUmqpjtwE132VfNG56aKPMOWYFmFm0j+x9SXhCjQYu6ZvkaFUM0mR68kLjRKmhhqMbT+9zmtOZS
q4ELgETU0NsHvFDf/34AXHd9vx0A/+vT+OU8G7pssEIcotjHUfxO2dQQEyHICHJp+VWkvKxZFyoM
/unCESq12KCR5rr2k0y6m7+/F/tPKz0bcC7SrELC/XXp8yZpDZPdt1s/d+V2IIjlaBkp5nMEprVg
UGsjF6niniZ+CBdez8RNPpYpOTfVHs8WQc8CSDOBMwu78jtK1eno+jm43lmbGc6yx0kKYLhW+pWU
U7Jc6vK9E73c+6GFNa6Ghs2H8civfSSoJsG7HWTLSDI9EkwJ17kXf2YFbfvANW46Moo2du680h/D
GuKjugdIPW5TNTc09T0IGTYUpocNXMfQOvp0GWP9xbSCd2ZST06fcG2v/DWa/5ceyoEJX+oU18Bc
GoZJgmjYf3y2vy/ujq5DqWAPzLhSdZ5+qtxwOKZBwnLqWel7GGAo1MjBWJQze/q/v9IfFkmHEtby
KZT5rbr6kv9XIdVmqVM0IK23RJJ8JlW9zBlSsHTeegPMyYjo6SInCJqxxePfX/gPW156YYbHwM2y
HFf/tXCug7CvmCWyPBc20VdQWXtvRGfZMYAy3XExe8HKNVD1O6QSL+wQKHc+UckH7OuXaaYsDd53
CzTtdkZ8DJ8co3cZbwIizf+x7P7hQCdD1nAABLO5oLD9+TPqQlK9VCbWtohC5qf1sWyTd+C1tww/
ANLEn61b/quZdd20/HKm0/EzfA/YnQmr5JdDwJdaO8YxZ5eQ/YXIMaQATALg3s2Oe4K83C2ZDeBK
8s0dXYZ7I/D2RgtZffBTwpFK63Y0G+ziUScBmrLRnOPpMRbDsdP+tQX6vV7ji7S5dLp8L5b+6/Yr
BtBhR5I1afBK7L/M/FgH3WhBuEW8tKP/24H+Nv6f8KO8/fER/L3Nx8tRImHDoN1Gp+/nb8MhdCoE
VNxuzeI8dMbZsnhVo3AuLM7mIuP4BfBELrb2rwP294rccwRdUg5XvhCANj+/cNLCAcF7226Zn76A
arwTLtUhVIgUBW1zQ7kCKYT6Mx0xOzthFywSu8Umjw51CEKcm3nrIKaRG91LD/PsVP+4VIrfmyK8
QZfiUedk9vCR/vwGYXsTNtWmnFGa9c6qIilkugSVOR5A2/6IYnbH0vI2DnxwhPcPlRWuAtxia7cx
Zjpk2SfQZvMfJ4/1pxWGHTLfFNWtZ/16IHehDAyzwL9EHESy0RHB7LXCRjI2JziP2LwiSvCXZMro
m1Dq4YqNI7opmojMJPPbCXONYccP5jh+YBYfHnoR3oEvbi9hcfQZlR9rL7rMrDSn2q97/F52sY3Z
aF4Krgt+Is6dh3YlRh98niuVcCXZwsU6LvTI8eVLW58LjMvreKTDQzBp945d6HXuM5jfZuI+G3X4
fa7jdSpFtB2KaDxngssa+QQEJ1ertmYP8PeF8Q+fl0eOocNi7LKXFr8c30x248kunHorQ3sJOSVZ
9xa2gqHoYQT19mMc9XeO1nwmmGz+/sriD3stBKyW6+uu0D3v1yZ2nKD2qXGtE1OdubtE761drAXB
1gjMlJgbBwV00wBvy4dDFtDfNE0GbdFk/v/XVNRStqU7ahrx25WhKqq5qzyrJl0BF6OVEzyY6joy
HMi3biTe0a6ICzmyp8Qy2n8crn9opHu8ON1cihiXXv4vZ7kxB8i5el4cCR1ClzDaGl75NanC8JSH
tbGONbgEISiiRIYbpE7RP87iP6wyvk7LzyLOUli2/8vXz06p6PzIrrdZP+dLaC5ghQEAtVgucrz4
+j//YkqhP9SS7CmxS7vANU3W8Z8XDi+1yj7E174FCuV/LZnxLoeqc25HmjabGCtQVkjU0GPto6Hz
dA7D4LtJuMXRHYN6G46Bf5to7wyoo3WfQ2McYtTU6WCirjKIYcKCgimo15adG8UryHfakweAvJoa
e8E+OT1p6eg+t7SYWkS7D0aUvbQTgmuXJJd3hGQbc2qzO+LM8FCYpc0VUKfsLcb4qeiqYR1XebjL
jdF8SS3rK7FV9nowRmbF1ETnUKhfZIngPcX2D0ZBwDC7p5ujPVoB20h3sJ9j2N972l/BOYgzlTBp
abe2Lpu72cB12g/mHYON+qn7NEuvX8SjdF488xn3ffIh6es3A5aKPn50qSDuSGPUzggpCELLC2pu
LwrgP7jgGcJwOkY9cZXzJJ7bQiijhum/AqEotgTS0CIyYPwUfvbMToY5dRLOl9HQj3bVi0PX+W8U
Qem5Io3p5JG5tuAKWTyPU/KoY11D9jX7G1900xcVvZJP3fhulTZQErbkaAFQn6QqTHCa+vIhid1v
BpKZb3oq7gov+9LlsbYpyJY7T24fn5FQfq+mlkCFfiALwMvLfg1rf6beA1EdQwVE/JzNzSpOm2mR
CPKC1hBVlm5mtsheK3b1ffbSaUm/FerR9Sk3QoCHRgW9hu7GF67s8aUry+4w0Sa5PiW8yj50mHGz
Ih5OibopdUv+uHd9LkiB18omgOblbRIll6L16Jyu9/67IaNRrquBnpxng/KZoJMvJLmO52CY4nNo
kXFAtjtUzSAtj9Goa4iVNNLca7d5Gx2iZciJ7A5xOPSw8Lk353m2zhD5IvIL5xuN7LUbIivwOdU3
12eY/E03cZZYO2/GFtY4p64I7Nv/bvCpkVDaGUiYke3bLXaqgvb7roVMzx63sp7G1Ix2HXSQoUPY
2A0BFN2UkuoAN+d54hvYoL0N13iQggcU4cCbCvGiRWV5bBEQkl/dLfSq0u67Smj3Y1nfkR7Uncuk
0G4FOvTZj7ttMGrmyoaJ9Yi1vD5EbQtjXT3M2eKfJ2RjfYtrSxIMC8E3HW7ZJjTgSRBzJnF/26Yr
V0+OBrCiO2IksI1pY7aXVR0sBUzxTaI7yR024eSOBpNcj1NMWujk0H53ZHQ09Vgeg7kCVkcS73NG
UvcWOIsLFMAInp2k1ZaF1eXsrbxt64zz82Thn0lCOZ8LSCvPRpofNEv4d7neNM/5W6aetNooA2RR
cDJU7ramfHki12t6cEg8bFxRP9VTU8O1Cwt65CYcqBJV3URJfOO0sXlzvcfWdaDWWLheG2/E0LFH
SiazObn17G7cOn0zM88+uF7nHPKIXJoZqoGF9esixzxcMl5rtrYgOp6/5Un1KJW/111EdkjmYWGK
Bz0vsBrI276sEOnN/Nm+DPwnGRXOSh89oE8pL0xCWQYDbKjO2mTAc6ha1M3w8hWIgk79XSclcduj
9SoJThJzURC2bZiXsuU4KQ1sNVqTA1SDcms5VfQ9cnICfqzQpgeh15syhJUtW1S1SdHlZKr3dxPs
hy85cV3rVlbjXsNj/WqPz7bt5hiQrLVZgdzoC2wqQV57X/roUBuT88b8d9yMzdztWi1MX21oEa16
3jHZ5WYVGHY5sqyaZOI9OZY2Qdoxpl2v7FjNnDwXU/zGQpK9FWbAj6cQOsrm1iND8TmCChbG+fPY
D/2d6cVwD54rqxaPXuOXN14+PoV9EzzZ8Zxekk77dn2UWXF8Llr0hDkQsdVQaHwb9F7vuMgghnaC
B1/dTJ0FMyOarWPGCBTMlNHA+e+71UxzaVcZYnryAzykMexR5m3l9ITOKl1DLvo6Eo6xrCF/P/Rj
JM6+Fd83rWwfOnUjVK7EiNFuGSp+WIlO7aEh9uIwIAdd1Oph0ncQeYoKx7/+5iscfY1FZTc4/uuI
4Jl6zeFcNAjt1Cx3J3DNfm0/+KKHndSGnouPZ90Gjks9buOvbe0LYzngzkCtth4EZogVTb1mwXNO
tobNjUgu9Oqot2+Q/U0313tIjO1FiaHEnrVkM40m87yxTW/HvIpunOzZh923yaXt0xqDUqwrcnGF
8AmIAEBhB93lwYG0j87Rn3eYQdyjSX8trSLCTNzyGIq0OlpVrgNjTSAiIaUHPllsGNG2d0aspzhJ
LfdYG151zB2Lo9Sdo5vrxa7EE0sW1EChH+jz5XqDL/QZu4K+1ckgOVk+YI5QGHsCt97nuDs6EfzL
pP4oNfnNgTXowhwcFHzQh0LYKxwhFTXJSi6ybasLiXwBRGUXJHQVcAwNeIYNZcTChnCoQTo0IR7G
kA/TNCAFDRZiOMcfGmzEBkairWCJhaImQk/kAteuS9fbzQqsKCEstlH70qGtxB7/PZEni+s4Bcxy
hMsoY+deV6BG2l93bOdXxYgkxVUwx0mC26zZQ2pwHj14j8bU3c7wH2mH3GQKCBlBhiwDEmnIr7fd
9MWDHAlK65sBSdKCdjYaByCNLGvaZwFvcoI7OeOMBWqOWyVU6mzXg+IJpXJUuEpGofCmFMLSVTBL
DaolxVByEOX83E/Obe3IeSXIBkoVOg0ipgQmBqYxVqDMUSEzE3xuJgzNFuDgJI1tClvThrEZupOK
N76rTOark9vgqlRATko8wuQUpNPmz6oUtlNPj7ID4+lUT6nCejqK72khOO9bjBhCwT9NhQEN4IG2
cEE9gf8jjiFQQkK/K/zg3sFUtNLGSWxbDDxLTc9Vk9FdDnTjatijWQKEdFY40gIuaaf4pKYjmU1q
N/E4vscQTG2FMtUV1DQxxVtR6RdaJXJJdFihGyt3pvb02/k7pDmN4Z+BDU2xLDuGKgQ/AXNH2Aky
pEY6S4Y0ihD8AJV5q0POw92sxL7KeWq8GiAJJgVolQrVmuZAWw2Fb62j+jIooKuu0K6MqgBqKNxr
WBoXW6OOKJoKX700/OMEHZac+w+tkxXGAPNTKwDIApIn/mP2MbXMd7qCzPYCpGUAiwwfWLlMCyyg
qYLS0vjH2hzVGCtirV8rYHzlzGc3wpY0KqztDN+2Hkq46PFTN8/Kpm4f6AR+FrSSwwJUS59/AAT4
NJWKcFB6wp6dxcKVzSZVWkML0aEjzbdaVAgMUCPa9yA3NIbRoU8uoVIsIoJuFjEGNU+pGSOla8Tt
fSRRtlR6R10pH6WSQCKFRMUBJueqjnTQSdYIJs1MOCuRDIpD0Z1MpapMkFfaArMuDMybRikvQcsC
vEOM2StVZoU8M1c6zUAF7SjlZlv33wougEk1xXcd4k6pVJ690nsWSgOaKg3o9V6LLLRR+lCSbYj2
QDE6KO1opVSksdKT0me0lb40U0pTPG9HX2lPax0VKil5xC1flalIVKUSsHpX2aqhFKyl0rJen+yV
vrVC6GoqxSuzm/oolAp2uOphlTIWWxgi2XxAL9sjnHXVC9ZKS+sqVW2u9LUpQlsw3jTGr9pb9VdE
So9Lgug3RgMxZki0ug61Ox549LtSKXn5nHVsQKh7baXzrZXiVyrtr0QEXCIGNpQqGLPXV6l0wlCS
6kWutMO9+hBSpSf2lbJYUxrjSKmNS2THEcP2XOmQc6VIHpU2WVMqZU/plYn+0VYeEmayQ3CbKVWz
qfTN1xsfybOrtM8NIuhRqaGbqzC6VhrpTKmla6Wixtv+0igldXvVVKsbSvBTrPTWM8LrWCmwZ6XF
xvf35il1tql02jSiqnWvtNvlVcadqE+5VtpuoVTevL1iPyP8dpUCPEEKHitNOJln2TFV9wSC8Vkp
x1Mk5J7SkvMoOFxvSqU0t5TkXGnPdaVCvz6fXKXp17sDcnXadO6uVgr2SWnZr/d85O0aMnei/QCW
WCjfYyTw7lUbL5HFR0of/+MhkZjZkUOqX1pKSW9GVHko6zOlsb/eTEp3P5Yv+FTyH097SptfKJX+
MCvBfqe0+xj4EAAqPX+DsB9rabBmmOEdTKX6T5H/m8oHEGEIqMnJVP4AdtMDE0+ua8Ll8MmUj0Dw
jS/IdEh3QrkMDOU3mDEexMqBkCkvQqZcCYCCqg1oE4OTHM9CqdwLYfQxKzcDTb6GzE7lcCj2iXI8
2Mr70JveYdL8eUmaCLG+zB6wqrKAYZkYlHdCKBcFxpDvk7JVeNEIQhhv/dAVy8YXEdkCWl0ciGb0
U+oR7s6xBeGJk7g4ONdn/VDDGCRVqtT12V79lF2LhIBwWhWQ9IgY16Pd9XmocoKTQv1v3ek9E8GJ
+vHrzfXXX+9huCVp04fjc33443V+3F7/a6mJYpkDyVz+ePL6U9X17V7v/njckHtlDCp07P+9t/H6
5q///OOd2FP2Yhuz++Mt/feDETbD9ThaL6UhCRK5vmqq2bvWHrlMh1V3KEAiH673MnXvv4fXe9fn
fvk5pBwQXPvi6fr89WYIG+j6//1fwqHtTT1GN9en4O7M6yYvv7ZdQakMWn2R+64Fn4CH/93MCYU0
SBi+7etd1nSCA/zRJtXdPEB8aHZR3dpLfyASpCnrk9Q1nK9oIlVieLtJuyTfjrkIVtXoegtdzQLH
ZLKWiOM+x0R0yxGT1JKUhm9ciPDcszhv0ybamzlQKTfszVsoNnCfYSycHY9KHKjOJs9pzjStL7ZW
RfbFgMDKSOEN6KO+nSMy28mdon+/0sgeWcb6V4/S5Sai1UGd/ZC7X9ixRauGhXxR57OiCZsJOlfW
HifNPlowJY1t3CFYQfY5xtkqiIIX+HKokcEN46Z333z31hb6phzrrwHsXEUb79euAcqiC7qnLKGk
63HTJmRtbWEJ7KNmdra6bz8UHeIi2Jdwa8lkmWCt+BKIGPmbi4HmiSm6U9Zk3RIOxLT0UfuZDsT2
FGqUOTAEJiAEZk7RLKWbq+zH+mv8MMj6LrYgg1RE1xd+eGuW462RlJ8khK7zHJsV188PKUWwjToK
D8/sVrK1DslcU1UkTBFGFBYUdjSL6LHQEWvYIanYMU2uRVl6J1K2v4z9Ta8XwInALDah561oRvq3
riy/Ep4drVOvBgXXP2pdDf8CKuESiMwxTKJ3vNda3kCJ8pQssSf7o4madV73W7cs/GPYoE2I2RuJ
YtB2vfHhFIHYRfIpQr51j3UtX2A0PWnoU8hA2k+yRI1k6iffJzwu9ZN4GfclCdt1TrReHAsuz5ek
+k5EICRkSuCNsMMQkFqZLYmeJw1Ol+7WDxv4KakORTIkTbtVhosmpa0lUij+Tbhrg/kDjWN6cS2V
kth4x1yO8DRsOdyZCM/ivHrRsEkfXTL+mHX07HasujxncbWzpaXvpzTe0Xp61ngLR5vWx6IKJGPA
wBvXswXco3STYNcaQOMs6khmOCXOLkPeQITWsYMuCo2xfNV3IQ4dF2cb400E6TUTxdylICyp3WmB
5euG7gD/ED9S0ExYSmK5SJjLHgN5h44JqI/P3gCpAS4u50kaBGummIO1DImLvkr6XAP8gvgiHgtr
nztFdSrAITI2rtgH4wY0FWlmppOIKir64iZkqGQzieZm0jSnjv5Q66HMIvG4WVbYd9fe4L2OosoO
3te07JubOtgmOGyXsw2xKaTD0I5avEv18qIL1B/SBjPURuD4k0nmG8du/S3aV38VpdbbkOlyScpk
hLOV/X7PAJeyAoRr/GKOiEvjoifVu6Rwiko2qU0Imjurs42mZS3dj7haueUw0MYqpm1Z9be2kTVw
ZenJ0Ofa9z0AQ51I9z7OPHIESV7LPOOSGYyFUx0WV+g49jIoWZgz/V1pwCoNRKfGp0NdR0c/mz8L
RslaGX/RyuqzH0YLRsSsLdjJO9vcQa6VzxWhTJCk0R3mcN8B32oi+gYQGkevXa/ZcoNxiH33HA3Q
lTITEEtdIOe0G2bS9P1O6Jy8VYVgm0unFWC6HaddU5bzNunidBUYw/c4Lqc7VkCEMISlL5p6JGIl
xVgOgD1dNnMOaYFqjowPccyp3UOnJktVsgEzdePZ0vJgk+NrgX7XA5KcNX83yeBY98mwCv0keuhG
83tgn8vq0ibMcYgQNFUnOLmdS+GfIwhEOXyHlWhyTm11FgElHEhVEjdu2FDE+ZLYbdfdOuaELFP3
03OtbgboaRatOdARh871ra1WN6fWr9LzjxuDtbEz/c+gjjAfMoRY62Qj4dMU9FK3bh2dygKZih0n
S5dxoMsIkOYgJmB7SPtji3D+SEE5rgyP+UUeBg3pNwUcpJyVSu0mja3dhHu4Krhh4xw9glZ4YOmH
deGS5zUV2qaJCQMLoCOMxbslErGsTOyXA7ECq+dWFs4mQ4RFaytY9pEXbXCNA2k1WK01opdoEQ07
S+/fp2KO9m4g+V35Ugt8SH6+MNY8u8ZoTP5lb4RLrwVipbsd1kbFDC6ieAOxuP025PKboY/kcrDZ
KXTiiBqc4OwTp4/SwP7omKBeJ4deqAcBQ6tOqJy3kh3srcCkn1DL4EPniDR6E3VNM7/GRghXKC5e
5i45R2DNj+GQJ1tmORqHG0aPvC93IV2vDcqrZnpsA1bZLOrsNePmLzQbiWOLYIhnBkbucTaY5vgY
/tKt3xjbojNYo3rOTJ/fabI83hDptZiiG7apw6bqwWvihkqWeSrcTZs80fLGfORv+sK88WfPR1nr
ZrTUCflzq+EyhOQD6ogs1kOuPIdeBi6aLAhX68fbqD12IJJLkL83KTvAMNOau8asvpGHzkFnyfQ8
pu1rCvlwS+wFSWa93Nh0zdbsk8mkKxHGQYTGIZyKc2RRhQAZXQ7lkB5dhunrjEUbDKI1b4ZGHmSE
w3qiU7+0UT/ftOQCtKa8F3OIfi4BlFApS4ysYrGevmDpyO8lA6RVkhbWEqd6sSxpeW1KQF+SJD74
uf28l2H6fRBhtTSFQ/yynzLgycyvWeYbW4tEhZVJrwvayhysOxe8BAO1PX2ZaW/3TXpsG3cpO4Kr
tHyeUUWNXzXbN491l/in0ffDTYamEjWWwbBt9PFZovu70ArQT2lWLwUhI7e1RQ0bTAaI/nL0iCEv
k9s7PR5xYzNe3YV2Qg7BLGCP2c5o7HBuNSRE38vGzB8q0kQyyD23aBSKB7Tx6cYjGnEl+i9NH1SP
JNX05zGKv3C61Y+d17OtVyF9fvBpyCR/jYmBOOqVNi519RBlHAkyjpEeTFmO+yijx1C74WYYB/Gp
xRnBF9268ceVrG33NZ9I8UEESJcEDoQJrerGw5OHvaGjJqCVZAdJsjOMeli5YphvQLuEAH6tfJ8V
bCEnftHW17IN8a5v9ij3WeLJu8qJwgsz00s3AiyOs35HC0ogR8s+O7uTS7Nvwo2V659pd5Mg4j/V
oAWSrD1DG2X8lyGtVHHhSd5bS7s3jXUSj3tdtD1nl459Q+tB8DLMGlDAbHNEPcy22HZOtY4JXQ4M
SSheijCIIas7LO1sU66ZmrrxDcTE2p6kiQovFOAkAwrcoHszzPLiwJS/2IJ2YQDsYm+3835Iis0Y
Y1ZKp3lDVIVzKxN7a00mRJup2cluuLctu7tMSaNzBRFyU5WTAcOPqysAwT3avWhLXLF/ymr2sEPx
2qggBYPmJapKf5dXxle30829n5jAMWkjmKO5dgZij6+huBnzpgWsbop4zzrlY/iBtY6GqIu/PiWM
aJ0Vg8LiOPsuigvAPF2PxN/pybm0uOAGU0Y/YbR2irwqoSUyR0luJKuuiIV9F8e2DR0qxz5eJRbp
QHRESGm2EJpMaye2zKU+tP1ubjIy3SJ2N1FmrDIvQ1bFSjE0zsakVbWyS73aN6kNyDOYnqNa2EcT
x8IiN5AyR2PubwoPSPTYxtWDyPJ169BSLlG3bCsnh5IZ+DE4ipx1i/b4wqjbaQXObRR6u2dFGpF+
OJLGh4zuPcjiOrLq1vY/hBXIvVTc+da0F90Us+kbyAA2qLKXFZzQDdHT0P2xI68Nqz+LVJs2eV9D
J6BcPs6Us8hdA4YEdvxm0GLdW57/FpKLeG7stYiS6DYcMYuAZWGf5Og5mwuXjkpFdUdFC3oBsTYU
2eI0TAeE0xR+yTUay25gK8ZbRJgozskdCNIG92frTpuh8NPVkIIXrN1LU5NGKvTxSW+XpDwCBBmZ
yrjNXTLVwUYzx28Te8VTUVJ40lw7eUkAfAg5DjFSRAk01ktQ2sEaOpf25gyEtBTOi0i+VROcR98e
p5PlScIjCjJ7kTBzUU+jc1TggBFW8QSzoj0HXSru5fBYpdATA2QJ54gYQVhWrCS08rcpgpO7POpp
DxE7fJbZxfao5UIP1bSX48cmdrG7C9jBfE5Z4160eKKDbSNedUxUo54mDwpCSPs3AMhDfsDJVjet
FXabxp3JY+xb/+LrYGDSUz7pO6JPIN/O8yPsiuTEiGK6b6x5qc0atUafMH6yrde6nb276w1tu12S
Gh9VaTK80zMXEaobL9m7YwYKp8c5SMYz1wN5b0n9AL3jbaBNTNdaMqGJUKXB/mnPcw/ZqRg1mA4+
qbOWWQCQTsVSc/uB1nDPjH0GJlpmaJ+9aiCVwpmIviIb/daYV2Q2+GgX11ZhTmvX0QsYRHlyMqN2
3aXefCxoFK9jQzdJJaDnqWuScY7NuLm2o62A93CXohsh9mFRJ6N3wjs6HvwQ8XZcDR9xPQAEH2cV
VFWMB5uClTQmOBRRja02D8Wqj4A8C4+2ojimWVg9FLaCzS5NTEunKcP/YRbRprGrYGHENvt3IBTL
TgtCwo2L2zQy413EgIEO6LR0zOqV4TuriFXEmxF2wsqJu+nGLKduyXyETKos6NdFnzTLaGIYJOyv
aFG1vR1V3nYU8QG9QXO83mjN4C+rkQ8GUlN+l0/AaBDePErO+EMiCapNe10eptj7UgThB2R/7zYz
TaSSxMcipipJlTIHtoxFtZ7TPF9Ng9mvysZgclw74T7vwnHZ5HW4dWeoK3YFZzJw6NxNE4xrLVIz
fmItoNR0CZk13cDusI6917mdzzBYkL2bQ3Mc3bhiKFK8YoztOCT8eB1p4utk6ex/p2w4dNTE20R4
pLY5+R08suZCsNl4EwTlkRgrYzXl0NMLVqFtMaSETTgwJEUdvUytRg5Pl5E3piHgCzxCoNyEYI+K
jsSNHb77xmftSvPFLwd0fU72pdTwh47WmHyhr14tAw6xwXL2FNbg9koMf0NE6lNnms0myofHXCRA
QtlS2Hm87Z3OAQka+HssMHQHtmkn4x0e+8ciiirw5Yap4gvYe3Ses4nTrt+TKYd0xdfrS3/Uc/fD
6w3Em3VA7K49PVpObu37jjhhvUWsYCBCzouCb7TrqDs8dAI9gjekNh0hD5oDJDqcvzsWKtyS4TjV
I2kWBhme25LwMeYTCN8xg3RhWW2uoVFz7SJZpypKuxRRDiI8+loz0e0F2RVmA2E5jcV7TYKoMNjp
a4z9usrfZpUBi9wvd5U1lQgNCLyp0Jlus2AGalcRelUhek+rFYhgpp/VFkas9TkQa2c70Ff1hR3E
5q0mBLDIWtuVerZOVbKmMdL/cYL+3OTalzEfIdLTC8n7sF8W8wT+arbEvtSmm1m6/rnS0uYkys5b
oabKGWgyRK2F2BSmEa+53qtTt1imIxxfc3xNSkCuiXuou5z1nvy/xqlrLvVuSCZvUu1MtlME963L
oRh3nYlD3gkMJJe0ZNhLoK+rhmVXMs3NywTijIo97jU6tfT4KVLR81Sg0FEBXbJmng6VnsKFndxj
aG+EaNGOa22xcguaX4btdzvNj6H4lmRABCBQmIZk3aG0u+/0w8nVNet2gVF6WA8M2bK0fGdM5myn
EMYe3E7O/BQerhGZi9jRj5D5isVo9sF9TXNpGpnX9rgXjhqBHpR53T250VAG0hA5RK9ZDx2pXIaV
kbnDvK/LJ7Gqo8re9aqu12isyS42dxP23qUW41qw/4e5M1tuW8nS9at01D3qYB4iuuuCs0CRomRZ
kn2DkLUtzPOMp+8vU27T21XVXXV3HHsjMgGQIgkgc+Va/0AqHM5tQhq9JnLMnedI8YQOZ1XsazWa
NnW1oC0aTEj5sgjnYk3wGhrWJmpt3A2F5kO/Q6UXUUhiWUDiDfQaDLEXcx1FrXGLovxyk4/5xXO6
8rYokBRv2qY5Ow4xp91NtwzCy2oKUu8ui8mDxOTW4gQ5R/xrH4mgGm5WA7BM1N4Yrp5sTLj8FD/D
bdg13n5Rc+AU08qtSyxtkcY7987yqFEpExkpx9f0LN+YPU5fussPN1Yzy39bCUh5ao91unQ+I5xv
znYK6WZ87Uddw+O3VNatQXov2poBitN6TfgWltq3KOsyqhzFHy2L9v1UFcFaKb8jphLdArFzd46V
/DFaItWl4wqYQLm33LHc6LAId6YbfNP14i5IZN6WRPasUydrI8i/PXc1jrk2ht6RtZ48odVUZu06
7CoFSfqEQBZq4XoJC5NxNv9OnZdFFiZ6u2BJmLfRbd27SkJioZpORveVHMY6IRB5dsYbfAgcP9U6
ba1hF7Ju3JqqKA5beFqpvrcYr42D5UusRqk/VTaaeKW21eOhv6mLpGeBzlBCHHlfBO+a05T3qomk
YYLazLaokmSPWDGmHR7Wgybjhsdqo/KgjYSGmFhzDw3r8UuHzdgRS4p7VDbXYVNXtxnMgnVil1QI
F9bDbgsMa7SEaynxQJyRDMIU7S3QSNGYacdVHq1D6SCJbltTtkoHz8BqRvmWQSRW4bTuSDkyHwyz
e5wMvh7C2zb8Ebzr8sDEBYCS4503RweERnNBsMUnrA6MvUOxJUU8McxdjJJmrbxxFTvbo/wJad38
os6Ke6ynDkujeIxvHPNckmQxFEYcRbkPNQtNCSwm1ore8iBnzbPhBBiggXvYV4uKyQrlp8m0Kegb
NdJEUcW4b3YeKj5sstH6oyK3Ru4vRn+472KcTYtL4FYmHjPGN2JK9S1rzHsrUKNzNNfuTkNf3RnG
hPl10LakhIYdwkE8z73JBW6DjLWmfSDfEj8nXnlexn5aZSTBkkqUx7rwsQPOSsCUJb5e5Dd12mZ+
qIbNDXas90bhTHu9ZtBaUuzY+GqbNEI7NAPn8YaLYdM37nOQoSsYjUa6n1L0CXMPt+V5Nj4jOXjI
+/ZVR1D/EZWkbk+5DITHYNTnvG8eCarmG8yigBIU2VNBjDRHnXEzeDhdQATfBk7KMq2KWkYknFUH
5IZxSYNgXwdS5T7yG5VZtJ8C1oa1BcG8TVkKYDqPeCu2lgga3AKZ2wkg+7bA4vq+ReBvrUyVuptn
76sDcG2t2ihVmhPcA6hbPS413aHWS+M44dm58liLdQnptxRZBBINIzLL2L2oS6mevEVjHnTQhUSF
CkF3HHhIjTl4FaX7tvRY6sAv5xoHD+csyOxd4vXYU9Q85W2lk6GJiuCUq9NBnUzPz4ilb4YMlrld
teCddKRAMb4+TOGOz8G6XEke5tIpwNvM0dmDMhgl8Cf0UMv2OXVKSlBTe7NUJktl5ZSUqDNbqpls
DG2pbrqiG3cuFK8Npg0r6CADKU37JeNZueQapi16G90UIKjucoQm87kZbno7bc9eGCJ9gEfUaeS5
jIxJ8y2U3zGADRBCAAsXpeeoM/t1m1nxbRqgMz8Pnb7HmYjRqsBnXQ78rhAHd5QKJbwO2y7mjnM8
EyqqdXUpw+TO0En6LuawyZRkOHIxHW6hjoG8qtRDlfYnsvL1uqkb+1NgU5yIGv1TWRCjBCPgoyGl
MjTE2rciqYpL7LTboazNLy6JljVUID4S/I5tUefGkzocuuF7V3XmY42U7MVNOjxtwE+xHtbXKV7x
T1YWfS9te/he4jFgW7OHlQV4WEthKRwv8+2g2MZNq0/pydXN/eJN1RemwQIMop4gMl7iI2g0ZMf7
2TmjcB/ughDxvwmjxVCrsxuFUnoQ648tVmdRvnATqazO59LA6WCAIQiS0zh3DfNHkHTW3VAtwzpC
iKAklXdXi82s5hls2Wa6mBMG8ir2n58XUONYJz3Bk/PEGhdZjTG7zJUxHdqpes+rtF67iVPbLPoB
FJnzdBk9LTw3qppTbnhActE8krpxjhZ5zo0LmYH0fYTEsVpEWyXsnQ1La+umbpsYEgDctgVfsKUB
S5sQ1IKDw1LI7FjU6aMCjzdMv2qWdgc7WdlD24x2egPIjeH+q6MtFhF52d3E5RjiftmkaBunNgyq
qD2YcJ0+pfnyXnF/x+5QPJpebxxq1tGrlGcZCTP1bpwYfhInBbO6jPAfY+zB0EMH2GK6PaXVJTjm
uING8RLfQmhMz7p2GzYUt8vOyAGQePddFpZ3o102forO/gbGUHt07UA9DWbRnvU2u1Hr8pNhKaSf
YebcuE1DQNNZa90h4tK80Pg8zd4Dyf7OH1zsTaAIrOYyDD6BEX4yR3dEbb9OjzVKy/d6ywNfopG9
QdeaDBnZvJOXlCT/dAi6U6Tnt9RoWWNVwyH3NORTMdC6LydJCrY2dZ/Zt1JOuFdVXFNRsm77Ut9m
YhZRMlK3dhiDvAPbNFLAsjJUnjPwpA+hUqr3XuS39h6yVfaWkp5a25PaXtrhUnZZdptBLmDhmWov
ABMhcGsNAHPKDM+sF4fxFFSm+8VIupLqD5OiRvqH6NChuoSfDjnL/rWYEqCLdmX6udZ+ZUWgHvWG
OcGLja0KHdwZ5/LYgSfnqjA4pdkQXcbJeCxdYj1Ti8iQiI1LgQrJjf4+Yf6+QIO41ww8MdAI8c2k
BUWUaPFxwJR23dXwjVr8K1iyjty1bMKO9bayjOMBqcj9MKTaTe1ZyUMAMM5WEYxlXFznxrAcbRIY
h9kOR1Iy6EUq0AIrzwifmpi0a5i3yILWZQGDERlluK7F1ywgEEGsI77Pi17ft1RHn6htA9O7J7Nn
m+mdngO4yzvMBJzqKe/F6hl1gWY4KNCGTmaofg4oaL6XRs0U6FgXuyfTN7RIEmSBa5ypCt2nI8GQ
2wUzTkZRsCn7/FwuQ0z8xBK9TCv1pJLrR1S9/4TvTMPvWsTPUU16p3bhi41zszO12WBFq60tglCM
zasTNpUN3uQpiju1xyCcWMGlye1XN8QRKbKHT7oS3jURgNs+LaZ9YLcs2gL+TGNm99bsukfq9Bi3
J2NCniQLDkWG8M9gzsP9CLtkhHfwYjckPtM0vtdgG1Io0e0VzyQsj+AG9t8OOUn7D+wfUjvYpiW5
KblJLM1BedVUT6gxbcKNQj3oJTPr5mhn3PBaWqgvXTP0gNQi92iMwPv6NnL2mTLkpypGvbyyrP5z
xM1Nsjd9AkyV7EkfsqRaQuemakMNd2Ov+jZTIppjTb2NEIZFdcezfN1YehZyNvjOllK9kRtvLlCh
zy0pHKIBC6cdx23AVIzTwzzbCC93wfeJdNBDHGDhimxvs/ZkvqoAY1pU6FfL9JXdILzuzu+Oo0zT
xjBAdiIqo61RuOv3dSdYB3FiYNuGQHqsD4bfCq+YWsOxWXbtivkOtbh516CReVBLYOFZMeFoP86Q
BfLw69wb8eesevAqr3wa9CB8GI0RzEWS3KO6rtwhfLCvouCRrM5822KMDTzPc+7TIoieNFmL6KfK
H7Be8uB9PkbZctt5lkM6JZ0fU+wSFUhmxyYDhMEyxziODpSo0GvqlyWghAW5oBJOfkikNuQcPNBs
CAv03i7tWUJbgLALAS9frGba4wrowi/J0Oid4UEWBpXcGaj5dkBYcEd1F0Sl1ZZnvczfSTW4+1pX
QTDoo3FDRM4jIQwpp5wCfzArDDNEumu1m5Zd77GWJbaeTzYB/7oqx4H4TtEOnmZ2d8PCkrdKQ/1p
pvbQ9W7/wAd7n5vG2yzAQ7Z9Go2HAhjaCgnr4BbYd7elqkmBNWjsuxREsYtFwoDz5hAS8OZt/87l
JEEY4jA+x/gvF3kqpmLNuLDSNS8sK3soP9YxV6xp202oF5vPs5Wnj3WoNI/Eb+FKVbJob1XER2PB
GntcOrStJxJlHd5EvaH2n4HYssTFTeCe0o52XoJy06dOcoLCYVGBnL9ivaOd5EYZNIo9cCDJX7CP
Mtmhqb1h78bLkWuV+aD1tIfA8uO+T++rNjCOQT4xpmksa2zHeFy0T52n6M/aW9b2uBN44VOk6OEd
iiLPk+1Vm8xy0PLG7/Sub9rxDouKWxiwWD4jeZOYq4W8wa6YCVEXiK+UiQt119ZNKxUNjmq6MCsb
wsWuivVLb2aviQf2ckoq4xmcVATI7hNuNw6GxVq4Q0S9OUVtceeYwhbOA6A2RAM5niVpjlqo+G3F
lUc05dletP5gDg4Sis7whZWFdgNxzDiSsgsP06TlO2+CM9NkS7H1wIGSOElNzPx0kLVbPQzqTQl3
DrZZ8xSRFV9T7H7NTD36vPQXu4vyLcT/cbu0/feh6h7mSnM3k1mOJ5Qq/KE0LMTjws+hV6vIwXbI
x8/KsmGecPejbg4fhMv/9ydCefu3/6T/hrt1E4dR91v3b/vv5fk1/97+p3jVz7P+/Jq/ndAmLFtA
T//rWY9lzn+/n/Kn9+Wv//h0m9fu9U+drdQive+/N/PD97bPOvkZIMaLM//Vg//x/V9RNKUcAbf0
nwuaktsvm9c/yr/8eDuhE/rxmh+Cppqq/1U10aLxLMPWoBtCJx6/t91//UXRVO+vSP+pKNVYuuDw
8pd+SJqa2l+hntsIKhgqRFdqAD8lTQ37r0IDlUHJgfhLFcj7dyRN+RjQVj/0A6SmKTKgrutgqea4
KFKa3u+6DWoeVaihLArO6ujSgAREiazNat/62frYV024oSUzuECg2KItz/q7Y1PAMrqZETv75bh4
P9mVG9CMIPfJbe3C0bt0KcztbTtm99EAaLgQDjlkp9BmoQhPgBRSYpM7Y4EAlRtAABz+OKnBrg8D
G3FMnoVg0o+zrvs+zrz2Zeu6IX9ZEiaMX4YeN9zr/t/+6mgmCia2Pz+FbP12zscnaxWMk3JvijfX
c9DJecaQ0iMy7m4qB4pTGxSNXywY2aimDRVhhJUgrMPYKzeO3f6pn5bY5MgjSwQ8R7HCG/lquSsb
NIytwZHw6uuJsis31zM/Thd/9pc/8I8O/7YvLEp316b2Sbi39jZl3es7yZYBvMpRa3sHiqz0IVDV
wiqBptwkP1uyi9E4h80+/HGYOQdPZK91Pi7l9Sr+dlFlt5DX3w2pseEFj2uHDXEDETy38uFA1z7p
B2RgqOBscY7kTpU3KUk3UhhapX6cKPfJl3y8Tt7SOi58O/KOZ3mfznKfPIyEPVbSUbqXvWy0gYDH
FFZ+ea1sAvomlHZGmCt8mI+HQ3wi2f14U9ElHJ/weBjNBpBvjInWSjblJh41chzZaxEn5BQltpjQ
qOOZYCMhxbKLtkWHJSugvFiDUOyUsLoOstlhrlSGdXijRWA1O5eCoXRekpu+nfoVq9MG1ew+Pjju
DKTU4IkRG9lSU6QMClL+jT6VflDZpQ+Km0XqtW80JYl7u/hCcaTy5QaVyh8tI1MrXxMbeYBs6fMC
/meLNFqFGlSyriBJHCZLPEyBorLFjW8gD+ugyW/lH/jz0BHe8hKx/dE04vsJnDfa43izpmXG0QhD
LZ+cM01XywsfQ8HhxsovduiBv7bUk/w6xeLxJ2Tzw4UKb2QMozw83Auk5HFYdTAXTRL7gD4mNhHX
jw88ydnoAjZii3uX+hKm5gM3rOzKDUiCH900r09uG7k76TvVOaCnV/pipvgxi98oz1EXXOb2Xv4K
Sc89IFvyr6k9Ol3AG9aJ1kz+7MUTmOEiXEXwtrfT6ICmM3s8GlDYEQaDVodlRFoIHS3d8V3qZYCK
EU1GuhPc58fnwsQa44+EO7TUWZ3KDyWviUk40+N3epC75BW6XqsAzVTcvkhUMMinWf5UtQUAJ9nF
e7H2Z1FmaALIva0qlO+D8AY7wdYPHOvJw3V5N5pIPtTlsF+UvsUQQ1DdRcsEikeBJztwxRtfASyL
nxMtklT4eilkb/w6UsDsGf0fbjc21B8jYVmVKiRRG9GU/WJJPqFbVe3A/la+MqDVt5LNAO8qX7Zc
eDIiqX+bCbszaYOWUhDmhyGE5ddiEzaYFtiCVGB54YuqRC3sCjayde26i1dtQeO+y119H35xBzj8
EcbkDCl4cPtuBqjTCJdTr6WdL3dFIUlGlEUPcE+fKzNjvP/5ZbEdEOKhP/sTGDDqi0q1uX7Dj68J
RIC7jiKpX3XQOtX8VtqUXb+l7MrvW5nYmUGTg/chKP+ZNq+RAwDJURQ8buLrOvDn+KpyK3eUNRKi
JJgP0hGuxwtu1etJuv3lfpV3Bww0D1w89qhGKyb8jydYPMZer+zzyND2112mmZ/riCdPbxRGYIMp
/roJlyxG7RwShrwqpVuPu1odLgnyfwQGHdBvMW3LbiId6mTf0vD0I+eQbD0ZEEjOh9yobl5x29TD
LovJo0Ky8zbI4YBEFve8PVHVgLpQYkU6QPIUAAm5Lyjmr04J6lLvLUj6YmNnKWSCUtUoogMJMhYL
DVdKnr8Y0n2YzxVpA+/f+aSNM6W9gnJNWS+tX+U59R3mvdanYt76wwRJz1MxCw1BXvMY6Qk3vLjB
P/pm3QWwB0BHR2A07KrhUZOXvxEXUm6W2WVnPcPq08kYUeclN0mGb8DQTlzVDl4nOcNk5XVlzIzH
zydvbtm6drvG1rYlDMKti/uUMy+aLzdhqD1b6DuuF2Htp4qhU24c4eV33Se75QIsaSWb8hx5+NqV
+4xEyL/M9lH2cD5mQJbnfTTl3l/e56PpIrtud4x7GNwBAW7rWwo8rU/ysvH1Fgafile7bg+bvocs
Y2owpQaF7F5peSpQuTzd6BX3WSZCSZAgBEZawahhip0fTXmcQeUuyHFaVbPGXhWCsjSKSQZ7XT6l
bMqdclOJw7KlEDUzaQhW0/U1sjvcG70FmkW8iTwk98rubIs5K9VZbVaUHwlNRD8Wb3J9pyhIIEHE
VjGKAIXyvjhcynhGNiMZXoqdiWjJbiopWte+PPHa/Ticy7hZnilflMkn5vqe8vxr9+Pwb38tub7G
IhG87/rq4xPI1/3yKT9O/HgPB7gTOD3o/U3KpF8iRcg0PTLpyX7AWnSDOB8272Kf3PQ/W7K7uLg0
ypNl6/pa2e2XOsJyGvUJzjJDh4lVNhFbW6A5iLdSTDHdyubH3uv7XP8UMyJ030wkCX7+veufl63r
yb+84/W9fvuIv73ket4UM1K48UEXD6smHlu5WX62fusac+6tmeCxpRWn6GJuq0W0cd2QMmpwipv/
kLtUCDiAWUVodj3lt6488E/3lWWUbuIeZo48j1Icb/jbe338lX94vAe2t65tEP8fn/jnF5WfXe5r
5SAlm9dz5GFcIBi+PnaKr3o9x0IZ7mao8acajcOIQqv8BeVG/njIUHPJyUfh5ZvanyrMY1ZD1g/k
UUSQlw/DKQpzIO8iSgNYwNwnPUhl/7r52NkUGrbidY3y528nGeKVH28p30T25cs/dsq+OkPt0UBQ
ji4lRMRvyfyNKvTgsfH8LkOSXFXwdqubGP92ZIq2ptVgcF9XDlBEQ8FIUk57k7mMKGS0GwfO0QFG
U7LptUbogPIsmcK+tJex5CIj7Sji+1PzgSGlqeWWTCeOnotq+rIV1bn10TJR9N2z1D9EYvYhTY2a
gYyqgFAj/GfoDfnLMFbXyhEQFSoAMsSbYtb+UQG1B59ExtVQbOROW0F5ZtDxKCwd7UGPvGaXqeGE
r3aEI9bUzXtUpCzc5tn0ZlndxCAoQXp1fiJWLbKVIz2RoCmwx9lE9TuxIZu7+G1jaNuwtL6ZkLn9
QSyJrhu5zyZCoFpszPzWbbxSlhpIVGsoTBRLtM4U6ENanbwsjevCwxPTsStmYrlpF8xKy/JZZQhm
iBC/hCXiKvnDyJbcyANZBREdPYNC0CRH/2OjZ9EBVOkukGNjJ0fmRaQfRjE+4yRKU+5VC2pdZkLJ
dIzwGrY1Dz+kmO8bNvPh95M1MVrLl8kjsmWRJ4aN6ZdNB/Dq5wYz5F+78oDcF9dauUI/Hd2Moga1
5s0DMGOTVDowrbXcdz0gW5P4qTxYCyAsiebl9ZWt6waJnR/XXO6T3U4TSZ9r/6O19PfRQjkl/Vgt
iDeUB+QNI18Xh865sxGTXsRsibdU4RMbwj7+2VXkFBnJxV4rjteamHivp1IZNNEyBXDzy0mZEe/j
uNtGA0tVbymD9oBE4uC7DsJbHiYkBEcaAKvUBg/LAiMC4OiUm8Go+lu56Wu8d0jFHxx1apkUNIIO
uelz8lAr03Q3g9pXHwN4jb3u/wxXYpzLwWVvq6GPV33hzn5m1BtcYnHQE0s0TWyu3X4x0Rm79mVL
niPPlt0qULODTEH+W8naf5xh/VPi9l9L1f6zrO//h8la3bGFvvI/z9Y+ROUf3//jpiV78sevGdsf
L/yRsnW0v6Jvp2ukfj0bBVWRl/2RsuWQ65mm6mmOh/YkudT/SdiS5dU1yH22C2pclc5Vbdl30X/9
hVwuEoUq5jqGpv9b/lMI/v45WWu6/MP2w+AzCAHG3zUIa0TsmtwD5cryEx/OMPo6+5GtPs4uy041
KC9Nq3YQqPAwHhCxWo3eZO/KIrlBB0Db9ZlzRncozC9uPTy65XKMdeuF0isWRPiVtEm6tmCapulr
HqQnp1R3wrzWhcGWlzeUxgwrvq8L5zwmHqCQcdoPiGp7HkhTxGVcWA3LQzzZrq9V9x3iDbAg080C
MmSFQ9shzLMzRNOOjFTZASXNgOyny7jKehWVwJPTCIWJqVfXtWL6qZHNayWBMKxSTx40672jzFEo
X8sUikwWqU9KYp+9osPfFmGWooOtl8TIVwHEIq+TvCcz2F23dc5VNqBCN2mXlOxDZzp/DLOzQdBq
WMUtIBW7pcBv5Ce8XNepzvpPAdjf9I+dyd9GtN1z8u/YMD3AmtwuUfgdlSLHQDgN196V1WMRHCuf
HJvZLtCHUwr0O2z5NZ1JYVCmJK1mp7jLTiUZr74oeUm1MWvhgz1fYirPSqweY3U5lp568QKVqpd1
MIr5EiC3Puq7JteeGqXdWWmDbBSsYzs7NV38rgGh9pT4OWjnBzhLj3pkvQCm3eakh9stMstnx6BS
CBLITpNXzVqO88jXTJEC1oaHSA1udCiZKQodcb9D+vDUz8vFTOZjYo/kTlJ/9GK/SYRHXnJCvoK7
IkZTcW1mKVShHjgpxrcgC/Vs3JON8rXcO4/wRErHfqlnREuU+aIu9qmbn9UMJK5nRu9Gzn1Akf84
WdFNYGvHoDYPYxFuZ+iTyHqpwDhd7dDzl0tY4ajzaJuYBb3WGS/pkL1iLnQLaxTdqksVWYeqi/yE
8A/+pa826UlcYS0Yn/pWB7KXfmMR8m6F0XvdTQ/iZ6yU5al2ualNoLb1nlD+bVaxANegMqtAAqGW
4ZdCdRsHsLRfh8b44BUN6IFyPCJCzAoHVSoK2P6kjZdpsQ/9HCOetEo1C1SEddYjfkFUZrTIPAgN
S7yW390QXwl1QkthMnYwnU+IlDyJe3KprQPuD2uTlWRgTW9upZ+IXaZ0erSj+WGszJfISP1lpFQP
Ubepk1f5N2YEFSeEZFvoy6GU8q/D96B1gXaAlQin7JUJ7QjWfmtyVeDsbSgMFyb3XzdfBqCjsRq/
WH3y3qQtg0S3y50E6/fspJgQAnnO8zk+BGUKmWJ+mrD9ycGGT8lyQU7ulI7drk64V5XmU1puh2Ta
NzX0max/bJT8NIjhwP02RcuTt/QPI1yAcEJwe3xqYGi31Efnzu8ogSMZ+CSuIMILWMqnJ2bIV/HD
iPtRAzbjYMCmoLrVzsjyaPNqQDhUfKUAksdkNcjWmAdL59Io9XIZW/XS6eO+DHc6uITQaHi/ZuPx
fVLP2SaC/TJaLy2qZN5iHXAP++Zp64XIYRWY/aceQIO4t9N0OorPloWMZePQoQEOU37R90lSnJKY
oaCHFmZbPSQZnvU+73d5m71PprmN45dxIHGJYYyudYTFUB7rdgcs9SnAy03Pnzp+KWNwXqaq5n5R
lyfVvGkV7xNGr7BvEl9JGorOPcP0cnEAz0XW9Jir1qYrhOnoRennJ+gh6M4g6RGUMVAZ5XnwwnvA
WdbZbNS3CEwZqVhgWzBrqaOcEYZ/86zgcwEeCcTRe1fMJLs0JMBGDHOBu81+Gdpnwu5KuQQoXBlY
t9sASNGPOdRL6meufTat4XGp1Utlrkis07QOFkLSxjc7Se/VMvG7Bvybnp2QmECgQ4i2RdwS/NI2
C+3ma2s0d8Kiyau6x7ZddkvmoJgwHUmKn8T/mIfDCPERp74waTg7YELH2urf2mBClR0WmNk/1jqP
WGJW+yBCRMWxDmKwilseK0rvBTTyTKweH8WAbU6gpsvkzmNm65LlSUvy166uP6Ob2efToxEgeB+b
E5Ku30E43oSTfRaPpBgTVA9AZMK14yFqdZ4xTQPNO4TuS99XNYIZzDQe5LLeOjAnRqtB7R5sk2ee
gQpk9wVC2mvH38gKRjevRxgLcffRsHnUcqAGI89HdNtEZ/G3ct05yydOm86a3oTrQDG/dopy1gBG
b8k03w0xRuk2utUrNKM/L8h6r8JKT/xJgV8DLuuQTWGwVq3u2U3q19nrhoOVaG9JCPWJbOHK6YLq
1uiNaa2Ptp8wxN6m0Zxt43lWtzb6Jqlj+0x3nzNAowf4VpscZZl11qcv+TRdvDKdj3OZHzuAc6xT
YTUGbrdNU0W464L7YZ7tkCG1Jm9lQqW9ydTHSax4pGJNbJv9R0vum5d43o95d9M79n0cJfpuSWyD
5WZs+rIlN4rZ/OiahvjYK1WkAj24zB/5QM8Jn0F4gUs0ulunR2NK9QJllSlZwNo9io2115DclJtx
rjU/T6i2BIv1DDtrxRol8AMXrm6ZPUcxLDFQxqPvehVUMZQb8KpDw0GNnzQHx/k5H7dutDCE9OoB
iBQEOmW74BgwLOm2gC46ImfBHLAqlRe3fUfsA6/pDFkLC2WNbjOtaqdG5Y89nX4LKXjc5i3uUfBy
2mM1l93Hpten7siHWw6L056dqJl2BEXCgDrgqse7TIkuRWmWW+KvJ3flZdbrYnmHiFkAhTz3ldyF
u0X/zfXR5vgKw2ddKIjDYPy06iFRUJ5lbV5m5pMNG32D9x1KS4qNq65F4bgjwx0W3NhLor9lSuoP
hXWGV9atIoQZUU47ABB5QdEHXUEe86Rh8OARKOb+IfcWHCuxPJuw3w4IdEzL/ZKpeXenkqNnsNFK
pEkY/ia9BjGfOi+OguUAnDS9Ac9llufMDlZ14CIcFr/G5gFVvCPF7//DGERTf9NoJ05Gpdsiw8Gz
q5p/J6df6BW4pzkvDlpGnFygTljWCUJ7cCjRvDXtlZKqxzKDUKRFY4fEQrwf2+ommpRPurfONmjJ
o03Uvw0MYL1pn3tEhtvuCXHEdc08IgaYYbi0+fQQKeFt6+q3tZt8gZe1qoqOwFE9J0b8PLvpa6Lz
/liARWSt+xs45buS8LSwUC3VLWplTFQD4wu/WaGlft9MD31gnWeHcGUZULhsKRi1xzgY3xxcTvIs
fnWM8mRW/KXZJfOJYgSoMI0pkBgzUKYHz0Uvoe9hn07wwr6KodRJE1beE6KvWJwxhbdGv8+t4UHE
buDLn+pIvTAMTRAZDEK6IuLpQSwnZMhZhYipdrtQo1DdtA+UU97mXggz11urFROr8eLB9bEhz9iB
s+/L8cm2+MZ9CAzdCO4rAskOjRpLeeAO6/4PLf7fXADEZUanVPzTgM/o2m+S7GNYO1k3DsVhdItN
ix6FWYGddUZ478xgRgcS3aaEHR5/WTT+A3MNwDl/tw7zBCgHWTlNgxvm/u6aZSKyoqP/eegi6ylv
spOZZNR/RTZyO6pcjCxHSBufD6K8NBk2gWEeGqPZVjPhAXG4TphooL3dI+0BJHonouaU4LvBNNip
uZ72N5vp3kRsobBxtyecd6aLmIOL1H0ZvHaH86EvAo4RJXLEHtvB3qNp6Yw8tchOH4J8fgsD+wxV
a2MSgiZQKeoqO1m5+pSXKTxb+4z1+zqkENHkWMvU2zbJT7PXb5oU7LJZQFE7UuF6050ekiBXMzFv
7RHdty49FYjm5cnyMKF3lDsE9iaRQWikr+I7G4v6hJrFU7KopxoqRJt+U5zsNCNC2fPaVGRu0IME
2r6dAAeGNqTwCc9ObvuW8XUxN32dwTTYuFbwQtQqHAHdFzGPIhxLXTjadIZ5rpb8XUza1GTvCphd
f5S1tx9ySN34AGnje5Mlu27MT7Y51qt5Wd6Q3jWCRkxk+CfC2pnOS8dTaZbqZbGK10Vl5TuiCByh
BaiaY7FCrABhVW/XMignaebPqkmeVz1VGeuFxDn3U/oquBRibYXWzFrERDM1cGU2tyJUtEzWGHxp
zxge9VS7QIXxVYeYL+kfNH7UmGdjHKxzGMwX0a/0+QiWOSaoQSj/hJnAK/VmoIjkGqMFchrWXmUQ
zesuMw91jIAP8R+I00ezG+60cSuH2rl/FM6OWgnqlRBC69VPii8Clp6lnArAX2eBqy3JqxknJ63o
HwM3ejVNPpVivagFa4QcvY85SKxdGh4ty3oR8WBecAJPb6FaYKJZJ2bxSc2Hhyr6lCAtj4LJScvm
J/S2XigGbstA32rp8jZE/YNRWvBvkSUfEl8I6irkjnXQOqED5iTciYiw6zKCYKTmywPodr+q5qO8
4VmaK/DsYx24yMjvyehlMneZRbEVc0ZWYemHDTeR7lrPR+AuJjja7kEsyYZ22BThm6qw+hQ3nFgj
JJXJPY3BJNBQgAfAK0smwdYZnjKoBatoCbdDzeC/DPuhZm3EcCyi2aUKvv/vwweGpf9o+HAsapXY
mALx+80rKZuNpNap6RxQfngrWn7IZYS98plojGm5R8kCuZQHt89vCbbJJED640ESKyRxY0FGh9Ld
Mf12HguZcsweshRQLsO2fANH/1Yn89vQxO+lN78lrkLiYTqrevzJE0plthvCBYCoTNQybtv7VNGH
lYr6wxQrOlgC5pyiURCCQqTCm/r5ABkwR5elv+ROXe1DNP5Vq2puYhfZ+TJ+QQ5Gv7UXHpPJ/m/2
zmQ5biTN1u9y92jD6HBf3E0gEDODZJCiKG5glChinmc8fX9gVVlnq+t2vsDdyJRKDUFGwP0fzjkf
xmZWsu9Vo6JtmJAW5hrZcwOolh07FbhuVePmWqBP9ESEVZM0tjGJ6Nf6p6SbCdmmBhk+dfKFvJIH
fD1fooXMrGRlbeA75lQXdnf2TQ6n9cx5CjX9qmOLKJvoXZfg5obxxdKn25TYh460zchAKtv46x2e
xR3ncLsrBej2cTmvR6AiXlfxiVyfv9ZVT4b1NNB9Z4n+sP5tBKfchea0H8f4lN5rjeuXdK7rpyLF
W7n+JYqulPjHuyLrbxpNb2pOJ3Abe7sdnglshwA4/0Jl7vd0l9DaYkqk3aGpupsq+5sOHc0FpjuP
cPtQqBBoENbtJ0Etz5aYHtYHunOZY/3Nx+9/DhEZgqMftbEPuY77JzsnTijSkzEtD72bftbpceQt
KjhHyMy7NqxHtZl4o/hzcuu/gfb8ic5Z72sT7eoXtsY25J/Ya2WPPQkZWC+D0HiYrarYzJk4ZluR
032tuThJ601EyGhKXNcr8W++8JVK8xep6/rPWxa4ZF4BcVau/setzRZgspKgKg9mRylFJ7Y+Mhof
aaVzaow3YcXvbXnspsfYyc+NTc/H2A9+9P5vXsgfrLR/vBDJ1JmRFoWEy4D5rzy50EIAIhFNHtbS
eH3UHeY2mXaWrn6P6vBmZt3NxfsjietgHeivn6615FpLxCxjnKdgDhU2pd/3//2VrRPs//ktUgKw
iIsPzv1TDYxRYVySWYLR7imc9eJsRdaj1sYYBTHIbkB++Xba//wq/nGDnuNs/sWc6jlsH0onedfV
9MuKaI++hmfSWR7CvSm071W2vHQ09lbCgz8zpGHyJfKZfLn14XJeSXHbp4lziGgP1hmmDpVWZtMt
jxJya7mhLR473osxJBOtrLHpD7ekb3yDZ1Xqu5rRQCD7fdHP+0a2N7QzhwxXXGrDLc0I+xiC3VpH
6SQn1pRh+EZetHD+lS76dzHZmFZxzFjNgzT6W1Dln7Xq+euT96YkCIgZGjHjA0U8d0emw0/MmI7n
5cSiahyeo4Zcif/9Xfh3Hw+o8KZjCEN3zD9ZcWYWq7w0KcEis92tBUqvslOe/fyaO04v0DSO//s/
aPzJTP36RNooztlpSKpa+ceNpEYD1IXkyVzLsTYDyUBKZGK9JOV4axkL4NFN3+eJO2chiUDvh2eW
Aafazk8WR3E2OEdjecI1cSzKu4XKQKnem4gOQMDOh0FnXJcN84M1shaW5j3UjrgjOlYUiMt6Guux
uCx0iz2DqvXvHWW1s7SNM4iDzXhunZlmfBJUhMbZnM5q1L21QxqYOecO0eJJ5M35m2hXv9C4Z/ux
X+vxIh52cftTRlSARtpvFVph8CFIh0hQjmeTcOBR0oMZhPIhHNqE5BeapGk1QM4aCedIBj0pEukv
Qg43OnMms658LDb3RTq9sLt+hjzoDQyomU9ar2bG7LApCbSzfjQM60tatXWkt94GiZPhXW6/Nz3X
ssmwqohZaES3mks0Zo8QHpGNPaxlVKrnd5G0X03KJnxEuT1fJi351Ey2kSFhwGG/m6vs3ciCkwtg
13qYKusAuuIwc2oPnXwVg/GwDsOZ55xnLJDoDgCxrVPkUhzMfuHYjU518TiZtPR8HYDvr0qEpEkS
0Mot6BrDeZT6r0DaV9f428vn33RsK3ZP4VuQEJD/bJwWV8MBrVnFYR1urwPvibfdeHGD6vv6JSNP
OBR/c9r+u1Pf0RnI4XNgKPAnNb4x59ilaOWwTRlXt4zt6X/+5vn5qtj+uFpcfPY2SG+8Geaf2MM4
qtMu0/XiQApCgbAMTJeZLc/NlO5rIO8ui7LHlCwUzFH+LOl8DP3cRunnOoNsFMVIBx3KUqRzGese
6oAd6poyFB5M+9XlIHSL7JRE/BkIGW2S/JSgiWGn0JYx70JYS0wqx1k+vfSh+TIkHNVNQ9C7udBy
5netUHi5KMZ5//sgfTfVTNXdncuCl0kT6VrLS6Tsa0qJPFkMLNviznFvyzgdHMbA64t0qLhrIa7E
2z2XrHQE1bKsvlXsXyRO9Hh6SC3sw2P/bLjOK7EDZymSu6Kx7oih8rV2hglAOUNBRa7zNnVgB5nO
ecHkFdDhtWxTSGqmQLRJwxrK70bv1psgKnz8gSxRzPjT4brQZia2dD7DBKbeVJuMd5J87MNa+q//
nN5w0JDC91qI/jlv6fZql65G99YOSE0ZwRehD5PveT3B1/rx62Pw//fuz3P1+//+n/ePPC62jNeb
+Ff339bnhqEoYf7fe3eUBlEcvhf/5g/9c+cuzf9AA86xYFN8rKOV/7JJKf0/bJ06CXOSI3THFpwp
/9q6y/8w2IObSihLUFWupex/bd2FgoTtSvtfu/p/ucT+OeH5h73t3+NUjfUf+WthZEoERrRqLlUz
A0V9dYX9tWSrJ23q6qw1zlqAW7EhgzpYBueEDW9XjurnZEz4ePoyIg+PtIGSRIb7pl4BGItx/fqv
3igll7h6XJ2jROflr3W5jOev/3KmzNiQWJzvjCr8Rfjl7wIsUKlpJKvwCHkLSc9bTLM8JKPw+znK
z2EqgIvV7JQ17N2Y93ODPq2ob9M0/KgAFpO0N9zapg3vWZZZ3zAKW8w59faEQGY6Ei12z/f6oSXQ
71a4giBcEZTtelVHeKHy4Mza6uBQgNzbZieugb7PzTB8NKCWkX9WMKdYz7gM6/C76OpDPg3jzmKA
vJ0no3iqCaMipk1CBJoIvO4ictcV6PLHBVWh5wbiAd6p9pQnDru/Vn+ckHytIAtedP1LlOH45Ob2
uAcE1m8T3FlrdNhbqOuI13rW/G7iMOvLqehsygHGOGwDslawS9aHJzzBh7CWCm4Q8VtZlObHYNCW
A28ftgLLcq9AuYlhCYjTt40kukh7uK+IxGywtR6NThuuZQ8nxQ6L3zPn0KUfW/UkF+H1Jv0qRn4X
jUSi3xNCLLbj6pqLhzT1w7gdLqStPQk9wkJj51hdhFHc0+16qZuTldBBBGljeRnb6VREFrW9MwB6
4bdfsZqgb24eYvOzWAxCU1Rik7emWa3HV3fUEWk8iIW3BWbaoxx1ClB3uC2B7t4Yt+5nYXZXuyaL
XYPEttUQJD+qzNjjfka90Wlv2bwkPnzENYgWVXJWv4Q5ND9jQFAY6dVtrNXo4bLtQC+lZBKlLpkS
k2seBxm2B2kavkxIgbNn3XgglZdYqiFB8VGgfsPi3xvV+HdX6h8jVq5QnjO5tmnSdBzzzwdOtoSh
B81CaKBwNR+8iCAaabgw1CWmmvlYy/r+6FjxE0n/xhGKyw87QLAR2QmhXiFBl385sP55IvwVqMww
eX3E/3LH84ps3aAnchxkPoqT4L8fAaS2WBXhvVC0wmg8ZimJ+45TaR4IqFsP8OeoDylQoLoFA9uL
N4Ri2mNQOeeGeNtaWc33kmGZF9QGeSO5fAAPiHExD8K30Qb6xPgEZtD4w+V9Q2mQhM/qV6WceWtr
3NYkROSkYUmweowV9kUiA5/cEyaqA8rMjj+BpPdOZAIHsJp3Xc8fDEXFEJ/xBuKFlvlSxdLBdgkf
7Jx+uXfn5G7oSSKbZ/dYD2z6i+reyGxxxqkc+6t5wUuacLra+rGzgvynNizOFqsoEeNadEf4ZvJM
CNRlJij87Aau9CTqHuarhnW0DUEskBHe0d+AjKjomXpyO+/ypngyZ+1tVOF8k43lO43+gkPCvpQ4
hYSp2Q8LLpaIZS3EhFHuEBdtu6Qyn3XCYEBH28mkH1eVwMRK9BDBgN2ESWYf7Wg6GpqbH4bxMw+s
Dsxh/81oBA93bMC+srSB/UB0nQtSrnpXR6cTkq2TJMq38h85gWorONfxMewgUMqNd7XCZCnfxT7t
+++uYLs8k0d4TEjdJCSMuBysYBsXTpEXdRExbgT5zEt+tlto15KM8kOTWsNj4fZ+axZHXlJJmc4k
SpKTl5AdQi7gOF2mheAl4llJj+jr/pC4kBGN4cNVI76+BLNVB73FMEJwMrmLs0dzL5GTlOehyQ7S
bdtzlEpgn056JCkt9/qu+eFKQ99rAo9SFgqxt6O+3nawTT1HS8dt1fOXJusz0jjaYdEb/ngwfx+i
mMjsmZH5YEOWIfEb0qet8u3Urg71NmGpUCm/a6EF2ZFtn81lfuZrul/c4MkW2FoTNMd3rcGYbanp
0fvJuGY2Y4N+9V8qqbMp6WJ4MHa8M4Mm3huUqfXseGRqMDqfAzCSje6JpiPapyQqMNL1A1AvdXEC
9zFiDLpLSPHaYLlyWSAqydA5vm8MBXdTfqsdPgOZmpMNO6d3R83xPlQhxh9w1MYI6iENnrReC6Am
uTXLswQJh0pvTuFFgnVBoUqC4CYwYoXVGF7fy2E/2bUPjPK57YzpJgFFuBo3QNBq890cJqyCp+Ko
2YIZZuU8ET9l3y/9rjIYVraW+UurzcqbFr7ONA6e6YheSgfCBo3Pnslq7NdJWV7mZguodsViTA+Z
LUlzSItrlTQaASK68oMifjGNwvIGYJUg4kHUJsjafBixa8FMTDXmoV3ZGcqP2rzfaENc7G2i4bEP
FV4ng3QHVTPygBtt66lxniA3NYd6lXKXGeaauGWepNtbFdeosOZJ+bItv4XD/NOu+uZgAyZOGtw2
KO/Q2zbzbYqLeF/b2ZvSyBf4OnnqpXmLdIkciMAGz3Gal6FQ39re0TZApCDSFJoNaYnvQ9k4Zz3R
JsybxSHJ0NbAVHX710YNJLkYD52uKUqgyd2E8CsIjyRDU4nOT4R56Ec9vjB5RRKRac4efdSvKs7s
q/WLYNCSmiFnZTSyHDA+xzjns9gGntNGH1jDhK/Wh7EIgodINAejIKjFGkZyUYEvf51xVUpafGNT
ZLSudammoTvPXYzKglS+3HAw143NG3yL5KDlHgloMUu67q3KS+I6JciEpQZokKzAvznRPDU7wLLW
J9e05xMzBhqwMQk3wVjsnPzmBJa76/UWHBbLm24sXIIA+c25RTbxHJVETDanqqWgalqXDPGmR11W
Vo/gfD0y8ptLNVfEAXfMArk4BDu97nduypbMun4dYmuHwKyuQWPIB6WH6kHKGWBIOILgGFGLD1Z/
QVbF7mHeBEtunUQt3mJYLxsJvBx8oHa2YRqfs5AStoyjY6cqwNA5iMFaG0jBEeo5yCxxKEAGW9ni
XupyW6N1wnenQY0PC/MumEnkQJhP2lakRedUJpDPFsSb6ejsINl/jiPPX9Sly9aW6B+HwvotOI0P
6SRr3ybp2hMqRA808juoSgB7Q6s/ZaEkurgPP1L2p481GbCIocofOoSMU2P1j8TgdueCw+TaZA7j
pR4cg4Z78kL3cMxsHGWdjsGm7RTh7+SnrnOPsrimepwcW510+zw7tZkZ+CNpUefOtu2dsLJ3benn
nS0sFGCLGz64obqbY52CLBPthUj2kQFWx2V0D/R+3katKbezToBc3cN5W+BBesUacFwa1XXUIzzC
MNW9NiS2s7PNLWN2MuE6cCVOyFotlt1FcKax1BwTaIOQCvRhBuyGfWqby4gLwiaptrZwnGgaD6Ot
1c7RbQhQZ39mkT01DRctGR9hpcDuW/9rTLXWs12AGlw1uMG5Yp8yMzo4y4K+BRvgvsBDC3hvIm8r
SLf6wFluhNMx6c3gMWyJ6tP3gOCD73nVW2To1fmum/R7FtsAgRNCnBdHvmd4VPxhDnu/mWlLsLbw
dYf2t7l5qwLV+eV6wMbrUduzFAId7eie4lE6Gv38aqETvpgyGHZ2ZezG1iRNJ4GjLGCjHKKGhWcU
3bpO/k4Jsz+npmY8t4NxwvsyXjJKWuqW5sNIKhCKrnGtLOOZl5OwKI9/T6HePQzCOVppxDvIemof
hvW3tjKIHmNtipAlIPmRxPAtAiMYhqMZX5l6vKRjj5d0Q4T16Ie5o65drR3Lub63rfQzZot1iKJ5
r/NZtbExP05RxMqRQKFpMX6FIjs7qaz3VgSGhoeMhxBCXDeBBeWbOyfJLnML7cbVZYvZgFXLsolj
F3xpm23zSVswhGbuEZ7NDxc0wLmOxeMS1cWtaiDgyqm3fWKcaurOii5MkQKlo2oyEg4LK+sxdwCj
JfKZPeuaB9e6pq+acRursnvIJyiUJFHHu4jR9vnrB1h2HyzY+O1aRAPWoF6Num2YDvk56bGfzvwN
Hq7GY0/+GAmVdsA5zFdymOrJ2QMRxTQjnPLyjwaSzLLlVmQEKjnkFvbcyxCviARbFjbeVINbvWC/
ODeW7QdRPh2iBVRdIs3wMATdPRkkBEuNrJrdiiR51nxQTGbRwXjKfgeBUATHDlB/kadsRBjZx9hF
Aj6ZLCrjvvrx9anM0d8+DGN0SXXnXlUkOcL4JF1ncqqd6Uw/IzokL+maclc2urkbFZU3odFEsrr1
d5PuzhvZQyH+djBQx2RQwaCx33llvDyGuZgZK2dLCGW+TwaSwdhRRrvFGk/uevR3si38cJUNFmZ6
LNUoaEMrSAdjwL0FJpN8ZXhrRUUKeUT8c5hAC9byn4Gu2ivWUIRynGDyOBPT51sppTnKjpsF0dCX
JDSGmvo19aZ+spv4tx2XP2lx7fPU1lCRTfqGARkxgG9kwsQKghMYxU4hJX5jqeNlsyM9lrculxyP
Mr8u9k1HWDbp1rBuLPhStdMrUpyP1jAYl6E3f0JQP2qhrTwLtovfExK7iQtyFYtYWVt8wDV58wAV
iXHgxpVRvCWgEm3cYGarTu0xsNco61Hl+7YdgovzJjnZrmNh3CwGESS718TNETGgl/KYOWWJwCqG
L1DozWZpXOt+mt7MLvOtx7IT8jDn/bJHaXolvBQLEcRFlIM44fJ6FzeUH9wV1ukXQ2v9mg0h4Yeq
FtuCpCeLufcxJkmcHPjwRw1E6yntzKdOzvsercklnEf3YvHN8mnwza2ZhEjVEyivbpiA0rXtT94V
th1VapAsbrHZbsB0GSOsmwJNJshMcu7zx75OXoK4FJ45sHtKxPoUKKQObELnrcpB2KWESzs9UpzW
ds9GmszXDnFEARlyJI+/jJR1gJTbkp5v3pUMatHtu+/BtLhk6pr5vl8QH+cm0RYkxgy7tKa2Du2H
rkwVboYm8p2ax9vKY/uFKvcpQzztms1xKrorNUB6kQ4b6ri9nw0r2kVOikqfQY7h1tmpihkzRQX0
JT6b9P+rUqipzqMDlYIkm7NT2w6YDKf9RzUHjt4l5jW8ywIXSKWgc9DY8m8IAlR+rmPQcudWXXDd
eWMCEOvrhyX22amm90Fk6H6TMJvuO8h/aGoPoqCpRSr3kZo8SSPSBQYo5WZyIu2Gbq48j01LYs46
dourdfC1qIxageGNgs9DQ2EctXIezs2Kew0kzn+NXdU5Jgby/PWzmsznYIizk7I7kIkl655IglGk
QpMHyzDu41hPbswni3tUu3RoHARemJQA4vm1rTv171aQpA88KzDBdTTmUIMgGJg4Ilga3dfpGFwC
k7SGzcDWZGdrUXam1E/PheSyaySbbQg/wQnitCLLrmslJXrya8GxR5JBkd8YgBoHY+6Jsu7IlytH
L67xstpF8CPou/zSReuTVQi1ZXsvT/0K5x7YnwK2MLXnMS2+U+n2exBWhLfn9bHkI+llqgzwnMbz
vZGzeQizAGHzUhM2yuwhtKb0ppXl7GVWStqwasBjK+MsSf68H9ehlzZZ12EiKpu1fbiP+zB+DgGq
nYqO14J5JXrmlF4uBIx+XEY7dp/02nWforrhSEA2fWQxBcrUxZvENZ48lnNKsKA1nPUyo1NpOBtB
eDHWrd/KBeEayJmBmdlQ7rU4J6lNBk8DHfvOwo1+yKJe8+ap1I5pKo9fX3QCDakMoYTPjXlnyca4
+/qsdIZxpBt+HKmFHypWz5uvIWRlivS8MMqADmh+BGKIN9TJ2aEOhnvYT7NejA90X5twSVs0zBNy
0VFCyujdZMswkDK41e+i+tviNsulYRpw12jiRhD06NWOgZBM03dGrexLfdd1v5MlKi/xyLHk4m1h
uGdy8TbwuhpKr60Tx+4ZRAs+XHXsHRXekQ63YUqYshZJJi+VaeBN7D62Ic4uKni+JCwGE0g93qlW
ts9AoCaUKGl3aJvlKlzi7aIsGO9ymCWeTSz2VWsXZN1Iuu4sHfaN3oKqINMpt4H7Ecw+BDcQW/KS
2nZzyDjQuW0xL0SL8bvIVXXGCZlto5g2iWwpbR/01rZIVH7Opg4+njkjaM069/z1g12CvyLp9MkZ
TPc8jCBNkOL1h68CRGrNaQmJ4SbOyzhZxpoKv5CnZ4I6aQtwGrUoOS9MJjGJsV2W8TcJQTfUJ+ex
0CyPE/U9tKASx8zGfZMbaqc66FIp9EiGHht7sORRc5j96MkEq4uI0p1tOfUhSK59m7YvKqu/NZVO
SMuovhVYvUQE+M9IwmteGMado8U7fdLcA1cG5FGCGTfkjMuH5QuqO8jH3lULPrAlvagFYZaMoX81
FSGlDnL/un21cEY1Uo13gj2jB6bUPjr2crKd8jnI091XI1muqTSM1V87xOVe29LcEjqG3A1Eb5jy
5berj7gU5XvcLr/LSDY71X6H/LZZhHCPlhXfAadGpy4pd/KMOJskEct+KTWBk7uPDkt5AmSnfN5k
zbMIQqo03boAQ3vsoNzdOWHxGsXaSOWp3p21xSOqGQSj8TyRkMn3OGejkPiNCLYBt/ypIMJ/ZKaQ
0Kvbtcm8KeBDm4fCo+VlmMeqZsdBAy+WYxxfRRee7Zh0edcx6z19nLkjwoQOMNP8nkr5W4KnITFQ
D4jS0p9DpwpJGgfr11Sl7n+9/5Ru85YcOuUJu/quDV2xl+ZCK5QNsEUFW1PUCHNOETZjJByYgl6I
tKO7D83LkrFemOcYQUzWWndzQfJ8P4I6VMAHkB1nRFOAxGiNtrrgNFszqqP7aPbH1ASUIVaBWaNP
D23Bg641uE0aJGK5mD9HU9R3LSdT28sSaAZ5r0OohdtIH50TPHHflnlyYJaUkDHPQdj0gItW9EPf
FM1WcwrJjGAQ3gCSgaxV61mMtDNThTMr0aLIC9lyeqE0IfBEAGOhddRgRjwnTcjymnlxxAj0uhrw
9a2E1ZApJpVOfPItQw+P42C9SgxF18YWNyJRGuZ54YsTOQ5vrYINpjHd60p493YbfKwyZPph7iw9
bw5TXAeecmqYKQVjLpQsAP9SvAPIdRgvSSbDn25h1BctC7WnnuWOKGfW0+swpQ/qV9Yet2pKB38Z
MtKhYdomOSirWRTJKX8REdPwkO/SxmoorWxRflgNUTWzOezIIkZIqmnuyYF7sjWi6rBGGKxTUP0Q
hUFCiYU4rEZAKHJJ+R/b+2xql40rGNsIm/kO8/cesm3UbnusDYgc3tKxJb225NwZTbd4HEYABZVD
7JS0ya9KBl8fSP36evWJYRf+WMfBBoZJN4xvqnOeyWLxloJFVBLcWfNQPOpLuAVtnWGXqQG0dUb1
Q5qjzSizAF2ZGfF2GEKKKfO5qwzsRHYXn6ce9WYwLuLE5/QVfwwiY+P6Nbm3+Fy7dl2jSY9vraDR
Vkv+UHa0uao0V/BqoF4Ior026ULvALWOy2LUzn3ZQv1eW9Pe4gx3E6otmSxgaQhzPozsv8LwOwY1
gZWdPCtpT0y8l2pBrqLiw2BbwQmJ6AU9Bk2lLaKnIjTkxqqtkDYmrDbC6qOndrZLbxxV6TtGVZ3d
9Qcndu+IeOj2X0VLZE6PbtlqO5W54Rlvh9cZkpwbGXQ53oA24XXL+pxUsb/OBErwNSI9Erfqa4oU
cbX+UAjtRUCD3HRNFHoGGp4rkm2QWBzVXWc8pkYabVvrU+JzOoDGerPCRjLNsOmeanfxxw56UNaG
Lqx4qBOjXZymtKovpDlv9LkKV0PRm66FgIXKioTtlQTQjvEqPftZ1p16wn4CkKEDL2RTUR7SxW49
pjbZs8DpqHUJgUhJsY6P4EJW7E1JY+CFNiuJKVq6Xym+aMyErXEyEwGOo8knmBI9ltSp2OSyh+mJ
ZYp7XOS+DUF4m0yEoAJ7IaNF5sdOw7TZTT3734AVa1qVzjdKoMPgtpU/DkPgL2jL7hC1MZ8xkZv2
o+X1Si7PraToTxRrA+UOB1gt8qFL8remGnfI0c3n2v5opS6AeLsI5ZL6okagNDW01V26QnvtkSmY
tXTfhFMQV9ZUDDuM0SL5o/ymSz7OylrYaPaB3JCT9prVCPMt59Uqka/qyVixrsUgYIxwCPKZAgXQ
7D5nGXjS28pLmGtapr4VZcc6ki3tZVH2Az5f1g94Ib/Dw/gM0oV2kKnbBbH+TucofS0q8xYmzG5S
0qr9ZeRi4S3S9mji24fBxpwdOxeeDgP3pdZvA3B0u6igql3wO2MZNzEuRPI2hUoQUK2HuyVFMpZM
87xJkuhV62boXwPxwkaWpV61hoUM8PMYxnFKYpkr96KI5Y4QSiAJ8IjPKlhIzl7/L3cme1EEZkRp
XIS2umFZPnrVQj9hY8uW1nwPzrm9JD2gNQezdh8Nx1CLTCh4EdfJPD7wHMZ7HnWPtRg2X0kweBC9
1xqwNNMI7CN2tGFtjJotK6wKNSRkXaWo5WEvt6A62uS7U37MUQitRisZggf2yBlRR+ewj2rufuQ1
00jHqNXykfaNISwrwKWZex8Wsn1XCPS0Y5DM2ME0nkZXd7dTk1/gkqWsbAAExwv0MhSV7f2Y59ZF
Nz5N8kq+1tpwNp2TSrEGwEB4kuN30g4ItSR6sOUY2c6x/DVkHdPvmHDjqLG6p0nUMGJWr+q8fCDx
JeLf8hngKzwQ9UgAOpjCwUg+Jw6qbVNb74WpP4sQUZKjq3RHqnEIjU5ptTeHc+hBQr5Hp7Xr8Pnv
4yS8T5z+yTaHY0Lz4ZOETegAH3MhtI8gbO1tpAG3ZpKYbGuHnlxr7zp6W76X7c7QMFoL9zS1PD6R
bpzpb2K+bRqFiL2iVPN2746HBoo3JilQQyvraR7yD0M3QnYP3rpKEcYy7oxCTlsj1zFrUpqzfJfe
hFCWEMSB9YGW5czE+2pDQxJn1ZtG0jSPDKUL0JmkctRGjPVFz9PgLoqEwjzBz8JQu6TtqI6dmHp9
a2XWcEDf8YrI9dsYMiVwrICVWA0v1V5/+PrZ1w/a0uqnwdQOxdSE17DIo8PURR+1ZZHoRMBodK2C
kcSGAaPv16+RzhIRajp0+w5lJNCHNvGEIB9uLF1E+hYV+PXrB920wl2PHucfvxbAiNo1HRsS156S
qx7KBDZAtBxDQiTSqUgAt//r179+RiyRoCYgbE26OwCAjFP6SiYnR5QXGzPX3VjWv7nIOWJrqJfU
kISba4W2TYZJR58rwS0NfXawGAhvIR4B8yWl6oT/9s0kBYYIDoAhOokpg5YmlF8FqKoFYbChKH51
4nZ9TUKD0jGeP6WMJi8DeHJDVzchFkLbcb2QWpB6Qce8j1n8Q8531tM4BFuZXeOCCZkViDc4RPjr
yvgb9NLPYoxfrDE60PmT4cdoslYzzXPNKKebrX1jQXPRGvtsEEKzza1ug5WTPNac9fT4URQ/hBje
DZZ/fdgYh7Hem0bjJZn7PTMc1moRzppQXGA9mT69HVWbgOUcFeGtZY+aOm4P/7QG7M7kbGPQxbnY
qLAwwJbH7xY5kVemOrwL1W6it9746bIvopOyT+U4ubBldLY2Q5ijkU2vlllIzx6Evin6DFp14uTo
TEwDxd3BtqH72o2hM5T+sRjYnVyZY7POkVRI9zGDn8BV3FydZdjRtvYrt09ntmYHOetopR2DoIoo
VplER07/GDAS94BHEEyf9VdgQdkUfbecykW3Qn2QUDRqHZQRwBAXN+IvRMPwo8CYos9Fy7Fb+1wa
HqNjhxQP/k49W7vC9pBqc7Ypyp8ojsdN4ljE+ixFt9WClR7m8zockqJS2F7zw6R+ppPKIXRFayFd
CrwXoK1GlTK22bG1oh7OgQiYPWQ79nk0OdbHMgbfqPMAow7Ok6rcLayWj8nYEFPPc9FARkjiKF59
hr+WmPyzMkuzfSTHW1al1zIPHtkdk1vWrR6ZdKp3ognOJjkuLD5ozmyJt2pVANS18yxZEym3Y8SD
YN5zI+e3Sj/S3mVr2obrQM/CANBXMQxdcchDa95aQbEXGEy9eWxLX+87wsHyp3HAvq319dlMYAK1
RdvQd9lPkQl7whCt7lfJwAgU99rkNKhsQWE5Y+xxd/x2XP1A2b4zU0hXY5ceOeEZxkPFIS/KTwuj
8POlvpmNU5Pm4uwkHKW9pbmPyh3ZKIToqYcIj+gQVj595ocxWQ99w/TRDoot3JzO150O4VX827UN
3si4h2nXAp2biDlTbbjtAr3jkmz2plPctwx48L2AcIhyuetS/Y2l5A++r5A4rUnjAy74UAFXpJzv
WND3GmSS9Y4pGaNUhJNlEHo53Hl/AiQR8D4I+TfT9hh1LZTtCnBg6LCEqRjap3DslmLkti+z3Tgn
DyQ20pOmyG+rWqktEzQuHHMNr7Ha5kmYlM0tkIEEGOgQl//J3pk0t61k2/q/1PihAkCiHdwJCXYg
JVGNG3mCkI9t9G0CSAC//n6gK+6rI9ez485fOIIhyeeYFAlk7tx7rW8xN7RkUJF3EywlwqSC7VDF
HQN6Uj6bia0idluyfdJ810KfzE2aTXqxLVvHCNDU7VLkTdApmq2h5Y+EzljbiHwcrDc+YbyMdeZB
s1gIMQQ5Ff0t7K/3jEMrjrALYHWnSSH76F/7Ar6k0VLa513BQFjH19h8A9IrtmVD034hV3VbRh9q
3zwWBMKAv+7igIH782BgbFhzI62/yrhgujK/oWx6y1nRNq7dAidFUFNI3O0q0r+0My0fOhiAIMTH
QeHjcl/IEYFoXO0j05uOrtvf1SWj2sihEWfNhOaSxGyv9aal7P6UOiNSZIp43VP5YWy+dEhetqpP
cLEv8nlWabwRFUrKuowB9/GhOrqzt2R+4mD3Kcvyr9i0a+g5P4g6mXd+qpKD7vkv83RuRfRqshIF
PeOovTdZTzrt+sSjuWx5nHzT/HMNQRLUhflXU8cfB+66zDdtLJ1YAK16+VL65Xd3lCRO1+eIWOS4
6V5LZ4iDRYyMGpZLvTp3aQ7RjOimgKwFez9q49WQZcIxPkLRzGdRkooVFBZz8yarL/RLv6EO+BLX
ozo5vfdjXPzvkc2G2xbaXnWe/gfLyM209XdxmusK/hCf4vvCf2/gaOsSgEvRROFAamo6Ax92GpBG
FdKrRMXiQHZnRVvCtFj7yb1Zo01zDUQ28V/ET6a4ehyJWNJJDjHV0e+1c8Y7v6PpWS5uR3S90N5M
1/LNvyvnrGhJ3IRZAjhAT5y6tf3l+Cm688Ta0aKnn1/4d1jp0rWjRTaal7j7hZRVh8GsZlCXKeJe
NrI0Lv2AEtWcn/7wAt/xAm4v0HF5eT5KQ1PX30n7xqR2yJuOo9DimBfjJqSaIBw5X1Lt0PLCt4lU
E4mfTBz1QqFvcrZijYX//cv4RWPM2+TqOn5RxMZwxt6ZcAxrkFqM9DBETcOQYsm3deoQ2WN/qR2K
zmL9MBvIwVFdFH+QN76zHPEGgErw+GTAi8HYs9/Lm2PfbVAHO6FYR9KScWGWpt7OViQPL+tvHDtK
oZCpveD3v7O5fvZ/v3A9w2b95Mq9mTTemfIMr87qqoBc2aRp+4DsC0qQFviRNI59nB5mVbJsyeml
WrwftQuZw7Ou863aKwePjmH6A+JjHszkFF26asI+sAznIuvGO9uu30qHIh6tw5/kqe8NU+sbhm9X
91xTWFwy7+Wpc0nLx6cyDsXQ0V/RllCtbZqaoUOQC2u8CjhDSDOOCPSshXjmyFwKwo0YoUftOO9R
JWbKrAF7M3PX8Md2g5yPudk9Nn3Tnwd9NSKh33OFdmBujIh8+UaC0QCnImPgwGhiUyK4uDRmglbO
dba0ojPUE5l5YDR9R+FtvPz+k/r16vRsjIFo9Vx4Feg+/n4Tw5dodd5pJxzoG28kN/BGF+2uHYfP
UlAJph0NYMPNPnVOru9//9y/Sm95bhyJPmcS20QS/PfnLiJToX6XTmjozq5aJrlHpDngf4wCIgz+
5JD9dbkiN8g3PKKfyUv5xQzn9IBPUUs6YWpq31XdfEDjTQgA3f3cwJT8R0P4zYL07h4AViJ0gmC4
rOgJ/P3XI760pfNR22EeRe4u1bItJfHBkFa1qYe12bGOCNKatn+sPTVNh4HWFOy2tUcTcB2Ptp1r
nUTcPN1Eo2VDtFolOFWpCJaWbe1zFixSkuyHWILp1Ojk/v7zMX9dQD3HZvniDbMEX737gLDaRbMq
HCtMMs0lYZj2fSa7qzF4cTi5/nQ0DO2zYBDm+LxcBFUDAaYTPbZVjqg8FCJkN0siKTZYtXzGGQ7R
ms1HM23il6X6AG5v+YMt7D9czpiRGe3ytrPfv3/PCfaCvNfYGN5lSoPfZtphe+2KvRhPRlQbAdCf
GXWXF5f6H/ghxn9Y87iSsf/SgIY2834/dGne8tylGU6re6AlSHxjeCh3xi4/G4JpftSNMyQLr9lY
Wc+sa9XUdpM+bdD4jZvff3bGenW9u/qAWVqeYYEjcGyxvtq/3p7SKpb/9Q/j/4x6WgmQAkZYOC3r
1aoeWlbNz5XrLzkszQdO5dxw1Ica9r0/3Nk3r/Pfn30FWdoI6lwGNr8uK8y6PLI89bDR9Vd6gg3K
ETF/tr1DKYonjGUC7mRJCzRaRzh6RiRuETMkSZwvbmoeo0IzvnaGe1yGmlRSEdK5JxKlI1RhQc0Q
OxkmUAaXD5NlXJeEEqOJrDD2B+Ocj2BzbXuBxDPqh96GAdgnjNwaNLX3cRqTBrrIDYYRe09KN7vf
7Pi7tC78ILPKJ2BUx6H1qzNDiXVpsGezAQtJnjGx0mCW5jiBcWAi/ZKU6X5nsJcZ1Rcyu57MxZNk
7jIoVEZ0hDzpcaEEqRtPlzgznYOa2gbol3YxxDiD5RFHLUOVpJX5ExgftaGovchRLczFfIadkhNV
NujLBu+hd6nc4rmP8+sgE4PTGWDM318u/2HD9nHhubgchckB4raY/dvlUqWcHmeNOLdYWd55gTyB
0uBrlkjvcez1sxcjw8hnNAOZwUFGQuyosuqFJGSg/kvHcJkma9yiKzaH4uAbZA96aBkZloCUGFqb
OMIK6y9knD+8cPvXO97XXVZZymPfE94vrvtiRLZCDRjeZKI2GhNQBz+GOLa/lmX3hbQ5zPW2e5cv
S4T1qWAmXQ3X3reylcCGx13lJfUXa1aqXyISLeg+C9SDZKYz7BSnPK7pK2YfY6ZVu5Ep38GK1iST
hlmDZKxl+J9FppDXG1ppnUXBJN9Bph4aU3O9VVY95/5LecUxxcLoT0SpmoDoImbLZ6sUjxNU+qDo
/uoiRM/BVKRMClkyjy0dvE7N/l774okGU0qZigAdFr8f1b3gHX4oo+mWYS+PdY/OyzbV6++vCuNX
u46vs0ezimAuB6/wbgvTW5kso8cWVnhHn2bPvXT7doecDX+RX5CT3pczjThGgjlgs7BoXfy/CaKI
HBAbPM4/rO7GWrH/bVlxBO++ZayQC4w7719Pm0oGl928hHy86uRKJBWuu5tqvbtP4fg4/WPeV/XW
bdA9TnqzTxaU6pXL4C1NankZUiP5Q6X766rPS8LVBIHRgb7xy0rnLSaabJqHoQmzDpnpmsgK0lEx
b8gTg/aMibzOdfT5jn7/fHKKflvqo3kWhiu2f/i4fqn319eC1tjQxVq82u/W/BJ3DkGM+kzMm4Ev
EHfCSfbtIWUMuFEDH1pkmkhfmXsGvaMZgTvw2jTVPMR5AbWjLa/M9SP+n8EKgDzhsECieF6m5csf
XuivuxPmeWc9lGBu4oDw/mhG2DN4yMZVodatjt8OO1IZ6xfUsT7ntNyDq4V3pULz/xBF/lHzD23N
re2nZXLR0iexYEJRrk0ya9edOsDkOKO98lLM6i7ZTwh9n5p2Krcsd/c9ALdnVojyzMQSw5FqdubA
MkwQDnEeFhTepfZfo6r/ri/IP+tZRHtN70t0Vk3lB0mFINzOLJqLq7A6aaNyP3o2ykJHHgRKfUu6
9sluYaV1c+kCJWolAbBxfbYTWtso0/bW4AFRk8WqIgPGQLNAIA9y/P1SV2kwZMv8wD2NSXeBT7/Y
EfJGzdvWll2dJ8FY+PbQkAC2H+eaEPD1AFIz0EP9CjtxwS2JO6RyHhYgLMEIzMA1Pxgz5XyWxx9K
s3kl04PJfVrsNKsnzjLyfnQ6epBRLDAGq+4uTux+6wyDD3QLrT1G8/yse+Pz3A6ver3gjQDhhdLq
khrakzR7jDgTWgrXiu/i5hMD/wzPge+HDlD820k6jbofE9EtWING3g12gm21xMY92A72uDI6SguQ
3e8vql8vftvgpI/f2LeF/sthN61wyKDmkmGaC05rZMuuNXQD+REPMEAYBghq/t/f/TasF8dyoWJy
w76vN/tYN/txSrrQy+E4abV1R3KFf860qjiBIkqDxROHvk/p0qDKKjHz/NQr2IPjXX7/+5vvDjhA
Cii1THZCzGC2/ss9VWH9MNrOthhNay+t61UXbiK2YAIrdGS/B+wb1slJIsDAwxysfo3F5Uq0a9f/
mOXaPulIVao8dZem1VcKERrHprZtEDpOWknt5DPKX5JHwfgvqFFmEzXU7W2gw/U0mX9a6b337SV4
Eiasdkfwu5gQaG60vn+rSKyCSaWFaDtMpjYNPA3o01LaeljKjL727Xssi0Z4+yqviq1s5vR0S58g
RJw56u1Lj7TVclN4ZbGfhfZxmvIlvD2kVPFI3CcKz84Obj+ytZrmIa2LTdz2S2hOOQOFvj8KhHAM
QVoR5DkGiodhPnXtwjAlA3ua2plWbpJm+p8vCYQkw57GM85xAd+BND7bkT9Kf9bCtF4m9nc5bDsS
wO1tOdVg2qMR2VIhSgLp82OmNcy1MysiB+kyRgRzLeXkwcVdv5wxCzGQCKv14faVL1MOlOAQeMSd
TLEq9MfK7jHLdNlzH4EdK6I2hi3XFMfJsQ6mpyOzmZLndmDTYhVDMde+lH2J0BgcLCOr5eAmH5Iy
tiH5YGdjloBeXHPSjdklLzdn5k/7FXpBLHfxsLUn/EDDzFimIVz7qqVv0GzCSJTt/WIlFOBdOu0F
Nq2NLuv4CH2l2E5oSUyGG0+ZMRovVQKqCy3LbopyRgUFA1ZjtrqzjyfoULBKg4LxvItbAj5UdrRv
CKC4lWezaoCcx8WmiXNvX1h9cuwxit1eJTPwu4rZ+2lIu3Sru5X93OdmCnKNq4HjC5N5JEKBAzH0
QubicMkQP3G4aJDcmxbZkz29pr4ar1HU6i9ZrPuHGO1wZ/nRM57/bd5yD+laK9iXZKMFiXtT+1l3
cRUXD6BJPRLVUWA5ynFON7sO2xZEGsXoSuuIyCv6Cnv7jF0etxbhwjQppypBvCq06pBMHecFyXHa
t+N6L+VfeGePvVDGi7JyoGRtrOEBpSU/13Z5QeWyqp3si52jPIMbnBx6RK4HnFsGiFTOT+BImT1G
zguCMXOXoa451CV+yHyosVumGvOf+CM9ogesVrShDOgbRWKczBL4OYd9NOqLueujLpxTtWX0kVet
8bkq7Y9WVX72ZIywFIzvdsYVfzKHbq+NAJwEAGjXieuTo2PxbxJcfd1ofkI4S+1cFdZOdVZ6lMlO
8aTZACmbl7kBg6edfnYo9RzZodc91S0qdYxkTzdj6rzKcqfWfzHRdzGEoZdpU/pdqml4qA2C10Hn
VjtPIa8ai/QTStj2MEI7wteLaC9CYXu1QMhBjHSIPoYyFy/OwZdGcVAJ+r5ZL8xtlSU1tlaO67gM
uF4X83FBGfOi0IjDHywSxEl8W7TDHUYeg9VWd9CN0F1wB4WoJRETeQBU/WLM5L5MvewoW/3i21p1
FCO+56zAvDhh+NtZ2pzgwo7EE3oBnn7pnmezcAPd1ndEamL2csg/ydh5t17OyLM+WbPTPENmiLdN
1w4MT6xiKxYmrFWx6o+w3gZElAOv8XcICIqjFdc+oqF43XrnGLGtjgSySy40S5KTlbEKSZ0bohID
wW0il0EPDCEYGWDdOaakmeNSPymPDd9lQu3XAoUezoKzOsz594YwxjPavuaiE7mOMgXDSYGw8uJX
j5xU+gut3mJHA9Lftm4mwCKTi1lodXzyRkmV6cTtC3XttvYq65GKCcuKL++qfjDufaFleCKeMO6U
G8xQrDFwx4tg7MEiR9akzvz+SehU5jbVvYnwQZIWUFAlXAELmHm33dtW4l21WBoPDTdTy3F2GyPG
DFN88GsDV4Vjq10yDz8xAass9J/rZqInV6mX3PQjdsp5DvomfkBA7D3n+V9sDExYpfDCvuTUw0my
jU1sm4h5rQPBEPYYjQihrv5kyBfa8sZeb2GR5aQwhVMRn0vyQPPUxVrSvxVz1R3SUsTbuIFm1SFL
Ote19yT1yeYtfUvASPn4ZCDfI4KbEb/vU8baG6cw4o3djeWHMv8wSLGdcFudU9Tkx3FsQqaM2Vmz
2eK6laSZVA26RteirGxYUp60PN43GvoPo/Yf6l5391Ond4cozx6tilZf33Dj101lBZqOJ21AYX5K
y0o/xXP5gS2fhQqNKu+2TqPPlwOGJPRtW2piHwvSNAYFw+BDPDibKa7VbZqaNaiILA9gNh7cdDP4
B60Fikf36t7PxI88doJZJMxjTaY05CfYuxTVVBUz70Y4W5/nknK5jQKnsr5E7WxuoCGY+96zqZuL
/AHVPR9D1uiBhPTABFjh/NIORMPR+mmb5Z6RJI02ffEDAzfxPsG2vMMVUx6ipcUr4Rv5udPvzEEX
9xxb0KrBp3lQncDJj6wVbZIpdh49+8MExLZ2Te+CgG7Y1Xad7JFu6Qfe1+NIRhj8+3w62aLFc77+
0wyFCe5caS1IdzxujulZsQrtXJZQjzXouTXJzxXxMCGeuFq2sJ+hIW1KsmCuy1xXBzX2art0DoaT
McfiEw3eto10Y8c7me1s18ZLOcvVMpJe+lShylumFdr30cnvyQJxXx14G9JuC/xahLxmkxqfUalt
b9rfOk8ZsyT2W+k6qAqzIjn5GglnkWbdlZU177qxu3Kk/Gam7dEb/eVk6IFFKcXBaPqGnAP3YSkf
AQ/KjV4bwPwHsG55DEd/GB5MOb/OVhMFRVxcTKn7R7Mr9e0ikNrC9V9ja5RxoETbDSnxGxLzxMal
dUkvjlNHYhECOtNm6CVxT6XunMq8NQJYY8+3sczQi/zkaJ3D666+CB0FRz86l75qz9Yqtp5iAcwm
v9SZ1Z3MfGCcHMUYrcfeQpgHBkvwLEbZqLNT1Yc0ToyLPTrnxSu+tX3m30fIggQNnkO/dNd2Ejm/
RjSD612GMDWigPSIavabe/RlSIqBzZ2YPAN50Tt/l/N2pEAaaAVBEJizp9r3kjsb+4QxG96l7ZzA
g38YdJF6uznL+xSNUVsmu26RcMd7jxxbCDJ+329vw5C+gZ03jHnQtoYRTEhbd1NKj6imEb1jno+m
VVenPGuSwCuNx4buSDb8pROajBjB6iL/lKIp2SQR/FRbx3BvVVjvnQbru1otjDhE8Ql3gkFd8hVp
8UQai7iiaK2COSOLIgJdHXLIQyePNXprtF53ibBnHlLTfksjIe7sRa5Gpexk6sXnCO74nnmosUlK
zAsuXp9Ur/pz5zrPftEAccy0MCrbFs0eJ9C8Uc/wp/XzYMUBQ1R4yLNV0SyWRwPbLxHe9RO9vZdy
NvVzsaBXUVF+KlIiJAtsq7vZFck9cpK9WrA3AyhxL8bQYzxRYxrSfzR2mDKKkLZgyYHZvjpa+pFl
vAsVzaOHhc1YIG89CS9hAenz+2Gx/QdaJ06KgDJlIojAklN3K8cvdP+aR+fxBjiJcwDetzoU0fS+
8EVyod4XLONIurW273Yad36gdQtMQzdGUzhwcQLDtqx+OCHykEEsvPFR89VJx9d81w/kJfswAzl3
OTn0X/ch063uoJUFppkF4R3MAoQqMv3qQpc9gVDGseqXTx0Q0RSbwbMek6yRCemz3GeIT2zQ71Ua
nfypbZ6qBVCCoTnrzhkfo4bnmsb80yjkcwtmzjFU9ES3CD1Uk5sPIyZr2kMAZuZMIubLPdjGOacW
vE1Y80aSpqS+PJgD4IGuVNqXWRQPOJEGR3N/REnGb9vpb5yHtaAz+0vaMR1tF7qgfW6curyivrG4
NorVVIUDTDY4j0ZHqovAH3p0Wu8rdAAT5xjkWqZkSzSXYV6Da7Rsn0R38rn+JQKWwAkQjzJOxVy0
cQCFhnB8PrS2uUv8pnpEjV2fSDWcGAUMj54o3TfFDeYv2IIGsgTCGHHkE3HzaD4755TGUCynacgw
qIMaXQ1+zVQSTWR9dlqNerCSSJIb2RhBj2QtlE2bnpJyvsbtUu8ta4k+Owlqm4nAkDobr/Focc9l
Uty7C7tyh/R7ThPzCj/+wbcnPCBKFJcZL7WfFv6LJ/A4Iu+7G1qL/sXcPdqykY/jiCJybBZru54f
btctBONiqzoYLnJA+Tu4YnqaVEcHZxA++Vutv7Nn9PAYfQBMAiQY0ccGnTuQhKHm06JxzuOE/dHy
lXXWSh2DpW5WBz6ZT1NX2czoWG2jTN82PurQqivjxxUp03SI4+d8sgA0iem57IEWqHw8OgXGbtqG
3nPhvZLUAQDF8J8V+JWfXBFuaziHS8q2vo4LBhPbE1cb5sU6YoxYAW6RVrPLCGXe0DhDc1VNp1KH
gO91FoiacZzAAYy7eqAeKFoB4IKc54NfKOgGRW1d2Gpm+BAmAqSm+kErw98xVTG3siuHrWZO80k3
cEVEky32GSK9O1GLPWKe/FwybDr1bn8xJzLHJ4Ysnt2R/TQj/s1mJMx53hx6H6nGpPfaoZvn/lBH
+nPFDOA805C+tbcWmfxVjcxwfZyvm3KIsgsWa5Zm03lhBP+iqvm+03B1WVRwcyUzHI82RlGZ0NDr
8HoaB63Q5bZfWUYysz+mKR6cVhYEJa2uJqz68qFpR3moYh+fleGdWUjGA/5qb2/S/ArSQb6Z/SBA
ko0L0wSUO5sxXtewatY+6MiXY5uTgTPrQeEBoxzb6bUg/Syb92VROJS2086JILFacVNx3qrkveoJ
lDD6KCz7oj57bf417lvtUMQTjg7Cw9AdMw+7IZJ69LM7ZFswzHN/m9KCuoeJs69s2T2KjEIyyrqv
c+LPlNrosrx0hAtc4v0EjkvG/VQEAFL68xj3IixTm4ZZbQ8h5XB6Ad3cREt8N7WJIq6s9TcdoxIk
4GBOHIasdsJ7WKGi2tK3wG42qdPgds4xjab7GMHlcTLNH24323el7l1mD1+EtPCktHOmjgmyzEDX
xBcLxfGO+G4EEGJctiPv39HtPiqPpcEUbOuDUk83EBS1kc6N70MiJldyFYkgNTfuozndjG3S3Wn2
8NKiWtwCXix3jQcCOW/TYTfGRnFHC5mApumi7Cn0OEOEDQiwAWXdDsUv4TWN053dzIT/78knzudc
nqtBtkzvR68Mvdy3HvDlnuuhmBDdWvGV/n0wZn67c+NYD3oXWeWsJe2la5thW3Ttg9EM86dhj6Z8
0+hx9yARolu41txxkffuYJ/jMeGTBw+xj+z6i+r4D2/WQ1stVTAN1UOOVSgwYtSXLa6KTe71H9tB
vIzYkLEZzcBOrK2bRWDCYBBtWfm/llqCB60w2zvFc558ZX/Uav8LtcqmtbzigK2WMpemxqHoKgw0
RXbXynJzO2V21fyzUVo0jjhVrrGXBqPXxWbv0teupT8W962ZUPAOxXMkvhvAuLCHtzNlFTlsbW1+
8qI3KIpf4wnPjOWqaJeYBf5Ig2P/ZApvh83SCCLZx3ucbccYd0y+CLmzRtgxiZ/c4Rz8Zg0Uci6N
gY1jtPYm6nEEIZjGrWa+5IKWmGEMzreV8v5FW0R8VycVpx3PePELZyNj51WM9vhgpsWp093inLUl
UTscvCxhwX2Jpkc1WxoKLC3f9bnjbWXaeKe0N89yiOedVMJ+G43U3mmzfXLySjxwFr1wydeOnE6M
zsxAS/EY3yq4mtXVSJlepKiO+ZV8BG1AGN2xQlPSx4dFd38kBv0oXJkYvQdkAWrmXpUoVhOX82ut
WHZ8KT5LrvVNEs/9SSzjhLNKq3a+Pu9YJtJ92quzOTMCHY32/icIchWQAX+agizCrEcDMsZGYRWB
a9N5j2auzXFAZ1zV2FlympVl9uw7q71SIhxE7XvwWksL0L81W6FFkGFT4jpcci1wjSliyJcK9A4W
oWWZvrsOcL5Fz3w6glOyegXXBV1+a7K0O8ISwXo+Ll+1A1weHD9rhOGgQkeZajuJZAxu+C6oArCT
JmT7sdk3oTJp1t5EkwyKCc+hebnJbYAudjwdLLejC8uxzqsaebAUZbdfcJxiC3JG9LwVxvJNP+Y7
M66rkByVt6F3oFuj/tl0jmDvom46JXX/qHpfnIR02VJm/dY0pZO3/kzv5otRGnEg7Grcx2p8VVZH
CExfVNs8d+h9ukSr+J7ioDetFpVeIbRJpA7rnx1/6CFJ1PW47zhttQJfGNckNlSgdlNRqs+ONE+p
BeXH1e8x0er21JwqAn1ZIsCLYdUAbjpdkXi6G7djUqqDUh9McYpYZAfPkedF1x8XLzfuScEWwdBp
OLaV4t7hIOqth52ij752CmqC1w1czS2QDc+WhGX7Kgst0F/bxXMOxTpM1PHmcYxSyOnr9sD8RJwa
7EGbBWLGMVowVhlR+4W/w/xiDrs+TY2LVO29qSbnpM0YwOmlX/2wfthCbHHoFjV0p3C6nLJcl4E0
Gi8ghOa5KUz5VHSZdSqtnlaiVl67e0fZ1qOdx5fOq//SvcLbNaPVHiDaoylnl9jT8TVeWraqE3jh
qe7qa2HDclMpbr6IDQGD+QlJ8/xE7PzRyWdv1W+kd9lT0Xr22RkKI2D5uLrODC5AtfHWzFiil2R2
LlSiI0E0uh+IDoZHBu30Ec0qQ7rWmTe2oyR3Yz4/CFxuGIfXbGaiBR81j8XWMqVHhCPUuGbA0chZ
2WYUsV65LVQYrL7DAfgpgC67ihmES2tbs+Xiw1bJrpxMd58bA/uaZtKu9lPnVc3fvAR3ltZEHDHN
qbjXu/It8qsvg03TZC5eZGmaH8xxwW3K1gbWozmb9viNM38SYJoqmVksyQO7VWA5ZnWRgEr2Atc2
qT74xZFRPnW2vVtYOJ9rFqOZRHGbommfTNbXpp3Tj+gNPntGswPz23236XfG+Qev8sRlGPRkjY88
GmjKLubA+MCj3XK0q+W7SusEa0PB5EqM1scoeuVE9FLSMXqq41wEaZI/9EOhM8lI5/2SkC9IeZkf
KegvqqKdrmXR/Nw1BPL4PXj1gZTDDeRom/wvelKJE0uyrcyPJiXQnWgumpnqB6MCjBvOST4wDWo/
5vYggzbv2ldvtSJEqpke2rbWH5VRfcZP11znWv4g/gkukcqKQ64099MymyuhbtHu6xnvR04e0t7k
6HWUg59RQGnyPp6uAxSk+uAWUSDcDFEwLbYtBBLWKmcFFdh9m1861NNhlELZL2YzBNvv4OdBJntC
yUmjyy/0TWJWzyqbPkW1Nu0TELqXyFBnsbZGnHkkQxjPb1CSBnqPjm6+N1nKAm2a6OoO84d8iK3r
OPMPbyxeWtsqql3iuDbT0I7PCZbNozOSf3X7dm6i4Vn3TxbhkA9FnRxqtzY+xOTjuaZevnZMVw4F
mIp9Vxv9B7ctTxT+wejgdt/sIrzKXI8QakBFam9GM78qoCcgy7GBExG2G8vALvr8Ui7IyPzSPrk9
9ClO8Z4D5DwhScvnuXGAEAXMSDrD7wC+bnB2hyf+fP9+HTfjBv87f9ivd2gtD3CrzkQ8Xr2X4pPz
jW6w2Wyk2iiBwR+SC2OjoKeCSIN0a2HR2fmswtAB5iN44+6ivIdUPaNjb2AVdwGq2YMV7Hb3u/vX
e5xlmzdvY2zJy9lNO3Nvh+0pvabX8aP3WfwAe0PV2ziABWnnbPGI8m321Pa7wWb0scvLPTGrjKuO
+qk4z1d1NV/ka4doHZ8JnigX9tOWxnUkyV7eaf1+UAd6+bhXUYLgINHvk7mct3aTvCRDs5cA0XBL
MagcGq85AkIcD1E2WFjxO3+biVk7eaq6x3ZX33tD8qrqcuJGdXbMrcXXnEJgQzmrgQbN3WNc1Zci
H9Vb3QADGCatvpuR3F0HRSRYXO2lGotPfJGhTCKytSrT4hOd5K3dIUHI7aTFW25Zn8To0DHLKDez
6iwwfFS8iOdP3c7Z4LGZ99deBTgyw2sOuCp6vrqPuCnbRjmBLec2vD20VtOGLbjPn9+6SUYfscH1
k5lZF7pQ28KolV14+/b2VS65NIayvBiM00ImXxdiO0s6t/vWnOrQb5yaeTlfvfu2YzpyXOwxyDxR
hXXpQvJI4pZHQifq/VR4T7e/WSLH3qZ2R4fYKKswysTFZUC4v/1lVI9V2I5xHa6vQClT+7efN5VL
Ew4PTqWMMrw9xFlUcnPz8H9/dvsKrM267LNnF7iWjfU5ZcV+HS1RS3jh+vrttOFcyUx3GxsNNpyh
CSMZ14e5Lzp51htzONTg3Rbb/te/LmVa/Xyedz/LWgBORld0W+akH5aqTfadS+7BViaELbGhQYTS
2irk5FOFEltnUWXLAR2jydJjkr1rM6g2C/3fH24/i92uoKVXn7X1Xb89MI+ld5r6OY+TM4G70ZBI
CJ1Vf7RTKFtdX4f5+kSK8f5P7eD/J/v/gexP2jxK7/832D/4Xrypt+77v4P9f/4//+L6u/Y/dYvU
JQNhsU5Go4PQTH2X/X/9Q+OvXESYNoYWlMeOaf8P1l/4//QEP3B9QTqJLlYl3b+w/sL7p2UZCD34
9/CqEBTwj/8F1t9y3yth1gQ2AwoIgxqfJIH3iVRAUZLMWPz2OOYAxj3mYYtBHqzHGE3ZJM2mpU1g
rMVZXbDLpQ05ds5OpejEjVFNQdm62B9li+7LKONttp6mM8iftYEzkPzT9mxnQ7HZ6//N3nktR25l
WfRX5geggDevMGmZzKQ3L4hiFQnvPb5+FsCSWF0jTUe/d0iCACRcgomLe8/ZZ22DWki4rgG405Aq
uKK3S0oQ3QG9yLHJaidNwquuKYSNELyahNpdXFp1p9H1DipoEDDYaTEKq0g/I+XeNoZ+PWhTto+o
ZYywPjkmkO5CSjy12QRlPRXvSZHNW7VhbGLyFZ0E8mSfN8+AUK+Lkq+F6q/u0ld1YcT4arcdx6pF
787A0gqNx4mBmZfApTeVWvBomxKvlkXDA11REl0V6UpqW7Ja2l0Rp0fCBMsoEWVYj1HzUQe+kM/q
tjSi6lRLGmwtLELMbNybqJQhlbTVUtt3wU/gVfdT6c6M0BUkpMlgyBwySs4dcbrvCn+0BQOkQhvW
la2YvA/V2CC9XpG/mwPxZRYbm5EidY6ydkeTWXqjmiR3fmC8RHQk0pNS6+V+aJEM1Kr0PuNx5sRG
ibRMlgD1Wg4F240rZxPy2SZ67QovCgTkDklNpCqDzDxFbevpWPiiC9xkWSbacBX4DX0kQ1E48NQR
8sXtXRmgGtUl/vYbNF6P+CSkLiUq6Azm4Bjq4H/M4Af1JCGAVoIlUijfIGxgdNE1jrVIpQYIEnbE
WH1zDhMZlgrFtWKQfExqTHr0MPeiEthSkZ26KAYSr9/7fk4NZqNXxCunI5yVeUNQ+4dUaJqtVRP+
KrpeQlDPLiEnwpwVbKPRntqiovsiyze5EIDtN678vjtJdOYJQOd3fYRmIPJFEsFkksZF9ZUmeW9P
QbNPzOBGRjWJp+6VJr7VZXYpqwRPaspIA99PAObxR0mm4NXS/f1U6tfL0Lsg76IoN8mUvKKIBKFd
FHeA8j2ifelj0kM4s+esRT2tYOrpJyICIkPYdeLUOwjLnNI/B111HhUfOFC8QLz55n1HHkiDidZ0
nV1mkrTJerlYzOBL8vEojCbgAYFQLqMZYktFSWV5UNgZz7hd9uMOkjNkX3iZHbEZxxKGcd9DJQ2y
InSkET63khNbMCqMZEpx2oOfuNcl0gHw1kiJidlHbN5abQgeDVpxYUlnXxUObYAfdUfC6jSZd13d
DGcd2gZpyK0xl3c63I9bwU83Flm1XKrDRwVc7jhEH5Ls+lmW79Nh8S8Dp2HScz9TWrWLp7tpIsSU
jlJLbaZ534UnAxGIl1IIWIwIXFtsBxijlYXTZKDs/cTwcGAV4TBRBmxUFTW0lEQ3CU1Ngux1X77V
qeZfNBixYXtALHFt0Oggj6JtE6JZsAs62a4vPU0kDDaB2N9mkSFQr034xoCK0U2yabeHhqGlRILL
9fWixJtgaLxBr26qKR2BzIwov1DRgqWeAi9UFmPWqFS3WRHkVETQOvXprVnhXpdFoiMmWPz5CXEb
o2tnyuDFM0V81sZHglx1xGqi8K4Iq9lLw/yuaSH4xm32kca+RJqV3uQUSt+N6CBkmH8Pd0BTELMo
6NtUBPZAE6SLUUkpvefhup9uZCU+thS0U88R6k6Z+a7pi9/jqI9ciJqPMyOhKKD8CDmX4Widrx91
NTeO8dhjLqFPHuHUAKbUSL9qLLpjKc/ZZuAC0PXiXNLJ9ZExHKE5Yf7RJ6Mb+owwpvExxrOBtiFO
6KSYWyVAIzh10Y0xNhgBS0VP0sTkvUH8+YieKtiX1B0b2SOVf91RlsbuKFId4BVp3tiZKMLBLSJI
aykmUT5xrXWcpxGqlIIp3Kcm8X0o29vOHEYaHdrRyYpg15E2dXIfk0+SpB+yQeSUALlwpK8sYODX
aNugly9CrmnHHFyGg9U75TUplEjYDYwrY04n6AZI5WG+bmMp38H6PCnjRLGHlOFSMmfuEOC1EhKm
vTJy5cnCbXarUPBzBBhd7lDqn4oY/HacT7EXIt5zoxYT7vUqIMsJS8BeOFbzR2jExmFdyFqy7vzQ
Pq8yD5PxmHR00OEyZXMpH/qpQubzOQsgeU+QWbMK5P66cg8HjGgnVLxJ0uVNrco3o0KPO8XiIEyU
g24AC1vncllSDiiqCMvFmugWc/+RUf2+gfRcgcd47lPW+nq6RbmFyE8G1SlO4I1yNfEmaz6lLSNr
3BzzvZQG+AYYuBkK86kaiW2u3ar/dkD/TQdUIShEMeg/90Af2m/hr73Pnzv87H5KovWHqIkowsSl
cFRRKRP52f0k6fsH72oZHTg9VEyd6Br+aSsl/yFi/6JjUErZG71T+sB/9j+NP4h5i4qIOSakLYle
63/Q/6TM8Le6GZGaa4UKRDrA1BFTsbJUvv6iXS4qMPvFZE5YpQio8Kghwi9jGRb9Mqsb3QJpRyTC
b3eZ/X0DNd0qGa0o9b/JnDmUSV+I7JO3gvm9xYOESvoBvlwBHqkj+RlMQBDI8l1CQwJ+1JlXNZmG
g+qrJiqE+WMshOiSIy1EWYuVRjMmMaxsUJOCCgFTHwMcBWt52sYGDM156A5DGL+EwvwcSoQfoJBG
u1IVcF4exq2cdbBDDEt1LFVqeJB0gMIgfewmGrTZWb+JmVl5cV5nBakw57t1Vs3mtD+aM6ow0ODQ
PxgG/tyBTM6ft+KXw6x7/XKX1q3WlVgebwFrStsuRgjpGbNfHIho6P3zOutDPyQZH95rywfrqnWS
BHJxINlc/u06dWgZiq4bplgP/ZxVhT4hILvsuX607v61uK77Ok2+7rgu/5/Z///sXxe4zgVRqe2n
qB73LVn+g2gyVFnn+mVxnfv6oEkYcX8trnPwURZ7rGXrr12+DrPusi4SJsQ5g6i283cbU+qPo9Tv
R/xcu+6uBQbnWWcjw4ZFHH5e7G/X9HW+9Vi/nWpdJMLY2IKs4uzz1/cpGQEsGDO+X4j7mJOXcIpI
hBGMydcphCgCBCiKIKcss+kSMNCzCn+JGmHXsupzw3z54GuTz2OsW39utHz8tfjLx0kTcrZOTYhG
rLPrVr8dbl3854/XU/xylQFqNDu0ogIv1TSnH7QEVZLlYtctkXfj6WUNAkWvrdSjMV2WsRr7udG6
+bo4C9ioDrfrruuKryPNYEqgoS5HTpfJOve1Z54BTvo85rrSFJBsdhl5gjoUzkopVIdWoo4HSMtf
s0S9Gc9JcoVJLCvHJaQLC40kpMCQVpOIw/edgUGMANg0UW8YT2p7CSbbATPf5oCn15Ux9cLGaIVp
RyUwEL6cizCXsNfnrLRE0jTuZoKkkAja5+y6NkQihNwfA6Blm3Wy7rhu97X4yyHXlevH64Zf+63r
fBkj4CKGClIF6P7sPive6IRQ6OLXR4qPqTxGpM7YxAA/lLav1LPhH7BMlGakUS/Wpp1wSHmQQKs7
RVG3jtqN4M6taDyomOLt8ll0k2kphajuCy2dXLmvqRSgUj476NoVhSDTPlwif/S7ckrtmfuarOty
XSndArcGavq4H3O9WJBkVUzDXitPalzBmTckfceQWtkSfh8PfsAkJWe9iWbpPsoWrqAZwJfze/8e
s8abJvI7pONte2ijJekHO9VdFzOG5WrLt5BhnILmpl4mloc2syNTKog4xB1KDUKN5RJ0NOqKmgir
27RRNeD78agp/TfF7Bi/NUF1jPKuJKFcE4C3Wt4QIsnpEUthH68GvezwKkEBd7AoMz1ogvFzrkHs
szPkzqEHtng1LAR8HWutqSEUmC5NcFOa0WKExezXyqgXzwDd5s24PEHrBBh+8Tn3ta6mLm4DSQ1n
Dx6kdZKENbzAXNpbRjpRyqOL4kEIztUi9NEJNrhCOfAITBlOxGSIwHKJvZvX3UW2+uHzh6j8669x
/ZGt66q0hr3UkwtPDfEIlj2FCMxTUDIMJCNmDeBd/1pe5yq5GzmZRSkdpFpXMPrxkJTG8hfG8Nem
niX2onU5BLx5GCsCwskg906uGuhaKR2uKF/IqX83B4GYy6yOh89Z/IesjlxwOM/IT2rq5WusGoJS
JACPN4IZ5hbyOgmp+TKpur06EHfXFy59WzfmoVEQLkYmyd2iVai4GVFLwCfdCAlOGJ7Cg0zkBMeZ
CInrDdiS6W5x4An3zd34aoZb8jVmgQ7JmR/TnfBBtihQ3CpzRNnmp5j8IAqSXKJ+WwbPHRXZo1uL
jKqeve9KeV1hDNnsiC2LITXYsrOIpz2IWxqakMnYAcCL5utAvEhA2NQfnf+N3BGHjmtHsRx4Z+no
to9D6BL2EsNvoDEZEy6JpPHYmbs0gELqxgyti+dw2mfzO64YMSS6MjxEw4bxG7BnkUSSaQ8JI7B+
M6gPukqxFghvxEpPxjsRqUl70CykaR48wDo+FfpjqGyxofBDz1zKaZAkX+U47In7UtyR/2kw0MGq
BhQDOPCudUsFebZryOTPaXBULis6SUjvrT2ifWV2BBAlSFFI9gzdM8QqaSaCcOWXZygmWY6eHVoc
uiZcWrZD9wTKFDThpWx/6P22Ppiok1zwA4wlMeLGrt0YXSoUQ0FDUIdkm0KGQ5DcGqB0gZaJ10F/
wEGhyShT3ynfhgBvkGIrdoeSmi0Scs0eHF5BzslyGnCF3F/lPlIe59TOLoQJEec31lakquhDTh3x
uX40UWqJO+WDeI9Ef+0sndCqCSnJfE8PvYXabG1JMPSP8RHHsuEcRK700J4iF5kOJIXE3xQUPLX7
Sd+PyrYM9xS6afV7S8UT9inFyaRcLNoV/kafr0z5LZ7pUtNMdlhKXIkWnqtYmGzNGg7+oTZIMB3j
6NDPPBeAhcgmx8kHEDG1OQGZmI8lxiig2GdbDLYUESHkET7ygO45NTHIbWJ7DA8l9RqKp/MH7GFp
HLUPnllV+0HCORzdSnbN9iB9FPVNnuzLmXzGcsO4TwIxZb898OuUjV1l7kmxUWcMRwiUGgdrXwlC
IDigWq4gEoKgqUIFTiHSCeVYjsMEEivzSMBAGl3xqrzVBE9SkRodsH1S4Szvs3bn19j7bQwEkiS/
a7oOVwbWLuADST6mqF6wZJ9sb3wdH8Lajsmy421+08p7fL3svifJvMH2Y4TQutSQ2Vq669r9QPiX
UM97/KpTzdaP9tBswQMP8u2QXRn6RryXMVsXXsT8FBnn6JkQqjJv9f4gwXtTnezFguPNoxBsM+lS
ElMUo9sZdsFMWpSnto73IhEKzF0kyO4diUsnJfiAzChwe0RXEii8A/MSnEXwyR3ppyuEhG22TQLq
GaT7zjy3aAfjHdXj8+ToP0pkZA9m62ieco3CySeuyrt5IbDQg/RKdTO8kFXVje0C08WbKNsyLCqe
BawYaDhLW9FdcbGEtBthiw29lbrc82t+zMbJulaO2TZHYLmkYXmPo0uyWyiD3DCqcKidSd1IsBXc
89oHBk4Eectj96wpz1hBGqkHX+QWowrFQwHLpYHwBl1Cgeo1iHquyW+2RGRlQs+KbTnBQ/m0GNqi
d7eOhOQ7zxc3hXyXw+rGbIumWBquenxGxU341uFyZbldtxe+pfy5qlZE4bNtEA0CKpFJWTvRQ/6U
napDeFbvSe7Ot2G0mQ1brl4V5Rz6bld0tp7Th/PE2O3xukpP0ghc/wTvkoRyVj5MxaYyPUM4WulN
H9qUS2Y3UWZTKygQb4cMku7ai/WUcf+/F4/GMVV340716jtC2yU16DfzMVEBkHrjEwJWrHpEVKYJ
cTjqXQAluvGzSChn9qIc3aq1a1LedYQMSV+4yYxaya54+q5K4V4TqK65x5Fhmm4GBqXNN0u8Qm9v
wCaNbUXjj4yrFKrrTQBHEopKcUe09R6lrmlqNqFwCos7atJwXe3ugvhjmF4WlTbjSVART5SR2317
koNzH44OGYkev5LeEYkZmbcwWdJql/hXOgU/tCwRkBs3qr4N5ZVE/A1veNMDVkr1J/GmiCCzSY0C
qig0JzbR4MXQ6Yf5jas8h8+ReuToyZEBTaigEKEWzg7v4WZvh1uMmwklz61H3WzaITrfpu6C5kLF
/iYZdrENa3xM3XuR2LmjH2RHsOONQfLA/b7UDzyVk6tfSPHs1RssVeYNVn4oC4g2K6/+DkfOQnMM
j1+a4S2WdD9KmoPH4D6mUvbOuF50boS10aLa4RPoRt/fWY0dPKgX80e5owzw9F4/IfbSruMWZ14b
K8MJUCW/WBYED49TW7ttXArsdpnDPbUJxNvhRrv9br8DQfvebHR3H4q2fFGu8518mWgU6AA8ACXm
icmf4ieibRJ4kyftlpyCYpAicQma+vd6iTunF6YnNh2oi+1BMbrJFmisf4Gz1csPaQROf4sjCZVv
hBM1LN9GJ8SsiVyF2y4KO4+wqg1fOWyd4rXZlucIyZstLkVctwyXCnI6ULnqzeRFB9XtnZS/BFbS
6qbPr+eDYuAh6b5ZduXMuxgHLXkjPe3Vzh1efZJ6V5MX7AycJ6+F7+LjYtAY2c03qJVedihutF12
Iz4Eh+QEzgt6Y4b/aHzdt3bxUGxjrmob3ZgvpHL4THrKQI0Wzkyxx4bUHZdGVqfYFw4jLWrlmLIO
pzU3umkoMWhtEpfaExlDfmesEB+kezlw+jv5sbnO3XzTX7QrQrr9JTnCOnT5sW86ykK5aQ5Ei6vm
ur/Ue3/7Cl58vpqvcDbYmHhZ7AQWrdA78XhnMw8bi+iF6nvKI/re3sx0EKb8ji3I2diMdK60TfjS
7vHzbr5NnnnwD6/Nt/Equx7h3trmlt7HlXzIr/BmmTcN9zFxBI+ovk1Gwo5PoLhtNnGLE+mVjezE
l3ZPDrO8T67Le+E5ugXY+S2+t+z43rDFj+px8Mq9Zpeujkb+JXhCra251r0S08TTBLhMM1h8LtTr
t/aJloyfDneYCgPkUnQQKbsOljZ8uMy3cP9Cp9wn4I3RxV9p9xg0uL6Tb61L7kQb4wX1rtC62DLX
zvzSOWBnERktVV+OFtj6i4D23jF5ubxkfKttsKVTgqSHn8NjfN9eDR/Jtbntr6pvKb0eIl/P4sdz
dh3dTp7/Eb7kP7KdyJ2gjdGO2rE7WWTcgLre5XfdiRrXTfcqPkQ3lOrptC029lNM73GWd9lQJLn5
AMRvtO+tt+6VdJrqJcfqJtuZ39SH+mW6piGkgVS/1S/xd+pIruPAHe+SY3KUH0hoXqob9SHxRIeb
upVPTB1InZzgrUwcWp8NpSQQIGztytjpTnEIn5cf3U54ohyE5q1jTEuS6JVSje6EDRMrKRq/kXb5
mVfioXrnt1o8AJrZz8d40zzMx4A2pn0qEq848XZK3tffffsUn0PSDrxdeIrc8YiQlpQpMMVWP1Bb
EYHtFzE4cXieo/d2dtsnPuNhgkOs43PFGIVbo9rslnGbSIHxznib3+I77OxiKOEQt/vNgsSethrA
KpPHRHgTT7TLuqNtxj3SN56Wi34IduN+5A8yXY8/6peKEaitbPi9UwJOl/x7oNsUAz4KZ5Bdm4CS
U6eLpV1T2+LjoDwnW6pl99EeVX1OScBm9pSDcFJI10aecZu9T3TtoHBbP4DaV6Q/ZF6Z4yV5Mg0b
Mkx4M92KW+M8X3XTTXIiGUVTC4+CqsKXAjlbv/Mv79HNsPhfOhmipNkd6Cof4nN0Mz+NawO4thI+
vVteROQMH4r3wObu8821N/Kt/NtCIqT94DX4htERDcFju0ftDynPNr+15+pgvWVAY2D53VrYn39j
rn4Jn7Wr/qyPy1XPoM2c5rZvna52+Lv3d8aT+FCfE/JN8za7WfoHr9Jb9colUoofaW713uMm8cQL
sX+b+TPG2KQtjTENG12E4dTQLE0eGHM8AA+T9wbDnBIHe7xVrsGV2tRvO0ibvfpMW8pr8nXOTsO0
bR7SM01eeh5O3NdkJzqVh88K+fWzfAh5QukCOdIr2rraBsvuYUzI379kJWA6N99BgXWp/z+LW/xL
MC5xtfvgqd7AByJeZZPHbx6D3Vvolp62HUPeaeONftXb1Es5MSax9lh5Eo0kssgNo7GnijfOm/Fj
fqFwV/shvWhnahzceGNd50/lUd9jhI1I4FaOvcHwupiKE96DdAeJw/CjfaAwlea53oNjcYUjSopt
taWHypG3F/QHt/Qphndz+fbBoT8W23nXvWMYP+8oz3MqR9rFm/guukluSP1thtsNqj3pCUYwT+tI
7veh58m84Zn1H4kt8gdU35XIzXGHf5y+Td/KS32f3GbX7VVOK2h8t87hvXEnnaH5zHv/oG+za/MG
LIEbv7zFrnA7HnseZ2W3/KOPdjhQL+noj/K39CJo+FbiKEbdJBJ5R3gG8Y8iPqELBXnBfqYiljeN
+Nj4VyaSxlv5oB8ShJoW4d0944UbSuOu6Wbyq5UfLMlON7TTxbAf74ODusfAC/8kir1m412cICME
N4k+8VecMRq9b+8BfgcgiWxKXfL74tZ64iLeKIOAYQc+sFvCoUlPx0qXDYWxEeOjNewmLIHIYtHk
rZPPdY2PVkXWiRUQdDKXhMI6Jy0hqnXuMxplSt2mGOIbRiEEodQlnLxO1kjU1+I6F0yDacuDojpr
FGq9HlOkRpWSRXcwpDtUwuM+pGi0QmS8V8rBwWXN2EuI/8noHhvhtSeYI4HuJ6UCsVWOdpNYBAeT
p3q5fJzByLUmxU4UgzN+CiFC3oAB8DJh6KKLgr4PKpR49RLKW+eaVfWoDK68qCWbeInqS4uSjwBQ
9nM2aanPnsOB5jLFIzNHqidHVDjEJkhJap3mAH+HIc9vIXRTYZwrDHgBZSChVqpLrRIbRNvUHaRl
1TiE/SEMJZRREzjwlgrvGch+HNKjBtZAggooCp3yDLZ7ekKBQjdouWKiWmQExBguh5ZEFmyc1Qu5
uJYVhQa3Es7EaHd1UKc0nFyTElDQohVPY4/UqEtAmWuL7Ks1lvTIOtuN6G6KSC1pTZds3RrjXeO6
65yxZuiQ2x9x6KbiFpbsYZ1MS/5OrgmEf60rhS7a1SHKgnyC8tJJQ31oK60+9MtkXVwnYkngCtCS
wUCBOOg6KQVc5nESYFn3/Zu2y/rNGpf9jNWCYEkZr0VMh1AXdkB9yF4bSFTHJTJMGfTPOa1Ddbqu
Wye/La7brbsl1ABQhZVPrzCbCXQ374nYvIuj6ZBbpQFISJELIu8ZQDNHqZXlg1Vf45jL9xoJUh4m
qt0PlaSM27iYrzN/P2AG7cqdQkukEhUvl6zNiHvJ51xiWseZvL8bz+OlwGpC8oA5VAeE+EYPJbU7
U5YkbXpBrw6zvIh9iarz19AfIS50+8+l9QPAhfg4BMTsf1m57ve5vM72o2eB/zsqMzFXjQZfXvSk
LQh/8kkaNEh6fcv8unqd5OQqSZUw+Vr8+rRqfCKufbpdN/ta/3kUpatrLLL/2lkf8huzM1qIELD+
wBrgOjyJ2imyyILiMDvhm0xk0x9RTbQSz6CPV+BBUHu8naXxpUi1eltY6v7rs3UuWNSz5jxz3esO
il7hB7F+tE7Af/FHU5uUMjG00e660boT0Ws8vKU1jbicbzRStvw81Nfaz+V1h3XX9aAxenDu1l9X
+ctFrCu/dv/a5/PwX6f/PPCIbeGmrvu733ZZjzggQnKGmpj212G+tvv9yn5Z/tsr+zp1peHoIVsx
meflvq2H/Jz9/dt9ftF1T//rHv9yps/ZdYPPL2h1jDN1mFWff471gP94T9YzG0305x/vl/v69T1/
+zLruf7PFXydYn6dW/WBNN3Lb5ruVdj927rfFv9uE8L/xLVW4fn68TqR1qTV1+br3Nc262GBEjIC
+9rm6+O/W/f7adZD/HbYz20MZb5tybdtuiVpY64J2CCecOpq4sOqRe+W9+366W+LxprhpH3OPzc0
1yzquvnn7Lr9ooyXTa2D0sgJfjvEurhOvg7zucnX1fzjfr9d2D8eZt3u60zr8b7WjUsW7L/aoxxI
yvRvtEcWaPD/T3rkRlRkR9/b/yk+/scp0i57i779KkX63P9PIbz+BzVGgF9VU8e8ahEO/alEMow/
IEICSoHF+qmF/0uJhNwdoDq4YkDl0FoNHXnQn0ok8w8sGxQYlrBkAfLz0X+kRPpXXq5qieikVBCK
MtwgHUnSv+qQQFMnUjiResGx0caBJgs+tJlxEebs6AWlDK0pQ+vYRC0uvWsNUcr+jvo7W5x/yLAA
G9H3IrrcAX6ow3AZyp0YQUV5lhjqtdHll9t8+aT4/k/eYYAZ5S0Mcp6nv7laiI/gOLk9Mqj+f71a
6o/00jQDrnYUD1JoNpiDlBfRwIzWV58h7cAOTbyAgZBm7MBV3BooBEA7TWa/q4T2Tc4I1Koyxjei
B9bZAyF5igpzMyj6flJVfB6JGEA6w4/Pts6G8r6UlGAYAxTnvBCikGOC6seEsLwsh5t08l/LOrZI
6mGjVsX3ZZueRGCLGeVyukKzdoPlk2YlTsKp2gD9soIlYreuWjZZDlmV0na5AhN7x+VQg0bv2uw8
sfyucvQ/L6pSc3e5puUC1wuucL4TyZEZGWEPKvI5XFBNFB3qrg+fgdIC27eAZUQop5mvmG8Ww55W
tWVcipuA0ZQpnpdtwkz3am1bhezKxzD7SP2yy7Ip7C0/xue1yklcnVXwVTIp2Krnv5qUA3urkbUT
M/9Vbyr4UhwjggtUhdQYEUer2BcneTuYtnA33CGzTsvh5PjY9c1OZTiwbJFEw03F1gVdfWc57dCK
H7KJNXdCrl89a81RXcK52IHlHIBzrNfFySvJ2Pz5VZfzNeRpDFgZJDiqnBpKvrmqhOv/x50mvjVo
FGSgeOsX4DhqSZWnEG2X27N89+Xky3dQhdirciCfy7m4hf4yz2dNQSymgHdzL3Jpk5I/quJIHxEe
mZyq5EsCkTImSHGw/QLguzrzfXGJ5XuqMV2K1x2xPUQMYpG0Y19HNJMNGmlEaGMyRCNABK0bzQaV
D4xD44yUFpF51vszduK9T+f4NeIcy3GbBNI9hPKEwy2HkJm3WsPOgYotV4UHi/PnrqbcOhUonITg
fUQEzGd++axaDktCZIkA9JtEjVoMpto7Me03GbsvV7DshlxOt14kRfAS3d/11bTpsVq24x7DFRiS
yBwdVSf0TVl4W17JBJ9FJXS/9XCW6y65HQWUJYEAcUspX5MmgwCoU/SoXPwsfRxKnSC1ppAMQZjc
GAiAjRM9fWdG3N8SlTNw2uwoSndz1COgqLdD29IvN837JH+WG5K0jMuJE8fmxHcavkNTd7OQzIge
8MAIUghrRvGanog4uVJlaG8YtjolrqddMXMHlTONWPAJ3P6vfvffvEPhry9mLf+s392naZQXUfPr
i/PnTj/fnKbxB3bBisIb8rNK7KeA15L+0ERd01n9s4Tsr9emKi8fsV6VdIMrUNH2/vna5D2sG4bJ
Lrq8HvE/eW1qEKB/exXxKjcUSwOPqQKpwMPiX19FUEFVBPJNeFC7h6awrP3kEzWbFgulZ7i0jdNn
quzq0cTYnXrPBXrTeGYlmhs1iX7oY/kxVy0ZBBRZjoCC0wsgtA2RdZnAXx/MFH1ER9S6F6zDVKoZ
ogXKkLOog4YVHEsJ9A+xRFP6HiiDcTdW2tUsMCQfNWO+HRoinUWG9Z4siZR+UPGJq0C4zaqUoE4V
o92rp2GXzmS6lIaodvqM2021H0YKkHv5akwT0WOwsJWG+ImCKVjZJuw34BuJi6NH5QVi+g0sO6Ok
MAq2QqlpV02cPppTMB/BNRh5LhOH2w0t8UuKKILnQT9AE0GhBUv8Ime5M2mKdWUY8z7zW+pABrSl
MY6lpOHQxeHze9WKjXJpc9O/Lkl7zn5fOBoG3dsAulRixfWTONbYMI5r/Ai/WIWCFgA5CpgtYCiz
EXtm41fX66TV5b1ZVZNHqRHXwN1I5WEzdRJu0BlOwr0QK14W47iEdEkily7cghGPrzXO19TlvNWo
ji9r0hXRNHiVNPseArnCMyBlUh2Yk27sOppP0pNTPku7RJ3eMWbY040bvBT7bMNMcR5ejDbHFuWC
zNjbSMZLnfbYLg6CM/YF7XKPUx+csu2cCIhOYsU6zG7j40dCAYLhlWVznw0GwP0xP6o5tmRRHaeb
EKNAWxkK/zBbZ1MiJgFGkgo5KuSLNIKDpu/iIiMr3s4QWHD/zCgPe4rC4GyCxXOLoDyOAikmH1+U
oVFvgLmRQFRR84HcUi667JPNMMxXX4OqlCuCI3dpeYwsIyLtSGVcFsXdQbEoPKFrhqnmhA1vQkl6
S6Gnm3cK/nwRyoKuxQl81NPPCV9Nm8KU0rP0KikhADUABiinOwdy/uJTwV6MPgE4GYtDwZxqe/DL
XVaZ0Q4GMQ7DoUxJndwVl6JvNerhRELecus2i/AmSapTIEq30GocGf/uM9h1W1Lk6JQkCt0dRYLt
r5BUEgYI6BNCdpgDQpJACVQK8y3BVFTP46uM98LtRE+L/EtGZaVBXl1GoiPF7zox6dyX3tSw0Dzf
l5b8RN+feVVdhErCnCAfJ3cWu9BuRYRCnR75rghiasDgjcr3G6kJyJx3ZOfwPv1OeVHmCs1SFaX5
p2JE+GZZtWsIANgVCw+DGT1OcBwbB/sMXEz9tN+XWVw4UT8n3gzIiz5CvUkmdKKmlLR2lobAP7Vi
M4F8crAZGqz+AOPQm2f5u1Yn90XXYuguUto51wgDptJ8inuz4c8J6CVUzb0Zh6ghqvmpoOaHbuBS
e18WF3EgPZErIGOKyMJ9VqA0ce3SGcY2yAjhEZSchoWduvFHYF1qxt89Ec6hDsOwnIaHvgC9NxOs
c4SGr6iTBDDlwdVlpKsUJLzJSvEop6VEXq7dadRw0adf5CbCqEO1qQBgCPW1QsqoSg+Ef/ltq7kz
JDrh70LJyHa/1eGLoerj5l0HTuIM8o+cmnMbBY96aVtyjCMR8qSpnidzjj3KpiLIgkmxAfSOhU8R
kgRqcnUTkm/R8nC+IOz9qILhrtLtKqF4KauKgq7SUkI2HiKlozSJmtR9p4Rv6ahSma4mFNtVOEmS
+pbb4aPOw8gVk+I7RXstWlq4VnWN2JJW01UUjQr2CuD0HOXbzjISXMrjS7CUv8aLLUgAQjxIP/oe
elOtTpobSaiBIOpf8pli+qG6QAIMTZLSoTY/WSoohRIwyFTLu4rf29R01xQUP0Rp9QrL59JAy3cC
XQh2uoCYupzhPyK3fs0Akh3KGL9dTZ4cpSeT0lMphSSRRKqB3G3MDUSIKJTz/tCincoCMoN1+SN/
D4fgkobpeJAn8VpvNR7kUTnGmXmSDfISmRw6cGCRR2nI3VLGCjKUr60hIurQTeVJ9tPXNEW6YwTT
jzJC9ojEZiqVclP1ynOQlBB8q+hpFKXrMOy0rfRciozZqjqQ3Uad4L1GItnk/+XqrJZbR9d1fUWq
EsOpRcbYjgMjPlGFhphZV78euedavfes6s6IIbbghw9eiA3alXr7HpfJIeiD0QaMiCyJiFmq0i63
pRj+9qskGdbXCvXylRYEfQCmm/y3RFcS0oJlbqsuKc840xquni17rHNAz5h/5ExPjiWKaUAqNMub
ohLIVTSeRevJ7DoQynI8nIUZc/Kq+VlMFXVsCLEooAP16no3XqHjQ2x+xnF8GiQQiVIwQXat9Feh
aW/yyM6KfeivqjUHs0mEJ8UQvMkKz6GGSMW0uFXByo1PZnCAZYPjGy6uMgbZXjaIh0XoeI35UaX5
sIOCG27iv3Grfaq9SY8tVl9rmf5+Cgott2gDtfnQ2NYftEKf57BWT30EEgS3kP0sxDeWHrPl06EW
p7gIx26XTXimL6+zUcoEDwiNzfoZ3bVPTRjedLF0Uab8BXlNdy1LkScJbTUf7VhGXmpE+bdKcQUQ
ZGmX6UA+W0W6E0aUuz55N2LQQHXDrlbUIE5nQ/7Ig6F64vBoU2B2bBlsHIYGoVARp10sIaYJQQE5
S6RnVCaGgzBUF+Y/TNVlJ0SItllq7+nc4plUBdyV4VvNSMO2LdE6FA6alQBsH4pfFDR3Vj33+Gys
kEFd/IO9wrOYxnYTVup3PV2DGlTfokO06nNN3aw+92GrRYfekJrNohvHqkebVIMeFZ3nRQUZEIoB
+wZLVyL99jlbaaVLCFfbihS5VRyx8PSGHdX5l2xl505TTmJTfMmddg/btwkdbzmW4GmtyngM2d58
CdJtF2mvQzbrbr+a+QFALLoU4fKOqkCBNlp+MhpIGmPziWIQmArU8DP1WarDk2yWP3Kt79p63ssd
rhczUpta9S7NJjhUhphYC0gb0xGKY68Sl8gfRAVsKnE6MHzzq+j/dlGLBkgLgjhH328TZuX3FKBE
/q30ix+lZom8n/GnLYJTG2o/OtUpZwqM3zh7qsZBOHXLQPKeUK7INOsDfRNkirBl20Qpa1+lbUdN
wIvdLC5zBi5XCIx7XFSHQtF7fIY6jGJQY0W6kMZSs1o0WfI5AmbbEvoxYGEbfC1W5i36cjWa8Csc
ulcdhWBzjSvFWtkXP6oSXuDvkbu2OSl7fJ7MGBUBhKdCyiNLIqu21Aq7khW8FNCtFSIvzv8IVXpZ
lv6YFwEm8ttymBFccIsAQsEErFVrsxtKXCUQNvG1k2YAoDlLy5SLL/3c7GpTx6w4mexuel9y8MQE
p8HWnACyo2a/xepK5ZCxl447y5esZEHVaSzsOgUuEZMJ4DpHU/+halYUox1E0nvWYGYUDHgGW+o3
jtV+p8p3K+1OSSh8YXH8rK1u0IUELIxyVRMi9ZUp6m6ogC60pbld0pucgkFSdO1FaorKHrEoDob2
JLcJJZGM24/AEsqcBRK7LHQqyp8efGCqFOyDeZWMbitmYMba0GfIQGsp1k1GRD+nX7tuUb2SHR6/
amZvOdSncB5YX6ZeXv/nlcfjuIYnY/YZ6gPrHz5+PF6Qufai/e+T/77y73OGHHmBNMfbx1/8+/z/
8/WPJx8H9l/vSdPkoMg9QrV90Unu433ssO1/fmXdb/9znI+XUH+GSoEUWkb3Tiv7W2mkWIOtp/T4
gYXtf3779zm9REXo34d9o0T7GoRXEMyu1Zuf+eM7Hu9S//+3/vOcuheJU0mTQQC0K2vsQR1b8NfG
cjSIHC0QIas9nny85/FDW5uTEyIDSIS8lBGWHf/19/8+HFLA0Aj/RTZ1JLgY/74i4Srs11yhBxNs
WuV+opomulTEpvN4DkZJao9ZhyPBFAdeOwMGUVJ0hKKV1xOhqpixw/BrL4SXosthdvr1iO/WqVWf
2K0W7UQ+kSSvposNL0Fp4LJT783Enj7Gq3ID8Hgu7RqPkAORCyWsV/DSAYDU5Z2IFG5Z+V1sSB1Z
LZxlH79IgOLV/GYedcDW+h5ZIyYP0K7kjAQ7oiDv/WmqjGv2Yl4UjBy/lQTtQG/VTCQetjP85zZD
5VBZ7X+Zv+QqANHkEuARJKb4UALfN7bxJ5AtMXfF3AfAIu07YCe5330Xmg0cHuWsRHXK4T4FNq4R
EVuLo3y1J9qQmGz5yjtLCf0wD7BIC5goeAOJeAAIhpvcmDvoE8sQdW4w+Hq2tBMUn86TXlRsUyV/
Aqqvuro5PKEkc8nO5mVhtQCjhDuLJ0rwb0hmsfLbl88hjeJn8DBNduSnBlsEFOYS7WT5z6pPiLw9
ta9JOPET+K8JUeQX3PSi92A0N+EAVm1FyMVAhQA3tcIWFVxSVtRR8GoEQM86CtYtFbYKmN+SsK4X
qRSCXFTR3+DH9JwAhPu8tKXXBc6y1YBiHbJbfmeBzi4onYJrzMAh1tcIpLHmBSvh0wHpupEJcjdA
LD8t749hnWd7gh4RrOqSwT7zcmSt9T1wdQT2N5i5gGsd4A0b8M1yJ/nEunzbuPMf9Vy53ySm4dFC
OtGZ/4CNEO6Qbo+oCmrX98mWzyhFgfHeTPvKBeSiKg7pIcxk+1KjrL41nQv0HJ5ekV38LEEn2eol
+DF3w8YEwa9+BC/mDpSmr1/ik77Tf4ov/gWwBJYZkOZX/CrVfvAjwGeDVecwVINL6MLPAXe2XgAF
DDTjKrLlALrfRnd+xQuIelu/sCtC40ShEkRjSTLqxPfg4xsOwsW8iIOrgYNDx2YXhHsKy6m8kbUL
RSQDtwMvwv5x46vQHqgmu+UrOMl7J9ge+iWKcy+fzuHzH20zSQ4ArIMhAWkDW5yVtaMBtwKygsQH
ApEbU3bwXgSpjKXBM2jq+DU4ak+/yvNzPOwE+7er3OarAiFMYRu4s8C3U/p9fUmcXnOkAzQEUlom
3nWK/OyjUZycuVTYVHPaEcBhipBNLfyG1+I8u92xOoOqXLbpK/7hwyFmxfFRg0f5hbPPwGwKsbcr
X/GKDO9AE//3WQoaXrjPkfbrqKU8o6MmSh5ym07L5Q33y+LUr3xucq79+hf8JmPZ7raxZhcjSPLq
rT2SocjWm+pTZ6HWYy/fDLbvU3KcvMYZPFnbxE/9qTl3tw6cWTyfzdOkMsbfYqCcIAe9X3XXbNHL
we4VLTPD/Wek/ALUteyMHHVjzE7z/p36zVawzRdqPuzfRQe7g0PJbRM1JdVJT8JTQPdgQ/mdqt06
nbmZjLIDHs84f3Ix29+dxMsjcNoU5ZPiXBWnINwZ1Dj2YX4Q99q3AMbZTnfLFZpJsIV3iwHGhGbg
U3SBbGQZdnmaNuGdIkliL++xC3jTS++xm+5hAMR78pzySsDElSv9ytwM+dUbEf37SohSXPG07KLo
4JW618hO/nQvq4t87dGltLkqjeDh3lbDP7H13G0srhqCS/Vnu+KQwccxe52xucs/EFJE6Y1Il1JW
PYDMW9X6HalCqUT2Kt2fliMcQ0v9HH4AsxbdqcbtcALHfV+AMNvm31g8J8rmS4JMZMu4yTxptZe+
Bs70XvfoLPIM8D5sKsFAUYnqNtEZWHtpMyfy39Jv8EKVbOVr/C20HeZT/eiyhMVuvKlPDBao3W4I
6BXc+/wa/emvoz8YZ67OcgDLhcXEpvkyHRg25EYyqnL4g5HGm+tIj+ajOnyUJ4lbhCvBnxRGpwY0
kGwcJpxbhsjxbLLlyBwBF1k8K9vW71+x8wXQZx5R0hee8SEeJW+FKYPdD20AmqU7cevHXzodMDHY
MW7KF5slW2BtT4fMWeHOY7gr71BDUo2HXAMkiK8xG703fc1EqiIcB4fyDwu0vd77lbjyme+xI9hK
2Hb8rBZ0DBRMLgHGrmMP9Vuhf8v9IVhve0yIl8jPFC6zlzvdqvIzvGa3hRmFQKot/jY3Tng96RNL
zxTs4ggjyc0uMTe4fnpj6CAFsx02//wfjrvlCwgtMG3Q2hMcF2OzAM5NnxyckYNrcYGy8LoyEdQt
oGquRAE5sbTn1J1Q+/0WYWqZvwudPYJdHywfvRnU+qGL1G5bogbGljSkyKv5csttyH/ZGVhG3gEm
S/gO0iXF3OrMOGd7w3pkI7q0dbcMq+TH/Ku3HoZhNQTPg8cQapkrtc8G5bGTcoIP4PkX2pR0w1zp
S/7N9wbLeWZ9G2AJafVRn0M5Jrl1uHBq53i/oztWeFiqg8pGcHCDoaXvQBpIcN2ARQBS3u3EcBNc
l138i3ujnbQo+BhPMHEhB71FL1bHYukvT+kLiTcsA/GVifobOfQrw71yqO+JU9ssnqwZSE7Bt/gy
DiNcinDjhYf+U98jyrxb/oSfwV04KLv6ALHWoQAAQtBji92X7aVuycc32UX+xOmJQIcKiA3j5bEw
OSxOzmR4TWRnbxesZECUb2r0eK3hiZvTvpqSzyW0EfHmJipsGXT2nJd1mOKMRtUIlpoJ/piOqLJp
vQmO1LzLPgtCNNY6GDkexLTEYeabl+ogsBaSNEClzsCvvS3lnU4cAc/q8AdePr+oQ3ZQ2b8E1Fcz
Rw+OQMRlPDvyrdHfDNOvxltE6TeGgyiCk+fW6slOU+FletIz3UD71wfgLGwPjuhrG2LPG3Zfc+Nh
0NhZGwltX+oOULs2/b05Y8BkXaqt4cK1oJrlBF4HlJ9R/owkMGxld7xO52A8h/VXRv/yuxZeAMHa
049CNikr1gmpokLcR/CX4pXRfJEQz1zq3BXekqV8wo/wm7MyP8OkhS46+cK2Mz4zk8HR73DSxfko
WF5U1L/EXQ3DWSNzgwh4o8SpBcdC28DCEHyh+JZfGnxtMIYgTawH28SSfQxOEKuGu+pQSYgYKSw7
0jbzinPiLOpW+WJtYz8hkJaMfMPSxvTvuXP5FVZZY3mEK/VryvY7URjbEagy8c6sPBHw0H3/W9v1
K0wSya4qFg6HEJSAuhpYPJ5bFSR5rR+pxxca2FwiSPd7WYloC+j/tVXsSJo/YLFMKVl+VZjabFcu
zBPIkMUVWhEq/7el2lae+qv+ChXYc/139BWTMOKjOjPPjXeks3YiiIkdFRPZBGCA0PKG6somf5Y0
hjB2fEiJQ1LFT8lPGyrQQOmdKXT0mbXCLlsvZhVjxsO5sfVb36/xjjweNHoRVIJKvEIgJNMnhgiP
lwobZXZqYk94hlIVTjbNirvxJ1AdU32aQCFQAv7B9vif68Hal7GlABPhmOEUk6vvuNrZWSDxwH1j
V90IXSg/YqsEf4L2XzWAU+Beukz/Pn1L9wkkd7x3sw2NJ/beF3XcauERiR7ZRjRuL7pD71YLTsOX
6VDaSbTesQ6wa3aIxF9BPSaxmxfOHdU0AcolYRFmY34EQJ72vr38WZEBT81lfi1Hd5Q9sXweoP+l
fp86FFXE1zbGMQwCyGZGVHLcKfoJH59ZeAumDzO2SzTtiRnQFrwDlCAifMdVcUMIHoFDsOXn5Yyu
m+UZlpfVLgHGjF/bmQB1gd4KtSLTzhQajX3PLoDLlI9dI0ndKVivHkMJIs9NSF9o6uxhXJjjTvtq
2QnGCz6rJf2DlWwg9w6JmbQdqm2TX/VoP6EaFrxkiVewGpSQiSaabptSYTWTH2yUtvxCYh4/x4NB
tqVceulMOMP+iNY5ix2sh1/0OVtKso2DZYll+LXqpT0lqfIlQo0uErwKMW8AGJgEcWnONGnDAUkj
1jZ7LDdK4xXpHuatkR9qAAQJ1hZ/yROA1Js3aiFqAPZmAwKdHp2i2aNG8RuSgSNWfpYiYefOwrFo
ieTd1nCK0D+vw2+LbTLdMMunHZOiWf1dRc8JnhVbydOlfZUcMQtagzD2Ec2h0zNfw9rLoiPlaPyl
q/GIlyS8X3GTzc+Az52ehESAEi7CmECjHdvD7NrRzHzlBuBsANFpI8CTSNmX6/SSp/7cOyufBppO
eohYB9VP07g0oleLe7ZsSbYr9Wu8q9S2virs+shlftmVIDT+ygHmtu7cb8ULKCOaX0cVW6iRIHbC
a7Zw518WGxFbwgQQlcc2TesYEiyOnQhtZsKr5nW5F1lbHU+k90Zy8+gnAFP0y5Y02QmeS9MLB82a
A8NHwZWQWghbEQETa92SXWGjDC9sD+xPm+7MvDH3Ci1s7yzx8i6qqYd7xB3dDWILK3oNtTD8TD+7
473alZt79aNsp/dv8GD6B/S37mfl/JKnkZTGnzEL03ziJrwbxDQM0TfKAu2muZDLbuNTfoWZAkGY
dnlPevcp3B5cOAgs1icCNudJd5Nvwi5EsdjGjONL5eHwmoFcejV3zdfwzloKAmolP9Nip2LY+O1A
akQ3iS4yUSo/i3N+Svec0Ka7adu1eOCvMDKWb6ruX4ngsdyQ6aX74lxU2/F5+oFFRUgTywO0+G2s
I6240kCj2s3b+8SohP9aepZM3cN0p4X2gsPqygWlKsGjcdOpO2ymU/q5l8ipR+iTxXm6Mbf4JjJ3
v165P+W195lwKceHQ4HJmnVEiRGvgjV8oldOvYA1HfZvv5FXMNE2wklgAyvsCGeZUTb/xm71k7P/
O0QfRuDke1wISGTt+i+M0yvTnW/JSRoundOnPylCnXDV8iuONT58J+jKp8fxhMM5+RZdqKXwPEgc
CfKrapudg/5cJB+LsW9lhErIvSGH5bljJk8lJQTC4rVh2r+iHmJb78kfcnLDk+B6b+VfCkzCV+oG
+bdROf1Vdol0WCALz2TNpKyKzwVp7plMVXonvNTt7kPBz5BygXcWd9xxw4e9hoU4th2bJfaK2sUV
a+bixDSkbOmbwlEMOVx0KVbT0c8CEhccnE0P8gTLbHzXP9rKY9agqCILm/RE0KRZL78PAq/8Oo0e
SfuguMDnzI/Sx2fKN8odaYaYukp6bvRznP8FbPXOl3ejh8IadEQ4uMBCktXH24lCV3wRgAWu1YNF
O3aX0Nj0z+NTFnnyDinfDdGsqlzKYCt+6NQ+9Ats1PaXAQSzl3MAKghb9cwOIy87FJo+m2MDOPRF
i3zhO6hAamBVB+rLxSX2gt/gjCIIlResDI964b3X35o/HseX6BC8N68jGyZJJ0zs1g7NTXS1keu4
NcZ7KTrIBX1O+6TZUE7c5J5Tzs5ACOEU6CLjz+7VuKx8Bn+HW2kdS4ZXtaXMlcY36Py17jATS/0l
thyjo2p/rIY/4yf7GV9zz31Y3XX38V79zZHy1ag3kbOpwt+qpalqp/fs9oKSb3hsr0Qj/R2xXoRH
ZfnQUXjNkTLZgrigzNgRx1IdaH8hdkY2c3bUHDSWxF/l4FvPxOaH3CXDpC/q9NQw5Q/5A4L9QGXm
KXyaxx2871k+QPVPliNQEdxICcgw7bsRC+R3pPReDLphjFR44mtCRxC2rtMbdIwjby12/CYNrNrM
aU9z6vOsKB+QUYihoNLQaE/iQq3ZTY4thGto48ZrFbijeimp1bxT860M0DCbiTgUV9X8zezOU/PM
XT8h5Fz1h3TgVM8Wztdl9lWyESAIYSchRgW82ziK8x8qdIW+xyoxKDxt+eI/KjIWEJz1nyclOOSK
thmrV8u4Tu0Bbi0yIBgabJRtVW5f0to2ox+EOgb0Ru0STdHeD/4WZ0b9N7URS/WnLeR803CbwGFB
O5Ljr/URhE62eBSt/PPA4YPaZyM4YPQH2DFQNsEHdTpCeGSC3ol4yZYoWCLQHdg7LjSWxvVrAD0T
/Yv37p1/1orbVnu3nmsIZ1SccSfUP3phS+L1xLjvCFb8QYIx2r0/qJLYywH+hWJMpmEWn+KIfiqu
cgUngFsOuFWHr6F8TdbGZEZhoSX8jb1m5VQ+CKzW+MaHfUlfRWozMNr+HJKvU9CVUQWHPOaSfL4L
T2xDpcOiijaBTuOHIKrCIWiLO2Lpy+kTpqvN4OH4ygW5c0Qtlhkgj0l0kzWLZkcEHQbTOTXdxwqY
n1hub+Tq1S0nq9GTp+mLqzW8E2uxrEXrchWto49Fj7g0+Ohfo29SF+JiarkskLHHsmRsweSSWBx+
s8oJPmL1RogJ+DKmJ9TSf/xidZv+5JI/8B4dv6XDSNPpBMAyuVHUYGo9EbVnuzY8zTPVmK3ELv2+
0ue/JJrYiGdTmgkkL/V3pPYbaMjB5IsIKLyLIzPtCqTCWEn7Im3K1BXic4uC2RMXOa5xhkSRHRMF
tz+Nr6o7Q4fbEFd7TDLlq7uBJTtS8Kip1hCAmh9E9xl1YQnXDjClaw0GQ9aRGEHnHrwhhA3slX0A
GIuylZJzD2oKcYH2b2Z5RFSpblNyV/fj6GoBNRjCEpARCYYhVJV+R+0d1i9IK/jUuz/CjZooS4af
RntKShwWN0j1h/E3pJzzV2VTrGefjgRsfsKqMfG5ogBTUlKkdE+SFHzM40l5x0LNZW/74LKJyXtA
nEX+bVKhQT4LjTHxa9qYH/E9DXcsDRwNPOAvPollRSNhF5HbIkyFSV9OL5Ba0Rgo8dE+Kl+qfJBZ
4O7RbcSOax2B6VuQkCS4wSlJEeD0+bCsvbFqyVwZcoubsh1u+RudZG0+1vb4BqP6zvur8AjRv/tK
8Yq/TQcmMsVqkGBP5okBTqUJ0yC3RIRddrkgrF05IVbqkqiv6QjYjRGTqk1i0VLyxfRNa97z2afV
RjOU/DV94b0UdmqCC9yyUIhg8bO8AUz66EKgpmNBvTg2LhERX+3yd2PvEKBv0Qcgkxi5TI3PR1nF
DqnSUsPfhpprYX2Uwt8OdMyMngKAlj219km/F5anhwiW7oicW+WQa+8CSz/HLARot/lzuM0afxLn
dfDE8ODRL+CeEZuQXMGkh5SOigv3QQXLfYZiyxFFgiOwEzBUbgQmKkofFCvKLUfPsfLJ/KJIjGfq
6dzdmgJpvV4bzrdTXvlCVjKuR8WSMr3wKv4AreYUsks1kd9JucpXFBxU6SXRMnSltjTWS6Z39FNN
P1zUfvzgz/meNV1xuNAd6TkCawcuK2fEeVWEOwN3xEGDgkPCQnRDC4yXF+A1az/HGC7shVxxrpcq
bLlGiYhf3hoG4YOD3AXmdj3FHvLiirtIifLO6OQz9enKvhcI21L8w1lnFBvr9I2yPw84fCrruBQH
G42XZOrWrJTsfKTUUsWGu54mKQpaDD1cRJtzJRtEXZ7IkZvKPs9VlTloChrShg/k+vEpnAB3HdY4
Z8XYgsOOFTtHzzFyi1bJFcEONFa4q9DeMocW5d0CGu8l36jMWB8DtGfhr0rZ/mSG2Dqs+zZ1EkqV
vemug9Z0dekPY4WHlFxlbf3sf76Zb7C6HYegklaDdMOJjv64Q3pSYa/AQB3ReFvPdQYRhDhZ6mOo
xuXn69n4ixsaQ1xW/p7O+HpDQ5s/4tzxquE2cjoMesXlqJhEvMJbuB0jugK0htfT5mzlCV6zneFn
hujYsB5jrG04/wVx9tDmzPkjjpdBsN6kCtgm4i4RLSRuIDnoRojW9o04Y/2EeiP9O/YeoiQKLbbZ
O/NpvPPFw40ugUDG5PG9nA7/Le2ND9Qp82hP3B7qwpgiUNhDu/fMrNDUHVM+Vw6dtuvpCmiIKNAE
Fh3wb9xEPmydGLHNRK01p69p1r2g10n+Y3rcWCYI38Ebue2cIaeJUE2FH5RfX0N5i7oEsvBLfq2B
Sa79A2CgRL/OsE5lW7K2+epS4U10dS1HetGzA8UTIaWYcGPM8+UBqGcBKKc7G5ekszO0v40L5zMy
lIgHt8Zy5DbwXpQD1rEIMIXys7wOqRX6SsWdcIexCqzzdfyFfAtulKvMUfA+bgOqiNyGhZKCsWmM
UwRiUnnlDyLxOFpH+nWMD27lNNhB7tcwfmgDmk6UEXAjvMpUpwloHcZ19hmkfRwVh43ODlUfdvrK
7voDg6y79M80SJGtWudiYncvGRDPiWvsRjVhCygdxCQm1C4sCOaOgntI4XN0zGMtcokcp95rE1dE
2yKXbDjcz6iCsZxY/XXoPpBEtHDmKzN88U5A2kQZW5RNK58wxUA8cy78UtzRGrcwcg2dVHJDDcfA
d+4xh4l2KHPPaG885HRXBFeFn8aWuDyQtgaKQIIjoZbU0uZaL2x4sIDoyC7JEwjHpdo9Lv8md6ng
FAo8GtusX9Vp988VZi0VOrxYqahu0sIhF07hAheu+Yb+MSMht2eoKVSDRQxXba31mXDF2nWym4v6
Rg2Pq9Eubplukc1iFIIpMGRHRiMP55J2G+Uet44LRddaiVywOhmATy4sKxCPG81dE6nCxXxl1cRg
KkI1hS2tEmisg4MJ2a4cOo+a3A/nx31lWAb07dS1PjlmB+urvgacE4kTgzHGpwy48HpInP8KCMIj
CiCr7gYU8zdhueam4CNjdd/krwtqOAAfGAQDpUx74H5ONtVzLfBVqpxkZRs6F/LqEOsbDSU1vODn
zWjVts/qaSOwkctggZ5j/Q+T0TpE36BU8+d1vCLKRZJqIp7oJcWd7IFBRoJLDqyStZXjC1696nQU
p8CtBWS3Dtw5pp2pevqwXmkUKljJqPLlV/ZMQgulBQrnVIyxYhdrfos6iYTRMuulo9KRwsHgLSJ3
YC0H3kWHEfSUMzMp5sOgXIH01y/U2UByWOZBEvBdw580uWJ75zMN1vmj2rUJvtCpgN9dGgyA+yNP
cKuRX2hqkgoHMhRTcnwK3riionwC2ZWs4pkOM6BkDZE3VrvVNfgP28b8Wse1cuVeUmgVaYjS9qxj
u6NQD+hFyDxmVt96AC6p5LICFZRJgXPlyO8Z8AnMPeuwLFus/qT4NR7exGSOZdkBPfJhq2GEgf5Y
6LI8l+qeYchZDChHDq5AoM4EbRATtfU76W6d7KzoqcMMQsCLg8njdokPlYKZBiLTTHbl+Cl8g1hh
GVN/671gbSfzOS/dlmtKeGP9MZpr1TpgENeR1O9Aliv0TwlSEIpyWi7PclDCJzp7qO8O0WEuHG34
M3Qva9eLUkLkRjExApbAe9YqmZITGolAkxUKe8hCUUawaNP4FTabXCDqWqRsLTwtG4fv+YkZCN2R
Qc/TTJEifGUzMpEjQgVH8EfzwEss7WvMgerrVfjisRnt+KgQTTtOodpx19jJC5Hdfi+kzxic5vN6
FrwTU5f1oe7A1msARkaHCLA1xndQs4mkmfcC2M8PKiJ8vdHi4LDOnpUBZiPkh99Gic0pAIB5XheQ
dc/OqKTtWEkAKC8I3BQew6bXrkxLwOlB+1az0LdeNexlPmrBa9Rtu28GPD2QQLkydbuYxQ4DCTdK
nidOCLADs0LAg692dJwhuz3cEqxLuWFgYPqDom3DcSvMHsS8KHQq4crdGTNcRg/qsqWQw+UWiiva
cmjes0ixGDFZq0v2wZhhSnFkrETLsN5s3sRgZjFi5eAWQQcUsx03jZUHx1EdRVomMicZO+0ngBAW
KPY7Qdvx9t4fyZuJlzM7B7OGdYB0Zhnr41NjgjMmNndCvA4x243W2Ie9j2IZD7mGBGfMFhGF//RC
B0ezKNuvTQZuK3+VhxBzwIyfLInNDkpOMo2bQn3Dppd+5hrv8VGEIKnPEpItCLmbAISTlOrwwOgP
kRnsd8wZ6mmZ8vkMJoCWDJEYZ298s8hfqI2SrJOvrts3yBPKnyCLMsTpgBl0Lai/HUgLislszg0V
poCIHF9EQTI9c7Jy4KSqWmALyeLxUHV5iMVg5jJxMVfBF6Ep6BYNmp7w8SywD52VvqkxFQphB076
+IQKeAJTqDPQC6HYpCSDk6cgOedRjP1KV69xNSl7nMCUvVUj7icmgKgKNd9BWLsnHTSKfPUPSTGq
DsQ63YljRKNbgNQS6w0KsE067gPRGPZhj5LMZpRlZtKoiOiDsIhPFoWzRpfG/dyk5yrWBU9auCPt
qL6O+pjZYdAaECsmVq5OVdwhekFmhUTq/3SJjEX7afLwcwzYZCqF3Tlacr833IS4JgxNNF0ATUO+
tTI3RWVoMpUS2VwUjR6yRoGuz9j3mOfHU02q5AQ54u3xWp6n83aiclOstKBCnrp93uodLrQxl6wf
jrEMpjL9vx9yuADEfDzuVs/GXq5MW6qZuM3q4xim0f/+UFpf00q2EhSnCTfE53/fkOjJtznrcDpX
raXHj2aYke359/HjtwH2Oirc+e4hCR4bq7jLP+rgYsmvQlklflEsB6EG2SmkzexM6oQylGEwR7AE
AyAWqP85WnM1kmzqFAbq49fHKfzzh+tfg+zklX+frNJgNzTkYF1LracxQEI+vvnxI1nvTPo4nMev
jye1qn63RDqJkwJbKcwRm+1VdrpqvbCPH+P68L+ee7zweA5b3K2S6MjCGuMxNzLJK4awBupSY1Sc
kMhFocAKUL81otziMBwZTkd/Qw5bPMgGTbNlHZS5dUTbW3e1zCj9VqheRyozC2AxzVzL2wmVgWL6
22ZiQ+YXfIVIqBAR1PsysDp3rDUaIwuYtoQSWmIMAAiGIjwXAkAZRV1I/VYiXdRS86zMhJC8hdlk
gOOvRa7d3JsbYR4vVceGPIiajQHKKrs7kxJlT820sglNNXXawVy21mR+5e2t0SgIao1UvIi0QmLS
dTHORy8068TX5IpGCEUStdGvsyxdahF5EEUF+FqPwaabCE9mMIe+1uhYsULQIiWgPldi6BRl0KVV
trRy6J9bcJUVVSszRTygyns0LBEnlhSacE3tBBNOTrlJrmVpEM+zkTpUpboW5D6sybjS4ey1mIo5
TV8A2DOOaSihIprWP1MvsEGHhEE61bawopmOXQXdejYhuIeGTVcB/eOErFCgK7NkVYvSLp5Ow2A6
40B91BIVrxpBhOQSGUZexm+l2O3A08f6SIM2IX8uDSPeSQsYJPzBYpMCoT6mAW2i/j6UXLSmxiYt
1t8Ui9yhmIg2EbcgkpqcIYfRNt3hB/ZAMwcQ/wqCtNGfeg4EEssotA08ZvysTL4sKkCalGrbCftC
u8oIHqOCBkxPsUoP6Edh3OeJ8TKCaUtCKE19ccpr+SavWRdUiJ1JCRGoFwxaA+SRhYv0yKwZBAPP
9vGj7DliQUgBBQrmse+wNhTZu4w+2hdTuBDYA/asovTD6IhGRe3LSiztGPZscLkG0bSKw3dJJzME
x4wUsjwf8OFDkxvLloOlDBAlYMQPhlY6mbSG91IZIBZRZCfoYGM5Dse2GRSkNqvrMvYgpGj0QkFZ
DpKh/allhbB4EPyqj0smkOnUCPvBhL+OxblFBuQ9XkuI+AaPinnIp2KXxGWHB6+GCkRVHjShORmG
Nm7TurvroSZ541iDVWHy2rVgXHspZt+L59jJQjNeBxF5TmwMVHOMn6Jaxs0ywm1LVPWnxnpeCHPF
63TiEQH3dNuMDcAMeVvs+lg84AKkYZM4IiYw5yCVcB+Ukv4jjQW6QEuXeonE/jurP0ZojNuxgdgH
7eNJGVJ5r2D6gAga0f8cfCIsAp0jRZpxCNF2f8Ed0xtUyTo2VX2ET9Md4K0cskD6q8zt/7B3ZruR
I2mWfpe+Z8GMOweYG5fvixbXGrohFFIEd9JI4/7081FZPZWVM8iZvm8k4JAiM0PyhUaz85/zHQI0
CuGMWwCzBgxJrXNyKE3fGSklvYLkUSFr6G3X1iU8q3UDBBZzBDG/g997uNjMiUOSovy6yV19JCEF
RyN0vkRRFfTNubtQ5twJGv08NOX74OZE2jq5m62cbveM/VUXUP5t5ObZi6effkbXtpkA4I+JvNHG
N9SUFY3sv+1gb1hyT687kWaXqE0Z4PVo5iE5pdxHgpYCuTkk7D1wKl5Mi9hAvJoEbO14B6Njv+WY
ldiakXcsVM+NxQunddbF9Q2h4YMUxnwYrHJ6sON4nyoHkHlU/MxD8+KXmNfbanyWBee4jpibOzBZ
GzSyYdz8sDW0bL81TnOCTcNYApJqnKOt5evnSeTjgdKpc81bg+SI+zuKg5ups345A+cbElcDmgC7
oqXVe2S+O0QpB6HEme8c23ptAjB7AUirQ5NY7AkrhKhmajkTEsJyVYbfrOnHQyXh+VUxU2RjSxDW
WlcWMR1Ru48T+dfjFNnDLgkDehfMkioSNjJuXtGnoKyHrk6fQhnUWxZjigLSZzeiJAA23zmIZutk
Ms9ys8R8aql/2VtYsTQN0afBe4ck90VtZ7IvqE+cYtrlTSt+rtawToZD5b/TZNifA1VdYMXlu5TQ
MekBAeUci4QImWf5qjkLpZIzuJuX0u055zHJmHJ5kcbMsun3AzUVXryRhXrhU3qjakNd3KLleN4P
7JsDB9K4NpgCRs6jbdDIONOGTaT0VzqG51SbFnbaAgKmYttZDUl7zjnt5hljl9pmDORn0j11Yf/U
pqY+RCR0GDwsEgnZ4ahJk0uSUY/qFb+1J8kHyM+QkDoh0GE4aCvJNo5rvrYFYOrYdqib65VLvVZ/
qJ2JW61tultn4HjkQaAuRP4iewuPhp4eDC9iKEax/Kbwi3VQVSXBx6A9m6PF3palpQMmtx2E2Z1N
2j2HYf4xVu1dU2g0gmy09rPoz3aiol2bxBThuMOjjWp4l3o0bspqZ5hFAjo58tZU/pZInRMWFwO6
emiGB3Psc44WRnNsHQJJ2kVUqFszfyL+czdMgON7KMqpG1DNVZCCYENfq7rmjop3XsIZj1Oj/CrT
apOnzob9u/0RCrLPfNivpS2Ryj3/kEBC3BcRtg437s7GFFwlMeSobAJGJn6JgXttVJREql4/U/vG
0k551Eq6HLbmyP9M6Ocm69lhlXHRqRozOrgCSTOjfJtSLfr+ttnI4VD2WE3aGKdp1aLN+TXXjJDd
zvYqXOZpfyH1OGblb4L7q47X4kPNb3XT+zdREkKu7Xn+LomXeQ4SytGhTxZ4G7ofkz1iZp04DZin
aaarsm7GcwPeCN/wV+S4bMyjpn2Jjevg4EfPAl1vw7T/SiY7BKeNm7JKOnACvn+Jov4z0l64Mw6W
o/aAdkC+tyMywFzBRWRLn0m6HZvCfnAy/Slbej9Mthu1jwje+PNbEmLEqEkJU2vFZfzuab2xo7nd
OLJn3CyhFBlzdivHy2Ql9BYrRqh+am0HGTAg9DjkcAxvKxgucxbTdFAt3aqx96NJgsNgdj+44Vxd
34TxvBAl1G7gOt2oMHTOKshP1P60pM0XjUlUjyOtV4cUHxwFozxJk4Cvg0BvQc0imGaRf3brTVOf
ncSc7zwQmxfABMj6ExsWFAI/7vWGCs07C2ToOQsYvY4EcbKYRs4hnUHRm9lPvwrTcxN2uIPSbOe6
DpLr6EB4GES1H7x1TFFzWDknORr0ZUzy1XKzu7kb3IvMmxdi69wnfdybtCsdTZMlZ5wQ96YyuM9c
3kpAEbiaTGsF64A5pxigj8sHFLM2LzQHiroAE1BeSlunKOAtWp2rnE0e6WPa9/WLxra4VczXoTtc
XbdBvrAVb1nOhq4XTOlrWSINN3ZJeK96bNOO47BD4I5E14FmUvMAYOxe1yLZdyksLzbfKGee7p84
mqqdJoaNHZhvCz9v6Zd13qcAu1tsN6eBkDGipXxv7PquqKwAB9Tc3iwXj5tNGw6PvLiOay+eXLak
RrEt3XHaUgrlkMdmG0En0SHvGnqu0UGADL1X7H03ViF+FQ1YqVEMkPaHJj4l9d4LuEiVGbGMWXzA
Q8a1+dDJQ9gXMLSrgrwby2Q5kLSwfLKyoX6yRO5f6h5ltzKrfZUsMQQMn6V05GkM51sherk3gUPs
OU9bw7zsCrCuZ5HYjvaMnRFDGAdqugCb7KFLgnQXdwzXsyUWWVUUec3uZJ1FmO1k0buoZhCaAmc8
uAPxI9/rOPRBQ6AHro+5X2VoUhBSbTlbbE92dDJRCmBO0YtP+fHNnJVkxyr5Fr3lHhH8lE392vXm
7KwD5JR6KLnnmSK8nbxsyQswPgmd/FkIdBHXlvJe0XWNUo3mZ0fFvBm1T1LeggVh06yEDTDdUZxa
UlRQncgx/qonunED+mJRTvR7R+/QbJQaySEftnMlj2GDczvwdHlskNHKiCcr/OiutXhz9cz6vIDK
KHVHr/YFNrIJb4ZBieu2okbcMJKJWy8sxFSlzaGZsKNzikBySnD9tzMcX/Ivur01zD66+CK9M+3B
eOK4a3Hv/JwbTZm3PvVugmLjM2vsjGtVeoew5KDgdUw1RcjtO2+ZopfeLYehdZlZn0MWUwOdJXB/
7aJk7DDj32rf+nB8QXZwOD75rHKO3lfUjRGggAMXdjCKQeEeMg73R081rC10Dmom/UYjwl1WZz2Z
SN5OIs07Yy7KVTs4yylU9HSGWRgnI2aGHVvnMscZKi3SJ3IoDl7RWvf20B965JE+CpNLPBlY24Oa
LgQfdn6dWvOaWlnWTr9lu+0aXybJAjpzk7cx4bYqYq5GPi1c0GxhiQ+N0E4lYDNsr1qyjE4u4HgV
2T7/QfOjsgZr007NuxgcEMVJwiWqFNLf/CYT8RynjArnnrG8Hwwh9n9G/eE0zQyo6/c4qSW9WxFD
SrzmWmH/j2umHzHA8rkqstsxsR4Nb+h3Ipg85h7zyv85RNivp1hh1TDcgs1Dk2+a+CGfp5d5KWkf
AwTgripuS62f55ha4DyKHnPnVff955gGmGhjjpIKmWPNrwtSF+3WpFlOjwXpEBwkshrxK/jH3s8u
cXO2pHhvZpAMBR02HrSBVeC4Pt7b/qqDon/IxPDLGoiR+A6pkD4JnJX2aHx3kvzNHV5UVTlfs/1Y
JtlDMTb1oStnxkDpuAydmQTpALk1sy8jN6QNatTvvg76fRswy4NbQ6FKOQc7CEp0NUscjfBbPoyZ
yYJ0hw3N0mQE8fBtZPbKgrXQ2EKckiXru+qTz6TKv5QX1ai6oKtl2J1LvJQ9d1Vv9r8CLeTGXdAg
STu/fHS+HG9FZ2yCghcJbgV4UivEB7Bp8sS8l02/9zIqDsuh3Zas4DedHM99H1kHM7LY8MeXuah6
tASP0YWa9yN0DcrsJ2IHHeCIBDa2uWguSzBxaBAxplYhiFP3Fg8zmylT3ZHxZXRRc+3Gtf1WBsEv
qzCqbdrpn6XLO24modpNs3tn5RJFOgWrZ7Ar8jjbKZ8oDUA8LoqyJqKPYXy0IYEE5LZ417l8loKp
0cPrkTlIBX1ssmATFTCyKbztA/WVMKZsqfJ2wiHCIU8GtcHAzEoTBuLDKLATyWieNlPOHDlhGGdA
PaYb8GcpSUGF/nbSdXVo7Irl1eYoF/bxa6f129jP813u3AcFSeOsM/IdzI8S7yJQJcNgx6zR0gP+
DiPXD23WxNt40N1/FzX/+v+BpUooAn9b1Lz/GOCb/Bvm7Y//5Z+YN+nYAE1dAKSWbXn/oqNKV/zD
tLnD2dK3HRiplDH/s6fZNP9hWtKjwll4tu2Cc/vfmDcJOFUEyI+mJTzJv5H/FcybtOiJVn+ASA9f
//M/6Ie2fAfWl2u6wvdt21+ApH+qaRZukM+pE5mPQqXGPp/yjtWuYqxRykuWZMZrXmJJVUMJ+byz
n/1ZxCuTQ/MxK1SArXB+0Zo8SR6WA/NPIfEs0LbYCjLhGS3sQnTVykUB3PWBDm/GVhYb1VKn1llY
M2snug6+UZ6tTD8lyt+KNsG73xogOeLwyK1yWBsuY48A27dnhgwpZWTsw557D4IBNejYnPwAJ30u
odrngVpmKYO1T1pBEVc5eHurDEsWFD3fzyN8EeFW7RoQUrbN/O6hjpb9i2hNnEU5vTk69S8tB6VZ
u891Ga/NQD/WFXqEG6oNPBrnFGUOaKtoP3MP3AcR2evSQ5+wAMNDy9vywWjoEA6jTdh4Gd7wXsAa
G+w7jtifkNYQfJW9a1LVYRwbGFIZ7s/WmV790m5uh8h7MO1G3fVtg7VhIrRVZ8XD5LT5wdeeg8AZ
4J1kaHsdYK/atde+aj/8XauO6rwsKLajRYhN2Dk3NvI5NQ1N2ZDpvRl000ZIDTMGy2faD92tY0eX
Ygz7Q+rVa5m79rGqxt9VNWR3Q2e8GYkgBG/O18IZgSxkOuLm02xbD+c266q69E0EfE/laN+l+D3w
HE9JLD7TNnBvGy/HFj+mDNRES+5gnp/q0UNwaONypyqvvi8ioDR/giv+X9C5rvl/fpApNve4OCAW
+tLnavrzB7mYbcqPQ+0+ljU9OiLs9o7VOXQRslkNnT48OJIhNz8XDSN9Fw4zUVVUKz+306MTm/qu
R9XlIC093KrVbsh6+eCVI3GVubfuORS7QfQkK0V2cPIjNlz9Q5IJ8DJxOqGSdFuTWw+9k/I2l5k6
KBu52qBTcsQixb3T2/nNzMagJvRvGSSi+mCQXGUbYWh9WxV6xy6L3oYcqKnb5nj3sw+vn/WrbikD
mb0Xajqca6zkpp+HdwiD9AJqPqoBCmanreouldNVsyG7sTpc5l40ELUjIo+Hk0CA2xbB49+/4KZY
Gtz/bemwqUdgEaKDXti2Y/+FVax81wfpqMpHr866dTwxL2zjaTP0sXWxIoxoISbSCBBffkZnpyGF
YvZR9e+tYA6QMUNc1xOOZ9U1n05Hj5+X9+WeytjmTKOEyXDpksgEz7G/pFaXh6iOyB+wedtoNcgj
k1cKyShONbrUupdkbbqYjtZk/BmVdnbMVf+qs8UWkSf3dUwzu0g8Wo394qVBGhmiMXk2VSVPvErl
2WDLh0biHfNmwIcNdsjxw5fIHs1dU5fJ0VVywA4zsO+hTng1e+rHIPQZZGS5K7rZ2JGJ1mo5HFB/
DNhmTG96X/1IhPbv3cE+Bq5PrdVsfZVudx4aE68Qi9tkaQL+PSWnNSLQyxQNZxtPhVMIb9PaRgtE
rVqBu8ItnypyOKmAOBZVwWlCheoGjo3JguzKi9jG5CYZwLq3uQBFIScnWFvYI2NzOBSJdyP7JQe/
tIbrFA+F031WM1phbIVnZT8XuoKRZYPZanEi5JpBcGRhFazia+tTvjojDt0YQxpsREcspwi6XbqA
mtuyOZeCur00N2ip0eT20tk5KVc+u+V819kDs0zNcGUaCeLmmi7ZIPYzCE2YTYPYK/g0TycxY4gw
k85fK2wXdZ7Zt8yYvGYaTkaMqNf2XNKcAKZTzQnJUkwTPRerwBBR0GsQrgp8SCu5GLe1h6mitJhV
R5LD3+zYziOVwkhjHYLPFF363sHYVamv1gVB0ZjM7DozSCh5zT7LWKOz5QjyCd7FthUXPldsyXHq
mZxmKS5Zx6mgyZLFxKRe+zIMExWlUm7DGpx4zeHybpzwOxQQNzpafsuQqiS05003OWrnBh566/Lg
AdRUNaUpE89sFZWZ2pcFVMrAaS8Au8kbD/47REcQ5V2TbaUCcYmqtO9KBM4J15cRAiUuB3Pcp4J2
3z6NMrKBhPXYRu/s2dbrafa4PWXROR64O5q+um9d/dk18bD/+2VAWv++8DpC+CaqorAsaUFtN4OF
I/unHYQZ9WEY9R40gBx1ZIgX8bwEkBx4abDunfkwB3bzkNX+cRoZFzUe1p25u4kNBnVcLBprazCd
xmTGp1VyeRVl/xI1Wt1Ibu+HPhq/5kg4j0lxpMNUdd141pg+cqem5cdwd0aDplQohRGl7W6K2Gpv
a1+9IaVS9zuP3WFw+CQbEe1IA64EdHjob1DH4jvRepQ/YjLkLZdnVEawPJpOYihrxsa2yl9uaHWn
OGJOG5sSwoEKwfkArMe/g+QRlecaauO2anJsZDFGnGEkO+4IgpCoKWb4cwR6vS+EXZwaosbdwr60
Av8ocs9E3GHtHwwIjY6FBV3x40moGeZm4sI6WwrFsRVhQr6aOXvl5vauNbxi3Y2kDVsrQyoqDedU
T+KlL+L3XiU/XSMKdqgSTEnd6FSgdqg+IkvgTM5Jc+iOW3felgGjKc928NQk5XBsNMFiRQxw5gI+
uYFpkoHG7Jws0FoA2fZlKC06kydw8kUwsS9zMoL30cK/HlPQllQHswBkUGR5R81k2OtAZZd2BHHX
VKjdFRD6sx9lX5Un8bhO18QIYqYAKJHCMjT9X6I757X7ZOGAs6viLEt/V9WqOHczKfTvh/3Yd7//
/lPr/gVuzIfWYvPsAVh2Tcfxvb/AjZcpmBHNTXjVIc2eQR8Fp9BVFPO0pt4L23xRTbE3jHm89s5n
OgfTxXawWy8e2mSuP0SIQFsCBjREzi7YHPU6MSvAPplJxePAMc2Yr8ZENcfIcJJYt/9gUHv/wy+R
R4A3x9fFCICJF0ONjesuqYGFOz4V5sppcLb5Tb8GTz9e6oq1zPKaeTsnYw5xvAuoyxxCXOfzT8bo
Eh9ytmhmeLe0denHhzL0/PMYuigiZYd3rbXF1QlzLELgA1q3ES8BNbezB8Z3sNA82Qm6ZzThlivn
Pi3GYl2FubfzgJnU4AW3f//C238pOFheeHs520gkP8vjtP7vq0U5Z7qRceRdASe2mzFFMKgVq+cb
A+bwvhyDmbQMxrHKd7bwz1eBES8Yr+6sHMbbE8dzzIC3ZUzvc93m03ZKMpeEpXoRoXBOfR3Rz2f3
wa2BnZ/7CggkXzq3ZSMoJ4jzk2RncAirKL/xWTLIe2pvX5k5ZwKnV6d8srInKZw7plo/YJtWx7mP
Y1T/sDy7mY8KKPRji/8IXZvKdHbJB8OGqPb3rxFwtX/bWS1LqmV7tielaQIBtP/6Ig1FkzSzPThX
9ojcMdPMvEvkg4a5e0ShETt+5ptrLmaDfuyOoptHjispylwvsaf3LHVM82DD6a5l7zsiuIUF21qb
vLfyiGSUWSBxw0jcisF8EQGikBUWDet2yRRaJf0xa5OLV6evZNpsep7PcdGfhafQ8FQsmXXAnvIj
GFEuM9xAez+ZWJI9Laf5yQtIGI9WgIQLw9PXCQJPsZbKJwEucBwrdoxr02caJv10us1tFrksgfcJ
eGJriIkTToCJtAaNfS6Y/ax0OHSHqZwwHmYwSJL4zZCOsy+T197omnPS2ZCus/jiuRbB8Sm2n4Sc
MPZls3sqNHZBNhIsJMcoSvqbNCk4X4EtXcX9MOzMcWsbAjS1xrbH0B3ree0guXFZDpx1NuPA9KPx
Y9KxlYb3XbhynZbEAKuDKTHxRAGJFoNN0720B4hSQQMVlOnHZQBzYcaLM7Fyz1WXd9dkFlujJStb
t7V7O1ehRxpCxOfASd6oCmPZ0CPTgOynOY7th5+ZSGqolbVD/3zBnhA537sPewsu6M00LmruFDIR
KCAUy66xd993IGwo9z4L1LkS9W2ijLt8kP5dUxvN1o/zaoNrdy5zfWs7AB0ovztWgbypPFRzYCCV
w4jRTD3jqGL3IICxvlhZgf9/SqaHBG0Z1zBQrUm8Fq0vn4cxOGR5g3w8gt0UNvbEyUz0pu9R41vD
L0+p79236pleT3BWNaccsyWg6wRkRjQrDyVyxLytkwaBUNR9dxqo2ICVMvzyZOetReVGW5U0gBvM
InuykmOcGDE26KjaKg376vtbP9I7r0g/maNUh2lkF8clxbHXhE/vB2TeM152GzcEuyX62ob20bIm
AvsTliivjSCqjJG48OL6f+hln+P/iH4B3s6nqCr/3OXCYvbXqziwaJ+hw8VxvgWbv5xI/VIWHW0T
9dVx2RyMzCfXyumIdKOo3HJTus4uS7/TlPYdGOlHMw4dGBAwdfJhrHdTWDNcxPq3cTjdjRZ8Uyu1
Ye6G90ZRPthmWj6RRHTNdn4QZhrvE2sKEBtiaiJ9jUOYuh6wsAQjKlMxk6d0Qmju29/rrNUw54GI
ORzicOKdiLoBjnj41fv9VeRW8BRRUFbxNt/2GXFMU0LgDhFQbrhnol0qjMpm748wDR2SaoHRYS6U
lOMOIFM8g+qMUCo6RyFjs4AjJ+cDWB5j8k/G7Pu3YV1F+w4u+Uq5dckPjso7p7NOoDiZjQYBrt4y
6n54aj6kaTY/uRLwVh6JmOJvkA2leujLFga+UcXP1lxTRJ7wc3NjTJ+K8NENlv+aIc9lDH2IuLTA
4QYKQAGFrG7Cix4YvosLkuy8LvCSpKELusTHa8pO8VUzR7iJGZ6e3Zp9fh/bxTqaREoM2fssqqi8
Rp0gFAXh+uRZlJgQ3y3B4FPcx3YmSnEE57js1qpn7M201ri2Ep8qGsJOB0Q0E4c7V1J2BwtD0w0j
YXbzzLi2jNp2JZu9VeEV4a1ZV8HKoCTiJhZpu/OZaZOGNcpbPWboGoPxkvQI5WWoxK6ZsOZ5bscx
g00HnhYqT038gXF9cqoFBBxScBdW+As6F6yjFUOtKwbQ3F0QbUOQmIwK3YaPDmaJja+6bJ8HC0ck
Sl/jFHtuPQprnXfQtMtIYrDLA86w1JX2qTs98DqsHZ19Mp2Uj5XbZjunsqJjokp9Rx8cqD1a1tuh
Lj4ldEPVhh9YFSbqd7giIzkwvaoSXPhBeAptpjUJbDgKqfLnXDo/EWzkpV6+a+vghH/mWte5dcwR
M59wz1GDJG0CGslLoQ3zTi99CmFseTeqYa7sa0G7qyhA0sVBdvVND3BQxfHbzn6HzfDTrX33IWXG
bUTHWA8zQeQ2taqHxPhKMEHctE3jn+IcUmLkldZu6h1/LUXlP9tzDkCzIgxppJQe0Cng3HAbeDE0
U3lmlBrDI5TlEIO/FXP/HTUYCHMukqd8Ip7SjmV6iJzyWUUVXWsC6JIST71F/qGqrOSH3xf7uoE0
HFVg8R3qlKr2S1qpf5oKs9l67dRiPki2Ec0UtwKB+2GIaBk3encb2UbJ8qqmlyzkY8fmKI5bPBrj
xIcn67EDOuRMJlbxc5GX2d4uf6ixgBZFrQipaOfc21DwvZF4jNGP+b2ym8euJcqTBzW0BSfIL3NH
WWMQIk/2yciezNATJu6UrLCJfYU9FDm9AJsaw2w+LVAhHFPGpKk9jLRDTyTNUWgOZIcoRLmNIxWs
xwTLTJnh7w683N3ZPY7zNqEgNWr9JxC+jnVlt3IwqJ04+3b8zHDKIKW7z9MWiuE0pMhgTnFy1cQ2
kPMTIF473BeGr7eS8tO1lcr+KhWeIfosRIvBNIdZD32pCe9HB+HU7kuCYMCWsR9b4dHOCgDmTgJ/
UA4koHVCtnMc8DTUwyOusxwM9TTurH46FgXch+9t8+R8tLlqDhzeH+dwym6miZF7aUzmLdPMPMDH
06WfeUq9EIN9cTZrQSZpcbV6YYwNDZO9O4VnY6jn26EnShaommS7bbOZFRLgsbR+eAtNR+sfnpxN
eqim8UACgYxouwBoE2+4lSlV0IjFG4ENYdX7w5UZQsCLRms7QyECmR2EDAU3pC6t33nNjDkb5fRq
TyX+LGZZGNJZ0+ysuWaNuw2CFxno8s1HO8fQQc4RMyljOfbuf9wp/7tC6P9ZIeRJjj9/UyH09RFX
/zZY4kzA//GfgyUp/yFshkqMkCzhMkn6j/9s3qN2jwkSpXc22oy/DJ3+OVmyg38I9HGxtPLhJDLl
vyZLtqSSzwlcPhXLhoWB1H9lssQs6q/7n+WvEPxezJiYcVn+X5r3MhnWneOF7q2cUvy7mDwG7pog
Q5YCX5XkFiC/2GyP3w8qoavHjeKra3j6mMtEm5vvL78fMER5CJfav+mQ4Y7fD7MR6+O4PHx/W6FH
ULUMAiYfzGRvUVR5/H6gBbihzIK24j/9mVEWuyhsTuV303HWUc6bLA/fX5n0bOYru/EVbMGQNvGx
UUf1RxP08mVYm+SceyZOdvU616AI4qVhuV66lj1Kl90qvg/tgOJdsnJYuxHw4yJgMmXj9/zuW7aX
JA4DhWHb+sUFu8RNubQ8S/xJW6vtxLorXQwGgXfQU/Yz4H7LslXTE+3a3XFaGqONHt2xNjUF4/xR
05bd0TY8koVRreg/QMMxPH6niErqbgoOHvmuBNvZwTJRrzPtcNt2fDpN5gC2+feXuln6rc2l6tqC
2IxLutl//57GUrb7/VWSVFhZ2m299Gd/PwBqj3digETf62qfNNM+SukOzxb0xBgda+wj+9FkP6bo
rZYcLtuPNAHRxQGMxdhDRx1u1NLtHUVLsMwbD3ZkPxZFUq8zhif/6hiVS0u4gYC4shag+L8eyGRU
f/oWY0h5xEyVPtAd1W2z7+jJ8oD5XR2/v/WWpM/3V+Z3nzlJzIDYzPH7N/9+8JZvv//MmFEzx4I5
fbr0pP/RTrp0p0fZzmRe+ghYVC4ITy+qlkBg/WCd8RizT6qfTeeRrN/4hV0WlBTRowrXg1hClj2R
pnXPtngL6+4GWwjBs+ljmZWB0KacoOuufIXIHgAieoFwQGpXu9tJ3LX9whnahi6S3ilbtker8i37
LeELN6/VhWgj+zyLmqWMfQ+cDEhH8501Ptrqq3IgQO0bGwQf4xqAbLgbie9hlBlu6hMiAdkRnILm
jdxPPdhTnDckbEl6kpOlRWJFtplNYglDxDu54sAkjdwKBR9Gs0Yd9+wz2eOeT2G5cX+l94hNIaRz
eGUkRr8BsSXgbCvdui8koE2AQZKg6YpYH9nhblwTAc6HXcq5FlkInBqpOEhjC5AIqqlHNu1WgW77
YmDAy3fXPyUPbLkQmaNNe24fyQrzSnhrqK8zjtUaQvKG+dHkIyquAKA/4B7SV/5c/aA3cfORHWBA
noxbuDfk7dSPjiQyRGn7pgSTPVLyhA/rRmzgLwIZso/axe2xm5J7ACBLL+Wvzl0NzSfkGFgu/Ew3
O1QAjj6Fz/34ilWOV7c1sQOvSNCKDyYRBAlpjdS3kKUbG/oqpYlHoOnd1aKG5N58tl6JHUqHNWTF
GZucEtwmscIRpB4pviJaRdB4A8kJi7rLtXlVNLpUK8VxHAR5sR7EJn90z1BZ2tfyp/dcvgSAVohk
4/DxutOSGSVEuAdLaPAuAlYMd+zyOGT7rEj9p7dELJ/9XXLJsZfeT/WaPC9gPv/JOhtvZIV5Mnxs
7Q/71/hEwDQ6LazW9kB4hN4lkoa9uc6/QFVGXA7hLv0EXC0Wkuq6uJgWK8XefslOkCGAwwDnqR77
c/0y3pvvzMSat4UcGcA7XvVnX93ypna/3fxozzdkDAJMZiXxrC0ETFyJtXdC14MoEr03p01yEO6m
euL4lvBOUBa37ph8FRu5aYkdrOffwTG/6aFnchrYeJBo3N/BZ/yE4vDL/rKOzkfyFTyw7kx64z5G
FJCxXYVM+hzmSM5Eg5EgTuoeLy6ZVfkarnNga/BiNgO4cw7Sd+WeA+IdjEDF7QDoHczrD/ODrHKV
7+GVzQXyxSb+glkLQ0itv/pLB1fvohjzvtrnGANjse0vwdrdmMUa9yhnZyiIuJSpBsgvuN1d1KIT
SaqnmgMBnWSsGUv82P9dEud+IUtQthurfdPWD9aOcGKYvRrdL06suXclOcsXZALSg/kxARJlMIof
cJXz140Vv+ym+SGZpu3TrzbawYpFhttXV3j+vOb6Y4aLK39WvzCHR2RY9yTn4QT0LFENrOjpmbxR
tGJZHHZgxw7DduT5E9p9Tn7M7PW31Y7Vcnjv0+18UJAowI+sGnL85SYmthxiYD2oJwjyIe0v+/ze
+KyBhOWrwWACfuTaK59GigW4EglOw1Y6dy/hfBibtZhIoa4DY+vzPEieYukk2DieyGwxICu50bHu
oGY9pXwom3VkbCK0NLhQK9lsKBOw2p1I91m4cR+4vB+KS/ozTm+Cz+jaUoxx59ksINYvhm0cpEB/
Eqd5q/rntL5kchc8GoBZyYJVqxBGHLWoxtkz3vVUruS45eDXfMrH9i0kGrzypvsM+l+0jl4GmlKr
F4dWcIX5FuCbjbICAOMFkVKIBz3eeeJ33PH011F8w+KRFJvQPrn5psh/0ToM8M7Ca/EwvtHK4gMi
rFbe4/wY9u8mSDsWWa7eegIGu7W4hBRTVgzkTBjd4p6/w0biEuMm67YsFh4DNMboZJkBCgYrHfDO
YN15j/tXm4xvegwhzv3OD/wDugpy1YYnxvovduzNjvFnNN3I1RPDsYcof8NwaN6W/LrtzXwZDjfh
W3MsiPhy66OJZ0sTX4XhJPrs/xdd57HbupZt0S8iwEyqS5GicrSC3SGcDnPO/Po36CqgWg+4uPBx
kGWJ3HvtteYcU99jZorTDclzYQt8dCWnmC4wHzpScM4rGr+O1By63uXpVUi8RztMNxIRAkgtTjxZ
qd00NlQi36LLvSECHYMEcID6YsQwDItd/L7YKtvoqu/GtXpUTtPJu5tbrmgsFjvhZTCOZ4mJEauL
y+LFU0CdWtUnAZ0pplHlSDPRxv8oEfgaHrPZpWer2nZGMlwTp3/LV5qtrNAzJhsJJXrhZLD0m2M8
7Hv1QATRuMucePVA9ck7qP1IwbdKrouMidFSGD/ktkoMXEX5RcfR59wX7nT6+lZY78jDLL8af87X
WwoFReR6IIsDrFTkomo14ZOSARu9TYS+awepW3dQfJODTkAH4r/C8ZMLGXekLcccE7m6rixE9/mh
gKKfoEqbVLcWffjfvLSru3BWS1cCasvWq9MdtDxYUL8oSjFf82EAIXJ0aaoUsLTAzJaO1tqYMwVY
/xB3SydSdov4gU9OBm+UMV+3wm/1WRwW76lpAUMmOxkyxi4gbfGIFR217rMsbJ7SVd51yG33GEq/
1Gdui/uE4EGbuM1y2fwTDLs6+osN4gS3AZbrwpVwFSf7aC6C210mxz8L0hbMw6nfKe/l+qID4v6t
PoZjMznmqeAxYBPs1HVGU8YOQAz1B2wQL9ih3lsFYh1S2o7XqMR2i4GNKdCNuKXas9HVhwjl+00G
dDh+IPFpiBpatjLTEbvPLIyVX4t3EQHms4N2dAcD2V3SFdxGAMM7aiWehUvNro1uq2PbtJItBkqg
6Bd1l1zGZ/+s7rz+/LKw3RUXvPAovNJlNzjLfFO/9W86jLvdWMCEWTUDbtdjtjUe0n36DQZHwQeW
HaZ7teUYgK2i4R6UHf+7PRef6qoiKwLmg8w1ZIsIZWYSyDq4thv/JrwZP1w4lSvdxeaJsEF7SIor
AULC3VBDbHiaE8B3cmCW3SeKaelBLBIK5rJZV921D2jfuXAIS3qbK0bQMcTfztrT98WiAhwE0nn2
EV1m9TqpOa2TrFtxlRPiHUNdcdrO1TuLaKqeGbW+Uj4T0rIUS/p06vKU/7BPLzCkpyvlwagpcPMf
NNxuc2wbpObkidw5VZWn5i5+4RtZvMxVKK7ibCVResKxhsEHYmdapT3V7bm7VtdKPkjhsrsqOUy0
Tfw+UxsDrvryPKIsXqzKW/zNH18qTo+4C9E5dwxj7215Zs6KMafW4e8tO+Mo434Lt4z56xPABr41
151CWmdXFQaWscxAa4g2F3z0MUKbP8Yn78kzaplIITrG8N3lUMjsiMSbwV780yjPhS1/S6Fe4t6t
wptRIAVYtz8lPfX+xSg2VmxGWrS8tpp0ghudowa01H0/KTPLR6HmDAhqtSplUm2OZeZWw6W+VSAD
bIt2g9fC3P79zwiyxVZAnG+a1YenoD6m2dlup7b970d/n/v7n6/y1QWBwlg7KvBmNCp3BSJBpYHB
V9U48f4TgKRyXGbQQvTR30e9NPz3oxSlMSCL+SsJhh43TrrdwPyamMr5RwZNabL1//vTalG0tqb3
1JHa2ohM8sEE3GMA1+WMShHZ+6y945zZzr9QNjkehwov9SKsIeuM26xLgGJOI3mxWbVdZCXb/t+H
SsE5f0zI5pPPDDxQdzb5kwnObyjvYm7/A0c0AISgh3BuVXjfXfCoeWcDUGlhTfBbuZMJXSD7+xeU
3q5aKySNGVsModmXLlkm8gYLHLBwJIUhhAT9rrFTLGVjz7i/jhAhWRwmDx32c2BF4LB0lwdVdTJY
OstYyjf9phxGaUV2o2CuNFguoiUTWPCbPcez4DTUoguUsNT6TvE0A8vbB0v/0M6cVVRmO/76I/p8
OrKkwCAWv4yB3a7U9/ZQfnDqRPttqnYw2TRR4SFTjxVECz3LyNbf/a14lj70W/MljLb/yyydF1oF
uAtXHOoW7z08o0RzsKvJv91PdOaQWiRXjbwQ7TLMyqx1HFw1oLqwLbMVWWrIF5NlsW/2DDkm7sJ/
grxsXvF6/A1W0scMS3g3Lqo9k7CBPx+jH4piTno9fo33+jf/wNRP5g5ck8BwpR0vHjk/nHf4MZCM
QLOo3eRHdSP9fWBDIgSE1RW6I1zJ9kL0AjmJ1MOH1OmZsdjBire7IPbkPMILXWuXZuujyLKU4yjR
KnLQ5Sqoc5lM/vQAriNrgYPp1ETrAREvfjiWPNyiDgoufoiHYrpg1y9vVcBVze1Gho1bYE9ZEq4K
YGHPVVlAKfkCVDq7Jp4BLye5P0/B+R6WA+tYuPfeQBgs442+mYiVOnjkcznQ+7fKmtQ8wgNat5nj
ddQfHrVUluT4ZOtmB7p5gQHAEm5N4MAmjtd84ipc4UnHBxUgxJyIfGVyhHu4c6SdxMJyi06AQsHE
gMUEjM/YWn2vGQJdYYxyrcCIUH+gSD9xNqFbQvbMd5BWA+S+vANplmx16+9UhyQjgE34idzyikqs
CFdcRiYDeASjiCBdhWBiZbk4iBiZrWHd3qMTzADjWW6lHcO/5JRD3IxLS8nt8Qd14sXrHAOa672B
44rogNfc6b5oOKPyDJ7EcIlnPXTkH5XDNycqgnS4gkmoSS2EuN4NsA0sc96N0oURSFoFMFCMrPEd
0Wt64PTSzkXgOvxQ4WlyEIhZg/OVoGykK8U5GUJO7duzHBuuAU1uMigYDNLbYrywVok8IM+DVI8R
09mVvv+8cQJz4vQgXdp26d1ygGifM9JumZr/BphfwkGrNow2F98UfxxPdbfYzM0ywIfgmQJH44RC
ngkdA3oEsDUe4j8T//6ec6QIBepj2nvdZwCfiGEs+0TNk3B1UnkoS9lK61X7qX0RBoLxlKYH3UnA
ypj/UFonb9pzJT6GTXGCLwnWSJTIWbSwM8LrBlTFvLyjD/bM3mEr+dMchlAApysdGLSFLe3QUHC9
ZOS2fcxX0Yf5SxcBweCNC4PwDG7DWa8bcBSnKyC8OHxrX1wkwWtqCFdblh/4u8gyGC9pcoTwR35C
9Gp/WeKC9wLqE8kHCbXarjvX2OCoqYDbFjIwVBZJnhfNiY1+6XWgyKvo3H+gMKCVgUOKPtaoPWH+
CQbSf0f8TSqn/hhBhfOi9QcI5xPbN7zgkNSkmv5XssKpmH6gmEP1mroCbR8/3PYHOGS2YddfOGZE
LvWDAhDkAZbUjU4wN0lLmJ7px+I6akdIsIBCJYkUwUsSv3msTE9YxWBFu8r18fwMc5uFJXSmCUNF
JbDD8ffwPvBDgEaLLOap1nxwoOlAn4A4LngPz+6cbwE436Bs8Xbm1nShrYW3weHdrX7iCzeJr9wM
jS30MClryOhQS9NguwhXrNCKXd9lh9MLnbQ1vKPxnl4gspeHon/Q9WInmtH18OB7hy2n+oLTfaSD
Fu6UJ/cugPXxUJz083hmRAymjcSPDGCHxeqsEx2gIPCw5oe7hMWV97HsN+N9XimiZXDjneeWE57t
ITEvIdx/VliTm/GLXQNgbYQQUEHFAag03uX3+NCfDWJZ0Gsmvi3+DoBD52TBnfAFJZSwcTFYjwH0
h5VJJzRcDUQKU0YsznOeCqmbODC6TS78/r3evDG4aS8di4D5bosickSXwDi4EEyo3eIEmhmSMfBe
Fp8FcDOKkHxNcAKgXcilOpJWWL3i6NLCMn/ZalH8Etch4I+LduxQrKJcWGF/ACMP/LN566/yL1lu
kNUxPwNEBkzbrejdAaHE5u5pGMgcfiGcbYIEURwIM614TtIOjvkGKSp+TCxUKhPAT2AM2BG9F+rm
9DV+9AfuNBZs4GMRIA7Ee+QdRnfUZ9gok021UQgDZ3zI5ZTPwG5eK0G5Uy30hjOtuWsBI0auKlwR
8iyuCufbOWBml6u3ul9zX+j5PoEcu1M+tMExMjvBMTNtyhYQtlsOKzM9tVyNP6HD8XilIQ/2nTiF
5Pqmjw5YxBE/de0gxxQJjNsUt/lvZmUhP4H37oCgCC4b/1hrXwCwaX7yhnvdgcwM3zjHIZJkLgVO
lWzbzGUz8guXMLhBxAPEBXs1XyjqjNluCORggQGZ3faQHeDqwGclVAnVIeB0ll+rd/QHE+CAGkre
zaBO5j+/Un1bmKu643R5FP8SdWbcMJk0+aUmFoyIrFADgWYrT/XuX6Dr/eBaNI7drmtobQ6w76na
fOJGyKFf+Lb0TaA4AqJll29IAeEe/U/0YU4mEAnIlniHKTwgHueSePa/1F6wqxuGQ0tkCYvrzKU9
SV8jnEIf9PfAS0E5d2neSMM1H7jwcNj6tnepWUjmdnTMaRHTfmGv+mt917fpZ3wVHbiGua0T64fd
76+hT16M9ES++G9RrX34OqtgyVgn2wjD9wx7d32ClFh+YeumdzbJSV2JN15YYKzcu/UvtTi2JBJp
q4LJwEHArGnNFG11ax6Kl0SQ3D9wNCRBTea9QacbIVIXXTo2Me/h0iMWZZ3xKXVurIq0LHF8/kuJ
cAo/DIOJG9UerNyqsEuI0ndATI+UO4ACr2fjW6XZWtKWKRISS/8XsAIvLKRWIoZUhz4wfUzyieTt
sJf/seqigAvBR578HVdZc8t+VCQpVlbZuF89q9iPl8ZwvF8AdqzgegEpaRlH24nhB35Xe9xG5/Lq
r7lav3mSXrmqmz3N0qI48SaXW2+jUrq5WnwAwx1+mI/yqDrDLiQvAMEiYDxF5vKkqdP+Y1teJMvk
TZ4Z59qOiBbGCXvppE3nkUB3euSg9inOr6xRlbKWJUK7VkIOSWAuM4hy9c19UHDuWUHLF/M9R7vu
a/HFzQkpvXtyscg/MmGJhgULvn94xJVw99b34TmC5yYFhJfv5yN5m/bVDUxNsAXljnREfoO8Q4W9
Ud+nL/Isane8QxZPP9iXNPWUtMdg/Gajofz39sqHh49V35nfVCdgWLIMo9gmuKaUD2/apaChc4tl
njJJP7a+l98Mrslnt25/QZNyKDvFh+EivrBQ55sEgcM+26mGQ5wrxz1klMjIG9zVFPubwlkc/DM5
XcF6cNQTxJSeUw1imJXiFFa+h4+5Bo51XuyG9XDtX5Jr7rGXFxyWjmMzVw7NiZY4gwpCYV1CmT2y
3BKH6oJkQekLJ0N3Y43EygyuPvmSquXYrSnfAbKJc8/ZLC34MxxIyAcwyOQssacDxliGe81duLMa
602ERzLYIvIZ01ZMAN0rkw4v2VfDbkRJ5sQLyBSbHJ0PiVhWNue26dmSXxArIL6RXNjyifDFNXK7
UbkXLKwQFuZuA2FOS0FeJ5JDgQgp7lvaVtvmo3/rSNPrbfkFVdrmTadiBrCN6iE7ceqjML3mylL6
ICKIUE9OfDsGAhsOFsZ9tjocCAgPNom4pM83cY8Qs/MOzsFn0feJ7nC4doRPb92/hn9k2AJfEQ7l
S2hW7Xfz8AAUQW2+wCUheAnmkfYwd+IXjSutc9SnsK0kN7gOj75ytGZF6yL/ARxDcOTczQf/VIjr
Rtmi7Y8mSyYMg0ZTzRvuFDrtEDBruOJh+mJSXMp74i/mlNXhQwuW4p6+zwiqe684uNNu5cuno8QI
imLcGJ2UZgxtkqsaf3T8ReGmf4U9HqEVBJKRS4fe/J5O+ve6Bn16aa68baVnYcOh8Wa1EBMkiOco
Qi0ds6Ql/IA/+Kc8GHpgjkx9V2PEJq3DszLBGrFrLoul30JqudetC/dt4srnGJyggFwXTPZGNmgb
k9W6j5ciLP8MhvWSjuJ3YZFs8cK8CSENU7wqz69/WNmAXoarNNqBR6VBziPHTo544yk5NtBwuGHO
5ndfrflmzgXJiPnMiQ+s2gmnHc57P8A+uKmZLZ4JXNqRS4t1fFVsU24eSmU2Ev+gOcUq/2wf2lez
jyANIxT8FGklkzxOrvS/fLTSf827OcwbFbM+3a239S44MGP1/ylvkbt4q7f4ljjwjx/qvwHtbUiK
8DwbDZbADdF+cadhybp6wnni2I9JjGhbb1uJxLkfecSg3Q4vL9sNqJ50biaLxTpqcQdtzXhLFIOm
7lXaPROeBSuB3U3m3miF8551l74IkczMtbRwGVoqvoscGXyMYLpT/UIiDwMYVgVjIqKGW5eYL3mu
I5iJmrC1l+hOy6tKUY72mBndS+m2TE1TfwX2oBaIx7LqwTY/KY69o47uG5Xrpt9SEDAv5OBnE6Qr
fGfvaM8ywWa1zBYXTXPD5AHP5CYtVqNJAWOBsc+secuy43X62dA9J0dHtGOmwQlpUQwNaUrPYYsc
XEoHmSoRlVjcLPHgf8isY1T3jlwz4eLdowKO8WvakzQ/g4loSIKReHEk2cKHz3ZG5kZwijQIbxvD
qdgQjWVHJ8ZlyZ4DP6iMoxfVclrsMyCHU76mRlt8GvdUWWaP+MfXHS71dE82g2OSsczTJlqGrFoy
oS/D3j8yPm3ekOibsPRwjLxxhmeguHivEJnRMImeJepHmlCkeheO8Nt/m+9z+BTsezYkyOUUGx+g
Bti+2eFQGs6cCNIu1F9Y8ZQ4G+MbfgqREQF5PBvP2xMRqbvai9wudJvssNxJ8YpZPxSbMHOays5G
nMAIbRlSuYwOgze7rODskAPGTNiQrOabDVRZRj9k7xEGQVAyWKNDCs/r0TvDSWA5kplMTdQ20Ahh
pUeCZYBK4xzGncZ1LVjBPVzVN3wTouTEEMpguHwkxbI8F/c8Xxso51U6244U0bNbLUhIjM5j/1hE
wHCpnVkoKDZ4Kqv2K6bP4+q0d2zGglzrhM8dxkO20SxhTeuIa4HKDoz+nb4s6MCCgulmnIE0aCd5
y/aoPpRVtaqfcF4LEhzQht9laVlF9G0xEAQIYpbAqhtqsZv/mG4IalvlI0R8yRNkDMEoa23SJ08d
A76NtgwJJ2dSZegbnxSjyukRpAQf+lF36i2MmzZaVi/yXIroXs7PNfwcCItdevynrEdyU8YzA3MG
Rn270sGS2hRxHZFojrpneDo96Fw4jLFeLWPKu3QWNumpfEuubOoL+EQ7wYY//sPAKOI8WlnKhoED
rPl1fBPVU7TtTzp59N4y+fWe4hOcSULhvSnfMzfaIv8HHWgpkDqs5oP+f7HNBSgcS3lXfWSO5wib
5h7e+HPIH5IcphxA3zYhAgOWa8TIB/80HDJXRhVMU2me0IXBkouG2i55q964NYc3LjIWPLlcaTfl
hetDOA1wLzYLnMnyvsvfRVoYD51mTOP2OCyyFXGiYrQ0SAmid/ObKbuKbAp6QszK2KJ57Sl3SL8b
1yC3koaZy2r0HI3lpSe8YJWT9WNucFVKvh0YgCbdgIA11Z0GZhkrVGSpt9Jjrn5Q2fP8AUOv2YI+
dhbxM4HX3Bi7TjhKBzYWqAaMvnj1sGbNL69mE3cbG8yjLeW9+g1v6deAq/OXgfCFh5/x5nzXFloi
9rqcg9Kz3lW/FdjHGbxiGfvoXhDdezUJKsPKi16byRKtrdJiBNgRJEfX7413h78RauREGfaUd61t
HPQTMqGluDOvzA6HyjF+APfYHn2ICk41DSVLi3b6rvscv2OJe9CK/jHn2DRQY62mtIbI7Yloao+S
4igUaYSjXPwXVtOczq5xADLKbAT0EbefSuJzaytk10jE5hDuzWnWGr/CJ4cKEhwqYFtMdBieOO1W
4z5F0vNl7si2Dy7FHbgQWRYbVgdxpUBYy/eLfDX16xIMscNtUNqoWOU39ez/ksfOvPnbTJbNElnE
PfklXrLIaUvY8pPf16342+lZHeqnuFbujBRJ/r0J7/p1ePejtbSRSWxZyt81JcoPWY8PGnfaXfA3
QPxcZot3Y3RZMiDkbgPcmE//xqKgi7MQTVOdAo/4ySfDp18zZyhIDZk9DctyFZ4lt/+Ozw3DN+Hc
ihZXfHFX3lWGPOEtUe3ibn6huNZo/uzaN4YnE8nFsVO5EFzHNx6juVQX8UvdxSdCO2XybBhw/ulR
hsf0UbkKpHjmSjQa6IveGDJrEMtJkrfkF3GYt+CDy86/iTSbl+aJkU8x2un+85NjdUyHYT24MTXY
r0EW1r2kKbQM+EU8xxBGoVXeovt0QxuQUdWygufEFW6Eboncu/xa8DOL/b+EF3SxT1z83CycaBeY
jd5SUmeiNwa36Kac5He86avgUu/mCnlg40UIYCEhudOw3DXH9KQfBZu3NPoouLF24aq6FpfFRjvj
rz0PrvpFSqjSW8hCdvJaO5sLp3mFT27dYAtx/pIce5vp4jjsYJ+ie6EtT9l5saVN5mLIkleYh0Zj
ra+5mgoa81dcXOjk+SPaZ/PRHXX+Wsa3P3PLFvbqninlZAc7QbNGXmeO64GV3dV1ctV9Z6/9K4Md
95e+VuEPlRve5x96MWQ2zUxmYogZ+SA45Ai26ug6MEQ0ttNFkTf6iRIzLt8WW3GXsnyy9ZR7rsti
m9xzEPif+hefawnn+WWJ4EKR3iPkNFT2z+og2xIVW0hFZJfyGV5qxKRmtDIUVlAQaIuOkM1chZMt
WCECj4P5EhHfqgu6TwGBHSdqgj2iT6r3QnnrKJImR5JdhbO7Zonf5Z5HQixrKkuxXVaP/ga/mccJ
oWrVzDvVnUeo32f7lr5FO65PhtdAUwU62wgxb81B2MZv7QYVlf435efUeJX3wWj3Gyr1gqWPp8iO
yQExWJtPRtglcQgH6Z2+7u9AVbX3H9l+loj5tjl8eONmcSo/gw231kQ/9YUmhLlNsexaKyGkOjaR
z5GddPJQxKKHe1SvmiN4D/zSZt0eXjMVkO7U1n+g6BD2+oWuAM5t74Od7i2Ot+YFYdkFmeuleS+f
oOCpo+EEfrJiC9jTSI7k8lFO7CDsNPoW1ZBaIkOjEQ5BGcDGwS+X44Uq2zhLIx6kZU55XF3Gt/qm
nfsdoPh4E6pLg8r2UbksMCcchMJu8ZYAxjyKCEjYmWl/TN9C6Po2ophdRD4R4rUVmkfaLFS9QGtJ
uRjdhc1K8KoMe3gw664e0WNx51DaQKRms7n7HIMovxx8idsXMG2QMgZ1LR1jPruwqE8YqY7/cL0t
XtEbB4Y5nZFoGw5NDrStY0TNwbGmJKnBASk5MiD6aT45qYYE+h4XH96totSGKlxtmpQMnjXMcOpJ
r99lxTES1/q3/h3LFotOwIu4Nwxbi9eM0cMXZ6r2pY6MQxzyr9/Ek0GxC9j03P+IhE3eonV2VLgx
26XxKZzZ6VLllPrvM0hc4eJSOU+R4Tbum369yK5hcgG64wUwEJAnLbvfkvnfkxpiZnF9EIKZ0m2i
t3L3vwcijzzaHEtuH1ZqSFgpKMrCKcGuxW5bPWNYohz1VHDVViWhll1zlVU53WXmrjSvmDX5Fk0w
+ZDvGneZfPBYI2UVn2dp6Rxd3xrvhLFA3/wKs01NZNta32n6MiC/pgOhzyhhXpAnYa5o/NTB4bgI
5g3Yv43r5pfch13IHUTGJaj1t/oZI1H110G+N72lRvdDBQe8zpMDKApkVKx8uG5yRHwGh7al9D1u
g31BL2OaS1hON/Qt/WVNdBp7FTSWC049ityhORkbk7Fpt1YUZKh79mnG0iufBQef6XgF860M2xIR
BIzTdkVFwhNOk5fkIRmFIwROMOo2bQ7Rmgb52qO2lueXH9YaoQkwP4QdZvAmv4bxSU4PKbHTOUJ2
bLH2JDyEftN352zcmky7mEHmDCa2Q3dQkq9R36omYrHHCAZezAgknWWI1EIUCXhzKpohc4bdOpYd
M4S6aPF2TOSxDfuF4HqI6jC+jiCabB07FM3Dl3pdnJEntcSENVjBsAlhrLcojDLy2cj+UzeYXyH+
oi5iYYbx1t31r+78N9hv52n//+b8f/8EQ4H4JZVgyc9f/fu+wPTn7kiFHo5PDbpPlgsOnx4oPjEs
8+dGT1dxTxnnzksXG5A2TtrSGItq7oRCoClH2AMR7H7f0krhI6NAUd+PAMTLam8KKmfFv0/9fVGe
IHHUDa3tv89JU8aXF/NP/P17AaPYLMuF26hI7NNIhnExhD9SP2vt/z5XzV8oY6T2f/8ba6wHfx/9
7wt/3/efHzFVogHA/XeN3amMt/6+KU1MoNR/H/59a+PnHEwiOd52WlKd/G4zQNipVfBNY0vGNU9W
0kPTrfo6X3l+445ogOSoaZZDr4+2njnhPW7HQ+WPl8GrG9vHEmnl5J+e9Cw8JUnwuVDSK4C8T1ns
mpWaqOpywXgjjMdNKEROxf3aeqchGxTAMVJEt/flCbjBjSgZVgl6utjvBndqan+VQjz2cjoIi4xR
Y4IsFgyhiHVU4kgzMybNFp1ookRHIYxfaZf3m460gyWOE7Y+nX1Tb0MGV3U7rFOdyXbYf+ZiLu9U
D1kUTm2SExzeFehUvEaa2MGdNDWuQVqj/TltZGm30BjJ45jAi8Ys3oSQPSczxLVtViMJlCSHJBMF
R9tBiPSQpAk+hVESMrIM0XdqqC1qaAMEhyNrrHs2whjGGAkpwybJg1cXydscdepsJMHuygytKNai
BkSEeIsVL0i21DCTIvkuEV4uSuAfISKvSY0Q03Xdwdfl31pEzqwHKPxriaxc5uVF0Itg/4yfKNU+
swX9jCQkADYHUaMZKBMGE+1LRfsG09sSZDJHDEWSoNU6LHiCWJhEyfYZJ9ZTGiC2QxA4Zj/mkEUO
KVjhEF7hpzU1arGq4xgQjT4BIVNva9jjCU4CYRwGj7DqsquXkykUBfJFEtk4/ggmRpBnbpYCWBXr
JN3W2tcwrrVM2E4Ca+CYR6HNS+7UAxJ3KUwmJ0zblycGBZkY/8QI5YNXIVg3hqTH4KhtQXiXHaaH
UKLnUDVhdIya1Gmbea1Jss+wxG0hHaOiRKSQm4gWpoYTeWx8BIbRuLKnfy2C6TDKCU0pU0J5DOEV
fzFjPv4iX6W3KQf6cEw16NQJSdHaTBpKuNU2htI6eTdgCB0n1NwBmO2UmaKi54+SK9GReok+ZLnB
EYU4MmYxi8zkX9UH1Q7KwWma6ImYIbbqKOP+8PqAACLoZFj/qF2ND5bA4p+a+j+RXtFaS9jbYokW
lcwlC/98JZdCt5/McWtMBNN7EdWAGtXvgsleUNBBgy9OtQ11lUhQncVATj61MqXVVUUvA1i01Xho
nY2CtFOOBJ1AOFzbMVUV6Rv6EVtbpCxurerT9itiza5YyqIi1U4Sp3+5P3tcSLbX0YyQfdOGzYE6
N0H9nf3rhbjdwzYDhkAIxGK2gpI+Es5gI23bUtJEnj+43pSTEI/oNpdVdIb4z4cmEV0syBobat4l
+WrU9J3OC9DN4UFpy2XWTXTBfTBya4y6u2aqohmn71skOTiLrIgxuX6G9bCVMHMjRDRphKj+WtVM
iCCMIcK4/0mTjhFp6L8CHNDEgBBJn8uxC2GrXYZVPLlyC0i6NkduE5Sqfgd+57ua1JADcPyspumh
EsNQMJpqmCEO8Yj4ueUKDmYWn0ATK2fwGRIxRgKQeDHUtDnlMkeYePgWDfF9GHiv8ciOjkC0JrLs
rzrnbA+zSOatHZWTqdJyFFTQ/BJ79Z8EaGTgEomIbVMiETytug6poL7HtBtlhVklpDjZB8iaqMK2
p4iQB50NpzabbdyFH0lLpAwmup1SBwaqSDhLWseAdPCxJXioRMKxvCwkkrHbKNnlCmPiqKRyaCQF
ZGyZVyv8qSe5GR1ZN0BHm9j0vUq54beeXcT0DHECww0DzLRqpwr7jRGcMsmXj6D0X5Xc3vOK+6Sd
cqcZRI7xBv2JwK+DY1pwANUY2k8a4ZhiTLOd05zRFwWPy/omC95V8HzmFKUQb9EiloAVA2h9czZo
byz2hLWscvMlxrQpvTRigI9DQYrGZl0PvSPoyX0xzHYFvf1ozMDD00853OtfiZ7+jo2+cEGeEDIj
0oNPnUA3gLF7SEtkOQ1s7G/Sqc2Rmi+kPLZNlfNSSyCYLPu6O/ntJSzqgNCexUPNxTmDgz4FtxlK
uRq2pGpOts9VjtJvWfv4e5g491mkbxJz1fnoDYGhke0e9g+xvY59/ahzAGqgLD0j4KIKYAEpI+Dd
iPwAYUwe4UIB1ppp0hb8GZpjKCeMcdB4SAs6I2bDrQiMs1ktyBOyMwYfnS60SKDFZS2NwnIKfG8F
0uwUe1Sjhqbm5FlMm1YKCkevk0uapiOgFNqjJpQMVSZRNJgQNkx9wrhi9BDaJ/QYjVFbpXGNQYQH
GTjhtJENhu+U+VzyRkTY4Di3qWsKcTXkPV2IDSy7Du2KUEiWXtFcLiaCAISR3pfsiQwhGu2ZiDQN
UnM/NcLkqCXqibyvybwhzaggMGSbDzgpNXJZ84wScpFi7Yt8uvyF5rVW5+E79ziFxUIYMkHjCIPw
pEey4Jt0DRWiwVYEASpSITiBNsdZDhzsI5WuR61z9uvYYS2DwVNgLAjskhNmmAJabJQj5dh1VqnX
BWGZSPhIMjiOAz3jfLvA5b/MWub7oaEuZZZ+ApoxysQwCwg81aJ1yKBdGhL4WAjk8Uw/JZPussD1
7TQ01PJoDDkkCvdFUpu2B7Ob+bxG+4McTjmLHsQaraWBBdlv654+PIcRMZPt1sf0ktURviU2k7Qy
4BZq8iNVj6NSaWzkxVpoaWCOYoxjq8l/eMU5spuLp25q/YsgKbI00tsACuSYtl296/2NMjAPkPWw
32kyNAegGIhhUrpQ1cLcL7L0U/OwnnciU/w8Og+BaWyVqb3PnB0uVsoaqruih0qJC7Ses8YiEtvI
0oMr1VGzVWBIGUOorzRlkAWZbBkZHgffkB4W8PoENZr0o8TaI69KyR4KEZTOuA89RJ8d5xciGZvE
LiTVzWKkC0F9nQxjE+qwSENEDbJUumbp0yr08fwovv6h1H3J6QuMfzjQxIKEUWgE/FUThjGGB0Uq
EzgqCaeW5283ml8d87E6ekLwPg5msNbJ6JvsMSIZQm3EtT/STUpJY3JLo3O6Cv2PWDPZVsXEHYY6
Iq9x2qp1fy6TPHQzJXCDkO6VFKDiz6MSG1LYYlacj0AC7HBCGqW6Y5sOF0e/l8aNAaPZqqLcjgWS
e8WCIX0SRHamHnQhjUh6ZLyq6RgZRemf1jffcOj5Nv+MDHrcUd/xghV3L53MTbkHGqLeJlnHd0vC
N0Sk3URx4k6PIArVFQ5wOLTSHJhGY8LjqpUmbd8HGsOUUrAkA62QIVekQtKlH2q55JxzLvwUw+2I
lRR2hWE2I9raNCC5w0B31R+GBbtEz+ynLnVpuRhRQ/btQ1GUaANP/owQYZArDJcI6kuJtzpsBgWM
aUUgDS32ziiNzWiUO3VQ/f9j77ySI1eybDuhhzIA7g44zNreB0MLap0/sCSZCa01Rt8LcauKt65V
d02gPxIWgmSGgDh+zt5rP5QxQYt2uGpqpIpQr5ytJPfJ9Uoy2zwwlh7LFU+Vu378katrm/iaBqvw
xnA1I6AJhmLkvoaWemxTYj46XisfU4yakDwCCsjkaQr0R6R6tReT8Lbkjj2Q+hGcM8mpLJ+Sd5UY
v5KWD1TRJyWw7BCq8r2G7EJN17xldsRcwyxuIr+Cc8SCe+DIXWcO7O+25VOIlMGihLDFSjyaGSHP
EVk2Jb09a1cF2iR9vl95LZVTRVLFoMIvd8jggQcfPnD9Kz+ZiIkh/Sxvy+lGuNZNFhoSJBsqha0k
He6hKmmqdax6Ofl71b3pMVFpo6LZlYuyN666g+dWhNcK9F8YNtXc08QIqD0bHCIk47zIMcOsqKMW
83FjbTxVnSqTrKtGv4P9geySQp+z6B0VeYJSqKH5NoFhrbEWPJkMzYaoec/GuFmFYkA3OSTuTiHM
T05Ob7OEtvuTI7h+tKGNySTPuDWhnTMDUa/dCH2aIto1ipBq1BDLV/2nOZMYZbQ57/S+rfBAD1jK
QmsKNo7CHDr0ETLFKYi3vs9SbxbJox86IDI6ZrV8G8WqU8kGlGezIR2KnnhV0c/XYE5ZdhyE4dyB
EqHf1WwTcyIbdtiPGeMhzZBCsEpFwkyABBctOAPDgSPZe2jKc52Ce+qWjhtaQQ4eNE4lIM1wOIjC
3oV+zVh5Ctt7egrPRmrh28jIZvL5Ag2rpgcydj+SLge2RtA31TwJ36159iemtaYifcyk3TghllbO
vcNq6Gip+8FkIBZPL3HQ7b0kpnUQQkciwocPjIPdJjB8eFUW+WXhkgYSeotftnnB3D2egCpHV7cy
zz3wPTM0VNmhiFXhTjjjfd9brLxrihlfxLRCK30jHHqvgRFcz/5SLFvsnNSlCHKaa/bzbK2hQvqT
96HrrqYbFZ8so78jhvGaN04YwpKIYQwNHvaeXF8z/pEI0twb2MjrjoC9XZGjEnSTB+hZxKWLFmnJ
xOdrLt872NOVsPyT7Xvpq+mArwqN9hS3i08x65lATulC9jJ2KSDaYTSZu4wevWm+SgmQhkzXOr0e
lz5fUxo3dfjRjepIHldygmDF3qElY506wOWDpFWzrAgmwdB6xm07CPdAIm0B54nJRvsZmmgqapoD
Vcuix2OuTijB2nTx9ucDn25Jc2YL5Srm8GLgTRRmcOVUuLamaYQjQ8fBS2qBTndgeFA5w3VYuNvS
U8PSysDjbSOKi2y/2ziQuLAh2fmhq9HXdXIm4Q4y4SBQkxPEpXcdGpd6Qd8U0sFUVf+eOPUqL5zO
WZeC2wTAg4gR9dHgKX8tfX+4aZJw3/fz9WzaySnX6P7GuTx5Xdusy9pHO+hHGxX793BZaI3O9kks
4x0lOTHJrHlxUpcRnLl2htc5CMwjQJCXXgrEXH3jXvGiHCLpsnAvDQjU0OWYB4LMEXmHUapFOz1B
yB4yYysUvobpRaQOVlRzJp6xRFkF0fMqYK8fZuLexhx4JKvgV6QZpVnbn3P1CPfT2ixnfZcvFIMp
We83dhThDRbRfYGwo7RRGJZTtW8S4uMsw380axwiwFmZyW5SK31NHbHt54No8FYYIjpRFt7TMZkR
Wwy73LR/c6L8CkF9EebO6i7vBosjIFv7jTSu6lYwXrMJXMl1sXEijwWt9p5yoLur2GFHdRkWDqzh
b21ONpiz3M85itCEIHzvwERtbWd4x0HV8iXWwKcVbzZEUV2V+bglfoY5h9GG95PzoYMHLA4lPSnI
f523cQf7h9kyTBmW6dH05g6sXIg8+WGbLOvKbePLN7/AW4oF62i26DzSLvzZmjSFYpgBcRGDDR0o
q2KGlE1VvXHI0WDyLfwipnyvRTdcWQLhqenkNjJ380M4w+NcM9NonZukLpACNBo5n4WAbEi+QjfK
72ak+nbBqKxY1rGKJZxFDVcOwdnAOKEHWiBjap39OdKPqmYgMjC8mmh+BSKybmABrguFjarpkWom
5Zg/zsL80KUVfrC2+VJkfWWW85R7iq6maL64vr1nDr0X1QZUWbdF1dV72plqDMZtUEXvEjQgFvFu
4IIaScy8YMt3HaeGc4bCZcrx7bc2XLKs2qmAIsaF1VCLYculi9GEhPU8pHqVW/2Hb8dw51CKF4Ty
wbSsfVzX/T6UhL+OmtNbPlk/U997JrwE/0p6OVkxfPLHG+Cp79pqht3sZM25GqVm3mVYaycyCwQ5
1c9+kLtlmbEqaoDNkyPnk+eBs4qpW4q5zre95V9zoiPmxvbkVVDmNDe09VQSiwN/ezSQemKKU90b
F6/oPhnbiQAg71G7gbfxZwCOTdU86zxfO1Ml12NRYUstxKNsOf/llqzXaVDuXMM0dmhU7RL7E/S6
jOscPZ6Rc18+EkIbkOC0zWp5rIvc2bsoD8gQ7Ha+QRGqcXIKP+cslJn4EaiSzKjAJ89Srw85o+hW
QisFL2+Qc53ksbcX1BaEXMrPKDO82ygu72YTU+dgi3FLkjRUYI3jJcsp5KWzcWIF6Nrc9lPLzNLL
2xvxMSA8yTjxr1gRVmh7ycd2G6YO/iuBxBs9C0T6PfOMMP5ZQ/6/07SjWTVMV07vvniI7zKsfnhe
5ARU0PidSyIRHE0e62zcul39FdB42xQ1WomhFPPOQ4kxE9O4qnzK7qVrXxCLuQ1cQegZYKr94E83
ehzFle8yI1X+RCFXURy4Bopin+g8WJKcMSz6V5AMbaSsI3HdXfceBMZLXLhqnTqsksMyf7OnOdvb
Kjn5Pkj0acB+KLpFZNm26wxuNVdNTqSFRbNZNHe1oUExBBl9jiBUW3KpjA7qM6Qwex4wdTg1vIKm
A/QVErjUW3h5zHxuiA/Kme3PtCNGrnCr2PLSfWxDf69sPlVS8j4dsP+iydS7R8BurOPyR+yMP83W
uLFr58y19m7gm30pfXUE1Ae7MG9QrDQcg1kqSbZ8G1kV7/0ajgz5xjo/JwNG/hjpezZw8m+xZXEh
Ga9Yj3B9dqrPNMgpSC2NvBjwbn789zfDqb6Hz4uhSilCDjxVxLeXHw8qV08MqpdFRD9Maxb+Oe7Q
5YeWzffdrHJgIlzu/3Hz8uv/9vnvX5/7mtf1fd/VTBiHnWUMv/kvQzwSgle8bC63Lhuj6MkC6zGp
ft+93Lo8dnn2+4f/8thf7l5+zoc2U/afVu1vpgSrsAc0+egnJe9mWt7iHzcvj17uz2LkKQPe5db2
yLFbXsllw961ZJj/874x+/+4TyAlvUOo0m9uNqt9MoOnNczGXklamceUJDLepdEepJ9dpeWk9/4o
oOVopqdZX6ljaIbqOIe+XsPGR7Ky3G2r+e9PJMuPuI5k8mCI/fcvXH7sctegKbRzhvB0eShSUh5H
Gw4u0odE4l+G23P5ucszl02R1fznLDof4khg3HZyDF3kFajj5ekWDPehsD8naSsEw16PuxWk8jqC
InaicICytdCK3IphPrRqkLwl018Zt49tzICmr6d65QCYPF429tgiiAiLekbfOKMQgToDavJrNNBa
5JqAxii2olPCBVzWTMzCpmFcaBB/CGxsD28zP8YLKAq8H7vLcveyybIB6Xbn1vW+DmBCWz32hssz
fZBbZLKV+a90oCv//XtpE3JBnTrnSLpxuksuf+Hyt8vAWMgjRn/i7US77//vj//l8mf/+JnLU2PL
JMUaAMt///Hkn6/s8tOXJ/70t//Hp7//QqnjZud1zeH7Z//0fxaR3kdJfSI9p1/BzOL0pzNACgpU
bRh4j4NEuGhb+OzcqT0ntJ7BSUHP6HXOMMyIaF3+TKRFxGHlL4jk8OAmU34AE1yfjW5gqpQwx2+D
fR/2m5gYGyNAt1IVoLxArKx9z/jZ1+ZvR4bZsa8YxBMTRheUyoUVp2KVDanAcBx6YswsbXI0114u
RggwMIjIE9r5zD6gzdJvb2sab94TBVhxkwyc0rwKMK1lmpugJUy7DPoKsxLD+j6vEX7Cn1zJEahB
A8Mjz371QWRsalJ0E2oBcOIAo2nRrbHLoy5yiifSIugVhZBBLJQUPV2yNUU3827wmOgfZXCoRuvR
dvNbyttmNaYmQoQo3qdcgvf9EivZwsZeWazLgPojp9L4uYrujoBZLmaR392MFoOljgmmJRjTdYsa
PA28Y1+M0FITTFuxgZZYzeXMoQUUx0WrDPdjQiipS6O+K5gt+vFt6M/pKps9JDRW+6WCRG/muHLX
tgezOhw65Kc+YnSY5YHGAGK63isZIDA0ZLQGkI2DqEPRA8DZmY2fXQdItc6bD9PdJmnaMmhUTPST
hNBNFtvAPNFQh/h1fdSgNsO1k1Q/XCV+2oSUXauGZpqcrL1y0I6HBcKA4rZPkBu6afWKyyC78jSc
k7oNgqtK0ye1kkhxCYRl35O+s2Q/j4fKZe0QMIOFSF6f3MG4YU5Q9+1TZVIXW6xM2xyGydREK4bB
N0NinQcir9CPdfGm1cW10YpqOyj/llDcj7xa+ra8HOCbOc0R27gy4g5kYI4xJvHz324akeM9YBwP
KuM6zOmhcTmDKRSRkOqk9k0AZUSYfb2qCdshyHU6T2Vgr/LEejNb8ctJjD2ZNyuTX72mHcABE853
meE8Er053tF7tAOKtUShAHOU6+1deDQVzZCjIc0J11SSHCzNKij3jJPrPyayV/fAcn8rGxd/lD4H
FCg46nN0u/K9bwib8Nr5NdwbgcUyYbbjvUwWXa/TfjIMXBZ+g7HRFWu9tsDEJ7p0U8ac1URG2ref
UbOKnJE2Etgmd8lLJftwUyTuZ9DX4UtBe8v3vZJ4vWhbDYDbfPq6Wz8jmyuJDjQzn+1K+oeKT8jw
hEGrs1DPVkE0dOahgdOcRGU2YKuTat+LUO/b0r+GGVwfpSQmtSf8lJbAtYkJa2z69yqtf5glryAr
EcFm/j3xPHdNOLL04/PujU1P4OiV6KYvK3GM6zrCJ2A3tPAMoPRAkl2ohcjAY+W/hRGi6jk3YeqE
GUUnHuA29K+LGSS1yfEBPcL4ZLmGosI85B4G36A7SRR2A8aepgapxOl8KwZofKWRBWhqs+ojc2gb
NBAS1wTlWtcSfZtFaw/xS0J+LsT+x6ytURnGCGX4bBEwt0SnU9MD8LMQ3U75qXWj4M7tuCYHjIWk
JORlFNYPHXsmapgc/aWdPE8y6nZNwjKcdGFFsI7/2dJC6ywFEsNG3jV2vK6qi++itgQfOAvcs37H
0T32PbKY6crr6UypANFUT2ammkd7U7rt8NQVA2PL4alqGhNtafjLFp1YVTQLtq1C8ztatkUNzx9l
SozGpVuciIPnrWo802mTtfBOYntj9Le8RHttN2Sy1R2tDzk21S6HUckYHyXsOBWnPBha0HmoSRFy
7GbDUJshxlQBDShLUBo7gHsPtgAspEjLhrhORsm4kBCY3hEBrdtDG5i3ZLgkO4ZVz91McAupW0ND
aImt6X1MpYW90AzkcdDdZwwplUZb/jXGIAmHOsyp0swXw6waPvUaD5KClFm108lUGmNb5277uKOF
v8T/BsJNr+jyYbaoxsextdGDy4husUHGajmfWsQ1wKCz60Vkxp7rFj3pSeWcbeosO9MnvTXMiwA9
kpsidiqWHW6960D9AzCck+NU80V7M+T9IAJOQw4TbYTx3QV9DpFpvE3o2x+HksFKBvTfJmMb03Dh
HcwxeSeyfO2O43vqMEwnkPiauCn00RNWC8fGwmTWYhUopPBTP527Ok6P1XYasvu0tDin5t5PYNw0
81ssvk79kmjyktmRHx2GWvkMarlyuDJnhvvlLIeqYzPCSbJzPXAA0bOj2pvHD588gcGcSqA5vPsY
x7tlYsnWGRbkKnyCFKwspLoe2aQRRwpCBCig/LnsODjA7RgzY4NaHrs8MWvYeJUrn4qmDU5eqN6i
FLJhXBNw0S0Em2HZWEOCmSLIn0MjDI9hVntHwsTfQgNQRZOL6WhR7SEvYVMbKtioDDlBjA7qlFS5
dai8eW0v3UO/sXfjsgYwXdYFFetI3RTWzlwgn5eN/c9bl7t/vMTlF5ooYjC3uTzQtzbl3Li8cj1Y
T0aSAvlxB3Ot8Zaji3zNxvZU5lO+o3wk2niYkvaobc1NBunFVeHkYm15BgCS2tvlMBGz+l0EaP8t
D53npaS/bKRmV7CXzeVuaGg66CzY1rKtu2Pi/whkN85/vCjRgC7ftFNzHy57eCK5HrQg86/AwQMj
WxYRlQ26pFg2l1t/eYyMBK6bDgaj2o5pTi4rJ8MoKWkD0aG+TNRN0HUs6PLlu/zeNEvh3EUqWJlM
nFeS9NJsby1k1gsileQp1iy5uRubFlbCsoldhZTpcj9aeKxzRTfGS8XeMfoEXb3blyheILNm9UNP
vsTBcSEW6WUzpwh5jbZKV4M5LKQqYLHHrsR1VhfqOnQLThCObR+nrhDHy63aNOxjOThEKNq0YoOF
EVuRpUYtplhycO/yGi63HJa6ZKMg4QojUmYq69g22jqiY+9Dh9jACpqJnSD6DcoQE3xqyekQigfG
IsUxt3S1C2MNlK15nwfqPNZ62YqxQcVXWJhrPzCw7LiNOJa2JY6NiOt1xzWUJB7UBy5pWlcLOhnW
pefm0AIg3qQ+NAXI6E7JtG5qpL0SPWsZ5ph3RMlHOytz2Z08lrybNjJ+D8s65rLpllvW4COmnwWN
oX9gcl0Y/+s6pSEC0z4/5b2FfYmwhAyqV+khxI0jFM5s6K8eina2diPz0eO8bC6f/+WuoKWYZjRz
+LgDAHrLd0Dl9veNN8JQ0WgFVrNHrIibsiCyQ4GodNgVHYqXioLXW0DC3zvg5e4U4ykvptlfd40m
m2N4L0s8df28aCXjOW62oTl+COzxnPfdwzCWp/+Xyb4JZWuMNzYwwtk70NwBvhlw5aVnDXwy2RXJ
JtmQfrQ3f8xfIQuImDYhGUdreI4b76n6MJ6KE6MpE5EqSu2lFoS5HFMQr3A0uefweX4HL/Y13jKx
8J/Dpwytx86dIJyust9AFJeDctzR9mSCWOJLYhRAcLgkbofCnWE5PdZt+5YvwDEQJFtO6vMjPOl6
APS67cwdVMew35sP8237WXB3QjZ4JRFDgDhiBvhuc/haxDiu2zf+K4dZHPKv+sp8wIzGkDDDDY7w
xjlHHxarGOyphDuxB9J+2hfGCe9UG2+onOtxhyPElttQfSKGAVZTAhp9st7vAVhtorslnfUKmzFC
iyeDTqmxxXYeL6ApfZ4+gzv7jDoNcMEGfyxEAhKNna+Sy1m6ch6dL3VjPxo/xNF/pB9PrddgxxKw
d6/88EzNwGnFfo9fp1v/a8Qb/jrAwG53wdmKDhIDf7ciJVk5LCS3slobTLGQk5+Bz84li+6r4o39
AAc8gck+U6Nzeoo/cFyWxOptLLmF7S/hKKXoLTD2AnjojKsqYoS1Qh4HKGq4oxLjvIEk3rs/o7bY
jR8BkRwPv7x2205I5c8TPm9dcTHcy2rvuY8EK/8J1/5vMmBs/decMW2S5qS0cskaA8eulgzNP4Xj
lUQHxKmwMGqS82AgWdkkv41TsU8+umPwAOU0RbewNf27yF1P2Y62onvW1/Mnewh1LRq9dGG7kG1g
bWufsulgpAsnNQ52oSZU/g5m51DCUF0LY2d4NjN26oadjeTvDaIJysCX+Td0v222zd6hcFzjAd2X
L/09KVpP5UtLx2FFUtuv+Aix9i39KTG47Pqb9Mi1Hx2myQ6LsX4vdhMTiZ17z8kMrcEe2Qx2auTT
+PYFxqZpZw8rueboWIF5Q1k6S9xR7Yt7DYZ5pJt9dkj17ra/6v7LecrO4HjD3xgTMDS4v3FAqXnl
nFilrQGmvccfiCHNL/rWyF+HRwYLTxVfOlYbWMU8w1ENr8FA1o+U7IBh1j+re3bZlvHjA2Kz6hWJ
hb4ptjcYJfDq0htO+fyOSKLe3Ygie59+oNXfGvfiBQrm1tsEv8hSw9gtdtFTunAa7TctNtG5O5j7
cCdv8IXKHwQSYp/aYL1v78EAInjOXgvIIrheUDZtkDtjjuQ4dXEDfMSbVXQgOoruJEfYdLsgAJ6E
ufoFmCxyN1QHayLT13tglsA+mWCHGAhP3WK8OOFTAKe+sR4YVlohlc6ZFjl08YXewG6LjO9mWlNl
rI1qD5HhwFsMtuLO+sqyQ7Uff7IE56VyAd+pY/U+nbx31pU7KrcttfnewDG0XkALN+/qB0pCFKKb
Y7zTm/+w5/81wuyy4zu2aUnHdTzPXnKn/7TjA7JvUHTZw42t+xs8S+F6Ocewez273pu9KEyvImhd
P7DNoGzCaPSMI6lZiN+LVvk/vJglaek7qRb5F0ehJSWKZ5NEJvevR6GKCSSsvX64iWx6hfxrzUOY
byY+IhBtOGy4fqzx2cXQMZiD3ZbtbcAAF5vlM/6R6Pbycv4v7+I/5l14mpzF/yXvohh+/mvcxeUX
/h534Zl/s5TrWlL/S4y65/zNkbZjObZrea7tLF/uP8IuxN+UuZRvUmgPdYZkJ2yKrg0JPjf/Jhx3
ieVyltiF5bf+/3/9S7ZX85f7f876ssjO+Msu5gmhJFqLJfLLdhFD/ev+PmVt2+dupCkzk1dizjlc
Q7VpgD11lQeH0o9fNC0yrCTNuYlmQBClgng42T+NWMBQr6Z0Rwf5Oojn/lzqHyHZNpCk4iaJnqPl
6lamv6epi/ZEy3yNqMhrzoISOmk39cbeTaLl/EIQZKnFicH8Oeon86Ybnv3aTA5ZnlB0DPBxTFPc
T255NprxOJHqTh0Mm87JjWHn5L53TAZNVgD1aN1i5k+yHfmo+hwARPDrfjwohm9b0WF7Vr5suQaL
jVEg/mMhzvkucfFspM5r6MUmXYaMxF+xtJuC+Ua5BOc5tHn8Uor7Knd+uU7K0iPsf0Xkm2/mWp0j
ryX+QTfP1TgHWzdtuObQRaGvLIyTlNOeEfL7EAnjJmLW2w/IyhRJmH5ujc8JgtxSQKSWXfYhPGfJ
jNwHxbx4WXLzYMGY1QLgsJsltL0KO0YTo49oxcxt0MOZrxV2rKqE3mGgX7XKW5ZVeYRckiTnaN1z
HheTik516c4gP22bMNhpxqgu9jI9TC1GicpqdqPaE2pMgQX2x0vKaK3D6cMxyLpCf2QiFwDVK8b8
RvYdRTbsFiLpf8i6eSY4r9t0vtw1aZjtLF/Bis26VYOWgLkC+OzBpvHg9W62m4YEBA2WZZpUx84R
tI3nhy6zqmPDVciBQmEpHe/SyD2JcGPbvYnqZtCQC3qqRCl/C5GfhD+0p9yoz/FooLce9NZ5SVow
H7M3Xqej4cIjDj/kgDmlts2j7BObYl+RG1hk21xF4z4qfhm8vBVx0Mk2GTMDD3/3nrsgGqIZOWzf
DvQefHWw8doMlYkTz0XrGwu4CWNI4OasGoG5Ta363v3KCwzuCJQpOQL/C5/SsBcJJ+Yk0BE9PZAO
rRW1GOXde5UTcduzDLxSgbK22ul/5GY47lPZXifBTFVPCS6KoaWlURwU43cye6FzQMcvmEsX020Z
NMG9E+9Fv7Tza8aC7GAQtyWJ8PpNGWI+TbVe94btHzK7vK/rXlxj/OjPsfVb1mN6HRqgGVSOsaM2
YFU0eXNVurI+OcxvThxx45pWximTZXcovTpft2302jkk4smEfkroZs7ZLD6Nsal3NOreg4lyy9Xp
0q8Q4RG7vY2lAp29f66NMl4HUeWz103vQmcaMRVJ5IYybodMuhzaKPwxkcaheci0ue56CUBS5teZ
RdeS+FvQR56zdUqsz2pCxSZ168KMI6E4SboVrQO1V22FvTL9yJ1ewu0nCjIa0oBpe/LWppJZen8T
jBD2px9RCjO7WbDioX6o0fdsrGkCeYSGgUH+SdFUXaYBPSGZPxCiRvshDlgoZWKd2Xa6MYvmPrXn
39KnbZJkpyDqN50H4glV+S/tBAenMBQK8tJf+8iFWKJ+8rr1OkjcAwnJjPaqpt5ozA2KNfBppm4s
hmlcF10T7trofXQEXXwINE1GuFY/681ohs8ZJ21Eh+1C+yyoaxd9GoqzafVQF8j/Zx9+pnLG5MZ4
CKoWq2UekUuT3iIA7iGvO59kwM6r1IqDjU9e4VZ1JQ7gpLMP9DWY36aU3U58VzdLkZsm5UYOASU5
YuYMg8rgLBH08tbxGGrGCU7xvkC/3/lJvJmMcOtVM8TZ7K2cF0m7oyrUQAzBTFQLsprPjZ0PeABm
UNkT8xz0X2PiU/gSmZvJSa8np/7hjOw/cuRdVi21XzO7r9kvcocYR+bYAWq8wQkN7jAqprMXiYGY
jPyzGL2z6bvJDbMajMdWa6zNHoOt3x0iek77osfdKmt6kHlmsyi1FaBO49fs2XiyxrC6KhCkrMXw
K3HRUU0jRr8mEsEL11x45tHdXHsRAC+LbPhpOscxk4Y0zz7wLT0bpn+yBlJyAkWnKrBBHBj9azV2
qNjoNFuxf0xrWru5ZxPB1wSPXtY/VH2utvOInEvIRSPaVWI7hr3LStx9nHwkobow4rXLSOSWVnX/
MgntH7u4ZdVgu+N6mJBfNaU17RCNZTeMZnKAJGSHS1rhzNMwvBRyvvOTumWpUp1pG7L7KBMycLyk
OVjkelioEfFYzueWKgNIgOsdtYyYTdUAasZSCeZs4L2R1QB88CrEpTaykbnck+59MKYgW5seDpKq
6eurPOzqldfE7bFvaeT2akbKCV4Vv6GNGQHQArm3m06PwG6N9FlPsDOMvno2zclC1IlJxV0iJpGY
9OvOhJPr4KtBSsLnVs+U1Kov0huJnnyoSGwanPo66spz5gTyhMoNorvdnJ2Gw0SNSDcGwCpOIG7m
0huONhIVhjRIEaMs2BCm1ft0xx2jtTajhxOVK3tFYyffyXIE/lYWxHFYw5oALocr8gxpvgjvIxN2
ZSNzNPAVOHkcI14FrmEkZn2ja9fbWV0EvxMCu4f86aqKy/ZAhxBHI9RP0tvZEfTQXoW2vu5KaQOG
Mgi0hQEjwEdEwROOGswgxVztHL/siRYbi33d9VxyWe8pxzqrZSoZxsxJZQldB9lYRcv9nCmaGGmv
Dl1SQHMbSNrmVWa3TbTEzWCIM6pdEKTGo46wbJutZr1psE5bOqrnDkrqVAUBntWJ8IaRZKJiaYyG
S+gVUqu4e8S8RhgUPNxgJqoPHhry4iCY1BoZJtEnJDJi3iurY1frL9riQBbsQ5CE1fHy6OWWbAC9
u9DuXHPMN2nTP46Yq466o4leFS6UuqXHVtoOKt+QFOiM3ezolOJHnCB4inNsYKIUOAPLdG8yclRm
Nx0vmzntrI2S3k90Cs0mUP3nnzQnZrZ824ysMTLQ28zU3O19BiDOCFWYTO505UYejZwuIdrX1uWO
Pim9rkouWozE5TqQKPLsiUNemYExbay2/Wipwa8wRjGkWl7kmA8gUmyHUbJP4tPYwaEb+wTMUPNc
Z2gzgwYwhFE/+0mbbOMOHaFWWKWZL5zjgvXa5V5Q6rM9L3hhwY44RV11vNyyl7br5db3JkMBLMrI
23fWQHDcsmn+eWsi/vMQBZu696NTqJdGOURW34xPjGRJ0OJ8kncaEF+eQNmNIYwUi4mxpX7dWrK8
u7zcwQUFEdLwxhoOhnHpbV82YmhRfn/fJ9wOuLDvvI5Lnxbtbn7syyDFrbcc9iMCd3gHi+rKQx8d
13m9axb5h7woni43G8nHm5jpCHqR/c20Xq3eqpj0M8hAGU7/7nIzVQ26qrnS64u06KJZ0qpDz/7H
9vKAJYu72cHhltsQdioas+yfxfFy63sjPAgo9TI8kKRMIY0DXTEPOPyXbr0gL/Sols3lbj0lv8wS
0sH3Q0mJhVyilKUUJH3t8lngd+FjuXxWja3Oyo78rf2U1yiaQoWy0Z9hJOs5zrlK2eHpsiGEMzw1
+ne1tGjDoZi4nsmSMKwFOLbk4o34IjTFzh6TUn/83nh1MhzN1KWJ6c3PmVEu2dahQdTYss9FHJ8V
DZEZdSBzJDa6p0NnOs0vdOWDuZoJ5NyFRMQb1B1H3zD/vtHft5As4kidbcikRvvehm51vGxcK+d0
qZ1qS+HIuQ/FN2d1jEZxxTt1ou4G30GAQGLGrcbA+QFFN0S25cl+OdhFBbmkJe94JYMZ02uXjhDn
i4yCfDl7OMspol7+t8sta9JwDC73+zZ4ifSAj3j5ji7fxeWL6hORbZ3cfWQGQWvdjznlVI4HYtty
dpdv5i/7bzMMrKka2CffT7geq6zeO9gdhpfVZUceOWuAYJmqZl9TEOjLB8J1/M+flzeWPTJUlBYH
lhN/fASXd3l5vxLTMsDUf7xzTtv5VtfhIZt6YpRrpEimgJmvyWwfc7l3W+veYkXsSgzbygaBUwoP
K/IMA5/ANG33zqZt4+00FaThoHeNSeImgXdmAqnbX7DotG4a+vPD9FYnCSdYLBKgjmnjJYyu4c20
yfX3ZvQQDLkMYBoESZ5MsQDMiMTqYm+6uAntSD30oQau5F1XRnVjB/5d7bB2M0hlqBg4BwjRrgz8
W7KRD0VbPFZyyxWzYy02A09PKN5xuG9nL78GwBHn+aflWi9mACMe2zErvyF6zcyXOEwmaCnlG8bl
N7y2AFQEh4CVxRgn8nRfSOCvNVCBKiaoKztHuIRAqCF0dXpBiA0rz5rqHQIS4HkX8545w44O0m7R
zFL6uP1TXNrlKajb61YMeh+k4XNlTS7qoxgQOZNYJB/uwTK5vgZme+i0m+8sQVzgNN55mX6KiZ3F
gB+d9IdBn2AzZdkea+LwoDpN9aX7YyPl9X+zdx7LrWvrdn4V1+3jFHJouMOclKiwpNVBSVoSwpwA
JvIEnt4ftO2zz/G9Lpf7bmyWyC0tUSQB/GGMb8jmU9sP4XxVEmR4nBroGApxST39QUNSMPhHMNEn
DOJchAOJS7cehoRBFpg4/DhImDkYvGPNY554d6W8n0LxBy/OjL8g5QQqk/e2p1gxJlMjQhWX0NMg
K4Ph4OXqGjZHVCp7tLWQF0If/FjV3YuA0MFUQ1FzC7kYIW56NOxUfcONqV/iAHJ5l/g3E0UGodAc
EhbgqbbZpNTMmwCjXii51qHcWZk5dVWIMGbuqmIDM8gV7603PLV++HvgRZhTtOI9iIhV5Huge2Ad
Fea1ll3NdAG3RjND66GnHnIWUvnYPrhxgFEAyHsjI/zxMnvptQORzX6e4pi8SfJ5V4X31TTYsXqH
3budwp1s+/tCDaSd7WZXnzuSiDngv9sMsnfURelGtaDOtXepcxIJPTyxPbpOq2YunXsBL6TZXguF
03EiFHomcKDLPmZbXPNoQh8ifDIC2d6gNL0EsT44QGS6YjoLl7DNJbp4cPVn2Vu37Ouf5yZ4FFb0
Fvk9O1SOo7mavaPpMHVWdXgvVYG5A0AYij12k82+8fvXqiquPEsyEiIWIFYe7kvwXbErJUKZxcRp
LnhZngHGr5MI4OwYvA3JeK+lS+EotiZZcxiknMEPdhnLRccdkOK7GCGcIrrPdPs6T/EpQBwOVql9
bdDhsFsUx87G21qEwAHnJmEFp8VwtrMa/+dsvDWEUENErLgUHHuanqBqg10c+jS39fBu2j0nP6Pf
ejYUgG7mdOD3FuQT2d2z1iSF0tikmJ3Y41MrG2jM/NJ6asMS0EnN5jHNsazYDUQG/EL8+gCGH2O5
phjGc98SiBaioZwQWqxal6yoZjTxx4I07fOSIGePECNfvYYuRjA1RGjSra9uitpNWg23ihILZGiM
wkCCyO6x8a8RQ25GN53AJVwnkUK2KxZ+1rB3yGzFY0r8pol+F/aqccrH2riYdnJJTWRzyWjm9wp9
JFgzB5dYcI1S3N/VAAo0cCwWmDrY5ZP/TWWRbJ0e1SXHaGAn1kkXL4j0HuiL54vlZpcqYj1p+P23
00eAzmoGEo3zrr0GVkRjvpUZiJh5ds99YFsgRg2kFyBheuePKxtA+vmst2Eywt/A2gBBLXPCG0xO
kH4LDuQZJoybkySQ828rs0TFF5fPWTbdtyXT2EI4w97sXAuBhnzhqtHykWIQOJGkAAHoaATjperN
a5SzGDKd8gbxMjEdgeHfdtK7MyMQDdJgs5gtmlUQVegVk2ORMhboCswHcfidw3jZ0oZ469bIIBsE
GbpMz8Ksrl5bJtYXTmubTPNuYlb+Zuwx7Rp80Y4rWK/F8WPNOQgubv2dynHdOfFi2G++UqYoq3r8
DnN4VwabIVN2W6KdHrKUfDLMITjNCvOCUOTOreUfLjGXlhMZ1sOKmqN77Yfwi0v6sHY0CLPIc09W
YR7z/I/wSA8Y5368+IgfdU5NRhw6ZpuwZXq1y1sAR5JLGgfSEpvFUk8twBmBNYaxpJGcYApWYXRv
DT3JwgZnGaraDBfTSESQCyyxno0PHB3eRk0hKjsfmneTXRvhQaYvR0Bu2EjWfY8Zit9kyeBe0liz
DVqg4+5IbKaLzuymivWaRc/vRgfw7AZM2FXhHcz5qwk55AvQwVFVjGQadN465KlV3TCBVZ5xDLZo
v6r0rTJrUFpE/2DAS4exvHPmdnqIPcICkiKDjqoTcztnGmedc+f2M4bmGnedsGGXmJg4B9u/trli
vxyKHAvuwXHq8WL44UcaeTcGXRhaEnyypftUiiUeLBcBw1JOaEk/3MeDs+4bdRizGKR8oW+nZHAx
djl/shlvUo5H3nVGqLYTzK/0JAoJS7+Fu8NZAiU0FmBLgl2Zq+QXpO6ia90zA+91okCyeRbQMI5A
a4cniKQpuJaOeKr6mxZBPIkCLbQgxFVw+lDKZITA6mJmAoectGQrn8VGdj8Ne23N5okxGagJMyKg
EsXvJmv8hyyz7xFSgt50fwnm26t2sS383AQYR2pRxgerVE8uJ7aRXHsQ4UHHHjpnOKQICCMYwEME
v3gmMhJiZPJd6Fid49E190FsAxnt/eVkqA+GI2+4zK1F2ke3WQS1EJbDYz58ZN05tmtv21ESAd7C
HxM7znPTwahQ5DB2gXiPYtDS7CKIwZDD22xp8pqglSXytykgdQhiT2Js+c5A3dJkD47k+bTB+Een
oKISfTEKIDxFgGYrdt89b1KnrsSOnnjH2aS9yjr51bvBtaoRUnQwsjwn/1DoimcmHhvVAWXTLq1m
z6cuDI0bO4OjgxuqBpqN0Jv3ZBF6YdEKEqp3owfaLYG5Gks0xkRmNCPTq1PXQBrqAjmbs+2s6Bj7
FYFdMq9hQC2jpLF4aSzCM/ugxU/YOUffwXYkvR6JUOmfUt+9C6wl4iPMEVGgw920WaXuOil2poBd
TjcA4XaQVCiNqC8pUbbCBNDHQAWwIFypgTA7E+yk6uJNxPtYKNByvW/prTKj91GV2zxHsY3RzCak
l0McFcUyMO+t6RIgE5wZWkRN9VTIoKG/giGYWk576iYJGFwliszp5b4J4IFRE10XGYQYO5qfOUIB
H+v0c//vm0ylnC48zvRGGZz0ZMH4JQ+cfFEz3UzLv2DgRDxlPz0bgjaVZvmpWX5RqQHu+ZPeUfDw
G5aH/r4ZEFYS8A4Cb4FynXLtyZaMTUR2Zn6Tz8VbyChjqyRSxL9lUGVXVhbk9BmleoYW5y811I8Q
qmfrcMIdMtJjZpfZSsr9z+Om/5bbiMaywh9PTq9HJjkUgvOEwGdcwul1jRam6diM/NwN/MX2UOHa
ZVhGLv0y5EjNGoSfopzBUpnj5kAymJWQrIJlPOItN0xu/vVGdmQozOBugLTQ2LtLJ69j52p1kkot
I2NqtJudp+MRqyY3i9v1NJMpl2e+gV+MxjnPu5HRFjc/X/39WGWO990IYrUJLIbySweexBP5gj7+
tb/u//1gCUS48qR1MHPgenJGMCx8iCaLGnfWKuXqHrMsajx8OlXTdScsOt2pLkMbclqeM2rLPfDs
bLeMnJ/zjaA9qXpuTz9fucvdn6+W76jtkHSXKHA3bediukjvQyfIT17XEz7l9IQomjY6echb7vpH
I/ijFlSLWnDI6+QYsPkcFvVfLEYwkd6IOCdoBGEfPIabn29bvrI0Ygaz9xlwlv2X5TgaRzXCwRAd
+smNB+so6o+fOz8Pu13ZHQXvWGeW5unnpvnnV//bXQrediuUA010eVZGpR0+shtMERwxi77x5+bn
YRAVMXG4D307e0vIUSr2Sua3lptyVy5P9ucZI/hlcuc7gA2W5+hOs3Xyl5ufuz83ft3l4N+vQnEl
LiRvE3bgn9//L09ieTrwZoICtxPP4+f/THwQspiSOR0FqIvwya2bu2gg2bhPVULPtapq81eR0KzM
AekFWUpARq5pvKaAdB7txAfSSp1GubdzAVavqBhpGwPTbITlF8smtUqH+bvQ8oMaCPvCBIjZBn9v
VdmX55XPVcenBM/RGps+6HRh9mx6eoT34IwYnlZnynx6CYPl4ZC1RIMzqNg5E2BjOppOlx4ieP65
xkg337gf6Df3c0yYm90kZ4a+DY8cm8x6xgr2ZUj+An8ABJ/kKMemICAtjWlsQ1xkgkOIk6r5aBjo
8bB7Zn9pWP6/aOT/JhpBt4G26P8sGjl/lV3/KaZ/E4789UP/UzgSWv+IgogPS7ToPGzvP/7b+NV2
//0/jDD6hxfYAUU4cA7XBQHzT+mIE/3DcjFFmQgifB9zRvRP6Yjj/8ONwsiJPMu1fNP6f5OOOPa/
C0fcEI2Ub4ceAhJOj7a9CKn+RSjl+E5K8RonJ7BWebl8xEQNha73tXGscMvEUXKiLW9OEr18oYid
mMMyPZj6ITOISjdGTbA2s+OooWg3AyhuMqrg6nfMGtluIJ9wClIMIAdhNAhpQ/NHYXRYMSDHbEx/
yf82SSJAnH8c6/GrsSEu9jM6nX++Jf+VEBKh+X/6O3mlFikWawnXgnHy73+nZnzmCTv0j2BHLJxk
3U5nojjEP5PVZVyIa5fRepQQkLGMVxOLxxLIjqzTcEyLWR5Ky3wpY+cEV07tVcNZbhaLdrmJiGuL
twzvsA9E1rPfBe0aM91jaYBmTwv3/udGFqkPCEub6EljgLeINmwY2AahzoEiRxrD6rbwBwzl0yzG
syErMnqN/kD7UG+ngFWXGdsjgZ1oYHTmvguHuX0jpoi1ZfP0c7r3lwtAhAT+hOfo77N9243mCa9w
cJyNh78fjhbN/lwkFFQdfIDIng/OMgv9ucHAlKxjK6IQXtYgPzfDUg84cfygswoblgduC6hrkQNE
cN6qgwoIcq0w6kwuA7Sfa2ky1a+VmZGUslxU057XrIyIpkt8cxGkJiyqfapscJ6E2vShR31CY5R4
cv603GKieCU3UYvTPKbojwso63KIT6rCAeb6jtoipeeCv9yFWhf9y83PY4YiptGF7q6KMt1nTnuv
l+9q+fgtffbB1ikEC0mNWUkyaoQ9Aeuw+GaCCacEwjhxZn3knmr2daefryY4qCeYzEY9ENVFHKHv
sd1M0FmD0D2oZF60EGPKDgCY26nlcNiMBqv0EB7J2nWAVMZdvfgTre1P/flTiU6O9WB2PAR/ZVdw
5bxEPnhwOx0I/VlulM/Wx0mq7DwYqID6qqWiVDCxlod+bpJE8z+L2dgBOX2YzWWuKfueTcNyo8Jv
axndy5IteeL+VoQnHyt6bY8PVW3qAM3M4s1GA7BxR89is4GMvJnPmRP126F2zk3VXCRyA1BA9u/Q
fzOZ6G41MxliZv5X/asy/AdIWV4qg2Ek7of82AHrBFprM29DRwsW49QM5x+zQBLQnFbDstxqoxfI
SAW4vdw8tfQ+XTH7RzbT6Rkyn79jCfSU5JiMJKTetb5HbJSdmkzcyB76Zw3BKtV1eLCh5RAdiEEg
Z95iSE1fYEb8aurJaLMAMfZGJy/SNJp1b9TO2miQuJXx797FaTLH4bSC5CX2NIvNyVlWedpMCoDu
dgm2r3r4KWNVBFIoNXxNTOIvfj44/hQ6sw+ovvF6DYtN6kM3kRaRMt3IIw5R8BcWqxPyIwklgYbp
7txIr2Mft28N299W3UuTde/+jKNH9wc9Yz6JQ70u+2A492Mqob/Vj4mahjMbfnbJJJiO5XMNn22j
FDGQP7WmT9HpQgUGz0X0jlRvzpg6O5vVXFB7WJWTtFmneLrWizeGT3G0tx2LM55Vly8MxQghEnI+
DslnNfnBqV5uZHTlxDEdBbbfdSSJrYmXEyUXzPrgFsMWaFlNzknx0AZ9sCno7lau2xOvVT41EoBS
mzL07KppAIugiDzU2lt7FntTB3WL0eKgqkLbOUbJc6ooMzV7Xb8T31EiCO/F3iNigtbs4SsH/DPO
QLtCO7+wPU0ZYUavKYzE0rIsiGzyha6nOqZ4aJit1pswDID0exgcwwyJuJ37712LDvvHs5PWxEbn
tXgaE3Isa+e5tCVmk5Bwtr6+rXog5kUYf03Bo5uUv2PAIluV/NXmAY05gWBu935YoPoyAdDJZD4l
kcvoH+0Zc2D2x23jvxr+zLO0cZ0Hbsfnocds2kpMJinrWVTkNsPeXdLaLxh7mwPniWvgvLQWlfYg
cfpGFes0PhDXQaC1sQMPDdkEmAACsaLp3HY2Wz8DUVvU9AdGDOYmYukI9LD3bi1kYS5+UzRQsGUm
ucFpuBk94R0y2hYAZ/0WqKi/LqOZIcRkH3AKAnJAx3kunavUrt6UvnlTpMSQoMFietdm6suf0ls3
hFiTtDn1qibbwoKY58M4wuqMub3rFRDXAdQVP+FMXUD6i5EiRURrF4sZy2SDg6CCrObYFhwgTfka
C7vGehJ96LzaZYaIH+aE4C0zMen8veFOBcnZQT9a2yLa5b7cesuKG7FCeUCXdGimHVCf6ZAXRMZZ
UXwnY0k4cFb/sq0UWl2Ewd7BGtxklC/pQJRtk5IClBAsYGhDbQsj70DYAn4Shn/IE4W6Y5y2oblk
eqS9daji+UY3TJBELRow1JvWGRjjK2Bxs0EqrTcjmoWXxyZEEc0Q1SNply4kKZDR1WQ8ByieMAEb
xoOPP1xGuX9bFfYJQ+c6NOTG8D9jMG9YT5AhtsCcPZ/vx9GbUMpn0yGo1bYXiwTDI/QjiDhvodJb
j3X5lplUZuNVczCv/IqkjjSM77E61o++kjdu0G875u1IWNxm22CMXk5lO6er7rTtF88l0k5b/EI3
T7Xn03Nltudvh6a5nyv8L0QapfMAFkhAdUP/NwZWwXHeP5hmI/dGr7AKDL+9znuB/4vvycUQ5GV8
LC1XoOLqlpR22JZV0iDJAsOAp2teQ4jE09D52M0Z5Lsmi4p6asWlpmL7Jas7L73G0ErvxiR8q0v2
W+1c9Fv0JILxE8rrVxkR2u0iGqUXd9y9PdErY3t5ze2I/cxC5EoL37qHZW/fF+m4d6vFhY1gUSn8
xiOdPJOnb4nAoZqy9kJbussjKjJqmn4zVaSLSsvDAxCUPhGrRbIhX150LABKTBJdvO9CzzomvbMt
S3aBc+ZW71VLmNXY4QnPfHhGGhrPyhMxAh6JlQCoEQksMQKGJOkuQVRzCXly7cI++Kq4WLq+CdkK
o+eqIxwAR1ydwFmjcd2ayfh7Mm/cMZxewqo4hrrHO9Ybm8Zv+ZyCZmTfEpwDRDLMO/5A4FoX7Vy+
ut6AGgpUuO9WNx1GwVVpwOQDtFWRyOdMWxDK/jumrBooJ5kSELJPpc0umjkc4byo81QQiz3lH1h9
RBKFx42hmuKGVPW6YzfWFB9hFIIXp3bP2z+86Y+VMzwIj6TACDana6TseQo413ZurofIXaTZz+1P
nUeMkpSwWCf4szKaPuYB9J8l0n3pObua/QvSsIdgJjezDKxDUZIIBdwcLIKO7hLyJarZQXWncxoG
kjCCcgjXuEW/tNpadeI/zDr0sdDZN0Y43oQ+gvOqY6PVkRUMN++3JunDTsXrJAmvCPJ3v2uxe7sO
IhvsWDzlDdJYhuRFe29VMMbsMVloJP1iQjIXwtWx7Mn0rTJCEo0Gzx4WQ4FetvrVTX8moL2rpPRv
pzpq9kOJIDPvgU/a+kXr4LVUpLvbcNSjbvjoGBbh1S+aQ6RfVBnsA2Bg4EPjPbJHxvWEeLDVIB7m
2PUcwZlD0qBtFRun/fES1UAsXQ/7dWplHE7dzpts8PmWZnrQdrcoegjhhTJXhmC0BYSnpI4WZbda
e157dmb5UtfqNlicgolNuo+VAEfGS+4u1Ahd2uXZYqiaRoRc9+9jaz9zvdljxfc3vtd/K3sgmlHz
ec3GheM8N0dqzu+gl2RWFui6R7Yfhh/dRFVyNsTDTJl9xYRAWdj4mzKbr5adXfMGSKlvYtjDFTiX
b6pHIZrFlEFsN/gcjpfEU9cUfo8hzWdQqwjmwvJoQiTh3ch/1cQBVz74WD8J52OZDwBw4maVdj/W
RlQNTDenFGjpYM1nrvvqIRa3S5JGIvILG5KP0RLXxnfMfSEdOjkvu0GNPxFm7d/bnQs3Zqw5D9fO
Es6IR3tm3s9wTudlfZh9fGRjYNA41ULva9VrZGcVJEELICbyc4Z+yHdFDepLEioTh069cUySZrME
JssQkWCW5LzUJoVkEpLQJ6sHxxvHY2Pdj4J6vOFv9hon2LtlcAtnnrARYsoNZf+ZF7pBwoQS4RzR
m6oiYjpL90GLizeh5UZDQBgbGGeVtq9BldzpnM9+FTMrp4iBoHBtdEEOQMW5sDNniVo4+u06yr4h
DhddFQGSKISwUNyVun6xC7gog2ew700I9aW/kVwxv3rjAOpWbBR2jX0PyrpURERGpqvp7IxrGoOJ
0/UUYgdsit0cELjYNO6TqJeXlHOhH0JKiRVaFs3evGyZ/otFrlL6d5XhZLBrqIn7trkNe6Ssugdy
aWf2e4KqcOtY9l05c/YKhXWuDe8ZbuON2YCfTsaHgK3Y2pecJVyJ1luIz9wCqDZk3pvnkq9tpshc
ompaJxZ6spJ6F71K5s0lcOTykJCUVisyc6XrVzBVE7Yi7nDLyXFOqBwTixDgrLuVmOgng/miob/7
KcMOwl4HOudLhEof6QP4gPFTdVIhtz1EDnT/CPbLSoA0I94xwx0wLkUJO8SVGOUnuvFLVESfFcJn
p6dFrGSVbKoeWiHipwjZFy9TdId1+xz0+dGqvkfZTk+GQc3BJHmTtUcn6ai4QQbvG1l9erE3boU/
3RvsjZkAeFurRWGWekBorNnf+5ps+ZDz+9TbMMdjHLtND0m2idEMZHl2dOwsX6cmEs44QsXL0Apl
m6CEDwp4PXC3sq2Yxb7r0m5PRgWimKh5QJ/6XDpZCFer2raC/Vqpvhy//7LpRdyisbfmzg2m34Mm
O67N4V+W4xIg8Jg1gF8NcWvnKGSBijMkr6KYTePvgAreHJGUlxpLbRQbr7KdD6yB7wxJGJHb1I/8
w5RNuHu2bShezZZcC4F3wdINyc0hRV5XEUfa4b07V91bJsfyWCRQGybD3nIYl7S61NDJxRcBWu94
WoTayW1PL8fWkI1mSc61SufFIknEk+lAvYTuunY5uxsDzaUvJ6AeyQhEnQrbixSpen6YbyqNcZRV
2ZOZlIAQC3ubWrnHRBotmIzn2+W/4iijLIKzJEB0ETAB/eSNCSIfV43Bc1JEJlOQTP18BID2Whnk
rkZGdZYhyVaYgaQira4Fy0jFwOFAWQBJT7LnV0XA4b+8kELZv8LLoGZejAAgiCPpwO24RUYFItUj
ILdj9Ag2x/7tzgAQYoE6a6zUKULdsWydvmUqHkFdQB34MpgF1JpxOsJW0rNc794zI1LKACWsfG+G
9M4an9p+YRiikY2fI4d9vo7Cp5Iicu00MfL/Kn4w4D87OsZxS1u05ggHrxL+YfWL1vEaDfBQc3Yf
E77WeiQIzsyZzhNsE68yA70fkT+4zA+mDUi/ZfDIxfEzszI2/7YTAO5ENdUKstVnrhOJ1hplK69b
PJocbBUimJZU0nFyJ+ZuEBBMpZGD1z6q/t7JkGs4wRqENmm0bbRViMlQSamPyOYPNtLsGi9HZDIw
w48UJtm4x5Qcp4xPbC5I+YtK3Bc5WGKvo/oC8+hzHFuusd3vDB1epoIDUoCbxsNSRG4scoLeePSs
aGFkFkDE75SPgLPA6BsPEd82Huw+Jk0zZmA37mIUs7+FoH7dzWIavyktUqO+srDCYeNplog1pMsY
5HgtwgjOnEMfAld13k0OLyBV/rO2oIm4aBRCLpRc9Uh79XnvmsSRm46TKPBmFnp0ArImZC6s0PiP
8Td11XBbRtMVBkVykCIWJ6jpm9pAydy0hzaqLrZLNS8hwkOBn59RjT7GbXbXha5JyFr6heFrD+gF
PObkXT1Zv7ip+wClwfH6l4oI+tYkJZz1MdynNdEPZ1DPj53D0TJQ9aeFfS2I0o4D1vdFjAAqCc4R
klSIH0SWLIiy+C2muzH6jFGVPhP3Az6h+7Kaka7FRKzrFMe+AoJtdHegbASnl6+6KX9VAb3ErOm4
hu5zrgzChizEAnTl913fqu0QdU9NaT/H1qPhu/hQKuO77aabED8Yn8WeIGql9UYWqG2SRn8KFuPB
HGAMg30FfeNdG8QxBK2B+bxwPijY1mOGOqhvk9faz44YKQOaaBZF3ZDdt/3Gz/1vexDgbxdtmpW8
p050H9NxLqtzv3S/DaN4rJa/Geznsw+4t+g5kcPSQW5gLZFTPqfoHO2KTegLy8sbKAiWTscd2/Y/
lksqFK/irTJvNACgo5Oro6BMXZdNGINYi6wdWv9kTR+8kyobd7phcMZ8nw5EahRc04xNYcoYIebh
fJqoJFGErDyL9JasAyUhOuOYGNFjRq/g1CZX6fzFiK35ICk5Vhlb4KaOyURBwXHUzRyuFH4IrHvm
XVIS3YgjDcUD8bAdWgWyi9baTtaBpGQOBVRfXbC2i8FR7+RsvVXkUKwGJeq9UHDIAsjSmS2Yppvt
OfbnErYJbygxS58FYq/V0BPnWxE0rUZ6c78IG0YEOdWrSU93O7r1i9hZCraF1Vn2zszcl9CjojEG
GH1aydtakALtGPOHVNrYousUq2woXdgOkjHGAFQ4Q1IbzeJXm6NCMNprHUtUOEUqHzVuAq19PBQE
MizTp0NdVb+rrnhGoFDt0qn641Lrro0H6ac3lkLSNJVNhrZz0BeAYn86MIhrF2zxvpp0SgyACG5i
inxqrfldF5E+EtDk3rozH4Q6nO6LeQEHjwnxAnZ+owg07RpsP/bENYQzaNGFd2kqaDFwKa8Cxwz2
7PlhYDvJuI5nazos3Fbd3WZzxyzNclZpH/jI/0yYC7hbe6H2lvx2UvSlUVe6azkxqMRqDBa8dRja
EjPeK51TTzNujmbgMWOF67ePQTJITAt4aFbFQM62EcV0IPppREMO6BKgItPxbcz+Y8s5LiTfmZ9T
I1FZJWLZ2R8U/p6IkPfQe4wI0jlniYMNIT8pyIZnqmROX4SG7Nug+cgK/UcxlmGL7J0CJe9lyVJ0
mAe1U7Hp7QNciQRbBR+NVyO/CeOXMnRug6T/0Mx+zjW23TV7MegNo7GKWnSTsT30nO4JSQybNr9B
AgGnSnMWrNp3TC/xarB1D0E0Ru8WFl/55KHkdZhK2SEdgRsDBDSUfGgNiwgOsgFdxtc7kVtyz59y
6LRU17Hh4MZAeMyGerw1jfQlLo3sFCr93uV1fWnKkLo3QY/maq/YBCTVOEDX79JxOk5Y0NwEUL9p
rZxuifuzwSJKHNMrJx9QBU7OXVajly7tnNhPK9CHfskxQGmJWRCjT56703Wq7owhBQJsKmKISnML
X/3IZaLeeAuuwPWOZfPdJAZysyj+M9a52ufVzDIDkUJmGZfAHLJzEL467ESgx1HiB0Y93/St9zza
TnUXqdvSsaGm9NThxd40WScUEKW3Y8WqCXUlApGh4Qi9q0PZnWIZc/72/Auj2XbnhIAsWrP+E/TT
NZnyK3rrm272X3ENrRD/vgpDe/t65B0N6EGxcmMoy77qrnAfFGFRtMukIIXfw8yCEiQxYMIMRwQt
vUaaheenr1CGod005v7qVsk9o6Nxz6lw5Rld+FgOxoKxC5/iqEzXdlWND+2YfWWiPHT0SOiUuMSP
onoZs5SBF4cklqH3UmDNWbaFm2zU3jYzo9cMmqeFHuMu1uigZcflz5mS14QsgxVo24d5RExAVzew
BEOGEGfZL8WWYJdMv5JZnLuEIeqsgrfectABppsUQTm1Hcm2Y+85N1QQPdhuhhEBcrGyfsjRR9ED
Fct1AhxOiA5oGC+YsQPGlzmRfuFInELcngIhUuB/yDJRb93okegxLwm3IY6adVbNYisDaL5WMR8q
4e1UVycwncbbEVx1Eda33slA4gN4qEbxjORsZQfBRd0I1hLX1sU7HjAC95duMhV6MycKBCvUGmxZ
7Zdr8DzTHK76kMcb33RvEJi5G5KaPgGvgsUjQceJAfpF9StazHBFCmzeY9eqDOFxTmyJFuj9e28E
+kd9h43Zyn0WeSQW5oKqPMUwjOhzJqFyFSxxvmb8HVdWAVSoPli9OzGvE7fxXHzSXKX7HFQeTJF3
rXAv2IqMDrdCQZugewoa+LtDviEUCrm9DcbRMdzg1sNzUTjuBW3nVQgaPDE5HJ75cBdG/e9Ek5TR
4tebjBDu6PAOCDUFg01+fJSz7bQrsXN4tYaibth7gF81OhNoUlPdCdrmbd3G+zD1zY3TydXgdNNR
eRC4Bvz0vHn6KfB+i3S+zQqXrEHHAFznoR3iUmKLst6RPwXBy/T8Q1KwlobYtjN0Mh67WZUbqarH
3sheVE+OrkuwBoNFuRkIRs8LxjN5v8zt5xBHY5u6OxGzrvc18bhvFaPqX+ng8tMQ2xsT2XfWF8lt
Yarx3HUuBnTg+unoc6Uf620sqkuxWG5nwmWO2BCsjZ2N11Ek/lE8IQ2ctznqcn90ijOWP73rzJRI
SsuwH6Y82vpT9Cyk2x5wqdkbYjPMBT+4t22TzY2ZfVI2zJsuJL7FDpwHUS/gasbNq8yiAlH4nVd5
UFyFgS869lBkIzReXLIelqVK/EnQjOIyMK6d7AJelyC5D4QkKHawGDbmCxX4YS5c/27OFKTVObh6
BVeDKJtvXRpCTtr9enCD4OQG9mcJNBCKKfFBsW0nv0R31/TfMbX5A5kd0W1LFlnpkO86I3qYhFmu
e7vn4/ZQBfrRGTCddzFjuTFx2rvetD7IxpDbTBh3kDB70ur7i2FxeR5kl97UShzwg29Md6xfGpIZ
0Zna+7G08KWIfWMHFwl7LuujL5G+jwEYDpOjSbm1s00IxAoq95AsEIveIntgWrCLnGkp/vMi2FvA
Q1IXz0FX5eHGJfbwHJrWrv+Vz+q7bHpK5E6uZeO8QV4H0O8XJ490zKmpbvI0AJfv9PtgJkarIXAo
VY08z4W1wf+a7mYvoCmKKb3HacUrFXIAgJZCQbM2ZnhoQ4XCqQHAJcfxWsWcfjodA1fTLTQ6dBKY
vD+CCdtpN1g4lfMZDjGMqpEspx20/4uH0XH3P9g7k+W4lSxNv0pb7ZHmcDgAx6I3MQ+cZ3EDoyQS
8zzj6ftD3JudSmVWXqt9bWiSKDIiAIf7Of/5hxgJUtcl6ERoHBhvEOM1BcYxLbv+bOKl3JHzc9WN
b7gLN0dBbYQEPNqOTiiukgyqbJaB66GCDjal0u156I2QlhT5jzsZ70DGWH5m870zJNOmH+bvVBvk
gNQf2M4tfqXLVAgqbCBI+aDvRjA7qn1CRsgGP+Ls3lrqGwc/JdHU0bYcYvfGAS73Jw68uLfS29En
Csvo232ltjJxDszWfsR1W2zdmlzb2CeHPKL9MH3kMZ6WJ7dRR4jMTBscDOvKPH2ICIOFTNnfIq7H
PcrldsbV/J1x5TVpJPHn7IojPR6HGRGySLs2FDjNwzSFV0goN6Vtu9/jBhJAp5OjI4rgBrYkZx8a
NlpGcxsTICWAiq45NTCJmttbx6m5fZhGsWVhjMtrSvaKhmQ8QAJ7lcmuuJMh0IkbkSOQVnpRdZcH
pu4MjSWodo5yApyn2Rhm/s2L81usPrC2kAiK2/gqHc3k0RUnmPHp1eWLYcTZle36dBY9QQola6GB
w0ER2zCVJOhFeSAEyDg6XBpp5iPinZgcaWwbXMRAqdvv3NJ5j1CeIVycrTtPVOyazBVhDTCJaCpx
bkf7LWjzs5eGWEqEwW1ux9lrli6ZLwzfcyfqsZ2z4ZEsk06TeRXiP/mM8aY13daMCE+epuCaPL0Y
0xHgCGiSnzsHf7uoerK6yd02JZGeIHVZ552MBtBL23Jf2Y61HvoCj67BwGMOlwHLTca7RMJ3Hpdk
j2K8dXRa7JPGQLpnLQ6g05Ei7nPMZ+aW4JgDLPCtRXjpysFwBCcOu9iW5uxvw4kCpQYhUuZwhpdC
rEWe7XFBiG9wjH+Aiw1qPfcGZTJOyKhUAL+cFnbP2ONit0wOC/RnZTJtO0cePaJGby5fhIu3GKqA
3rbw1ysJ2SisUOxLaM10orWCFxbXryEVlTP1GMlClV9XIemWufZvOtFYKKg6smzgJycWkKuF7QVe
e+2w0u4SLmp5V1ZGK5Dn9R0KoqVYPhVkeb2NLROQKTgQbiJ3JnyCKcAwN05fgsq2ryRZXHsm7Yif
RPqhbQUzPS3RIugAZ/PJw0R4iF8LBptTmoht1curcWRjKsrqSCaHgruBAXO/A3ceDlHD4S4tn4ds
7sN9SqB51pT+XTBSeQcDwbCm188PRL/gzDxbV0GXuLhHzD/0yuskKRl4FaaYG4u8hEhKUORV3Gpc
dLg/VuLtIyfLTipy75b88FrqausRS7M2qtQ42GP5ZSXRT7cSelehEcZQuVZbO8KYp8sUj8BclPjn
GKBh9nf8ryHaoHhd5dDPhOFi4wcVJQ+wGUoc1E0R6FLrXXfZHDzGDB5jVAGUxeyM6TNWQsMN5C+J
BErawS2TEDq6XB/p/Tll2PgZw+LygHcwBwlgYTHtCleO6waby1Jy0xu6BUwOGKhFNT/SBXonR2fX
zsFdx4AM+G5qjH1TQQ/MkVlyit3UpIDTbTbnYJboMjkSOtGHmzoEQynbWlHUEcit5d6Y3BR10Mg7
xbZBZhPOSjnDasoDgjCjXV08BJE/77woUgeBFHBjTPk3Rz9ZJqMh0SdXBWKFlZ+DboCre/GRJO7s
PUsl3TYYkNdOD7T8/rGNmcaYHgSH2pfrEr30AwZv9ErNEbQFTnQ8cM2kfRoKDyiecQQ9MlRkouFu
5zD1VnF6XxBZNCClPoXQ+faeIvPbGgg0xVW/MMk8zzDXnLEQW6cx9utm2n5zEo1rqE390EXGbYVc
feXjnw1PD9hMaAeXkDJ86h2USrqc7/G9jraW5cPCLJADdHZD6TZ756yLfDKZ8uOI3fo+atVPb6K3
T7380A+4D+eqPkFWm05xbr4kZpzuaOCnk7d8ufxJLaYNrRPWsBxFjybLZ2Bqjs0mWRwGLl8ubAyo
CT3uNGJkCB3CMaov8m65yPLpOBj4RAUFa0g/BTssX0x0QaOZC/Gty/cvX5ZU7l1r6GfeOiPfiw2w
h1nDzjebu5D7e7r8UwAcXfWk7sULqy1SEIcWbb1KZ4ZU7BmL4rbdUXVu58LbsCkvsnq+wCmEABLb
gj7MouNbnGUvuorLlxdELNNJL+yz3Iif3LpDcNY7GF4s/+QRbvW/XGpI0FE7/QWX2rKFhJb7/4m7
m4/24//88ZM3H9nn//2vl886K/L2Vyr1nz/zJ5XaNf+m3IWozMRUOlAZYUz/SaZ2rb8pS7nMMv5k
RfNKf/fhs/8Gx1mZGpEtLqgLA/vvNnzyby4sa4/v2NoUtnL/JzZ8i5nqLzaPEAyB7D0mUzi9u0qJ
3zwnNeJD+htt43Pu/dAdh3Z0P5vEL8VBZa1+uTD/htFs/Wb4p7RjWnxSqOCWJ7gev/GZ/a6vAFUC
/zDVZrKTukPM3yNbY7OOtvC8avETYyFcZpaQiGsv12+VAQqcoYGKerY7NzsxbKS5GZqBzHGUrCNB
6CoJMMnN8fzT4qlMlb12HOscpajwSknDCuy/rlWCpH10yUu20dEG+jA0YvHkn4ptTxTIf/6gLhaN
v17Vywe1HYjbHnfK5fby/V8I6qGTpqPFXOMwBeowtjQHVkwiZxfZDULbNWkTJO9F8gfhuV9pZFGn
1Hci4jhr/bzcRiX0XD87hCL7ylR2lab9gPeXj4FwbW/BwDOqm6jaSnjEsmgYh2bma9KFxUnu4Tyr
o9TwCBwCFeZAEU3RWtduAPU0xuBGWEtkinUypCh2nhu/RA6aonQmCg3MIRsQguG5qlJCtGsTZMlF
AI0QHB1Ov9C4XMGIKYGo6wbt21RRBIRBdQi1+ZxHkwDCCbO19uIDihyGOPg/8iPRFznkB6qHO+Tl
mlwhCxIKUPT8WaXVXUIKpZNIZtZJ9Fh2VPXDCJBAGutmUsm3oqIT9r3+g/ileJ056bD5i3u1LLpf
noDLvXIX3YLtCZsn9LdFKfAGsbJ29g4hFl4wKHxcGZJ3rwWtID+OUV6ODUSOVXegCPvpsW1LinrY
zI59aAz8j8D4wZfDQwBwhpdDKA616+CJIKnSokXXljtbu9JvY4N5oVQSDQ9SR7CjDD5tsK/LmgYl
bYOdnu7N116kNhH20Zcde8Qhcl7gbU2eXlyw7iviPOph8Laz8r6jghzh/FZvaZhfqaIAgomWAPQI
DIMINlz4Xghpv8sKFp7LAICB+FVkJu+Nnd/51DI7+4Rf2XGSDmVKekOHdtvJlvYEzUN2skSDd0Nf
Au5LB2oVd1HlcFhC7d0LkxRcf4I4Bph963nTxlXp09gkX7pOCCWyHzKSDv9i8/h3j5SmfDe1XsxH
f9d8NMrq6D0G7xBZJfohqCAgyyjATSR1rXzEN+LtPy8M89++ohaWrXBIsj3928Kwe7PJSpNXtEb8
QR3nbtbIq9HENCsn717LKL+xjIRyUYPkTqzgqOAOu4VMtvQHSKCCL+KFA/LL++7bf35v/27NYsqL
PQGbKYb3nBu/7i/SbCD0QSg+uPLKawr4NEC/a06yBgKcy9weqhGoT/YX9+DfvKzCFNgC5KRqtdRv
uhvyDqROB4zuMAT7Gm39BM9M4BEZfzUV7o4BqSNJo5/+82c1xfJrf3tCbeREHJPLMfUvZ1QcmNIb
eHAx5jL7dRTcBgNVbjikV34J6OiWDDCx24Rp+ew37lOyjBRxAerXhSu+TJPCkjnKGns0dv8wu3Zi
5iUxm4wvkmmPbeNVCrN88rDQzuMJZyLhQgZNsQ1MHeiBBFowMope89q4z5VzykGm15MLBzYhK6Hi
dbfpCCcTEs4uLoeWtXnnwO3euA4S1STNjp7DARBYZ7jNZKG/BxONnZsH2dpCBLAmwAGHMuzAHF3/
aMVzUiYDhfRw6/mVj2fsSNBDhXntAERr887Im8a2oGqYu3sJgzatvvAEO5s+6WAxg811mWHzkKS4
5YCtkKM7LRtPOs5XKuAwEKpfjxO3rax2SPCDVTTC5AWNf7L64rkzl//L0brypumBgQ128UwVsRX3
nlTAg+dj57OyK+sNOSSqq+V0mNxmNVSAepJAdqzkDjVeSUXHoHhUeHCndfYX3tQA59RM/7wktBCm
yUKUrobyay/P7i8HrC99dPlzPR4CT/Ygd4Q2ghuhdNkbflPA4rzXgo44NMtrGg2M9Fv3eh5mADpI
cROC802/TXvNrFCAIfoaAxQ9YEtO97nDS/KxpFZZw3BbD11GDqHogqtCms9djNG2zEjeS3cdGzq+
7ZhuharHDKnqUHDYPyIAeujlM8BfhtecZq6ZoSteEZRJrjl8HYtJclKA92EN8LVAbq6MxEbZ3vdC
HOtwePCKodpFvVmuiHrZy0TVRDCpnyCGqPf96WksAdPYs7YFywmHgqicHy0RXqV2/gDXJl85Y20B
BDJnAGF68xaio1TYG2S5i8DGS2B1GRsbAR1O7JRYgZmBIJtYSZjTzsgJfQ5749Vx7NVYh+TcZ9Zz
Mxff/KKzSZSykZBAbkEh8xjHRgXJcF05eLXEPi78OHmunca4qWZG5pmPC3Dr3vO6qDBcj5w0CKKZ
nlZVODwyzj/IPoK5nkUbJxmu64lkKc0VclMulXoBkiQVruof8sr+mqqo2Gd1uctLyPZmSdieA8Ob
SXJ4T9a9s3ZtPA0ImNolXlyu0xny+Yhby+hLTif4RFyrDaIp2i3D5upFc8ew0yNcj+KrTMg9z1jJ
/OxaOtMHpZlekaYBjDelS3VKqqLpb8A68ZEwQ2h1IWaENNS3TUN7189RTpBrvaliqziOLsYVyLu9
FY6A8ExqFe2G2KIEtDJCZJOY2KxEnuucCWW5HM4Wbpg6DdutpkveYJr5NtkYfo1V+DIH6WNsV+cI
7kPshCRsofFaxVF4QL9wSCtr0/ol1E57HyoWw5SrDQ5bHUXuSKxseqiABVndBVYAk3fvBUSsZ0b/
GDTQt0uzfs4W58fetO5JYzaOfZOczUbOH3l3chJ+DUeJsy999WJXNklFFaGBZkiWhm3hQcTpUo0V
u6AM5F5gxq9hottF9Jwn4zk2+4YxusBwIC2f4S4h9PDSZuuNhbXKcHJ2M2KYVMJZGiYZIaqGO9IE
Q00jmkLnEzvKBJTWz+5tEZXnObRup74j/8n4QO98T9EKWwoKf2TBC4SuUa1Mv//Wy/whENz/rBbi
bNcjajZxlD0Vqk21UmB2s8thMQGG4ViUs8Uilzk0pJekcXSP5xnPkx4eGoO5Bd06lH9DXs01kcEO
HiLr1owPU0IQHO04MUQmFCCI66WPf7QxxNdJHLNFZ/uqKoihLhZvVwlOlE1Qif1ySTexPjxmxGH3
s2K3OdYDz7E3NngC+TdpVT3iOXK83w1eeF1O8Hi1keOmxXA5bjelG74kWf9ZuYCIvfAP7Gw3zQgu
W31rq+7Ja+R7ok5koyKDkvB9vCLeJhNTDSwSSFxwh9cUpl7X+hTd7Z7s0Jt5JJMY3jpgdU8yIQL1
VRlmz/WC3MoUu0vNeNdOxsfUg0+YudYa0wxihou+36Vs9bmh5W1b48A89aHcBokfwHs392QG4pqB
bydcmKs+95+IEV8PYzGTLQESWcr0W5xzdUKgRXwwrjLQFvjXJejhMLx6ktPEiEVyXxrgPnhG4Uhk
VvcqcIwdJoYyicODMUK+7vCiom9kTIaLZihxqsXOmt8vhmc9NJBQrf6hCuUqVjzMTES9xXXz2fXy
e6MtbxML+X6ugciHDoKeJpewQZLSzO6zS39znMEgV+UYsUfOeIZkMLr3je6Oug3TrenhnuQR0OxH
T3XjEYI+sWmG1n0eCFiBAYJ6a9+OKmQmBThTsZPGtXNKPEbnUem3B1wN0YkC3bZ9BYPIVWTOdRbD
Pw1xYxieS2+yV43s8rU3o881j9GAj00yGfto5F4lSBGM6J2nvIETAm/M9ryXrvHuR5OzOvCS56as
92qEQdIKEaxwucuCo9Nk+2SxLLPg8DB9YHJb9t1OYH4kCORaU0eSH9khB5mtt9JT37RayTJjHlVw
bkZ9dyaV8oTNwg8YEX0a/MgUwaJZRbwK1dQzcmlooCnam9LGD9dvXoXh/fCzCOnIQBvhGy+JA3fX
hVdOr99X22JMDp1Qb309kRUkIMCn+jZ2R9hQbnqAWrlJBtrIJEWh7OIOhQ2irWveaF+8DguHAJn6
dsjDG0D7Nz94a0hryUMsHxNczWILu1wIb3Db5eHyswMWuJuI462Zve00pliee5QGAwqadWivF248
JjPDa+jAKiecGvpNTDBpjWkiLrnzs9GlmKP1IebgKQo1vp/DBMT58MvunUVckQwHczJfizkMGPja
W1kpJLMKQI89DixC1NxgfR5r72tcXmzWBY8aSsAQsHhVwZDCJ/c5lLRrJMQA1X5rjYIZm/uGGZj9
ZtT3cSQesmGut4bbMlAzZm89KLb4nES9bzjGYoMf4RtIPgqeC+PWxtsCtqz5GcYC4s/0gWjybhgW
y2dQhKNRjm+tG1wR8njq837n5UwMC9t4niZTHUfRbqcBKsJIwYNMaoZ5yPh507nqLinPss2PalGc
GnSujdr5jk0k04Jc0gDWf3yxZxJW1aLibR37nnJ1ZqT0Bzk7W5PIB64zAqVDSqiOfFz0AYsM+fKn
f3wJFoAii5NuIzr0Exdb314H+ylP9d5ZXFysxcXFqai/27m4mUbSnsPFGjPGGAcNKNL5y2/TrXQB
4BFA2MFBae8cYA2P9Ke9CRfdPAF4L7XOoh2+qu0p8iUnB6PmVeiG1Qre076z5HVpi2sBFzYfJOzg
Vl7HMmSFZs8scY5dRZZOG2A+2AVUI3bfrioDXZ2Q7XnW/a5qoKcHRvKJQuBumCFicuZ82mZ67Yb3
ZUTvMU/BHZP3a8qkcY306W4omue8SR6huIKPF5/1MJ4jiCamlh+6c97VSS/tJ+RPJirFJ3IT5CBi
bUpw/sJ1iSrDSpMq47rvHM717nns0k9qqHNfLWWKCjexIJkQQRuVWLmqJ5RSxpQsLkm8yoxZ27b0
snf6vul0sUMerC7f9m7Db3XMDL8XWIqtzBWiJGLnynJ/cThFrJyfHDli+d8VL87ijfyHsS43Omns
c5DxiKIIiGBoYjl++ZIPiIlFlNxQd/u7i3MsnIe9Sgd7D0iD+5PAkXYdLcTKqi6e4qT90bTUKpe7
e/nTZa1EMyZB0eRTZ1tBF+79xev34v57+ZNWnQXM42TbMCRNo/aeSITE0jubv8uCOWLihMcIN70g
Bv0Z+vwF6dY+XwANESdfce8/0TARYVEoXLiZ1bUBzHF8uScHLX8nkKyOnG65yNqV2QWwUcF3gnag
ce3bbs1DcIwzirioYHDDeN5eK6tdo4u1cUKcfyr03RcMs421XjF18oKG3KbCpGGLoH3XhFQt7eQg
DIGrKiF65DfyDYt9czs4tCc+l6du469eAcjZtvE59sxz65oP0EoDDtnI2G9eMkIoMU8QmFe1i1Xe
OE1yWzlfyXKsL9DfpUkkSGNdOqh2VNYedKFMxHq03DNJKSszYvqV9e2xlJnejMvLRb71bEKw9ZjR
0r1oBtDAXEbmPRE9/F7NxI7HCU5vIo1/NH7ypZZQRpI0scvmO/VNKAyGyEEKBVmgzYxa8RBLDcY2
8J/cCa4fXmVewenqhCY8FPZDhGLo/SKcesZg3nULM7clptd08NNz5J0PWZnjmRIujsoP3fqPdp0f
4km5TF+SA4q4j8yBbhBhKZ4CkV/J6Io4B73JfLki8FiuQ0cOBxc8tf1oCjqoZcWMc+hsILZupDOT
vBvuehP0gNAA3B3scaPqibhpAYPyciu1z91H2ZweR5tnvFtgxaEI8VUYxvvWrX/6DohAPkxnWNTU
6z1ABaSIV1+XxOdxuW1RvGAw0lwyI7mCA+RRKP5py6k9MFAtLIomMPd8k9WuhBHNm3KM9m7EMaE5
dziLbC+3J2SniTDJWDt+/N5yI7b9nL9IwVEWgwwOdnEbQ2PA2wyXLAOt7qzQG/hzyeORWDeGpe+F
DXASMW1dIap8MCITLpEHKtFyVdwYFCN1om9RF90buIT9seqSMdxmpkDnOVKdDKMgWVh8zRDlVNj/
AYQkNYtntoKc5RXSYoEvhjgjpYQCsyz4Hl1bxYI6wjS43AArXFrqBYlxM/sesdYPklvBeNBsACR9
Roa4ydVj2Bcxqjpvd7mkiFaH7aLWAqicAp5RO4/My28rkg9q24LCpw+v3GzBcQ2EnlBBsmWBb4c2
eczG8SYuQOd7WBGrLFKaYW8qN+kMOzPIzGsG9IccsGFlc1BsZxb8amy5rxdwOweMA9mGwjZEqFlA
eAwny0mN7uQhw85kg9h3K0eA4aJU0YF5NYLTKQE2yuxj1w7VqZhiUkxBYWCt9rgfr+oY0/RMPfi6
IqEO6eRRhe65GsxwmxtFvY57DWU1IpZA5e3B8x9DAkj3hJ3z0EaANfUh76BE2zFUvnSgUyDH5mhG
07E2YJAweqArKLdV7pNik3wfIL0ek65CbKbnr0w8t8sCttFcrw0veY9wREaQRXuc8yIJuJlZi/uh
dPeZBTonEMKvZxuKDV1lsyw88AubBPDzZSaTGvEX8Aq3edBPEYnh6WzfNz7LlgKqSbN266JtwvcO
v6hljc0KfhJ5vzvTR6EX9YtYq6vumwYbdELTv8TMTtvV1xZb5aJWkZAmbNAwU56lVMYGwF5kFVy8
yMNKP8UGogFXM8rjhB0vojtunVc0CN19aEHBl59ctdX0EPbBq4DLvR4daWyQdq+9Hm1YWVEFB70+
Or6NtR7PM5+w+YTpBjMyCs+2SRBnyYyPRBMAUi8eDgZ7ypqAFBP8gVFbhkRnVXslfNjoIXHGj7rq
TxyxGx/mKw3/lTcUMHxADEnyo0ocaXOwiPH3sjVuA++QFdGxqA61kHjiY9uuhj2c6+LIpOA1Uu09
MrNDASJlSjwIAbEXK8Oq2Jt5yP14cdqMYiwIxGZwvtUmdiVBOj07s3sgNfWj18YPWFwY65qGItN1
3lW4J5qUhSjvgKJs8ibpb0oURSXiK6I9x3fXhoPe9IQBWCnUNJO+Jsea21uofb3T3PieJD9HPqFq
wXE0uhFVemNN0X2H6842zfAB9NA6+Cly41oEcNud72aXvrUBzWKkkYD2It7G2MEkrsg3vph7ziL7
baGW7YamujE8Ve2BbONzNsfexhCcdW3XUwknxXnE5fLktPeRAs+EaXiYZjx7pG19+rMknFwgTNqC
MyPCsor5dPkSiAom8D/+XqMjS6tigHVQ6HNdmfXeMoKHmneAOWw6rZd0tXU/GtMZnzno2Ql6Wval
1ThjIVSE1oQVmlOL0+XvXujfmhbaFUjDGeiilWN0ax/mQefM6tytACwgiEYG23wQe2dI8QkxLCJ3
E+zp2Rn5Y2kH8nT50+ULGnQmppzd27Sd5Onyxe/SkB43oVoLE+uPf7t8Y8Z4Ecx/3AbEwELg1bs4
sB4xDYiuCAupBhhm0kgKTPWBRQ65z3wSyJTWuDl2RBjbZzxP423BqQ0/JRanf3xBXoidrVocZnD/
PBvQNy6jgf81ePsLUoIUSoN4//ekhOuPeko/8p+/shL+/KG/sxLgF8DvFQ7UdPzaGMf/g5XgYdYm
4KbZNiOmC/XgT1ICDm+utEzT1UyQGcUtsPyfrATL/dviUGO6zoJWCDgL/xNWwr/M3jwhHCB+BuiC
IExnSSH8Fd/PRYfgPkxgQuOvvOl6cIOORnpCVwsKQmszMu1IUvxsq8pDeTcO5B8lVBy6MmmjnZ9e
mOEP0JLpDMXvl0t598fg6Z+SC38fPvDmXAvalC35mFr9PjFuUy9sjdmZCAbtThJWBbw/qlEbJ5Bp
OfFVVr9QYO7xG9qzh4ar0qFk+M9vQkIA+acJCG9Ck93IPAwfvn/1wGvtRtBoE+I2tfitM1JGSVmi
b5sWk1/XfyqhMGakE9EOfH6/FC52jxbIeBX45a9SYgWVZz4WFI4ybtEGLrPNkiI9bd8VYebELPGe
DeqKvxjeIAD+17eOB6CEBIKRHyvN+216yRxXE7XotgfbIirB6157FPdbaVmH1GcqFi8DKRrxswts
sQkEBthgQ5CbcJDhU7ZGejeMVNSXaz0n1JSECKykA8eP1zvgbKA3mDo896Z4GmWIS54H0bz3v3GR
rEOctefL8A3Pg/vW6wfI9liTA8jsA4oIwGlJVsvC9Y10jgXnwYSyuMrGjhrDiqcVQl+GK7D/d7p8
kApTZF9BZnGAR/wwHraTi6Oxx3SQaEncNZGM5Mk1GoCtLzLEEz5omdlPuwZfKJyM/H4T2FRuXfkY
BMYdKocSHhj/J83gVkgCttIEIaYbycOlRsZHRAMkl+8Yqayg+lYbt8/IKqBiaQmnAAgcTk4XctzY
y5Vc/nftIGLBgX7xjm9nGtXYCFqk1osQXWHobybBuXShhRBAsgnJXdha6RtanAhCBL7fqY8pbC8D
LK6K+DhkPYpQbYf7xaAkGNRboWEoVssC9wEJwAnhNRpgr2vmMO9DVHDtkrPrlD9SAjE2FxrMZEDY
CW3GuBBuEWb362rh6bj4/43LKMWxynkXxS/4ciEmdXHW9WibiLS8cmOZYOFR3lUO1SdhioiDY4fu
HDaAzzG0bt7NZmOF+lYpUvUqoqfaoYSyMui1vYyJE4oIiMDy03Ehe7QGja/Cz21CcP3HU8qw88sg
0xaDmrulZw00UcqK8HcNhN448TsRhjdljmaSqhcNydqq0GD7dLidRVNUASQSa0g5By1hCsRhWvoA
ItCg45MB18TjCmzvdbST98t3MpPbhKnybrTV44VP4+FNTmwWkXQJXVyiu1Uf9lgYO+RI50PzrKjm
NlOsXhiV0K/72Kvn/SFReQFFCElAxbVzSx7rag6/qBavxjh9lnQrjkFwVNjBGXK0x4C2jnYwlLbz
Qhpw21vm+lTwLpsHOgZc6sPqxjdZiPmAdskkmK9VqBdTgkGtOB/pX/Hb7GkML58giGh/i3x6VAt5
J/B4TOOaIRbqOgg+3PcZG6OBbHNVD1dWPDwBfmHOblaoRrh1ReLgJkQ0Ssm2VBtN8jDgDuWPCx3S
PebD0GGNX+9yi5mytsq7hun+1nU1hlv+dR/xGyZNappKqm23tCVG7wZblJwjNKUMJ7e6IBl+mL/F
/TSspcAcjxQ8pDH02c3I/w+2jI7pB1zy+vxKj7hpTrc9vjOxbdonOVjfpclQpZom4l+y4rmumVj1
wycDTYwOcSY7xsPwkk8QWUvDNtchRZ8linLLUJRPZ7F6I4+WhWy4Z3r2dB2l/GCWI13F3m9TNR63
VFf0Scs2XgigGobHTFEU8/d2KPBWBPKJ4AbhG7lxQ+TFl82vwrBxbfjyNjBelNA/OpvhfKr0FQ3E
OqzJ4GnTne11L53JzqaX1ulyb8qO9VF46ftEysXG0PvCivdVA6RZdjwkQwRgRLwRjDB4+ExbzWtY
Id/rjCMiSYGJNM9ON2GPF4/ML+Pb3h1wrW85fi9cvMsd6dql2R/C7Twan/YY4uPCHjHlbO2Kdz2m
AEPRQZtlt04DPl3uz+RqgZiOKb8db+Q9M5dNmHOPCkl7WF6WKf2cs5AScNPEwh6j/+IZm01Qs2Q1
D8m7aWE/dnkhqhSe6PF0acYrFvuekLaXRle3VszxclkmnA3MrYbggWkxqQMzj0bf2NCnP+IhPBVV
8HZZIvPAbpZCU6PYX2dpCMxFowFzMkYY8hAOvEO3zN9JMUx2uPR8ScEBVDYcHl3M/MGURPSgsb8F
KYWZgNqgCQj1vmADaJB4v5uk8G79pO/x6RjxjscZbzkrjGzaIO/+EVh0DnO0MOtY+7AZ2AiAH/kM
XFBoDnyzxfNpUK8N5H5OBR/LL9YX/kCstCD5MvxQ4AdBeLc1IuqYm+8tzcHKk0ys++7xsoosj22F
2KwPK0xu65rsW1x7QObZqWHyW8cmsaHQz9nVJMFZuoq58WL8pjsgvaJmbdcxOxlxC+/MDgnpDZJd
3UPa59Z5kk0lW7bookZ4ieHZSkz5ibE+CoPle2VWQs6ufuQheDUJO2S4R41/QoOnwf1Xcwpk4nFN
jXb5RT3mIXn0Qrag4DBGLd4lt/RM7+A/06oHhlggWoIY9MomvAw8xQJ58tiShc1pWC4Hh9dX+GfN
2MDR32ziKt6YxnxrKsDDiGAP5fN/+rJ6bri2mCGhu0NEvq1s/toS61Jw9DkkKUIqJZZjJAoz8lyM
FTixMcmB5umFnzHBAI3NXcQaCOuSzNop337u+fRoRLP3Sx1gjKz7UXBMck8gy0v2+5x4C8b1vjtQ
xIyv7YK0oVzigQe1wj/1W6ncu8w2kNO0V1MBroimn+Cl5Csfn9D4EptQ+e/GyMNLZvVSOl/1OIFu
OWoXc5B9FiBM60o2Mjlnx1ww+qJq2SzXzBLBR08MxOWDGOU2IYdgnS5Y4iwopCs8iwgLWlIw/nws
uKaRlHuX3QZvBC7uHyWIic60xzTlgpmXDcuixb9gKh1v68a3peXviQRnXMpjHgzVI1GeeKmSdYPj
SaBuLNLF8B5B6kMoPf4awEQYUB2UE26aptWbumYhdbhsFlgt+TaxYxYWZsZPmpKep5NHpfPbZJ9q
eS4VfXqnxtcgBeAvl23VDLlJ2MwsKsry3QvY7SqLH5Q3TlOg3wln9jOuRdMJ7KIyUmMLk9gRLMsX
JI76xeYtxOMpJB5rfXlkJcLeAI7G+oKnGgG/TLnTz0ALpsCKjbSlFcFSC9yoBYz3FJSBpBsPyRI2
2DM1W4M5wPPAMI30m0BhRTukX65eMFeP9VNgtkyx8UW/sbNLQO2aI3jK5VtbH1ywCyCh4L4J8e6j
Up72F47iqJpd1qZPpZHO+FryIfMiOITddGwku7Jh44+QwP9tJ3VA6UNZFLKB9sxHWWvBbeHgkYtI
BfJrk/1ouu4BsRtFWsRjbrlc19h+NSg3emu+kd23ZtnY49g849lHFM3YTftueEk6nHqq/gt7S0pa
BZfAGpkga/YkbJVvWwo9IJ7wSy+vn/UJnlouBmvDsF1Yd12dvsdxflca39Mxqsg39m6LhZwHseGu
DSDZuhCdlJNgyQRYny88GqNumRNiSIf3KqB8p85T5K6FGskrN1mrzeKP0xSUiEnxfll+Xo9/R2Ns
sgKbs7n6QFi05aG8xleEZbTUc8WY3V3KoEh+Swc4UpfNODb106UGuWziccPhasbi3rcApbtkwTGT
+p1UO1CR9KvrGpwzMk44qK3/j7AzW4ocybboF8lMrlmvxDwAAQQkxIssIRPN8+CSvv4uV3Zb9a2y
2/ehssjIIEbJdfycvde+MwvvyqD8MhbtLanY1Ri7wR0fxujVhGCOjyi+A+dNg1lnzh+06ddS+7pO
Z2wC1FYese75QA2OJbbcsx7AV4izb13pMFXBDcPxw2d7QxQYJaSjB0d68d9K9huRsc3GOH+qA2sl
8eWU1pFs3gsysG0JFmxVAA5cYxSqULWgpVIl6qyW/zlN96RbFoxxVLXhNYxgxcfSUW+aYR+1WLkV
LsuaHKQi6VOhmvZDnN1weOKba1YmfjmLwZRq7iod4VgwOOk75wRy+LZcHQEGcfw7/UMu4+OiNwQ4
g5XbvlhWdotbqprSnX9RoBAex9Gc5cHVQGqxvHdmxmc/HC5AaLme5MgbQ4RySpS6aEB9rnu2hUwX
lPqNmHfug7GbzgdFAIQKkplI8kA0QYqLUfxeFPpz6ZwKiJxkQzCrXY5915E4kgKFv1Ia/ixmxoMl
c+ipYoq+fcEGf+8W6vqSzhQt8buqF2za9ZnHpnuIqYdNBKW5+mw8Od/HGrolRimfZXdbVJTL1zxH
T2mPmsUHELZt7OgCwm2vWdlZouhek+R5M1pea2MkgMHprbecDduq/SLejYA9wWKdfKst0pqeCgva
i5xZ7ZbjWF2Hawtv2cTLysnVy9P8MkjvLMUTeBg0VwklEglKvyk1b5YD8rQdzK3S+XbmACtkmOCa
qn2uJFEMLCCSKBUfo43PMkpx8nbnSs9jRW8B+8cXYdFHrJ1Z22ta/WHG9munez8j339ws/KSOZxf
JY49pkXZr8J2h13Ckbt9xFwuqUmu8YycJ43ksLMOmtr8LdLmuDRQQ0giRteG3W3GGXiD4YK1Ab+G
SBQPuyoqVQ9AtGzXSxu+iSXCP5vOMoTSwcC3mJnOwM55S+3g3YUf2psVCcgapYXhBK8OF0jADzAf
2pSL5AxWE08vyG6SvcramMBriHNf+agRAqyCtdD8PdhG7Ov+N5HPk0LkrZOUnEifcXLd7YKBs6YP
gy3DL2ZPfXHmYn0OPSoxuOEHAxYbyT9kZgXgCWiUj4yAxPRTb/iS1HHuuuArh8S9050Km0vevSxR
s7bKpukAxTBlykpwYgR5MyLIiZoeZ7dcJwzseR/0ulMzaY7yUmRRqW+G3BNbkpAflpH8X39UKq9W
L8aI6t+AfFRBaV+zNHCjDEEzuzZ53EW0terhdQm4XV4E4sqQBGn1u8uNfYBeoiT4k1FWUx2zIX6s
B2joujKvDRRiRAh2TMtMt1+nUK+p3ZROYPlDFwZcY6gZf9305y5Ik3yiLVX27/JPWhup3EgjZgcM
CgUM7H8+zHKXv+7814MNKkH4L23C8tflX/+6zV8e+a8b/7rP/3nb3x41zgs6VXRq/vX28uVNDkBL
UubpvIDlgZaX17pECnRdmvz5h+VfA9gQETF1dA21pj0tD552EGn/80Pxf5V+PB5MBWcXEBki09FS
bJa5lWxEY0JMalTMmDnIAFq78iEufw9d56mvvBp7InIITOtgF5QWRgko9OjWd2635bOUZAaExAO2
pMZlUeYce9di+OR4nUNaEmEHy43LH3WNS8gk1+XODk3tSBcMIRLY7E3bjqS7QN06Lj+xnLrHGH2f
MXZijxDz0qEp3RJNTVZPUxnHiIYMBL3hCZHqgCidHWbb1F8p198qYMNxCKHstWPP7svNN6hO6o3I
GNdKPUHubfMGdbYiuSaZ0ThAd/1hH0TmvHOKlIGUxfjN9a3XTHP8X/20SSbz2DQgo0NMSqsQwpcw
qpzcwdzZWEl8D8XtDUi5PesrT0f1VyMwJzpU1SAaufIms6TowW4DmimFRnBhaxw5V01O+pgCQg0E
BxttyvAExMO9w6nxoHkomYvGfyA1ZOPGr6FOcknWaSsz6BMWNDJ5W1zue9PTtpMWAaCR57iN8R+4
jpJJXCqTwabwRI8jZ2ZLk9HuTHEy99B97shBeRz1+Mnsw8usQULQgMfNvfHSe2l6klkccqHziq1p
er+NyfryCiD0Wq259J3yXz6Qjru27r7qHDYmvFIkvaSr2dWujLsL8I6HthJUwfl4DiNkuaPDwovD
d131lqeMZvcFPryhLdmUmnJcy/5XJqbhuW1bc2NaAbSe3N3UES/Z4YDwMqiCgVBKCAlBAK1Bk4FZ
GnO3ZqmmApxCd48iVNx1lUj3eeLvOofEVpuQb3o7rppbR89j7gDS6VPrpNuNh2wQVFBo9Rif2oRA
MO/F7lLIxfn0bkQDF+jBrJgToLnx2moFeiBBY2LR882nhyHXBOkLU7uWtdjWPUBcqwMN7oUfNRru
jdUOJx8zGLkPJhgisgVbbPA63VvmgcNNWA3oT7q40n+BQgrSg/rYkIOgbyvPVWd6m67y0MqA4a1M
DzmBwyYTCegvXgH7FRH4u9SsTjYsuEJFUdbYwGllRLi5pp2lk2fow6MIo6bjZSSbPE4Pcxh314SU
iId0hsDTrZnJUeGn5U/6cXi9LW8z6J198BFdm0OHrr+tvtga7sPKuFlcGncplVhRS6WdQbAPRXM7
JA1PVSPHR2a+jUJxinTPexjoXXMAkQbV6DUfYbw1dGKBnXntytLa2i0xvL0tbp4NvrIJrUcd5VbR
akifWuTRnSkZL0cX2givTuChoGOxcKL6Ujr+fS7caxDQEgHnR70aP4LHBBPb6p9sXGmpOMmp18of
IoIuDYnpAsGeXhbG5syqsPbETNyBK31mMtlj0kI1Mpk9AkrnwSW+d5VKNNxdI+11OB7YqXzSGvqM
5uR+wD+vZeRUYd9yHqwIwwesc/NByJiLcbXz2uCM7511JoYOPGpPbZ7+FH1FQ7YNOWxhJDnioRhD
0gwd2lWhIwGB6BAfqMv3Te3+gGyWPRo26guu/IUztweCSX/nfr4Z1J6XVIQzbN0zE/mRVJ24vktm
UC9z4Fwas2r2dW9uJyO6dlV+7ycjAhawt3e1Lx7lMNxPSiY5s3CbMfoCGt+cqBmak8Q7YLnczEFl
EJc8gw2pIoSylooPhl6k0jRSXT8XWRLdG4q7MWoxZoz0grYFebMm+g04+eb0ZA6W/QIrijRlZwBq
EFz0jvjXPsyyTTc5b5hBX0fm9gG7l7IdNqD1V50h36bJv1DJrf0BVEhs22TcwRGL25/kEdh5cq1L
a8dSd40x1RA2AJ8r+OEy3MO5YfxABr2KCAYF63n0h/KYA2YwB00JTNiclmG6Ds36pQKSBrsB6+Ee
Ut4WFQsTDvaIObM+5uMroxqu2D3Xs+Fe9IAtTspFzLPHJ0hQX0Qab+IAeSjKN6+f7nSq+HrMV7XA
wiDiFfy2naypVaz+K4lGehM1M+8u9899bX9aSv+n0WGktc6kBAlJumFK9jC3aELL6to54lbkxiOz
LTwE3SEY8k+fCSF8r6smiAE5I6SIzl1pbrQ2IMIw4Cqdn7sK9nD7IYJsM7raJa6aR88y7yOSPgBv
saUry/tkWFuD8RkZlMFGjWpHF28yNJ4UkiCEqGeb4URbC32UpVQLbRQ/jG19ShPAP1W/twbErHzm
Oenr8Wy8i7G6iCxE5yYfUa8h4CSSej2XxrG0unWc5U+unp2bkFoNC6zixyYp0QECMCnELuzLybxu
M/fZZM91N3BeAjIgo44grqZ5I1PylNOPKCzrTX016qFiV+5rVjaPzpjR3CfeuwUphB076otm+CAQ
+mus3WsL/AYGMXqg14yvox+rj4lzSM7zBnexHUSfNkECvheug8xm4gXOnsjbQzg7R1gnR1/0a5EC
33QseU8P/s6yxNajBd6P3UEbb+M0kGFK6xQc8SZFoG2N4U/6Kc8wBMOMPaOeWGs6nlaA4zYbwl00
+89azoSCZanbZVnNVvU0A6RcSz74KWNli90nyIk/izk8duXFo6mTtc3BTuqbBoWMZpL2s2Ul61BY
MWUiUWwWKPKZ3CNMQtJ6343GWWooMpoE6a2o02f0gb/pif2gVFnXVfXVkAyfcBgWXK4IjvEOUynS
jZWfRoLix4y4dr89zXMdbB2RorBJvaeJBocLE5gdttz3jUX2Q5rgVxPuxZoKHaSzTZoEYQ6BS2iq
btknh/aaEkBrnMzSgkLjgZaGITpyTZqcdl7bcXDD6vO7AmfldOCqGxE6a11s6lyzEdTo+wR4NvOf
Tk2ZKqhm42eb1p9Oy1W/sDgI9ZQRq01TuQKpNm4EXW4vmgjbds9jK7+jQaWaC2PVQntGRQKGMbXD
D4TqfNqzYLBKeUDMxEZqMEyQYM1owTsVLRKhhHWA3rjJqzmxP6pzY5ePFtsLCNVrbWRLlTfZmyVN
9+QIOseJ9kyH+8nRTHOVZFzonZEerZHyzU8SJbF4niiSVOclXaN/oKHMdjByV+XUg/DQ9FMyptaO
1e9LiODNDrV411XDR1+Y4Zb+kjIj9beSAWo08pXGl7KcP3SoIHddwTWdPKSzJfOdDVmTI3SnleWP
weAYkTCaep/GaQqJclvE0Psd2m1cXO+NyeSYl/0HhqgtkkOGWmUdYVfAw1XE2muYWcpiWL8CM7iH
wvia60DqDXcEgNuQ5yn7U2LYO4nkLJ+MxzSgb+LqaJ9kGW+YlsUQCYZvkCHZ3dpm1oVaPLrWtn+R
ufcKBdEx009rpr6m1nNc5RTC97FK8/gJ/fBOBtbeMqqPoX8UHXZH8VnjslT/TegiqNdXPXHWaSO3
jj286Ezf77yKcBT4Wsx46YqRm3KX21Bx4DvrMt2oX/O4dhv/+rcYdrJFed9ktNET5k5opFoOEJ2n
cHh49WhoqRE/iN0Q/WwGbf3vXzWiitUIsYi6i8/sasSyxtOVtr9XD9GDgU7ha09Ez5Bad0clr/5q
mAWevNd5vqjHDVEYGvxf3TngOfrIcwlOQJqpXtVoFm9z2q/i9Ao+rylpzNE78wvwvFyQKlTCFT+b
WkK+AT+rf+O/yicBnCPHRNW43E6RKmqYhAkNC/1T7hscN6YZLf+vGO+yq0COA5iOg5FYAJ/fV3ep
hLtVP6vTkVgY0pMAcQ/t3oQv054M65F1aCXo2A2d/q2evOimlBGlshDKpyoBsgifu+M3RAJUyFgN
uU8Lp+DE2VXQkNQ91PNVUXWMygKyvLO2WzIV5jy4mbG/V0+OmWBTqTfA4NpMxwOz5BEzsHo49brU
02rq7RT5n/fOY9T2LmS3pX478vTHhkk2itat+mgwxa3Ux6PenvoI//1WfV6VMVLN0TerZzYTpL2S
hYgQyNqwfm9r8Kg5t7VMwCY3X6uf1X1KJZp0PnW2LTASjjp3bdM/d49DDCsYvAIeLvUDIgY6QFEU
7bg2IhcjKY19/hkZ+17dBV7eegaQMmHjsUT2pR5KR2eXwwhymIxOTfOJThOOB0cU9/FLZKyP6h7q
NRXl7+jh3y8q5Eb1goF7HtRT8RT3IDpZqWFKtmJ5OvVwDnl/PIzZKN3r9OzPexnhFe2TjVMAp2ze
9ZIhFgyxy2jQWGzI9epMpnoFRsSib+r1YDDpCM3426XYNjmrEglmesZtt4tCXeNyD35ZSRAqDANc
bq8apEy6fsCOopwAO8M/YQ/b90zM8cIwDk50jiV60XrBoehF3X2CW2WHHOG78kFdjkyzZ1Sc2yIl
LQWw7d4Gi8p7Pdch0OFIcrExntgtfObDmDNwdx8XGYRVc6AO+QMXSZplaihi1VeLyEDGEOhgm3Yq
2ci3xaGY95GRRyRIFC/lUFwxeaDW6QT7JilpN2THthye1H+5XxubSsnElBQMlvXFSNp5O2yFq8yf
Sscro+hbId22sful+V29auzpRxc0gC9sWtRYUdL9TMVGnoSxMRv3laCSD7OAAOvgncvYMEhIa0N1
m+zuJQ2ph2abJvtiJzGJZiitgW2cfsDRZoNP54LVJOjlw5oupVNRe3qhfl3a3Z5iE2hl7K4JTMpz
YMV8nUJNYGjYZdBrmMeAiZk0tOFQuLHoVKx+JFusp3y6dD1ZCElW3ocZha2jRmY6kvFVW6RfUJvb
TRmyezQkr7/4XXqgCRoz+0A/sdG1joqJ4f5BNmKv5wyQMKNjkg42dVf9KCpRnKWVJusAJWdjWttZ
MGjp4BqvrF5/WSAJDNNueMMVpaDw7tSQAsJPvK9N9jrLcJLaeQ/alwFIxGTYQNd31wUmmcEdk9iM
y7BPU2WS0850ymKLCP6kY5s4VI1+anyaEZOMMYWoYaZtlOelhZ8d8pKXuSivSqRiBCNI9H/DNh5b
OqUBvWyhxtBSINjPypcwoEhdDnTPjUYil5xNI3xc5mOg/P4VS8YQ74qWoV+RVy0VFnPnXh3yleY6
7MftZGvXZ2eyzcOk8a32JDlJEimZh3j7wp4kVMlwzVjFftTdo19qb3MwfsXeLDaxn2yXp65HBXlI
FbPTAMg84D0+6NTXdlGvkDMgIhnN8uEXW0G1r3TRMXKyInNTcrCiIF09lus29E65Iu1I3YFy72Hh
lDRO+8zeDj51yxw/BmUJ1WLiN10yCcBbcSb20dVUlCRoBmSVb7tRE4uSYVfY9TUvaDUrA/idMQVH
0zKytRwOYEFBC/ywA8AyNd0NoALzthBRsZPjFxUn6OlkMnZoGk5dO+PtMN4XLozCcrAPtFfTOKdb
RaCBvP7FvBu2L6JACK3VkVSqi4qREU7y7WX3vk9pVGOUhzZM11mdC0HPsa3l4ytalx4HEmuASIns
GNhECL07++Ig4GhsRtBD5CrYEFlYxf6MU9VAcVFJ5SXDEoo8XL3xzZEmsHr/GTxDtekk5REqevyd
HEq0bSI/guujpseWQzgKKrBTksXHnqB7NS5ahgZNxlyO8gOjNdNQEBRMkPibbpUXjI7POQpChj0M
bjiB+8p46HrzDXfFPdGeO52RYzqU58GB3i7G7WKIoKhLt4HLRKDskWWj3A8uo97TwMWXTLgp3QNl
nlBPIplEF4H4Afz41mb2SxqhA1IqLy4dVI8My+YOMl/MCZw7yoXjZdsg13+r+dkizJkBz7Kjz4jj
RDdBr/g+xECgvh7XilKoQefFm7TM7MeQ/ps5eFBS0psh8otZcSwUfvShyai4axlqG33iKtcI5zPq
7q7X13bABR+MUn9uO3ag+vgjCtuPSLWB7AElTxzZDZgDNDKIUK5ipkdU8A6bsSLGLYKDB6uUS3aI
sNIP41+LO5JynMApWmRaCM+GCtxbO43cyx5auFVn/jnXvG1lG2crHZ5nRt+0DjlAnIHNeqy+JAse
PetoswEj1ZKoYL5Ura+CgSdCKvoRWz9KjzKxMxgt1qNZ2rfEMb6qvv3UE2bI5kwNUOggTaGPSd9i
fxGuBCGQy5ixzkEkBgYRpT18LjQ9HTmlDflTntJpqTFT37B7sHpv6zKTIrnxuwnbN7LhdokCuTQu
M223+y4S7/pHPCXBr1ffmnyKy0Nh9ac0U7pYNfLLYud+NsRRV7JOPAWInyN33cUEuEfVgKCmbRCN
hMVNTewcNWQfGd5spin+VkNBx6veWkO+pMKnWcN+Y5g4emkEx6u4cp44bp7B2+AlwLq/zM56VCKY
1N8JZHmXIwtQmTD7xDLKIiyIFh2yZPffBc3m30h0CIGFIxw2JiZXHhPd+f+WfDcGJxoa2G6/OAyn
nuV7gc14HogVrqAvM+LQfd7SRrQ0YOp4nxftQtLzIRUaU3clj9IVImjkwq60SnXM0VA25UVTSkY3
pCwKfPew/G0B6+DkvvGZ1McodHZG1Dn3k8kOBztxkvXs3wbGkb4a4NWESLMBfZ5DPrf//sbtf8rJ
/7xt07UF791XH8x/sGyQcZV5ldTdnm3aPmPhGGdxD41I3xOIRbXW3KfVN1EaHpwuGwiYJ0ww40pz
oTjXDjs5VAGUKyX6u0nJfCKUANAFkm+KkJ94jinAZv/TqwcEJ962t/n0lqsoDbZViqBgyLisGVH+
MjQBJwISZNKNvlXZFKnjFD4HfX+T7+OP1l4JHPCzIfitpwtV1odsWLHVCpc7BluiaDiQthvv0+hU
/a7j+bHRMuv/+dBMsuT/Jn8XDm/UMB3QXAx3//ahea6XuoNmwk+NTQRwVXCdmVG6qiRaZrlj89IZ
jMUWMeUij2Dqcigt2nHq0sKG5eyWvsMapL0OhfYQ1sZ2EcfMktJrnlk8XGcq2cZlp7TDyTo4HEIE
Wz3RJv34o2azzNfBYI47q6Q2WpuhjPdz2jwRhMJFNTo05TaMaEqrM/C/HzPuP48ZxT6ycGF4KBn/
YUEI+zo1/Dhs97rekj5PHmvgkT6DaZJebsh8C9frIqbXDaD6rRefFpEeGbqsjHBWd4urEnr3o13N
Z7MGClFiOXJY6vLh0FZILJeCYaynpxGlAZZbNhJWfiPBlMuS71+LLOcJBe0WNBCsP9opyAlBjMgP
XaRDdhIhmWNbkVUQKHLZbqRbHscQL9PirK7JnMa+tU/madEhJaTaHO22OjhejbZQXdvgGPs7O7YO
ZKV70N6GaiUyxkAm7aOYLfjOb1B/pjc9QHsUTq8p0oTZbQHsKbsh46qKghxW01IokyKyRsdNA8w6
1Cix/h+MoAGN7B+HpGsamFZMjBmm4/6dbmn3mlllk2z2SYmhc6BY3XVeMq5xHJ7yQj44swMdoIPe
BSvq6Di1sW6G6JtrcqVgWcpIPqmDD7AcUmEMU5Gf33t26Ky0kl/S4uJHY7D5L5hf/VmUWnGwHAyV
Q51sNGH81OX8y43DG9qzrWzjq+Fn317KwpFrLzQ+sL03BjMUVGVp4+gAP9z7xOpvc15Vm6kO+D6c
j1rpOK2A3hDBKjHkbRIUXe016EgnzslcePQxmndzd9LqTt+mcMw9UEanQkj7ZCN3Vaa0fcOYJOKh
yYcYiZUfGm4pSAiXxjrO68eWXh1UvYzwbQoEEpZbHTU52tl1JWk3Znq+YWnDvFHelAbfrR2anSx4
Shm2yNnMDgW6bf5SK36TUSOpIs1pgGn6MHk91ibbogpclFTLvxsUciYAN30Iv4uchNjEvCNG9tdS
UIZ5dXGwzCrMIzAH5TdWwq3Gta9z0JzVvhiK77ubNAe/DF5ZKW9qa8ou2lxNqjcUZd279O33gNSU
1CZooBmw5c/kqtKGPC+2d5/4PbbGsNdBaSlhEBU/jrqIMs3GBz+MT3Wenww9ctgkKos1IWdy9olp
Dd/CJtsvStUu+lmG/ScZ3TxWxB7CtwiVxRJh5/nIdlPbDAoOB38kutMJh9FSdI9xXZwbx72mGgpe
pepSFWebtYYSg2QrROVwu6IDMMW7QP+jb+vVvqMYOOl0OFMwEmoFNaAP714X0KAS0FkRY6eUCCer
4OUabT5vmT2hvbeqay/Q89cAJD1FVqCS3RCnq2/b3nzygvI9UKuQO/Pkele/xbXxvpzgUQP+yi7G
pygZUAAoArxRG5cqGYNj2bDHb2k8hEz0oOT88EJ5sU0VlM6+586Wyc5mT+5pDaVcTvknfLZFwtWf
x7p8ruLyMinfRMcouWN77LdgD/QAmGhsBVeN5vk6EAIiABGoy7a702icDIJWwEx5L5T8sdT4xWQ8
RLE89+FPOv2athy2UXQSouHqwcwI2jeoSBT+SWfGp4YP2ZorRBJF8U74wqb2MLKlksE1k/HXPi0F
Uc0gA7RyJWUaXxJDHqbJw65rQB/zVMSYnIdgiyGNlkWfPpfFwPVE9+0dwXgXm73lQUudbE1GFANA
T57lNH/a0ChfUnhBZjqctQgv2IyJpXNfvahmOWpyHWMAHacYvScJo+vGrTraWwUN2S62tkXUEoFl
mANRgL63TjFW9H22czoNjhH893Xpj6pL2rFTtRjcdUrYg0gTWlNrw7t0YH1g65lAM/FNbIhiC46o
yo6E2tZb2ErHeY5VHLtu3o3afG/QNd9BnEPIUpB2qQyrsz/fE96UEttpXLRegFqxyB/PCfEkK4xQ
meS9muqaizcIbmm336PBrbZGjwEbuXlEkmYeXbf910+MDUUa5Ip5+zQLx9giX9vjyIY/75hXx8fm
63dvso4d+ktIUeRU2zkVPD92DIP6Lt6VJAChV6y1k+E2JyQP474OZu0Uu4l7bObv5S+tumX5CUcd
Q9DGQmZbTMmG67iNANC7nxGv7y3L9U9BPyc7rzB/xLWfnseQoDQTRIAvcpvR1KSfwra8J1kSOYuc
H0LXJYk6yQTOkR65eVbnp0wjORAEQrWijWifosG4IKKzd8urXF4FVAjehtl+l2SB3QVl0SB+iBmp
eBOYELahq1Ka9i73hp0RTtEBajHznTo9k2Llwyfm6fQyBlupQ6zKaJwLhocbU6DjbVEInrz8rSZt
xIS3jxW7cU6VKkICUaKnG9txh9kMblfX7aXt7VxBSyWl7mTQMr75ib6dY5VqafwyZZJukt5oTlbd
NacxEl814vRtPpb9KarG/g6FTLglN2GTjoM4uIQMnxy6hCdpgPFIQsaGrMUvQei9pfEQY7LTkbMQ
3zZAlusL9pCmmZCy9GR300MBDZMEKnGBhQJpFmAB/ek22Y8vITEURy+G1iS+eoICaAwFYofIadi1
IjuG/dTt9NxhDFvXc3u0NRdKe2AS0sYQZZVM4lKgcCI8L0gOSRmgPca5QI9QkK3BthDGMdForNRc
eBJ3vTxGiJR3L7FlEALUxezyoocYhfjaUB4VNmMxIEGGca04LgrgtMWJUhKxkUWkvzRtSFvdjfaL
havsOjrA6fAdguZXurrzsmoVypuBvPpXFjmvVj6/LtVFDvd6zZxsJw3GeWHXvg8hakePcR9K7uzm
TSxTAOLWuvIz2CWN9sTq6PJsFml0No6QJDBUTXa5lU36OYXhaZFnF0YGi5FCmnFdw8mIaU062gP6
qO3yKhfBtGoRzUF+GaM1osajiMSDsIhSYqgCkRKyXNxelzqpmbh8yDDfQe+B0Rf45LX07M5o08AM
bVd2MT+py+eiIcf8gqq/Ye3nXQBISJ5nhUTNW8AmShqsIzunTG+uc53flB5Wqc8dEwU6xiZGieO6
xRIQY4IMyrlcuuaSuA2u+pTSDo9USaQ5ZXZuA6rLDhOimTKHq+pVWmfHhL7iHcxAxr1In9Ma0ZnW
12ytuGUxyRAfpt/dFm0/ERFd7MZbN6NHkKdyJ3p5nbt4OBQ52TSxGd0TU0aic7tdPFuLQBgWZw4g
nb3ogM5+49Y4yxBSfptViKakpc+Zm+xv63H27sjkOIoO5ytZd3hQwS2MWv3Q6P41tGdmlcaF3S3e
EEdeyWo4w/L8nuuMc5URVK9d05GOg0Ms9bYh/9hDodKRmGFM9aV2rX0xORhN7P2ygXaV2rhv3UfU
Eo8yb80tEEl8pm5zyJZumvID+tqhCZqLntG/ycMJS4RDd7U8tn61njPzJVMNzUq5a7SEfoxe+ycZ
9RQt5tk20E2x0x9anC/8P5b0KicXJDeDUFL/QJ/UAV00AxR2YKYMZHBRhcHvIYLmuhwRoCPpRVJG
3iVG9UARLe+WZssYsD9xh+yH63fEpzXvWNMOIfMVfMXgWfSEpKeEF90e8h65ikUkDGN46iL4pmtT
hYyRpHprNW3bZtqP5QlCm3xIpVY2i7GDwdlelWnHYn1gta1/qNpz6R8EFpVIbYcAczPIyc1Lyuga
kwy1b07TBowk/VitPMeNVq086T5nk/lQa9197GKCCxqUzgpCpIcxolrmt47PR+frFcaZ5MEGlIxA
nr5kb1+lnUWrcPyhC/TQhssJ0oEPJpgqhnA3cUdB93mlT+4vmltYhRVX3yJQnW/I+e0NJGNDtvPP
nbKiLtCfQDd5aRZzumWLqPgqUMruvSH8pYX3JZ5zutWvuhl8V1Av0E2muxL7znp0FW9Hzhep4EfB
BIjEi1yIzUP5mDFvZfXB6jKSG6aFn6LgM1RVKhdsctTc2yzr276c/A+CE79Bm9FG57ztRPTkePl+
6KrfxPySNE4DJKfzi69Xh5vS/BronC4MmJH6tyKNfJ340HpKyJLwmNh95HMZHOemOuQmiZKdY+ls
NPZS49TxA8tea5pcR8TXrZK+tnZ2hFrXHJPvpSPioXQIoQ0TypZHa4uh+3KzFk0QnMSLl3o/vdF/
oAcF9TRYReBL9cGDnKtaVYt1qAxvhW3hkOzTgabeCYImMyHVvm5DvmhZJjd/TH96YfS7iByIs16F
k7oHeeIGZMGL7RSxk0ckznLY4puYmIYSo4xZa1eVPRsc5blrNSSNQ+1ulWlF7cfVlmRhNlOT8SQE
q8KoO07lxFZB+esT82ecThgGFYZq2R9VEVftMKowz3SQqwf/uhinFgeGUAdVPWmvhQIKYadeGnBL
39pQVbPbYkrpJO4bgAroSkMsvxR+CyDekkW6MjlRUxqR+x4uWT6m0Z8BwOLP0fE53gWovwhcQUqr
dh3APFdxu5Wgkh1ghKqyHyDT4H1+cnyC0LtdXhKHJdCeHOJWIMZyPKY4cXaMp6jg0vLaWw5fhn1K
rPAgLAP2dUs4T+I47McQ/mPS1R6G2XnuqiJYEc7BjKcb6HqbX5NaZRXbSHYkWmoNwnP2a/jJnIqT
qNhb47aKkLTqseNuLHIYO77FxRGrxxNXosLfKHpPJtqVIPqHpgi7veUlWAkrrgzqD4vMhwVJpY0E
TY8FV1dWpCRnswi9VH1QrHEtxUEqrU0dTBeAkwgwcF30s18czEp371QQdohZg6RX9swS1qFNdKDX
rbF6asXjMuBcNrnGgG8P5FmvpczZ6b6TdPJhdto2BNbaAupCJ6QWHJd5pV2P/db87P3x6msqiN3C
oAaM1DokusS36PwqsUFsu9w9VwUC2smlkV+RQH8og08L5M0dFDKcvgT8KEzH1GvTvUH8eGiDA5MD
xhLV8bFDC89f6xVnetNHl1DghdbVECBeEpa6td2Uk46o9Sy7JDEqIY+qqVQWw8WzvDhPork+sKJd
gQB9LCO3aeJa53XTx+yLs6IdDmCB7pDC0xjzU6VSKNa1n3wsbaul5RxG/acbzI8jum1ZuteuHt+s
rNi4qXOVAZnopb3z1P61p1WBagzPluI6BKFWQjpjIKPGzU6NWZb1f9lPajq8BqnBv1V8KieLSwTn
kG1brnfLlS+pGjK1mR4rAqVyIC5nV2pOW6tuT3DokC6lrwuCvUzqg9+joQuIhVXlHaxLg4RGTsRc
TWSWoYYaFPXDJ4TUkg64rnhIb5mFTEGB2szkEtv6r6LnvNQ06HUOX4mfQztQnWPPReuqQxVdXhhh
1p9aQuqtkgn8GUmLBh6Ru3KUJwqK5znQ7Jdl0rt8h0gtmNUnNJ0bhvlN1Rx6l9kEYH4GTVxZVI1U
qviG3sMuh/5awbfJfqNnr+na78Ea3rtAPtEOY+BAMOmaqGyH06OigbEcDVoDl2w5L5YeAshauuC4
9VV/cjfp7rOqmRFtputlcrEMsDr7Z+B1L4uXyMfafKf9D3tnths3s2XpV+kX4AHnIIFGX+TAnJSp
WbJ1Q8iWzHkKznz6+oL/OSj8BXRXFVCXfWPAsJySOETs2HutbyFqdJa0heMazTQSl7d40pA0hHFQ
Ug/Te+RntWkaAgh1tiuyn4AP5EpwH3nrQ9wDvB80EsEYqHYGeP1IPZB1z9lZ1dK9BU+BM+hJk+UD
gYe8Iyy8Rs7i21IzJZGG4gG1N4XQdLTUjuch+cTKnT+oesyqpl0Bukb5BWFDqN6XqrQUnn+9ymls
v4/Und5Ew2e1eBmvYnFT2OI6c8lWYxeDNUq1Y4T9ZbajP2rWl8ToU5bmVg/pYf0sR011l5pJaiqb
Fw7+f0oNS/SkCbiiWbRdjcWFWsdZ9WnbHXLwbmsPaEJ1svabp8hAcGpwmOcOoj9ztzrVHhPcOkjx
HjZjB5aRjRipGTMvj9tSyAfszT9aDrdL479ifWBBoJeBot68Znn8Y32HGsMYAwH/Gmp+tY+qee91
OEwUo0ZZ4typ4vH3oofVSOspA75y8wrtK6dJgYvJJ1qFdqmn3kxvyKEb7vRFhQUoukHPQNuYp31G
oTSlproYb+uIY4FX7NXu8xy/9t/ODFR9stl7QnHDl/NRcqTe+LQu4DMwXiqJFRflR1KMD4k/Y7eM
DMgF+R2w/YZ4s+3qn9Q8NlWzZucs2vJuVjCBAvxuUE8HIm+LyubcoB7WmSDQbae6U6psYUaW7Oa2
C1ZXoarnEoVCgFL40CkH4iobcawiyFWMeN0w1EY+hVtTO1qi2rq4gvZlEtI2Tnlq1YvF2OfsTPYj
wOEa4cc8BjZm57G2j1ZU/VkFA0jsmZmW3W60SNL9kFIzUJQXD8nSU6BE7gdemKO6ZKx0P3SfBD3a
pIny1tpt8RALqmM1/FarXlr3e9T+cPGbyNqMU/6lepBjj6dndXCzf7xFsHQgOfBcexnWYB2vj6rT
a1q/PT7RJXROhPEm2/VXiAciif1yISuDsA0nfl4nGKV6NicvfFm5Fhk2a/ZI1L9ddKxgAmS1TgSH
Y374M8elnPcqqeine9HyNGkMzhroRfw7bAGOIbWJXzVqNRcxMJ4WG7c5R4hmExnN05y7DSdeDn89
t8Wv8cf2zmbQMBLzWKzFCk6oh7L08NHGf9QVVd8ttiQnMuXoaE1grKonrWIPmZ7VG4c015IO8uKU
ebC2+XUOpsYOlvNXnxNTSuW0ZJRo1LYBfHpcxSXPDmOVN92gDRPiESWfeNyYy3vTY8AVNDpcVUg4
pm3A71gu65qx4hbTFEETEDe29MG6hHIKaIvv+XE56DFM/8sWT2Uz9YAgW49ergFhSbq0SauJaHmq
DaCVZIs0UbFT5AvaRIx3lMOhkN23zsBDA2OyNQcWkuIP0lGau6E49QZQXHUCs5Xh1umGHVoyoPig
vVBjDL9dUNXqcV/XxCxN+HZ9GqzzEIDgUHYFIyVKsLXM1GMPKb/zmzwDSLvkUNpEBHgehEpmmtux
0dyd6oGvyAIPJi7nqNuKKjAU3Cqe6fJWRENOBTXk+v7ElsDAQZuXOIvCUumQRE76L7ZgHlpHy20a
s3DbJhIVn3idm7ZGxv26NhPWPobWwvHtB/N5hWPIfEZtmxH7rvxAQ8Yy6vkxZ2hLnOO8erRinpyF
zcY1vShoX1aIZZbhzCq8HrvGn9kGgJRpWE8bx3mOmYBvSm35Kz6sLNnYdX8wggpmusK8FKK6ar0N
g4TACm/8Xl3q4RrR4CsQMb0alXxJZPxdjFPX8wa2ggVfF1E6BJQgDOg4EdGGJy1DxeNUUC6nmHXI
Chu2ayCRTnGODWiQcblT03dd0H0E37iZxvqtY0lWnZUCnidP47HhZCR8RH+Ih/+sB+huaZ8tq38b
xgluJPcny/LksJLQQsYlGlPbsbd20zjFHM8R344cMISbfWeQK+dcpwR0l40tlNRXNepRl/0k7P6T
qE58EDr4hXHRWeuQbJkCcYaGSYdMNLtGyDXm7iUJ9RlJnf1YKMUHCei3RhJFSzjCzfbQYMkFHVyh
xFN1RPHu8FbSnN0PbC3RTLxETh7ZhlRuY6f74W6VXHTE125cJ7pzKVK2jc96HC7fgsIWbQ6ul1KU
JWQ16iTCMX4UDW4MR0IBkoLPmwgP4w1F2JWRDqbEQ7GLlm6OOEK3IYuSnec/JsdaVQytMXymXbvt
E35kIT8s8m64lRTHaidXM7GVvJO4DEAahw/VbO2PZuv7tYHCrSaA1SJLge+SkG2sVcOz2jcbNOg0
7vsLhCps5OoInzIdEgaveRvlv6v+fV1C1/WsTD8Sl0OBVaOltN9zPzmECf0Bd5jIv5DyKpi9Bhzz
PzSSmo2ifoyb78HrP+uGubqXcs9yk5ItQVW3nQQGTCu7a20lTmKhWVEhFOP1Bpof/dcPdborgZl6
yQj22nq2SpcmT3RoljtziBUeoKVfg345sGv/omnhoTCyXyuUo9Cg6BSqNY2HgBhuWpYR9GC/owIL
LSowj+Vcdb8EUIBV0zEu8Xn0kh8oDmnuTZu1zVkz6tniJzz4g0iOKxhqVXqNDRxx9oFVOKCGf5mL
iNaLsm8kT1RGIQRqu8m+V7CQ47Kj+JW1Ywd+71P7O23zVwUwUtumXhEg41fyy6vaKyLKr3Vch9rv
MLf1++JRB0HdqWG7KG4DXU6lGYIaTvYsk91YvXywWF+waJ7WAbAhmNjRoNnYvv8AC/A+RO63x5TB
UhuheYd2PbEXTxPlfQWQiZEkzbxBKIIV1WGhJH69TSJW5ptEgWjfa3PYdJWdeBpoT5EM64I3qxzu
u9GihC8liVEcDlAQRehkmM9hKuqDAfHbdn1IGYzCqx5cMoaNSg3in/oY9ay6+jzciLgYQBZdfUeb
8E5plXAvHNfabz27VdotKcL94jHTBCTt4BkRf8XttQizLQBNSHSTw2Rnhy513w2TJRm16a9YSWpj
Q+7JQWFESh1iSe/J40x7Tob6vTO8Zsd4Z+u73Q2tGUJ4hRJTp7RJIZHw+9lkAv1USumBUN09Tawl
UO31qn1pbTTX6/GmU6SxdYza9+aXY5flrne+cod4OE3hJNTJRnVHE3ZAMMgGudcCWyKnTxKNEGcw
nlJSEBtpCHDm+7nXr3G1IBWwOJ/ZTnOG1skyWopP9UKkBdI0E1+NqqJXAVzWUmmJJfnZ3KdEse0L
9YvGqgLo+nvt6EqI0uHkQQkx2seV35UtbNeJF6Cb9zgBmrD7GLfuXaThLaEZvMuhFpQzxmmTkdW2
7jFumu6L6o4vlfgqNfmpiFbqzMjg4xVPy1FlNiqmSJU4dwtND5rI1IyTzfTUfwZb+gMXIT5MVnKW
O9aVh2LRX1b2Ya5+fF+7m3RN3zcZHuJW0eggiRSHkHx1UOU0MT/XLosxsXLE7cJBVL5W9PkxnibI
ABNrpy7hvGQ1P/Lw5CkxT1WFFgMURDActciuf8v1daq+SijVwXN9c5dGtWo4g629J3oUBJ7D9bKL
35bqn6qr7NXLtai9s6gZ1y3u72JssMkg0YWGPStanLC/SLF/VLfHclyw24w3We4ZBhDspu6GRpOJ
mU0jqA+5p3bzhIWPDZ0xnvpnkxJtwqWxaVRlpS7zWhGrdvp6vp4EL/1KK1JfPUOHQy1OybyeADvw
CjiPswuJCRyY2MHxHGUEeGz6KUUkUadA2YjmxMHLUqjtHbJDD5waPvAl/3RaFl5NuhTccGq4Eosq
tT3Vvod1ee9O+NWUynMhP3QjG+9p3UkGVD7gjnRKeeb7aU01yiP60wVYCLX8bIcRzDaWqP6alf1P
tdase78TLjcL4dEenag9BwrF1iPHIesk+bNC4B09uRg1bMOkrH901fNsOS8rQUoVva61fOSlf8GB
p/CDRPwsUfTe3fQ2/llr1lf9aMO4rpydrLmhqqpYNxvNww06EwjZYE5VpaoaKJi3FlgC6YDDKS3H
EzapeyT6b+3oTxvc9S/l+BQXTJKxRLw0pmkxSCRllMJmrW+10ta2RbhJWue1ks34VzfOMNAGOA7O
RjOy/lJB/n+i8X9GNMZLh+Dz/0E0Tsrym/7y59+Qxn/9r38ijT24xZ6FihL5jGXQq0eg9c+gZV/8
w7Q8IMeeS54neXB8r38FLfv/gOGLms52TMs3HUHo5b+Sli1AyL6FqRxJl+Pzyf8dpjHf5u8CMZ0o
YE83hUd8M7Rv0/gP8Zn4Dv2iI0WVibpWxVTZtRikdcEmgktzbgmnuLh1B4h8wqi+qz0BPAiofh+L
lyY1iwgXjzU6X/ScK+3VDt3Gextr2bV/ohke4OcisEx/DalH9yVdWnlerAVl/kRFnKEaJZy54TAn
SP+pajdvn6UjZnMHFa19S8xyYAbf1nF/nBqefZg20iAg2MuH8LcT91OkZqAR7K94yO/JCLFqPInQ
OYOh0jrU2Ho/xXe97zdka5YJ+nGSIOf6HqEiVg8XcIh5MHtF5+M3iRLsm3n5AWFA05gVRhlykBz8
Dfuz42MFVHZX/ZBrnQGxYqIaaVttnpD1otTaoGHpXKT+do8bNelb927OGaDE930JPlEjrCH325bv
liL5OcUMuOiypLmTGJ8illl0QqDCoBTkP73yZiSQDxtPMcpDGNtP9uiygFpLU22qSqDotmaz1gLJ
6egXQuyeBcL28/jaRQM0TJYQ9N9Hqse8OBRLjPyNbcEPf5YFWQuBHoKq3bR0adCJJcZ89kfgrzv2
O0f5DASO+X6JBb6c0WusZ77Qr7/cGBZY5I8YzBA8Ew5H1CdMOikJGuww3/NRjtXBH8xIXLX8MbwV
Ck9hmqH1UhogXhPDKaN9k1IoIH6ARbnl2+JstE37sXRza94YOkCCbW1UjF/aJhSvvQC8GpRD3U2P
fm+i+4iZGqU705x14ywV+JNNxsrIYCIf0Ca9Yenc+mGZWifZJ/BasDBzOnZ3xNbBQgvbtJoDuA1L
SzqDNtD/zBvN++OIUfWifM4NQMa6zC9pf/kFhtZECnx6QxIlSCUj15p3hUk3bWvX9eLVu9IdmBX2
ICoFKGLyuA6pN6rUgTzXSNXU2yK6RXU/E/SVAE4NXA4L+q1GGP+c2kQTHEaqjeaad20UXTXENuIN
3S9j8bnxPe8csqJYNogDmJLZPtFr7grW26xFszlCr2fyjePOHJIz9ZT2o+ac/jwIy3oykGDstTCB
pEzowoMuVFZDo5patPHujVrH6oQlLvnKbTN7AekzHsbSjA/YbJNfzUD686SZzqXQvfpYtXZIbk5R
Hsx66vYCHR11sFuhYSWidB/nnXWxpdFck6ghY64srXstW7SdD4PrJZcuOB90AfhdGzzVsY44NhyZ
TQBsP4eNXZwkJ4Jnt4nCnewIPCtSwgwjkkpOehg5bzryT3SMfuLc2sX6totx/uyxb9+A/tuPVT+G
j+OwYEQ3jPIRR2rE9WhjHHRD++gpTeKQG/Wp1xPrOc50wqEyvNlXL5/4wrxxD+00Gj/IAU2OFqaS
kzvzqpDgihnET+DYeSlu34JODmGMUXbUfDnvpeZGdxE6GrxBlZEyBG+9e7mk5Uc5gTpqej96cF1J
pJdM0aU48IuSMvH2yzzJYyvN9ghVu3z0LVaXRHSkgfAoHgYNEyCNT+dhQIL3aZJXwUdV9RtCqu4B
ayU4kFKbg1ykw/2SRmQTpXrO2sBUw0GL/KCTXMG5PraLW0ZC444IbP1Poafls+yL9mZMHiMd12B3
Ih+mME92u2jver201w7MOfOkeXYHJghZ/RBbuXj0h7AI5nlCDWAVAs6FP+wLxvp7fP82AeyD1e4h
VHaqQgfDYXTT0+I2feCGlrF1iV2BSTrX8zGM6GqZ+QhPBqf23msd5XxpoM8lvRDb0VnK371hkomB
ypfTcB8/D5V0b3Jy2huG8mofcn+OZlI7p7DAx0vLWgvw/mkMNS3r3CQG0EqyuHYedI6rlpo5u9Vc
HrwO2QgAbAGHxhG/5UgLjp58cqeDSw/IbNX2YOzrw+gRwYppmPJMuPLmyc7cjXMdk9mcz9e49+a9
aepp0CzTxOkOy7RfFdbZAXnGAJR3zLVd4nZ4lfBg2+KaF7P35rV9eiCKz7l08dRcO2jwB3MhVgnz
k7xxDfB5WdhhQd5U1QGmfrJLa8NFc8XIzA898zBLNJ+VudSBTvAv3Vc7DrTIKE+NSdyk4YbdTcz4
tJ187s/k+CFszp0x6Fg3qf2Fhe9iMFDOD+G1N6IhmCFkbtkQvMPEGx2A1A0PoBwqzIp6du1maX7l
0ShvTgo3tiYqBU5KVRw8PU62NdHVuN4IekLKOaHsRDuQLjCi+tRq9lDTuOPzPJxibcRSWfQK6mQZ
d5oudFQqqf8uUIy+Ivo174lf6ndsmOIw+mkODbSzz6EG1IDXm0W0m0OyQdgtaieeA+B23p/YJmvF
wP0ZaIsmnzzEYBvd6Y19OrbkzQ0GxKxisSCbIfIrZvpdReGnZ5QwEmQqwnBPY7Cg9cVwM1g58Hci
66PGJkFzgqeR0vlhIiFwqel0DBwtRgNSWcl0TCL6AkkZpeehrdtr7UNXJDSm38UJxobJD60dSSw8
Dv2AEXrJx+USVW6uNlzOkcJnUOYOzFMNdzn16RiC8kTaCPqamEM/lfvJ4M0o7HIO0kIy8MPjht9N
yqCDMLp1yxFLfKr3tPcLtYGMFdxQ+tlGxCBtqg2e0iKNdvnEITPDdZRsRqcjf2bQ2UMl6ulk7vsn
TUth8hYLIy2jck/dnHSB5kzc9oac5UiyzLSWrx2Fj0bW8cOJFBW3PyyZS1Aw+Or2s5J1QxjfYB9K
ZBw0IKd+FIC66vhxcPP6lHteDBzDa+V73VdwXcelvtl5OuachmxT7NJoHDGxZG0bEjhgd3QuExzB
QYyTxjlOxjQudx4XCRV4g9PjZUKaHAfUl7KDZlmPVzZ1sNKWEVPEufYMQLBozJ5xNEkRDT1OOcwO
3GgZMbzX73ri6X9FgN3NpfzLTPE/fQo6fFe3z+K7/d/qg39X9UwYU9z9n7//tf3r79F3tfvsPv/2
l33ZJd382H/L+em77XP+Kx/0z6/8r/7j//peP+U/Od9YjuWSYfJ/P9+8JTJie/rb8eaf/+nfE1tM
2+VzTMf2CGBR56V/Hm886x+uELZAn+I46qTCGebfI1tsyhdDx5fiupw5MFL9K7LF/QefZnk4WQh0
MU3X/e8cbzjD8F3+5snCmavMe3wmP4aue/8htMUb3ArvcWQcu6VBjcNxw87KdC/unC5BlBXxtvl9
eRANaoRFXLpxm9mDcXDBfzDPsMLuvNKtRmPGjiZuFawXw5wIVVUwyaqW2XHIWLXp/Z+LWnttZbKf
B+11MXq5cfoe6mm8yS10gb0+73J3QNM/PQnShaPeOzd6++yar4vXwrsrqWeZn+SG2+9FfMtIo+Ot
Cqcfoah1ahIGyXM0fYztQ/KGotRAGXdZEjTqwqw/0jb6NSUYAhVONKrdp8R077yWSYHnWvtBO81/
klbubJa+IMKDz1BaDPNReMgXM1OcRz2qtpEJpDcs3fuqFCbQAts6eoqK6SAuRXwwsXnD11tsdOSu
SIAG1Mu88+dlR0D7H1GwNBX850b6UKaBou3mvvlMJywZQ5Y+0eHI/S8Oti9WMlxxbr5OhuVv2Le7
c9663Znb95SEgwwiy2zOhGjzyziq22yx5E/FXhZ1tK/6qN/YHX2VKoaOYurlDMMxA7ykwT5lYT67
toBHLUv7R6qNUbCkwHAW8MJZws9vWoygJY/9axg3P2jX9EhoLrNAre/DAaoT95Kz8ZBk3mtn9uyN
U9nJg9m3cuuAhbsMDlpfg9C1oPSjozVHyT1km68asNshniADxUnov2F4NN5mktRqVE9mQ9QXyafG
cR5D8q9V99POXOPopY9WJkxkZ2PQeLF9P8xYHSEntzSKe8CX/sOsomexcNEZsxYbbMtrPXOl/EhB
j5iDcT+iywCNxmDyQ0rF5BknOWn8vyE/VHjL4hlOZGR89CFJ2qHMxnPRmm+OoqYyyoSVO0n/NLlH
ojKqrQcfGJBRBDoj/3ZG/wWSxGGMqq/F08DUhciqzWzc6zD8NwQ8psh5zrAL0agSvY48ShqjPNNN
hF0RQ1VkrpssrbMr+LU2QPueKsOwgiwaXMYr2L3ob4Bftgmnn+NLJunDDsx/t5VbPNeIYAKIs7+m
yRz3qQkslo32DsN1diDnaVCaAexoVJ8bSzFY1z8keTi7RaMdaJZlfdbQxxAVRsN/UGL3Tv1h9xpy
pNQ5YmkAvJr/TKT/09bhTkkqU9APJIr+zjzvEHVIcVKJ6qClfYw4ZIIUIfWFTLb8Dwm+/V+PbNKC
zKug0tpx9ZWL4l0WOimx+Z4WA13YxsHNX1EHjSEwACXNX/9A/HFK5mU8OO3cnFs4Uudsoy1WvJ2Q
2u6EhpQOZDiZ9uQlH/0aYqK6MFrRXCkWXrMUV66cGL2SVM+W7xIIt2acFRFI/VIyrsaEean09lEy
TDksqXvz3JQg4sy5NY2jHVyftnSdPoiG2qV1Yg4AyMW6KBrPo0WCnGkTeUcWwamr/KBDeHCa3f4+
TimT0SMQQVrjDKFBr+/zUe5lq1VH0Wty67Z2A0JC9mdGCVYgB/2+IUMS6XdE7EcfH//6ORPnmT1z
pEsDVqAEVbCxquEQNvRJ4jH+9OIW0DNfhMCyPssim48jtPXli6Td6WyqP8KFkeT4lI0dMec90k2a
IqXyP5CQdasjwaWFDZ5VaXHCowemVcxHQz0ojQZZrwhpAfR9TetDRgehmQh0ys+xQLjSY5jAMVtv
epaCrSzbX7Mwk6CuxMxgwERdYTSPjsFKA4KDnK8kE2dhZarVAQuHauiO4zqGsUJbDt0JWYd8QBxq
3TwUlHkulovBoZ2HN/AmKc5LHb3IeCoPuY8JLxxHwYoAyn+cjXMDicuNW26Gk32Z88iZ1UUTCLtP
sS2oRhtXDyDkn9aNaJL2lSD7mtFtOd5NU/YM7CY8QAx7zCopbxNQ3ifp+4fIkOSAyYp1q2l/rn+L
AJQGwsKDY3XvtAKMq2m09o1kTLklZiM6VEZmHHvSGLdlGHHVQ2IPIh9Sj5kZNo4O87sb4jMsP/mY
Ae+2MfAPXrcwFa9uNLdUUD2DdS424ZGNb71zabEfzN1l1uvpruQoBRGnu/ZxYgXlYvYbYidrwp6p
wzduaETmxh6hxUW+v/PofNFZH4hlyDqeuikEUWprY6DnGud0C2/NSvblwW8Dv9XRjSxV9BDFv+xw
cS5VY+fBLGtjH0/9g4TOwJIPYDTmAMxYfMqv1RT9qsPUY3pEcnoG3c5xKnE2wVOfXUIJJZL0g5Bj
tSun7L3tbP0OGokDILi07qqOUSqRuGiHPDuBeavZ+zAP0fui3oOZkL5h1IFzZaFVHZ2wBxCYN7si
zr2z38TvrlOUd9Sx+N6SsNtn9YjFdPYwfFWofibitJ+deUf8TnsPju4+ZoqDjFF3D1nHyBcQIgYq
AwJ3Ab7cYhfplK+qybzLmNj9ySAOKhkN/ThSkbFO9BXx3wbmfo34YqOM8isnNne3/gNwZISlNUcB
izcSptUDKMsHTn3Dc8kM/IC69anXkHomKe4l14cEQ893kyQ6LREaLkHIaBWAKW5E6y3ssvADiN6I
UiOrr9LYDkOaPQ8WuZTCHlALLrTwJqM7eyLpPqGF5PqonWnUFXurzUNOaV6WgIbpifGGKqjL9NIN
tpawDrmg3hmmC6E9pGPlP9oj3eluaOSFuR3ip20/tKibBZ58smo9nDySMs7wj6PXvVReD/60oIHo
EVyo9f4TuvziPiMeoHeGBh66mFFD0UE2LOihoXnGkHMV3eDuYukDi4Yti7WbmXZ2309WdPJselBy
4Is4ekNCC8efPQfTB6MrD6XZ+HuCOrYlpIoyHBAT5C0yJPeO6rR70mYislxD+zEkBWImvyxei8i+
5nQJoiyVd6HSxLMLLRddPseL1AisGPMbqTA6uCWjupit/ezoCiFbSO0+1uf4qrksrd4Hbt3ogSKC
lELYo8fejg/0UcFzZlG1ASXUvw5Kg0vHqjobbdK/wmimeTiByIPiiNyFt232qua1MH4svSGPHOk0
wJybIpbialQOYaLIRBX23p7QrKXuMXWW546GOyaNhKm4XpnviXnwrN69+N1SopyanDvYZRf6nWy+
fYduKl2uYTlo57o1icvGsh/Q+GTfx5O2sbS4Bv6WWHfjEDvHcPLvSMOwdySfWK8NzxdScWfex270
KTmM3CfpCrCvnWMaochsrRFCUAXAhMmq9zgN8t5P58cBM/TLEgOLaYTFtFAAKYiDVGqY39M5Dcw6
Fa/SMj9Y+jZWnXSvydQFVkRQahHzxFGFFSRJ4R4A/Jnfiab4naYVBG0NmMmS9s6PLICh/GFm5XBP
bgBAv1aP0abBNDX+GrZbT/4M8okFX+y1qmXA4sRu4ND2O1A3y4PWigZkYmTj4HNIZLcJWCGOm5Fo
ZsGWbWfjmWxmXB5lGz4iPn3v2hiFQyTqV91EElMMdvzlwChAceC9ygVuVJFttUnI1zI15LaYGKKw
c9Y/W3CZpIFo0QUFBD1VQV8LDNkvUcjhHM3kFQHCggLZNq906L3aiH+lo7x3SGvGxFDd7Mp0STSu
853B/AMdtSvYPWpGPR0HndTt3+Ii00+hVRJ75tT0Vxf94LLasUxJE5d3u1yT/rstYADMI22sJmY7
7zIK4sHl6eC6ogrHh1dQJIfyfQ4NeWdHEUe5XhuCQXOtk1OQHaN1M1bF2IXThZQ0InyAA57wfsRF
eEly13mkWQUU0JN3GZyiTYrE/JCJZrpVfvrJp4SXsnFJNxSV8zn4kXlv0U/eJ8j+D5z7kJ5Oxo+O
s2GzRE/RhI50GUom6UWMKQHwxQk/KqVjZO/rTswPeYnaWSvbaOtDr9vp2JKDHFHqwcm7P6C14ucs
Q4tmEeRHKwPxl0VxqNNdsnn9T8tiXT0j7oJCGS1aByntmISkioSPIFMd3hztD3LN9ORqpx6JWpT2
/h6/Hr3mjm4MDxpNLGzj2yIa7aMH4KAOW+1qavMdjdtjy2J/L1LaJ6kin5YoTC4xLIRdyxVNdFe7
Un3dR1nMychEoCK99sQm0Zy1nnTn0nF+4bc0gjZ14Zv5Ner5qBWHZCBOnJZbdZ1y9zHpu5fRJ4ac
8tfbTzSROQVHd3WDVaMzYafVqMkKiciqXfhk0Vh/HNqEEO51ufPtMr1nuaHeqI32CQgBVLQ4Rt+Z
dv6eVbKD2paGZyTQpLBExOppVBg7N4xuEwLGG/GaOhTszG/lsaCJsSE8C4e24pp1s3hMgIIfp6nE
fDbAlhZurW3tIcvvzPy6OA3g3wWLGoKQ+ATt9cdsxQey7PPXMtTvNXvgWVQ4moXGt+Js2Rg4Yp+7
liIW3nUEqeyqsWz2DlrZjZC6SbpYddGigVd9ZMsfi+zOX+z40mcLFzkUGzIe+0dN8GCmINpKBXuq
u++lt5vLYGb89KX7CZcSYwkW950oO/2sYYjdjN7onxDAgkUmGkS2bv+YTfVPAzzzNq+TiKrPMjdG
ZecHjYbcHnhQfCxy9CRZCsAvdKydVw/T0SFwFd8U2up48PZ1VZkBbbruzLzrdzf71cWZMQhg1byE
DtBgRrLjnQjHe9TZ+1Es/qOfpz1ZBYyViifHopvvelFybWzjQdfgQBI+8KRJnHyIoCCiSM2+TsVw
R4t72tA9v0NE7d/HDnPOcgj8ggjZubNtdExfetXNF+IFUCqm4KaRTJz16nnsW+uc0Te+hARR924e
nQotT06eSRhLY0YX1FJuMLdWCIIbEL/AOzgt9UdXtGrW9FBKEf8ccGLJrAmmGF2GIusaUGluZgUF
z9JlEfhOJkkdYccVoYGEbCqmYzfrFb6h/nESyIE4UerHyEsORL23iNMEADwJlJPR72WovO6SohAy
KoMC0cN+iT55H5HyicjZb3f6EOOC1JlZlkTQB52VH1vhb9LOST/YqhFU4Tw8u8Qg6XHUn2La3imn
wJNhu6+oYOHmw+ID71iCTNA18+ySKbGdporKpcnzYPItMrxbgcwsi9+gkVDW5LxPJtc7YAvY1L/G
LJoep8UptsswfBnT8BJXvX0gL+ZoMdDcz4n93ej+t5NPgHWM4jciI3mKly7w69S9chgukQ6hMm0Y
+L1Z9ik2fP/V9MvPDELcEW4CxSt8rsDraam4DERKFOg2xoNLDwpxg422/oyN9pkr8QPN/njC308p
GD8C1qxath9aCfmPuLs1Zjm/IzF3Trxz1m5mhPhUWB4AlGhWuOW7YejfDHofewM1xsmJq3uHV/yC
YxIJpjTK/dJ53mMF9q/1SfAgKuA3f+yWOtvijhbPcWrtBAhVhZTbCyF54oex3Uoz3k2US/dJ0po7
e5iTIKLt5GrtIbO5ovNI25Aw0J+uwElP9FC0j2mWRyJdnkoteZ7QPyjhFGy7H3ObDhzfYeFIg7Q+
jZYQjbZ2q5UMe7QAgeEYRKj/N2guWd2Q90FMqQCMDt22oLmyC8lvITAI2zK3qdhOZAeS5PjZLEW1
f4Cw/D6MoL3FVLEVwi849mSGcMvnG6Q6+4Gl33kgTI90eoLWd26P8ooIyYurC/DGmkdF5ky7hsH+
TxNmFgeq/KOYo70tkJei04uvhW+BDBBku7UT5LmlwUYnJZ2Ydurbe0On/+Lxa6E1Db+crMq3i3Sx
KsuZTqpWpKch7R5Lb7EeWoW7bjyS5CaLtgfUcCJCUn5pN9H03eQQf5HBdjxKHrkGEI4u7M1o1d8F
9Ab8cQ0o7HbAJOfHD5jEmWLnsmP3J5ZQZ2R89V0MCWImq77zzM988ZEDRNe8JKZgZkPvHVZlT8n+
zaK6mVl4l+R6dUm98tBaffHiID+3dDcJ+t5+TpgT4qsyLzLp94PvvFQMUHbFeUJE7Dbx06D+iN3y
o/k36s5kt3Gl3bKvUrhzXpBBBpvBnUhUa8uy5SadOSHsbNgz2JPBp7+L/qvq74A6KKAmNTEyTx5n
yhLJiNjf3mt7ffkkSy5QTn1Ay8ARzv2W0DJrY2ddAyP0hnOXEa2lEVGTX823o44voiOCS9qYiDM5
XFyQ0B4JnQo3IF7f1phdDa4wVaefEHu2Mmi+WYPz0Az6Y07FD2YfhzYifzO31bWdGFLVC0+soA+T
YrRfeZfHFpnkKkX9fY4oowaRTTvJ07Iys72Vnl359kUuRMPAaktsgkC2W2DbNdBtV0z2BkId6nPs
dn+c1CXcqJKdv9K6i5XbXQHwngF55wC9B8DeyNZAFVfWN5TCkPv4NZ70pQIGnqxUcLoDX6uC8hyA
UwnSbT1vFiDixjR8tzVU8VFevDUQr1beeGFDHh9XBvkMjHwSbKzjWn2TaCMrrVyCLW/Al8PBJja+
Es1r0OYifUxW0nldvHNN/nBguaA/4ksE2fm9T5z0IMCkB+DS85WbngNQrzUkddb47cQCsCZVjI6x
JK0YDiNu6ybBsNN9y6W5ktnzwkMx4m0lj/eUGzdvZbjLCZo74hsBIvjuxUp6xxIwhG0pDs5KgY/9
7BV68EkUxVr7OXPIVMYSOryRNH3OO+JxIFfRLJm5gZKvsu8D+uAmd7CcLyO9NBM/bF8uf6A33Ofx
AnmadRJwvV/f049trTR7tXLtvZVwj375Ofjzp0cgnOwrCaSVhq/B4rcrH9+ydt0KwvZ68jENanI7
N79dkPrLytYnRMznVDwMGdT9eHbu2DMIYPzeCuV3JBDvkkaaJQc5tHKeVoI/xSmPamX6jy2+sRHM
v7/y/hfA/xEFAN7aBEDIL9pblANoxiGWlx+d4NxMeLwUMguH6ZR6bnoFOhhFdf0z9tjILWm6b5ux
uljeXTAtn2ZRGiFqSgCslHQWjpXYmbpT7k9b9LvHzNQwWBv82U2aQQjiGeV79r3LH9kupWtRopiX
1t3vqJHTdWmzlb/7cxLO+M5OBf+VV11kyng6mt489tzAsOIEwZudnbJ5a9t6lpupHpofEOsXgCZe
fu01kkNjLP7e52cDJx5Dc0Lx1jDJ1g8Oyzpx03lRgkIUZy2X9ilodcRDDBbrvmLeYZBI8Rvr7I4n
rxlw5NvY4UqyE5kYGGWvXQCruiBtMmsGdgCzLzUPqjnaL5BUsDVb40aOw2sSYFJo6u4x8DxEG1Hc
9/COacgiUq1GdmZFz4XAeKN5kWxpZ2ritmPFaVbxPUAPrG3egeNOE06flQMbolva75lLaE7PI4Xn
kkG7NLpuO0cN7xySF7VS83DE8gNCvuwvvi3vg6p+YndHx8WjsURBKIypOYC3Xh36OI/wNkGDTppT
l3DwnMfqgWKFmzv3TAbWCBBnz7DqnCd3YhCvyhdzaTltBwTuMOXjs5t8YydoSN81yniETGx1PHgF
OeZhUNdlKm6L2VNxjYNumz2UbUmgVtgOTCU/ueuyBCRI7J66cfkRCfNzEPXElc8hiXPMJ48bq4/U
wYAJsrG7z3iy6CBKLuk4rIv6iGc4lqQeugl8c9dgZ4vsdh+4CZ2HXH9ZEQMZNgt44OwP/KEL9s70
LaHFPSxwZI2wlU72RKdlT17hBDNrI9roT5QufzSj8idpMs4JspmyRU6Sac6isKpWDrxHrGhr7AQo
UChb48Vrfsw1C4Nc4vdExqjuGNea+cmirXvXCfHhtjH+rdR4rPLu1M8qOxemxTh9xc5Gjf0QiPqT
K6LEwz1GdX1xDBpXfNPKL9Va9M5gic60pX+dKMwkFL/09zaj/qkPwqn36c5KG5ggqn3Lgv7mNoro
YsNQrsRxySSIHbpbfFQF5ZYo82+EVZEAlgaUXqrFfgTwcQ/ZK1x677VrIInmkep3rqm6Y5uKO5v2
NNa66mAbwSdWm+m9MAnpjuPeRg846qYa9oAd8LYsY8KjqYuOzQm3P8ecaS9y75vdlC8emjPMk27+
NuGTn1dCS5QellL8mBTho3pJXq2RoH1mGfmxJQ69T3FN/7AomHbpMLl6ZXxkLLnhg4Dr0iZHqjNH
tpWXjA4nbaDBLvAR0eDXCt32finNU22xwwuIhZWRPezAjK98KHiwlrgZPCM5H1ovUOlZj+rqHEfu
WSc0e+Hxb4ncoiU4/Et4Bd1tPavf8DcGyFK/JjqoN2XtJCGcAYVEyta/Ka9DwzvWa/I/gvmdZlvI
LOk4KBFv13JJc1zAike1wfRmuPXC/KF5cfsIoxfJtelXSRbibJSmfnJ772nseG41c7N3Wski5g7r
MAQnUGF5W1/fwScansAJkgtpzxHdGvsWoxyj16NT+Sck9SV0J3GImb2RMC/1SXb1vs5GUD/T8C1o
M8ha4q3rRk0FuPcyLuqVXMizm3m7tO6OmGyPcTmVlOmZNMqNRv6YsS08SzN4juvRvPMddLnEHR8k
j1VFqeCV2ZdbX8h3wq3uWWRNLz15CYB3LThK40eo3ivyBrXFwzvv/Me5bB7ZajfhlNgnHxPVg5Fj
REyB227LtXDTFvclqgl0SBNWWcwGuGHdYqHZdk7N7oI0iO2Cq8SgSK8RthRRl0M4mWjlsn7wq+k6
LZy6WVh1PYMra56IzrAvdJr34WdaUk1WLe4PGUhY7iZhSlzGz1pI3rcUwy3ndJiWQHAHZEjMaBzT
XcbYyy6f8Ao0dA+e/aXEk5qBVpBaPLUW3pcqjUEA50wpyvHgG3w83dGNgpfcmYdLwIihbAdzP0UR
ukNRn/2czPRgsyZkQXLuPMb+WRPCQAXNlDgYe9MtixrPjNy+yzy2Xqa+Xwwmok0GIYedXMgQsjj0
Fo+6RK6HjiBvL/joeKw/9RhYN12aLAcTsxtcpza0tODpxBSA8QF7eC7MpP/E4maFHrgTtZKcFosn
9Nq2+jAFnyNYRTxl+sVVXCixTXpo5FDp5OJ3odnG5nCoNonhQi7/g+vs97S09zX5xd1cQF3w4won
VI2oh4GKQ2w246C2vCcv9k7UKMHTQaENmjf0tfLc2/2bV1uwATHDppxKmbWU9jWAg2hP0a/cg8fl
4MM9NQY2OrK2H0OZq10jb9QkMfSdold/8W9z1GoG66a4r31cie7kcDIe0T5b9RNvHEeHJY+Po+db
ZFH6Qz3ZfBpsd7vATHbpMH+Mlot9rS7D2vuYvQG9vfgILH0kKQURPwHu5ClzDsfBbghc4tjGZ2fT
jJLKkFLVh7GEsym6hWnDlULIJ95BzJfRo0xEcxjz/jgOeGonuEIRtsEt1y/Fjbp/NOJ1ciV9zaa6
xrycC8Zh08la6CvXyjt4/vDbyL81xE8r6r734K4elnymuW1RIZ4PZi72E9rvO4GWLvI4XNKo6M8p
lt/C5V+Vj5XfJ+/z0k47d8Sh2Bctg2pO9XAF8U6Xct73af2QzcsvQ61YGj394geSG9MejEPS3pRZ
3YKnZYmnVwZee+n69cXt5YNkhKhzCb7T4UAro+iWl5RFVJx619EeZFeyzSJvDlw+F7dpr0xrmxBC
7M1K44vfGJAC7bneEro49wlOmDLLdiINitOQdt/I6O+Yc0wHEo6wj9iTMGml5nFEwE4q5vMJnSYq
WgDZewgZBYlJ7cUc/GcXoCRPV1V0O4vwww4NaJN55Gf7Biq8QQ+f1qK5jip5Z+Tn7tL0h8oDA5uN
dy0i+dRYAq+kfRvWtDIK3UXG2BgsgRY0lPFLMP8syxgXphb4MsjGWgUnQBfvbWgHLu031lqtwnIE
aGno7fqd1nR5t3qb2LsWbIu6adypMco2hm73A1fEoTXNIbSboQ6x+VsYVQvONYkbhZ430R8IyCBK
6B9BNAGm46b5fZTod4IgF1VNxV1TDgCTAUcUlK/C5D+Cg5w2zjxjQSnUnUUX135IgbFYlvMwlAFz
A+ZP2zmjry+hX5zgyMYDIkx3EsOVyD3NEb6kXLOy+JRlTjOstbr6WP80neaL03rXxgjuOHjtkPbg
HrxlvHLXnqmXQ5GY3L3jYM5Jpqe5794IuOyWxHhR/TjdF7V4MY+gBljJ24sF0Tzs8Pfjx+y2Wefe
grScX6LC2FkwtCjxqfD5Nsk+9kuIuLFqwjoGKuCOMcpsbwFhyniB+G4vy8AgYN0CC+9rlpcSXkn1
dXQThmLxR8PhmozGQB11GhYDhXH9PD7PFpukOCAP7ZgEdy0TtyjggHZr5RkMJgdLU5fHLU1W3fqx
mc6O9kdjh6iyPObxcPEmRNEoJbAvxLPE9rFDE29CFVWXKOkS5kXCOqVsuwCVbARWjWrEIDXlivKP
PGBJ0Rw9CoLL0XyX85nQizXtwXiV93Y1fUyasbN0EGM6f1an0VcntO8wpyvUJgGyd4yGYibgKB0d
ouBajwas8zCl6nEXf4/y+dsQQcG2M7JpMG2CrdtSyju4rHJ3ceVfEk22zQTNghGcqhrHoyNwnM0K
rlx07Sv5YXZ8DDI1oJxzaNANYnYr92oEmqjN0T21oB7a4cG17pPWLE/Qdj9mK1/5VPDZcidvwRTH
V6jf2JSj4rejl2zvmPMvUofOyFHNzsbgANgpZZA3Dk+ucawxSYG0xXOcWcUxYwiD9Rzemqq2qVdE
QA/saee5Jq4jvWUy6d1MRx5SdlwhhDPwZYqKbtOnFnCR/RUzY3oSUcrm29dh314rG12MO/8ZJi3S
TVId7b6/G2z/0BUMFcY54T4RtRMq6i/x1fPKPGHkZ+S95wwy38FtXoel0iHYqA0rL25x3V3MTr+S
1HnNyODuddYfMBSEo4doVIyaWkDvI1AiOY6ftGK+a6YPVE5g35lS61aUmbuTGl0kSN3PxC+sME0b
tRtU8wcz0Wysw9tqJstKlSod4lzqqnztKN8tsovwwQRbzOrijualYDnR/bCrGC+z06oW+ZFns8Zm
vSg6CqqK8o3ZQf6qLhDnOV5yP0VEYN9zil3rKvtVQXFop9i7s12mTgGbwJnlqkMH3XEmPtHgqd90
c+laPf6QiYQel5vYLCkaLAJ+PS7bWapLY+ZAbSLOAsFzFcCyGER3L3p1jtoV0hArAGKxzeEzmMFv
wq45qoHLiW1Xu4H1rT5ag+C5AlIieXqdjDQ4DPafzM+cO/Nnxfk0NAdDnmSNcdMtBSEmLAg8BPBy
5WKBoi/b+wQsPAWKf9I5StfB54sFYIRaO+99cIZDWrrWo2UM1iPqHKVMMcKwzViY0d4CmItNA/o6
XnB6l7fzKN/NlBIwxrcm4QUyuyxSk/xeWpRiFuIJbF/aV+Ib6wQ/d+bOMDljEEX41i1QTrvYw02V
p2raOX0DjlkfcsXnCqEqIiA1cFqCPL7Bd7Zsisx+68cf0JDwgJhtcdDz8MRVRNsyfWIeZbOF0bI5
9VaxlkFTVz+m0Od2xCPGTcP5bpO36TeIXBYxu9d2Lq89OvG+Wnt2WWZ2CeO8bUy7WaqpdLGb5hln
1KOOdLMlp8butLjBebyM0DN6DyiLC0MVIA6OlXyudi7EC0O4jKM0jtgefD0DfJu2JwxXZQRZymt/
dlnBdBoEjGmeZSclDwbKi+jLexrnnC1kHTDspkJmVvZe9uW0dcCbbYVaTwZOVxyqPGCDVeJ/jxqP
NTUsGqY8bIUCepCXy1Ji1zSdglIoq+HCJlLeaXmkw205lUnEZlVIxOWBZ+qI4XALeeRzZME/L7B+
CgM7/kDsl6NPBbuioAYjiK64UdZ28EQfUQ26tjwWCQlsd62zB5a9a9zAZ2OfQYzE+xL0V7PjnqAc
a+0PlozWSOTgvPosk7E55IK8REsiZ+/wdtstcpPgoL5dPKNbC/ESDMSZ90BH9N5fOvro8VOF2q8R
WBJuQR04lyqrT8ojdRCPLk8CaVy6pgQekY17TtKz+b1NFqZzy4yX9iYHPd61XktraWFRADiyvy8X
F2wHn7FdLHizfOdYYIzRCLgZraZKjhbc9GU7upl8SIgZ4feMFpZUDnAVtjwuuzVNkOzKvtgxAuI0
1rNzWZib6Tm71SsQ3+4A23cfVmv8Tz9wUaz1CWnnhV3KBDRx2KzoGq5/TW9oWK+eP3Kep9Qp4Fpm
1u9Fl/kOgAJW5QzWtkanarQ7nQyycKeyTR7wt7l7DNwZEAezfSkCUewLWguA2nK9fA3URgyE4JPz
swmnPB8jwBs4V/aUryYnGfQgEOsGtM2oiEUgzs3Jm5M+e5ZF7qOObvZQNPsvi2fVALWhmP0o/Zni
UIeOni+zJSvB1VmwkAV+fnZtQRyMdPiZO+yC9Iy40tcv3Rir86h765iYHfaJ6QpDj/bkCAF80/WT
eW6lRkaPCJKuLydyPTRJfhvm2fPUUh3DDMcJS0+T3f9yfy+rfT0d+xtid7M3avjohmjrjTlGZjiO
y7RsbTQ9zAjLyuuSw9MQ1ZqQIBubDGdH4yvQP+utWfKpupqgkGsFSOIBBrS4EnLvG83VwRCwp3rv
Z+2r4zRxc7iGBG6SQPIJdNfsguDX2I1U10KQd9cIVJYiTHbZdsm5EOGZ3QbWYQixq6lUrb5bw6s+
FBm2XeQnkF1HJwgXn5rCOIKliBODMY33spgD1NUSN+fWamPn4El1HJKy3JF7+2GhQDBeqZ56K5Lh
NFQemUb/gg+dcGkiflRLYJ6ZF/GlmdQJNgVdk4oq4Jg9TCAWaxM5ORsvCeFP3HKz9neZ0zISKzir
r1+aPDlzw8Ea9wt9BqH/7sIqSi3zwe1zkN/o2kM8n7PU2s+yYlaH54SYJ2tDOl9bP3ldvA+bZhFc
HViGi8A52DJzeXDJU26JPzEQVJZZOBG0QVogeggC4VmGP1k38DexOLHNhCML57bfYR9UG0di2+6t
6c0Wln2gOI3u8rGCB26RMwWucybEEYrKAz5ur40D+3r10iba/SyEWC2MFY1Omkuij12o4H39wRH3
m096Z6tL78ICmK5ha31WAL7OvsqcfdM3N6zT0y4tvVvAcUByIikpLS5jP9oWFaqm1sUdynOD3Ym7
DyCe9dzN6m1JIN5Mynh3O1pWhxS+xFh8fDmHPXYff/M6a0TUg5MFTxwc2DzpD5mv4YAeGL9y4I5A
Dj0v5p7qjAfc2hWmTJoUM/bCcbykGPOqecug2TlXFX1OfGTYTvem5E4YWKIZb1mhESBl1lK2sLKK
56+7yopQQyYBX6M2kzvDiR5t/u7d12X55Xr++rK0isl+dI1nYhC98eQ15ExQxE3SIk25Fz7MSysY
92w6vk3eWuwMUHKv10ICQ+DAiwbzMHUlpNQI3x2ZJh7bGJPXV9sq3CvNeqWYkZndOToGVp6hjc/u
tK4O+ntigdUyGkpEJ0nkpSZNAJyFJQaO61UuHFcaFb1XtnGJ3GzNvdZbdyxvBfmEvRUvHc/kxODn
G+PfQUU9TtYSiNMYnHGNlvtxxdFmwjj2zXp1Z845j3nJ5mq375PYOQrNYd9l+DM5BYJZTMpwcXBe
2uUpYD+FMEc7NC0DoEn7MDimzIfP7TD/QiBn3Zf0qrks6F83IPm7YWMI8NO+gVidxs42HteHnMif
B4rhbWNTdPnDYMlh2+l5BbTHtzFnoBqMBbnVZu9h9tkEdKuF+CDxXnk5Z9R/iEM9qkLHqvof1VA+
qrTqu//6j6/+r7/959Ov//oPmA6mLX2iNyvawSL3sqaP/qEmi0g8Ae94bnGoZ78X6URhJv18U7kM
k3QinQ3UVLERvnTOGE8EEgpTM+1+BMh4f9FVxjf9S9QpMB3b8gHpARhzpJD/UlZGJ4B2pdkp+pew
T3vSafeFLrEc5eZF1M0zJ5IwiVryu7ivkIISSnp7ONedRX8SyM/4TSmw3z3wrTSv6H/4rJGab3WS
5w8uSlk1dmHm6AT1aY52U+JXoScS4+qwncy8HFk8Te1zX5R9SLCgu48cDxNlz6TTSukZpXdIn/2K
jdOUw4CxnPzW98LBGPdQRxHoN3v6NEfTP1qiTvDlYjViyRm44ZnHmiXg4x623KuWeyIB8RZPsPlk
1ClP92mUpyJnaiDV2oMr2f/EBctm7LRri7W153I0vtPPJO3mpFYVBS7fg5gZFpbJTLtjbabfloCt
pQtQF+sICZUkPmWuP54Gpz9FZu1enbR+F+1Uwv4z1F1qc7DRUXUz6tY/I0MQK2hH6wHQYhzWbcpj
Us7dbrTXFXPx7au5zherOboPMiN+Q0QpYmbmnLrtvS+zh8nzUGE6phJYbm2q3SMMbfQNnUypFqba
RUAJaulB6+77A+YHmHuG+V7IpbwZ0r9RPLhcFGJ02NeO2DVpPXJNZ90Be9aqRbefeVTFdyBUBzIS
wCfAxRj3KIe/WCqsc655mXmGiDhZpU8PjH1IvWm+9yoegkr38wWnINQZhybRqVGfcwL01H9ilag+
MBpQo54kR6aW8iPA9Bj6on5Lozm/N5hS4mpzuO4h+SXOwkKPtKhKIV6EQc6pWLLvxE6OXl34O1xt
PQ5BZ/lWwiOjBBCSaS3EwSy5mMijaPzTefsWeP0Pq7AmtE+ksEkX5sUBM3VygIIO6+8yd4ST//UH
FRfUxRY9MMtaQTj3IUVxvXgLiiDTfnMeCOTFnqB+df3Or+/hUYBipKvkb/+j6RkeTCpNmt1FlcB+
lp+dnurZgSwbRXiCLalMB6Y6ABoTGcy3DhDd0bGwuc0dko//5mT4ByoG0dR0O1sVewue2eJZadVc
6HszQzPP4JDXaKkLOylcIHm14Z6snrvpDu9Q+WiWXnysXZvQta/vg2ACAUz/qJn07sm1mnYvjPZ3
YyR0U3sdK4BCxSDtRUOvap0b+01c1dG1aLj0hyHC95sIB6J2RByKN/baT0DSgyn3L2ZbwRrqqViX
iIU3/OeU1fs0+kQwAzZDRGpvrMBT11l9zeWfJh6nVx8njbT6eNflqHQ4M+VdSpVKERF8yf3eYjnE
4eu5GVqg9j79WLVHX4zOfRQPz5Qw1ZcZ7AT7x3mf1jYx9roltjhQU7uotgh5z+DtOgujXIQcyMp4
aJIFqJi7YdShzkllP2SuOZ1tpXZFroa7DNDaqjH1nBFhOMQqcbb9PE13XoCplOF0u8cwCjPYXT6R
eFsK+bLiYGp19AsItzJGlvmLhcL7t2ezJ13H8X0e9Sax2H9ZKPLWEhH8D3XEUbBl69tuHavKzqYo
s3s5CVq9s/w33TwtiZkCy4CfKvzvM0XR0kyBDRpXq+GgVFWESJi1/EFN/IuXKNYk7D+vZbxEKkVJ
8YIsopGBP/+HtcxvXUQ+PFDH2crsXQdrZzv5DPDweok7E8byZijL7HfEo9zJSyqWCsHuVNrG45hN
oWU+FRXSe4J8uB0Xvz+M7exdXMxqqaLXGl/SCgVgXoVmCICGDT1SpxJ/sQpa/97B6JtQlegJcMzA
DuS/dDDWBlZ6U88K21jVXJxYPhLA2wAH8ykJldWlK8+1Gu9jnoFoWM3hCxfvovztefrAm+nqV+qp
6euZPxgn4ZpTjYFftyQT9n++JBz7395vH5sHvXzC8uzg395vYohGpKIWJzxwtK1ooBt3tekehT+F
VdyQkOmmn3PcPjW937737s9ZM4r33K499BXBDj8q71zqqcI5Go2DKoNvMMYp9dPzvY+Je9fmLPUS
kgQbbCE2c1RyYKlqeR4dMmSSAeimLj37ME6tCIOS5nPOFN8id/49LldD+/NTXcNTnIEhxmngkpbF
6m/2yDs53QQjyn6KmnRsTSZ5X2/N/+uo/SX92apO/en/OVz/FZj/e/L+/6NAvrDkXwHHEEGHNv1n
3tjXN/2dN0bRWuB4wpWE8v93Gj+Q/+l5geC2ABj2v3L4jvmfrmVZrgn/yxamvf7jf8/hm+vViY6A
ZdNGvvm/yuELsXLE/uHpYuI5EgBmSN/4tmfjJP/np0tLrXYzNHFyXk/fvhMzRaz6w9f5oUgE3tC8
kAes8oev3319wYgCo9PMjqbO69No/SIXo85fX3ylMV5//dJs/Zp6keUhT8swcmiETPuCCJKvfvQm
DU1BXLX3QIbDxC5/ux0p97RqL4SfN+lI8lqXwYzQ02749uw+AnkTzyIc3cG6RjjQOVrFzb1ZJcR/
p5qS0SHbaWu1jg7L8wi9+VAvy90wrPUvuRucIsNc23CJN9Nx0HQJmrxrQQUMAFq3Ys6veb5zJ+9M
SH75Zs5EAvTEHLa4Zyh4iqroE2KVS5tEdI9htbNTmDrMrDbu0lBxl+YgJX1dhXAY3I3NFIp0KIbF
KKrH3WyA1enjwD4mp7GlwHLtjsOag5qHtL1ZPQlpF/X7IiCROcbzgRXpOsfJh5XmDJxaQAhzbf62
xUvQWWBJdEX0wdD5rsMwshE85zeLP+TMKLE+FVl5XOrxtcbTte0jRGxf6D2Rwtqu80MW0+6cebe8
EeIEHz9MqUjf9bb3iPr76Nf61Ft0kJouUlHeqK3TdHcWJDb6K3ZwvnFpFSC8dqanBOnxL3gbIz/i
85eJRZTkW8zQpvEe2ZlZm6pnuxbk3RU2ExUG7EzADfCKvYX3g+jFy8LcbpPi3zmn4FxKdcusYfmg
oXZupt9zkEYnymqIQLog5jX7DRhsEvBn8cwEOKx9wFYKR1rY9Az0AsDfxEnUvFs84o8+lCcwNi2P
QgM2TmIU52V+0n6V0JnMWDX3nJegbLHO9MbJGX18K/hyeGvuvIaaxVjaPGtpAhwiwChATe0trgu0
dl6mhMqpmc5i9mNUWoxHr+3cfTB4zCbzMTtyuKKhqDZpJ4srfZqUTnfsMpic49xRmUhefIOWNl11
LC1MS1nZezxavXE1BW9mDnNOmuP3ecDOhM/Z3xZs1SvLrQijhWLCWQ2gkAM5Q+TD2MzJueqqX2nx
pJMCL2tuatx2DiheQ76OKuDVC3mmn6rcKhtD6zgjFQtr29t2e+MwbPOhoSH13Gd+O/GOS6lvNfiq
wXd+FZFV/ki6U9fIu8GB4KkJa1gjUw5rYd9I0elSfbeqwQqjNHWOIBbg4KpbXOOzwzp/DOyK1gtj
0Bgx8OtSCJGRYtrTjGQfoFcF/sSnlxjzpidsEQaJoicHL5qVDLATkOnTon5QtH0g4CP4684gK4iP
lRqR+NGe3b2Q7t51kNfXNN2mrxzucIjfmHGzY83ZYdusZLmaOrKKjfuWUPm+xj40Dkx5wDue6LvK
L8JKr2KucStsOSVPD6V+7TtS4rLGs2L4R0FF8rPN/35hAvUAyOS7N/qnbhrwuRMJopkVKxMXMnyj
8a4W8tPETJ4uqj64HZ/xPSe+bJvy642Pe+oUp4zPOX0MectEu+yeImsIexelnuQ9HfL09ZnVWG2L
wQAkVmJtLuWjHpflOnbdOy273zIHcnrnUHHBBEFRlubvFX9HLdVnixq5zq/3C6c2ES96F8MNAqJn
fsQWcbdmG5WruSkitd715R9s6OcBjGCU6+hB+AvPJrIeG5nLBGYF2ZRaE5oXpgFqWtOE1LS9gwt+
NQE1YKtww6JktdvCmy69kR6pSPH2TmHhNHevdhrVB+VSFpwP3adTGmqvguB32jjvQ0M5rqhQ/1NR
XwG4pNtkXhgbCLM+2BM6neNkUCSIP2lqNpNsMICe6Q/wHfji6+WIZ44y61KNOzNNLnZs300joebR
mu9VOggIuhMDlrw8i3ZkME5EmmFia0fHzDPVoe5xyEPjJ0ca6wcygf3y5s1OT+2MacHB939NaLhK
sEQg+t0nU0OVXdzQ1Fz8asb0Z1b52V00JsOGsdVI1v+b1+f+rtV+FjJD4BcM0R25fMAz4X5p0Z3o
lgoOtWFSoSRyCXW8IMNuTn/YDysc4s5l6ijISHszLPDyYf5djF01t4giaf5kOs+NUvKXN725afFO
J3T+PKWB3ASSVdOZcHEQzP7dB+X4VGXjLcKbQ5vADIDbDu66RRCes8wfaXs/+fklowHBpC9m7hWf
cbmEQ2SdLY55DPTW4EAcgGJesQA171I/jj9L+S0u4/jZZFSuuo6nSvmgA2EfzAUZfw7MN7t7GiBh
7PCpl5s0oNJ4jjVa4if61cbCkLON/Wk8aHh/pirzB0FScJPCDe3r2duvnWDOHHfcfo1FdUvzw9Aa
11chyEaBrNybIzGgIlL2LnHnVzdZ3lNQj+A8mexOklbobPihfGHvlNl/B7tPmtyNXSaE3sRZKNvD
FgejQD1WzdGcA/ESb62EslOddv02sNJ3IGzZnXSNX9LvqZFFqtu1YD2JAFAcQKijeUi1wYA6jtLL
FBQ7OVFaX/b2o7JWiyRaxsbDhTFUnPwZwqBW1WCz8WyfKfEgBzsidOe1dA8UR6yqMitFZ0bY9rKr
bJKzv0b0Od8lnDqLkzHYVOrEAdFOr8UmILtj08YM0IbC3eM9exvM8d1OTZaQrtqZdmFu6EGDKJ3b
P6HKhG4rH4yOzhGw6IeqtoqtcHme15V3IpB7Qzp7nLiMtrIjsd5xGxO2/Il/1nYm4yUwiXXaY3xZ
uv6BkEjRL1BtOE7skhTbbKeX97zm5nXEGNAynRFWr7r3tUVoX0GToR+JxcyTRDthsgBuodVvsGnM
4LEZXxWHlg7rWeR11dkAJbgxlXWu+gJKBElcVOwaSA65hAXOfqu9lOGZ9Tvt2WdEoNIyxngHicur
sXHE6843TxLGHORq5bKzq9TWcyzG+mtbFO3VUIywai1eDuFEmNFDO1XLjopieuhXrRdUId1C7BW2
ybth2e+8So0LcOFZTdb67b/ZO4/lupUuSz8RKuDN9PgDekqiSE4QFCnBeyBhnr6/TN7/HpVC1dE1
7wkCON7AZO691rfQ/yx7LzjaMROxUTCI7KjcNB4itLx0spDDq9ikOl0+yoBnxOWkv3G13tEZ4wzm
W9d2GaUbSqFcBZtYo12SMyKdzPyBlLTQoYwEfzg45KVxKFdKBl3gukfcmmMP+aEXlnFiSnKbBUiv
9Tki3duxPzo/qE9uj0bbYcQyOngnPejzE2rRxSXZwq5JLRYl+LppNM5cvNkzLEq+Zjzs/cBH09Oe
LEGHJCA8GJ5/ywBGM3/KpCrMjO6rPdhkLyroXT6d23jexZXAizpB5W7y+sA1B7udFjsS8I3zmt9z
ofEyxvLUWeCN1PT+zmrs19lkX0nt7moNSgwTufNaoWXbL14vvg46YAQThuZRbWIhQX+RcTQOrc4V
JAjus5HB6eI454GDYwdjk/jFov6idzbhJ166XoPE4vxdBP62sRtBsaiD/TrVjy25yYOZQ7gTon0q
4z6c3QZ+Xosmm+FIdqXr1Q26iZJGLWidBcp/+6DpU4O8xksgAqzQJJim9G6bXbmVd28wx9hGJIjt
6fOFJcbLTQkBhJ2wfhJt6d6sUXpnlev3RrMlFkmzr4BrxSaQdIr9/gQiCRgN/tQsP/YRZgUC4bNr
GiU/IFLRbEsIOca3VO5ob1/ZxuBeMxC5C6St3QhKNFrERNGnPvjww25c0j3uelyiGNv2ZPsebVI4
wX2JA3OO/vtazIyqy+JqgZF67jDhwgWMUNBRKB6m6moANHg9EdNLMZAOHZVT/LM0QMzH2Rxf+jQ4
m4n3stBiQ8iTUM+sSReR0vVs4jQ6G+hGgozAVlLXV/r2fNKbjtDOW93gi6CEJkNiZTfr+/0avybN
soQdJM6IGQwTh+fOt7Njb3JZNQdx5NT4jiLYfiiM8qqDCwmPqj5bw4yprqnc0HaaE8SH3ouOSSze
HY8usMGFfRslcJsWO/qiZeIDky7mYCcddqn2KOJueEocl/5F8tFrs34Y226+XteM6GvzylzC1cb+
n48vgVPCak3udMrjN16LBExoJNSl0qDdCbJ+1mfBv/a2ZHTq57z6RVMvEzf85zKzyxiPQbveNYPH
MZ34LZmXpnko5jXdrQEyzj27knP29AmrWWfG5E6mJ9D1MSrqCEJm7L+bLg7jSTPtTeRyZmxF/y1u
iJR2yCo0OEiRF9HzXdiP1uDRI9m2ikF4ZJT0T62HP8U2lqPt94+aTs5eMAf2W5k5+zqryXPVqg8z
o+EvDA5tYr4Y4VZb/hyOZObA+3jKb2eqUDF0tG4wi68DKtLN6PD9G0PrQmsWBNSZ0bnQLGffoYon
PjiqtuTJeLtVp7S+FkYNlGHr6Et/R3T9lzHF9M90Pz7qurhGb2id+pLL6lIPd/O0vlgNMVG6OV4L
W5iH1BwYz/b2tqgrObDq6fLasJO4Ju9jXZrN++XBFMSS4td5Kr3OPrhM7tFkuAeEFMO+8sQZVIF7
SG1nPqLDRc3smt8HK833CZwmZDDmtAmM9973C47T8leGgzzpsvTGEOLOZLLNKDPXkAGZ/VlE4itd
FogUxFXvkpxr/GxB1WVccF2ZE4Oxsi3QdkcMLev4psGf1riau6+TYe8U3pd05MfOAEPsc98A9wLg
dofNqr1pM5BhU/cEqDrdB5wHDrPtWgdDF8aN3226Qde3okV4O5DKPhceoa+kHqR9+r1zCZBeNZKa
NN38QheBsaPwMOh6hBp5HmMdjSEWaqJNzGfjbxM/+9RADQjegGwHq4uvwO3hZSJq56jvMQBoya4Q
nEyaYMQGauaP9mJjFETXO4G/xrOVDls3WhJp06yv9LwP8eYSH5brTM5r5ORavnDlG0zCjKpvZp3+
XE1errQWpscWB/9c/GDk+2aaTkbFYbiOse1toJK29AYDYwMs1L4lH9LgdHSizUDyEYO31hs5HDy+
QhVH0G5a/TtpJiJpYgb3C6E2CMU1Hy5S7uyzyB+3izHeV65phq2OmZ7zlIerSW6vY22Fak0tmpIw
wWoMfRd046I9tF2d7QItMUK1aB38fLVcqE1O3sTWA+zZImsyw0YukmJCqTEgQnJdNzviXnEYtQX3
LooMtLe8Wy8/glo0Fqw+QXb7vx9CH/QY/K8JZY5QUO5jodb+ttlPxJ5XGpwk+QF1SO8hSlGU9sZZ
baibZ3MmelB0P3Uq59gSCJDyYBiG6hOrNUukdwXD/MMIdrb8vFdL1y27fXyGxG+GZTxCuZBrVlbZ
W8M08q1Nyyp0h5G42sDyYPMm9wNyno1H73e3aPpwGrtqD+WnD3FVExksFwH1uc81+K6NesTAAABS
QofQEruFhDYMQ0jNZAitHmW10Otpp40C0tyaTXQ55fNmWrD9wN9kRwEGHdidddWKcJVYRbWYAb7D
y/v3RsEVhb0EaCBz3XuNFloY6fAG1VogNy+3VYzWT5Wd4a6IpnBwjX8WALW6Q+6nX2c4zYfCMx5j
6P4h1T80XMkEcmEUiLhnBFiXhVEg0mKQ3YRtQDAUpmCkJrWbno0A88qg5c1pkXjPAj1Z6DFGZ4cm
n9vutJZ/CBkLA6/xc5N2v7ELxhbSqawQZqU7hTlH4tlwXyAZTaFOuOyxBWYGf2YKhVyo2/06j0vq
oIKIIX91tjVtBkbAyyjCQOmaigBkmYaqKF/LFyO7maQqK5+doj81n9osVEjThFCoj5shvCwKxFWo
HJcZ80/1oG7n/bMwCIhLXycABVK3smpjHzaVnlDFw3S+LEZzjIGvWYh7thkxENtSckIvi0q+aW/D
zOBszz33+O760KCTEqbyBVv5KWRjlzG03O60ZdxWhddtabt8rR32u8zGiqChAYgJqBw8PKBAP4ZN
VYFK9+O5PiTDUzA1DNcDDOGJYb+SNEaOej5RFyGNx2ypznqZdZ5yNDWiP/swRTZatOD9RZGwcTDH
omZq+61wohffqx+QXRyFLpzDmBlfWiv4vpTVBKv8oKVZcqxbYnAXMTOVboebBL7ctnTdj0z7Ygdm
u58l3tV1/KeFxDfU9sVhZLS+CZIpOJTLR5nOxdHnOC4FVTpo6LeFZpM5GGNPwz6Q7+jQ+afMjlCi
+MiNymxfW1jW/Rm3FZK8vCgPwxiMzC9iwSmVHnXjW0CUhl8M6cYz0IQj3+gpzTEyuxnnS/0oisXZ
2Q67oCvL5XQGNgSYw2/xvfEuq3lZX0MsuMb1jTWTvVkSbwFkq3I35N9t9IEw09H6QPyBoyRgPuEG
OZ9cA8vJflEvrsehVW1JLo12RMhZG1qYb1rx1Jd00Z3O1WgCM+EyfZiNbq4d6sk790HmhH7W4S4t
OvfGq7ozcsKnoBI3oquXsK2Zntl8MyRE7XiPOHqL6/BbizuPpEcyyCbtOwwGIprqFZS8nGVW4mho
KL9tpOyEY+7rF4HjeWN53qEIy6r7njrFGFK7p7ahmWf0ny+jxVXVc01vX1cztJHpKRum7iuVLJgT
0zEP1hE5NGRvuvIPc+wgasWB4nhc39oAX79njM/C8RnutRSgBveNhk3xwxXjS+WhbDK85MeweqjZ
Vi2AxsmfocUjcoup+sEP/t3EVuAX3iEYTMRAVn2MhfkhSgHMIobgD2Akju7XCLnGPFL3DAznOAQU
QChLbGZ3To+dFzHSt+mk095gJFMHe8rvdxWgBH3G/IhS9GjVHqEO4Bm3XdwlR6IVflq562xQjG3o
LcjqmnhYcccj6slhhYzM7PTGg7FTXC82JkSrD74xQ5gR/TLFBOzhpv0rtYLXaUY2EktY+USFkVYI
l5Ikre8XyNdUObAhWPjoTSJxRVeBRvI6ClXUV7d9lVyVxn33uJp8ccgANwzBX1bLHw5EAxDnjuRj
cNsdWb3TjWXl2d4xcb13Nxxa7F2OTahuiWzDcV5sMkZO1fhYl9LEbM1knJbIJsTwGmkjCFVHR/Xj
sZvhLKdykTHwqbVDklQvMX8M83DMenFiH7KBmPGRGWPvZ+euAixVLRDPjVY2ocro67rwSSPHrw+G
RwqM4SQ3HFwb2coovHHY2/AJt6L0zpZVgBRJ0TR4oPUf7fumhEZvEVYjS1sJtRgLmbL/Fvu1fh3V
aDyxmN010h/vZJGA8deCcoXx1mavi+1rYdTg+jUW8Okp/oakMB6MSH92s/yVwnaFebAu4R2cG9/A
GDv2+6oejgziUPgP7l6bmdolbmPsEiAeI9feI8Yz6cTtviY0VpiafGhSDB8lFkL5WXM2XL12vW65
WOi0d8cu140n9F8djJ1pnY0nmB/rITEDIoDt8itNeyxUOaoz5Ncwse3APZTRDB8OhDDXRZyakJ2x
s0wkgCVlcwfgGWVpiAD+2wQT8x7zF454snwRkrXOuQZbia3Hfav6+ls1F7vcQyKSt3BfY789tY5d
bSsshohziJBbObGbBXy5KsYDFXM5TSfO4GMiDv6wXJuWc8sJy9xkKZMbE/fipqA0yeTyNimeHCGz
Ibr2yVzBk2lA39oAeFVvpOvThLlqN0Skoy+QjDrTvUUgSYnWPDRWt5wKI7220+Apb+CvDj7JEgDg
NtRDyBFf0huRk+fcMfy0CTYgvu9HTHjIMUNttUF//5WB53c9sTTKWPPRC7j+10kHjwPjRlHGN2na
9Xs9wK21ZCTfFgbHzPSUROSBLl6oTxaTkSYwjt7ifZlsBDiLfrTNxdpk9GOY8BHVmsT1W12I7y2d
A1DY+WbyxBu2E0VYQvu0VlRH0BW1UmZUx9O10Me7vix+Ugy0yWBMlrVCgkBdjL4l6nXCVM6ZvE3d
oRap1lZQTOH1knXyRF0zOyQko4IEZdHiy2MAFJY+9LUN8JGYKHb7diLIUA+6x7Ik0CZGb9JOYSG6
8ejWjAzUItIZrqi1JRoIqUyMNDr0kbFrsF5ju00bk9bKqImrJbLjI4kgW1/K+FM93qfUJGnTIfCk
/UmaEC2/2K5XlNP9fCqi/KYsuPAEAVjWmct4kBnS+jt1c9gU9jnXseNAVZ7DOZgIKqVwuytqxq9c
JHtGKAxiXez5ZtaDqJS3t2sBa2vqmNQjs6N8v19H2pNp/jhFg3vQrTIILTdgYA1JaHDSsDFHKoUl
xHKoCdnZgz8RIidEXTw4077SaqRgyEL3C8b2KwSJxRWE+vLKxg/MWYUwiAW53WZyYWC3cU1aqEtv
hjidbG/HDDsBNbahWlOLKSuYUqlVJNZ1WMPJ0POrCofU1ZxbBv1h42cz2k24+Bzbhc0AbsEetada
9hHr4LwHzW1DB7pXqDaZ6jUbFxpft0zUP+Rf5kWI6j7XsCMg9u6u29lrERcG2nbtMiC7ngffLkqR
/DL526byrey5onYeV5uVnwPW3YMOCONo2W55wri1LxeGgZeFVTFU7E0ZoalW1T2L2x4ik/lCnifl
VTLEmFiq9LZKmpdc7pMLPnfptOputGryDr/dNrj9jTDWjANV4lzWIT7MhE9Pcu9W+Gm1Rj96OI/V
05S5VsiZ0wpLEXMkwACX+gbloFALRXZeVxtYfyL10lZJbUbOIgJp11BrauFkM9iAqW52/QQ8B7HY
MauoUxOxaG0s6nkhoLIq6skdDTpqeSSAbs2m9ak2y2G9PUQxJv+OfUwO9dXCS8fgYMbebSknc0Pq
/6wXqqRc1s8erXlYAgzDGcJVKfuOEsCjzfeYtsyUDaQmnIYd0vMZDGU4NkT9GO7ifnLZFZxdLQJf
L04G1v+5SgpIIzx5v6baL4zY4NuzBM6kXAT/rllt4IDKZB91hsQ/kHdwm8uEhk+1yNii/nOb025J
Vk/fTsheTgOKdSHniAAjONoc4omWmDqu+iNiKT8vVnwSm77z3J1P+5rKxzDRxGdI3tRQzv2ucq5a
y7gaaAFRoCxn7bg6+BdjYP8Fx/sp8QY6b1CpxHFc7NPYp5y7cP5EQVAd1PtMOLg5thx5yiMHxT5E
1vQwSM2155HkBfOdwq898GEFkE5z3E5qIqQ53l7k9bMy/1hy19BTcC/kXazbzLeqUF7gw1Zag9Sm
XXXD0QqGswK5A2CHFWfpWGRhTJYbS84Fg6RNuXKMzEB6IoCGhMaTLygKW+MP11weM8ndN+Us1HP8
JiwgBHNWkttzLKh5dim/Bdj2K69o03NDWUFJcOZqToBxyY9Yy/2z663uRPdgpz46QQsLCtCz+qR1
QXF4iyL3xuv5Cz+tV8p+1BKrsyJWi3kTABRoad2TesllJHLn89XVtp5j8ZLvTasKZ75cmBhHMCX+
uy0IqNpW9vqgjflrQiCmi1r92IuF3QzhacOVxDPWLQkSsITlyUXehvqy3Xh0IXbqG9veWGGekL9D
pvXPq21AZp9xMcufI7muEOOEXjG64QARqZ5y6/PYVB8RLy5+JsLZd2hBGFuW/o9oqb9BjKSg0y7x
0ZWlFLkVLemHmEuxVy6NiPYhVLGoB48lKA/Ij6UOFbWpFqu8YxqTkcg+au7qk8+L1pK6ZF6T43Mb
2wXqEv7dzHPkv7KQpwRcKWUSKKbxLMpS2sw45MuRfnizPHMF0zaZCwa3ybsHDQNc23yxRt86Bfl4
a1QG04c42lTMaSD1AfsA2HsjUmgpW4diJGcuEw3xrhOFSbc1BkzjUr5ujYRjkBCNml/VbMR7Q11z
Q7Leo9+Yz9ngvhDAeNs2RgBTCgpb0FQ2v7ZzXWTremyyjMu5TigIFtXea16c0aLf4eio3QmKIFCO
UWCCxqAvX2M8WXC+zXIP63RbkUdEpUTfCMvPj21qfxuXK6uNbuqC6aRJwG9qjrfZVLzWfcHJ1r4Z
J/gqXl6/U47vHwW1SkH6djcnAP0j/TQwHvPjdtgyKoTPpYG0QzdPNqR7Q5n+3s8ia+M9kHo9Y+LH
ezq76d1cMDJOm6Ha+4u9t0wmxgxSGagM07mRiBApU4s0BmVmSmyuqfczcwgcgX6P/IFuAZkkreNu
Jqs6L3DyftT6veNF9jv2jYXWhGzx1IxRBZFQ/qQ/xbZ2F1C4wMqew+eZhl9GwLi+TcTD3PYEINRa
cFAHI0Xn8SRjFOeqwyTk+kd1FgHBnGFJlieUfI7Nc7vgDis4r+E5vDOKVTsESRWEc0mYxf/Xev6/
hC8h+vXRLv/P4UvgNIa36r9lL/3znH+knoZu/5duWi5JxaT7WrqN5vyf7CU0nf+FXQ2ls0UMlmnI
gKVLtKyu64GuIzgmgwmZwr+aT9v+LwKhnMBDC+o4Lo6m/5Xm0zL+EL3rjqu7Bke7hUnK9G00pP9N
Ud6sdW5GTBfv3EUKkBiN6Dm7LbxxCFWafl6r2jtkhXVVjn62L0T66vfghtFcGegMEqrzwJEpvRzQ
UmS7sfrlyxkx3t0X0x8e7abLtp6AnboIBzkXDkKGBhwVrUdfvX4oJ4cmpxmT1R76+leMTT/WtdjX
XrbujTQBrdhZL0k+v1dmdXRJfrkr8kV/SNBVoffb5FqOlzvCSAoPgfQQe2YaZYPgY75r5fftuj5p
Tvndgnx/rH8xjmac1x07X7Y4RnrIJF+sxxaL8zaOimPM05gtURqhWP6Mng/Onrd8zDatRn69rd/Z
8WkV/kbHng47cAlj8Tavev5QDjAago4WC4Pea8/0rlBnMc5YMZYVI35rdHhYm4L0ox39q0oUJOQ6
xI0IIDK9ftT9+ljPFFoRzOxLG2wrj5iPZhNtWid3Qywk6RG/OeU+A74cJyBKCeN4nVFYiqXwDeoK
pBG04+OU703AgbvMXO4T7P7F7Ny1cIfNJnd2gx3729QKvmgpKO210+8HUbcgEqsBMy9Qerf5wlyr
22uGs25Mu3gmqBTyvlm8GSPiMZq98QG1ET3SBpkaQJ6DlfUv5ATSEVqtel+NemgG9QQ6PDkYPvlD
Bp2osuiIG3KZ50Gx+gAQQ2909vAHiUeXoKqDmZU6IwGuSoxz6Beua7Kt/eWunZLuKvULGneaJoGn
9o4KeTIE9gkvMph3jEYeJnQuNWUAR9V8Y1Y0nywHoW2WCOxmSbXTizo6FQ4wFxRDt5rVim22oqpJ
GVGiSUSsQiATTiq0iK5+U64oleKMGWnuYTIeKqggMYkyy4Bw5TZpSasAb/uG+SbbgcCDOtBnt63R
SZ3P6h5m6xrTRohdhjlel00bnzHYtjB/gZRqzkk5go+gEtoB5UUCaO3h/qU7q4NnNbjx1eCe+vo9
h9cQZhXQTjepq6NtOcu1DpaF0o/5ENQ5yaGdqB6T5ClKguIKXS4SzpRrpjYkOy0rAe70BlrSeZPN
6SPYUN1NSD213532WCXDuNO7O48C5CE2ILUORPaWHN8eJACIY5uc+Piks+F4UJ5kNpPgr0UcQ7LG
tgsqXOa29wbd/4O2pb7VV3AjHTJNOTnD4InDeHF+etV8Y+kVrw3ikRoDQJ45ndjVBcJL0YO6ko2I
g+EMGwBXzUlr650kuMVVv+kMpltG9twinjt7jbXeo+im+EzIUyfQNBMNse9SWolQQjsYUFDexuLE
v1Zu0I/ReW470MY+Cje0ALWHPJeMI87A28hzPvjFK+bapnGVT/S3kEbg1NyIAd2EFjNWqezzzD7b
ERoWAXkjAtm8ytPpjbbZoe7H+eTAlNlAX4W/qIPsHlNyGgpRT2ekvM9NkNwSmtztEikVEzQWIUQ2
+g7OAej2at0FtZ1sC5rzCzS2g25X81EiIrWRCOVAA0taF88xgbXbCcLLsR2ju1bfkKe8H7t+gQRK
jJZNvw534cG0tTffKh/zInlzqvSuKi3nToOpCGsHURADvIdsJBv1W0pIVGEQR5pRtp1p4lPhwlze
1wewyf7RTIzNsIzRqbPhdDQzzTn6B0VHjpSZU9NnFleNYqQzS78D3/E6dWFKTwbDO8kPzLaKYxDr
V5eb1CNkyIJJy0s95/M++cTftlH9QfJYqUhmOIdJR6ZmpNboKd2vmvthYTLIEsvA78JIXk2ycS0w
0JabapFDrN47sf1roPKw0kTuYUb3wR3+BlAEOUbCfnY4FvwpvuvX/uyaaO1EhK8enN41+eYd9GsS
V4Ega7cJ1Tt91QliYH6EDpDgMZ92RU7FnVW16AHQb1e+EighppZqUeHEDAnsrj431W3GMBu7KkGq
oM0rY04uoxPzbtpSnAmztXu00prmMs2X2FyJt6lkHd4nyWk9JX1anBas8bpm0QKWi8YBIGnHyXns
S0RhnZGHCLDZr/IQhcu9G8ffh6h8oOc/IBlhjoA2wR/84Iz9GLtD18TlqSP7cDDkP+dgnu+G+MtM
TIi+Vbeh5+bfpKIDO/RbSW8A9+/Oz/sF5mN6AllPeWT23wZmd0NmtVfk+P6ql8XZa8SVMX3pcaxj
XVdFBGUU0b1brObr2ba0qj6piZFnvgfCjU7eUh9iFypyOyQOlDBoxWoRaHoXjtQE8TfKVWPg9NgR
CgOkc/FOGnLSdnD1jTeTDYAv2ds0ds0ZN4ZvxcmOn3+QxUgrz3F9PnjO/MXGw4aLIExc+L6pmyCf
NoBEkZl65uB81UnaOpTYMtMJ274OLqWswKWUE1GMpU0dQEQ56l+1B1gE1G8HW6QQaCgsqXe6LP64
zYzHjgIP8VhgFIheU2WWss/m7dqQ7q1+pS5FB12m7c9LkUWtqUnjH7dxZewOaCgff0MXIH5HCk1t
M1trgHKUOml10t9o7MmdmyNJhdD6Keko475aWASN06kyn6t8LtTusGocvrFtNftWN3+ZC9FUSzxG
ehUdJ39Jkx9Jkbxrc+Iv21b+vrPc5X0kveFls8xFVZ7UPbM3d+te3VW2Lh21VXQefbUlr/95hLqP
LImDLfok2/YUYS6vJCpRgunAAKFezZLHnFr7fJnPt5CfQK399jZqeyzHb4S6s5/++xC1pl7m8+Nc
3uryGHUbqNm9vWjEKZaZ9/rHnf/jprrjj9f8/Kifb6fu/7xB/Wa/fY3fVtWjkLOsjEDmfL4uOiL6
/njp3x7+12/y9/v/+tA/XllteqUNQczHVlkwMG+tPrma7Sy5qhdjRlurG0dIBN1J3RHR6Uf1Lx8D
65DWYS1X1bZTfuMg4ZBPnC+AzdtDTOBJiE3X5KL+19Uevq9E8chceCw6Bi3WnQVfmlqOLCtrZkFx
UD1VbauFkVTi1NEJmA1hUHQv/GHXwI7fkLxS0Vk92DYITjzUWLW5jIKUE8gyCpAYrix6Lar+ZXMh
QtTVwA9uw0Tyhmp5DvflLqc25xQS3+ayrW7U5J6v1v54Sg0V7CQGhkVyVq4WCFjA9MhNE+Dazs4Y
BwQEkoTqReqyRsipVkWURPSy5duX6la1+tutSIefwYDae1dGUC5BAMWzbl9cY+VknFDjGTPQP4No
qApkfgCGMDe/pSJ5iwFz7YU8btVikGuZhD07UQBPcyl+EAdAyZaemr4CGrQberPBeEpkrdWYqSVD
/m98CNBJHe8x/nBuHT5ouJdn9YJMTMvPl476Hd0v7+ym08c6BfdtSaVEfY8od79EUkVAUBMnBHWb
+hk493pnnnf5fNAnjJ1AxrW5/IqYXhmf57KCSg/J2UUOoR1KncNICdCzbu2bFZnL50PAPlDQtIrn
ZjacPdQqfIeLPAfqGjEKiw9jNrIe547Ed8eYdwOeuzIr5tMsi/7m2ILASg2C1grskTv1KYN8uO2s
nJqc/Ajqc0VuOp8H8261qoHRm/Xw+cB//1q1WY3je2YtOHLrmsJMnVFIVe8yyisU8DNerE/4amo7
V3Vtozw1db4U1qaf9L1RoqRYnKGabkbSNE5KTOTLsc8ktUXsC78aSUm6/BO9emn5J1/+mNS3fkIb
ZDwedDtMVgFHiWch5KkpN/oAsnYJ19KGn0z9M2q3jnUSDBymFxG5cerbqPvUAg32P4fK5Z/83KHl
/qse/Memepy67f/+UkMlZsYeRGixm6l9TX0YtVmq8tZlW6193rimlPHIUCs+/69YG92TrhCzHKrq
bZlrciSr1Vkdap+r6vhWH46R338OQCJQGEpcPnLcVP52ZpyoBeNXWzU55bGRaJG27tVhQtmkxqi1
2K8kETVHhNo5jpiEYHn18M/VSP5qKUzokTHFIE8Mak9Va5fF5baFtI/DYpj7xkhpa/7nnKS+tloM
wuCSr1aRjPCR1ernp2/W+c7JbgiYw/jNel8vpBXOUJOBvtKzdO0fvvogcLDQehPzJt8gkGcqtXb5
7S+3efXIzDx2QOH++2D1lpfNy3PV2uVvvNxxeb0/nptW30CHwb+XP406cY5e0lUnta2OPH7xfCBJ
kvs/P/zaoPvDyKnv1Gup/1T9b2oRrG+xplGPVT88zumFQ4n/IBlHhjJqR/z7qnr256lqxrZ88snI
K2SPLJMLdS5Rm2pN3XbZVLcpRuD/6nHqwVP0Phlddf789PJcQtGe3fZyzES+3I0/d2Z1a2BW44oO
5z/HnVr7fJRa/XNbPenzVX971J9v8OezNAPx8eB+NVYyttR5RV1G1Jp67t9uuzxE3WuqUaBavSzU
/3HZVGvqef/jqzaGzy9weYp64B9v9bfb/njVP94plif8Wd93sk2jjtmBSoIlWoQa8li/LCADNegD
5fXkcqNau9wGjJJDXG23g8Xq5yPV6Va9+OWhv92jVpExEPRE/+Fzj3ZXYKufx7U6gn7b/lz981a1
rQ4GdZz9c4gF3nZGzEFsHcS2iMFx+46VzTV1+75Yc/wkMdzuqgGf3VJ8C6Zv+VwRedKP+jdOJzD0
5sZ7oC5MsMU6tt8aUirsFivgSpP4pbKBYhKg8I2MnuBemGCYzUh8AU6E2bebA1wSeXJOURrqrvNY
zRmtbwubP92c5npdUphU8ZCdS7u8RoNFuZE6CZoTlD++KNvj5FGtE5h6NXWO+/MLf55OwO5uYKNC
IcTSgJefH01dXtWF9bIILlfb3y65avVvD//jNnXpVrd9vsPfnvf5DlMeXLs9zgfYzmpIJxe+OnYv
2/jYmcRQOpfyRXn8yu1JnqA+b/zr/X883XWIBPNcr4F3LU9q6uml7xHCqB4p8pb28Nw+qDsWdQj+
fTWNCwDTRf1upJ27xVRDfwvQQTEN2IRTW9p9knevuh61hj+6Rgthe6cUQnBZ2Ie0J2O26r1wwna4
ZR4VCn+wn/omvTc699qHhGtVaI78rHn1NWtv9qVDg9B5RBv23phEfKScnvcpQ//TZKA97Vc0ubYM
lVqrtd+NtCZ3GropAA1jv22dEhlfNlDXpM54HLTxqnt1wfsigGBk2Gr+wFvcx4WOaWDCuVkspJGl
K9qxKSFlM0X+HODp3RpOfmVwnT1xiX/OXRPKU+05O02LntxxfImTWSPFpjR3Dr3MmTobVT5BFYxC
+Kb1ZQU+WrpN4JEf5c2zRaVguRVJTJXCtWDKYUQ+RHkMoJaixUIc3ZamKCKcaT3GPWBjuycWBybz
h2YEd7YGh34VAKIb7VepQWcuNTPdNwmfvHCeCtcm7YvCXEu0+b1Isjc8nfEJZsKWMgGauej76LYP
Pr46P0vbbeHyqwqJ0P1hkbp5Oy7Dug1a/eBkzsED474vyuoDwuzZ0USzqZN5PjBJHvdLXt23tR7c
Me9794JEwxTs+SevRhEs26LGhDyqwJCx9ejN91CtWywq/epCjouqEkcvaVkB1hembVTO+2TT1pV7
KjobcYhADwhI9kDgHcNPmgiBj4DZaJJmNxG/KHwNwAhlC8PudhbGP4JYrS+IsX2CLFubAM1q17X9
t2Alb9Xz4gChZfAlm4dlm+t9+pA543MiwduIPr7W+HMBYBhfkVLBDjYDmzCdICPCMLqp1q46jLFL
QRtPkexLkwTmrPtKGM52BPPsB+3bUjo1wWy5idzM9rFSlv21RwAGSWbVy+jf4rNdtnTSe8TlGoVy
w/tWLsYbs09mlbjdQROJE7kTEV93puhcUWYatZrkLfHDJU90G9j4C+DZXrcwtCwPM7M8+0M94axH
vYmOL9xNkJRLUV13Y3xMbGM8D9PQbKwz3UUoR036gox0PuQUWNuRmM07e4jRZbv0KgKjQ0Tbf5S4
wfeF4X61cbKtMCE84iB+LJZOwMdcfelEnoWVUw87twaiaabGLUmrUFmnBHfCdBWsqf9lKoxrb2Km
EtkNgu34eu6q/jQ5XFdqOmyjWZN1MP6MyYG7z6f8wzemU9r75Dp1Nc25wb1dOohJ+MLMUf+xupV5
w5kip4KAUJnL0Es+LyOiA07/Xds+F5ljE+DbeVs8lkwOs7MjhSD5mLytA7qzwCoYqyKX7iL7uT6Y
NTqy3O1f3YlWQrY8x5MHd3Iwr93JfNV8wmJqDc1ngCq7f1ya96p1kodML7tN01TzIe47ik2JthWA
ma89oNmon6YX03PZSagRL/+HvfNYbl3bsuyvVFQfL+BNozqw9BQlUhLVQUhHErz3+PoavFnm5ssX
mVH96px7j5FEgsDee60155hJEnFLG3+kMAY+LBCxq0OyTXSl9YxKIqJCNK7geokB7+TKqyDcO/Aq
HKtjxZBF7tmU3KTxMUvMazhcdW19F7TainkK6nBZD4TPXYwm29OORUVubDM8YZmUv1kJu+FI6CFU
xEVohRczekSNt5tKpu9JnG+gKtlFNjGXtMmJ7U/XwMjqjbGN+By9pXkBryj/QVxHkOvbhNIC63pM
zgy0/C7nQgpSvp9SzAstP86NlldZG9+sqSDWclm8GfIPErDhqdCK/YTzxlOEFQZDXcQbU8UHIDU8
tYOqKLxo7XUE5rhrwjeAJi4uOA/126vKeYdsAyJqwlXemy3eajUNL3D3vaoNU98c+s6d1nrf5o8m
uShwESrpaA7JBn/YfFJnYOiJ2rFDLOxLRYSQjwHAcuA8g0Wy/VUrVd80I5QPgMZrWJvBqJC3C6yS
Pu1abvu2Tdhfh3LbqFSEuqwODDR5yqMK3l+OnxJRFZGzzTQdwxoOu8mQ2a8Z2iRW3W5IfiF2Cj/h
Y+XnCRwm5tk0dn3cY6wuhspQdlZ7qAr3umdmKreMgiIx+hUikkpXwPe9chlJGtwqFXk3agvERgW/
FSO7K7U4OiqrfNPEmozjJcv2hL7vlOWz6WrhlMtw3+s4P06CgFGoSMctQzkbTrdOOIca5A2LJUsD
yvIxdMaxAEPYdnszMlBt0+9/Y33c61YROZHIjVqSjDgoLFayJNSeYmTPdObdvqiSQOSKERxhpYGS
xR+pVJ1gMWHF6KaMbwnNkl7+URbGp7VP91bL8jbANadiDrqGZq2VHBmKAxhPdUTjGbuREEZHWScV
fmjMUygKhGsAd7eHUWJapc8XLdHiAJktb6taNxDRrP1OqpkFE7Y170Xhlktc3ehhVLdCBIFKQrTd
ZHpQhUOm+sKK93lGaYxycdgky+sImMgZ8fTlWQJgSb/MixIwmMtQkvk0jxR09kAYJx7xxrS8bnlM
bwiaZLrNAxryjSo4JJswl6CkS7dsiftLFBKKKYO7M+NpO+RcIahEfmvN6V4S0R4LodfWh2nurOco
iaZtq8K8hTog68RzGvNoT0VVuaE1bVJx2WVMlHNcDyl4u0VPRpZxBVRggxKuAEk+5ZzHRy3zSjmp
8FTCuQ8TiaVvTV4GeUGhXxBsCtiOGWZpLbYkEFAnC0QKdE1zC6UnY81P2QRQxvhQSFF3FmWktYX/
SIlxdov6/Gj8aBqzqPQBvyQYq5mFx9CSTMZRFgkd2KsC+ROZ8Yjj4aknTwCPb3fH60VMsLJekaw9
JRDn3bIk9pSbBOZWLgSljLJ9MrU7/gjMTvV+Ajjv5TNGVGUu8g3Z4q9mF28ko2y2fdrOjm5kRPQo
2xBpFpP9eNhahEpoAJcDoC1kmQpPMVlSPeem2opcRarXZwzmdIYhHav2GoknQwjnUzg1vgUH1ZNT
jvvt8kmnjYwSLf4m4AKnnBF6zGu5ElC7Y8j5eFKqBId3Ibq18oJKwiQESxPgnbCh5noLIwnEQVOv
O3YlJsFDwyOYLHZYdO8j6gu8LfXd1MYtSCfJFsl/I8j2lxDYO0oTfLH0JQ5tCZ99USw/1kZtM0fm
V1xkV60IM9zvEEMJT+j9LsfPHknaS2y8FdQ/jKPxF7R5rXtSnRwK7WgIH0YUgzocaAcvwp5QoumA
av9DXKDfdxXnlqjnKMZqWpVZ/JyM3d6oVkAeIczaDBdysrAoNzISTeiKTH2n0SEfBLfYk6wo6Xaa
CLBczN+20SWnLsCUWmPDDrUcR2QAWdvEjo5nImg1h2gr5AvZUG/JJwSKSCKBzl5sypB6jIGARyA8
NuyBrdxZ2oHigpqB+BAthJ8ciZvcrFRfeC8nmYN6RSK5nDBML0zEopr6krA6GOaWFf1WrMAOaVPt
xfYpm0XLz4vpzzqovzDWgMIgAUIdDelUPfbwEVxYZjgmRssn8Qw6O86GSrOgaoXhSexG2Y4avLMc
uxPmnWtC2HCZNi34VUG3o0RMvIJo+Dpn8VO66WmY5x3pbMQ9inmwdguKwTDivrcmDuGZGAjzMNpK
L27ItFUvoHEQvTAIjTd4he/wTU6dFrWnvsScP8etgFBU8gEW+Hpc16eeAloyxRLc3eyr/aM0mUCb
L+ZHURAF1SkZEBbdbLj7zVuMz4nkEzKW6ufUWIJKUtG6ItYciMKiGdulbq4TlARiI2Is6aa6/Ip0
/dtYoxzSU0qxYIS5X2tK4ZAfE1A2vIOERmWD5iAXYbEJ2URQ4MT2Ka3NxoLKPg8oCSwDUTfQW3kd
bkhvjV2ZPg1EfHFCh3VplsVnWRhgpmkAAb5BwL+gsoDlPe7RD+v2iJ944C6cZLh+oPNe5sH8o5na
9F6Z1lvTEnDbKfl3kgq6Gw4SahsDs6/C/ZWrp5Yokde8Nd46lD0MSCUPbD1gtlJ24/KRrNx3kGBm
dElhE22gsL7WvVq8EKOguZBznHlF7JQ+UopTAGMdpJmwWgpPNOmil9L6Bg6v8cQ592OTz1LXUu4c
4gGiFppQSKKFr3MeaBfk+CbCNKeixyfF7igop+mRbNfg4QrqZRyhQTsGRjwMbrkURIa1kAaSYpHC
jNnqYDwSlYMOruzJieApEnuSCt4YXWT2Gx+jPnOYnC0X2wVlhi3S3kSsIhGgJEd+pYXY6iMAUeg/
TThAI0eO2Mi8iW4nCQEp+TvLZspq8iAeLOOlp/mckyssQqBOhl57KyiXUphDToUqzdFaYtxCJGzr
iGfNFPtiQxSdaLeMxeYW16yeQozD3aHixm/PJCnoMyFpMStZjtVfM6B2x0UeUiYuaGcJaiWtYiUi
W6VKHs0uePBV86JYNuSjXwhZqzzSbLc81BW+fHS+aW+cy7AIfXNWBEfXRceo2/GSFjjbQsRbsaEy
OWlRp4HHTAGj9Txw3IE+rhModqUmEaqixH645K9iCnaC4Cd7inUhsAyCmjoT/H5bPc9T92omz7Ha
Y9aExDNEWeVk6NTLVN/yabRRRzxa6ghWxIenmqubId3t9YFUkJ7MDaUSc8eMrde47mKPufdFkiM9
QFFWBgaeWU3CtzK0YOQkUhPOklwgpws5zEitLLvg0hYj/s25lk4jLKC8kuwnmfQv5vfB4yVuU334
0OhyAfXIby0pZGK69ButjwIQOIS4hoQGTcO7HII5MqxDgpxeIw88a3pt/9s0j3ypEGYVW8SzTAlC
hmhKhkxEYkQYKba28pHW2uhTV2AP7WLotwYM2XnEyEm4k1e2hJvKw22Vh/dCiuRTxdU792t7Eufk
MRGocHpoZQeLLS99q1VeUvMxg9UJHpD6Rw9iORNfSv4N6C83aQijKhUpIkknzfem1P8bYvf/c2Sv
S/3zP/77J37u0k26vk3+9P8OCauAW/3PtMWnn+m/bT4L7sGk/fkXX/m/FMbGX3xYk2wD8e8sWUP+
B4IoHbiyrCM/lh4S4v+tLtb+AX5Kgp9kKOQh4Kf5v+pi+R+wfhA9K4ohoQcWlf8XdbH2z/RkzF18
JyjPJlAvU/xnWrXKaTUi6HvdPE56WaIf0RN6JhXurTnkG6x7JHo0xg6bJR3k4dp/qn+ia//6iCwr
XR6tcPHnlfX3ra/3QxhIlJ9lAFFBo8ATN9YjgNslmyW+gUZsyi2GnjxA6uqXn2BFOQ1JxP+FbnyT
vps9KLstNob0vyBES//EzIWrxXtkR7Q0TTH4D3jevxO521BmYFeYK9NH43WQpOd4QFJsknM+qX+G
dvgVCGm06yy5a4n0/Lcb4l9EW6jWg8j7N2LvXz9d5ZMiKEI0RHqS//6nV1htmzRS1o15s6a9+Fs9
t2dUhuJH74N0xBAS2sOv8aI+V/QB9nAJshfBN4/Wiwmo5EyIl3qRiF08UJR8Fqd1mxFt7XanpLWn
y1A7kL1Oy6dJxgkuohcjJU/ERaTyp3qND8qTGNTmD/pjXMbW+pr9EGCjP6l3qnuCYyr0xbZ27AtK
ZtsW2No+mltxGzmOKFsoKuQkGBbZWTioHdhHa+Nwju0OxYF9/3vGGbLpDdts3NJwGfObbvvSnLCX
S/suMHeKW3xUN2rF+E965e3481v5uwbCM4G2yRG2DAdfImnwWG+mA4QDDgZ++rNsCndwIWFSNMDX
/ZX3IB96eDSpsIXU0n1x7B3IkXSLr46iRHWFbftB7C9BRu3NBPwCuBS6CSfxK2IF6xZ2QZ5elqcV
qOEx0p3WvFaX7CdS0SrbwrG6asH6jMCvfCumKxw86DNcjuiwvJefuk/mA1g47TdtHBDsOsRKklo8
yP4RobSmP3GiwAECx8ewM4L6lvcRg5hyXEEkUm6V4kUVfTpoxqX9mPb6V/VESGN1kl+gcgBNGKtN
8oj0daznJBBOjBlO0W5cN9GTvuc4Q1pe7mA6qT/zXWNy7LDjS+WSrOeBwhx82mSo06evPoU248fA
HmAJOOE7KJu6ekqufXwkgYI5BHQm3Uk9aEz7NVD92EPpj8YEdbl2l77DI8oS0GjviFUstzhDCPqI
jzKUTi5tV7uQJjgMFRqdIjsNjAMa1xJj5t58gwNGkvpSuflPe+E0PZ9kxMVn8Y5VU3uOtgaoR3bG
BLeQM0mOdR25EtRBPUS/Q9Pb8ib9HLaYm8/yM94o8xZ96aeh2/eCnbwRD3whYYhbmxZC71L5KVv9
VJynrdhTJRyMS6d6tLPrTfkFbR6uyabZ5O8WKlrb2oA4SY/Wk/W6NnY1BAZMKo98b54OO/8ZT7SN
h72cXiFyNWem7ucOBOvj6GfTrTGy3fSOOtC4qIw4cBah13Vzr//UN6SQMvXyrNiBr0yV7FsXbQcz
Jz528C0xUZMA7Kkc4v60Dglh8kb3S+8R/ofEiguJtzRIj+Rf1BtyIVqnPRWFM2zjY5Y6eAbim9K7
C6Sp0cNUTebnGEHZsqXv/BZ7jD3vNBHzQLYJN37CyqoHONK0bXrrPxZ3s2ziG4wTgYMAnaWzgdSU
HNJr+Nn9Cjij6Zkcx3G7vOFA9FTLtogho1ayhWBptyIdnmCOnE62zbMy3KzLeOzv8Q46LYi5Z/FN
dAsy4mzxWTqTQPWfr4//HLZjmpKsMQ/A9SaxzWn/lDMg5yvliC43mw55bGmtAT3UNzPp/otUhv+w
CD9+jGbJJFOw2cn6Y4v4WyhD+0DWiKHUbDRpuj5+hLXMpFrPP2uXgBYtwPiuDVv8//EZ/YulH2TW
f9hdTekRTYA/SDVMUo7Yxv/+Y8EdqMg7um4jCQ+LSxJ62lxCOyaOAByWQoia1gGryv2wfk0JtXUl
87NSJhyn1ISjIehbtV6uVRiOm9WUedRyBmUDAU99ooiHbJghj9MSasy28yVloR8rJqpnzrLpt7IE
TxPVtp013akHG+jnK1KcSt3T5E/P5ao0B3VaTFdJDaBCfth03atck6FNQDVtB3GwGHRUgqeY63Nf
UDNwlxtCtGxkBVaXWd16zRheIq2TyUovYWEQ5FpkhmDjwam3Vt8dZqNMgiViIyP6526N1TbSKMML
YC/anyGaIP/SM2x1YucRCQpVQTOt35FTIwWKuG5xjnIYZmRNlHhLiRhi6W1bp7ZoXU405zhqjE9J
yVvgY+9ZDky7tDq/aSVhR7Zd86gg3uS6FeB1rrWLXOJ3aHuAthOTwqQSXzI9VI/J2ABAWyEAVDL8
kEoTdpm5bECaXfQcU7y4FFikqeeA8yi8SPNXvsZSyJpaxiS6o1CySUmqiDuRFFsWVloDDVHWpPL6
goyiT0lF49h3xjGl8+2i+WbjM9Tz0gLY1gX1a7JmiGvQSXL5AUMz8s04ygKdK63bZp3kzVP6pFRA
X2VeWamtVw0TDa8XuFTx3VZquNFqeN3zKp/TEdYRbiqnr3TGron+OiTMz1TGr9ODGZfrHBJGSi+p
VVd71fUXbYUUTHJLmkknkdaJsGhP0vzdzNrzWgtQK6PlDczCaz3nn/GZUG+y/+bueY5L0nWjq5x0
3yk5jDY9/tdVHTI4tW+P/1cnj9hl8+FDh8VTwD6aH/MHERxemKkblNwTGQCettLkklXZVWWGnESJ
K06bRqe41m747Y+CINKMtvikTXkHM1EIhFwVCM7EoTkyXVKYL9rtML2WdeGIJrjxuY5MX5h/6Hu6
opBf51r+hs2zm5ayZeEjw1rMAiEbFmJ1mczFg/5Eq4tsNnaG/oT5lTAqYA9cHYKgpKV2ye5g2vQC
uhRI34MMk7k1zBriu4KS/O/HZyaGgj/nP4To+AbNcyUmDZEwxBY0TQ8PRX3S65Id1LJHHOdlxaSJ
2EOzGBztkS4wG0jDtwNSnmJChyZ9aCMIUmJjMw5epfaTMl2bX9ZRQ3073sxuOlB/I5EXfRWb7qNr
2xGf2nFEG+dE38PR0fdKRFhjUhTnJdYIHopCwLMIdB5Y3EE5AN0xAfMYp1VxyfybtlqvkltEweou
pdRAfy+XTVoMRH4zWKTWnod92bTPQkUQnVpFkTtnKWE/GhC8qFtxQLDyMbI1O9cc5Qjj17iTBloY
GbAp2sW4dyUx2S1VQpYcKL6/ftEXWd7lScuZTbb6OCCc5SnsIamXgkY8msTwD3w4GWcPIMasTtnO
0D9Tsvkq2g38UWK+IUkvCbOElfHXn2ixRSrk4+9G+Q9PRLoHMKU5RiTB/mrU0YuQn9pxn7N8zlYe
ojiTf5oIDp8sj4n3hAkMueJ5fe4mAmAdjgD1xnS7Y4WK1E4CsIEcGcO7fFs38j2tvc5tj/lxPkqf
OTyCPY5A3XItrDHkjznZfXnh2W8OM2jJ3zaQvJETwkE5mXe7usT4E++A9NVz/NkdVH9GR2qHp+oL
psgTqAHGmPI7n5H+bu67l3ijMmwDcsA6fzbqwCCGmQjfhw+CC+XAfQbM33aOcRKf6LnjTooyt8WS
iMsgsh9iUmMrXUykGrgi7fYu4fQ0DjBH+TKwVYYDylH7Mp/Mb3Pb/CTjPaYdk7pqD7GKLxx/G8XT
XqcDRAUEPYIF3IdTj5PBmz5ZgfFaXTnIk0dhz69GYATiOQlAwxGrwGTbuii/+QcoD8CmX+tHCqgo
aDqvkjlpA9vi2OxKuot8cCM1lCr+o3G5qyKQMyyglgPC36AJrwW6tMc2Gcn+Mm1mLI2crsDvd3tJ
3cL5Wnja+r0VOuIR0wVrKf0XBLIk9taNh2bm0T1XbcGb9CcNBjpv79KwNu0Lj2BN048FeAUsCOwn
Tkt8B2wlriGJ7G95H9SuxuH0BBr90Zfa4pxt32W49wgJgNEu5OfZueYIKLfPMv6LLb8cGSlBWgYc
S2a9CeHNnWBB2RnP1xLQUGsVTDeOqR/mwZcnJ0WPNHoL/O3eBgpyqbhanC5/8PMp7b79wv7JxwPe
npFRZjP5zM+WvssYxUUbvXyGbj5bd+HEEmadNG2n35kkjhtui0LYcokf7s7oxTip3yMOqsyjJOuh
NDyGszAeOTOaV/xAdILTk5ns9W98Q5f1NTxTP3X3FuFO+dxfmVTxs0EFO+t7eSBF5puajLwE9Ufx
k5N+LD4HgmwVu3+bboT2od62Tjw2pJU8yMoOeunqVvvtS0ypBcnuzhOgfBUUa6k7Sgwk+dAoN53m
9jAQutopu2kcVVcXI6Ceelbt0e18Gw2bjLua17/j9YoDwb6PMo4jFMJ6QOaifWWEiL7EaILmJsX2
Em15m3zrkRg/6R2xDJZH0zxEmguBNs0cLqJBIXnKWkc7SI1n7MOdSQVqUtfwSZFtYTeZyweESTV8
HbLXaA0K3dGzIB/2wpdaeslzJG3ItNCsoOEgdrLOjx73ahfzcd6OhwzLYORz58IPFuwmaPdD5s87
KI5H4mY52eTfC/DGd9E65IcQ07Vh6yFGW1tEcPoFUD6kmrOB9laRbbxzXy2I1RPGYA6xC8KGzuHX
8AVcaIMxszvEm3LGLOJm73nQ6w6HAQowjLyvdIWzM8gxrIwTM2UgtSQzOrJsC6YzmdwixIx704GI
3rF01yP+JG52lmaa2R+tQOHizJoTX6jIARtkVyje8AKvpuUMbxUnnDkwHWULbeNd8uVAv+UBzZx7
gRSR7WObHxNfuZX0FTzjsMf2sb5MhTc/0RlvnkhC2cz33k8fWkT1mLGMRW5NXJtjfBPhF22KE4bK
9/Ed9c8H7+FCpWuWm3hHvvMKLoZ3nRfu6llgydz5DLZ0aR3R8JH1iKfwGekA4ShUdbUzuZTl/XN3
Fu7NXnvBMdm/m7h17Y942+2RXngcEy7gJyziPli1x5d08c1gZdHfWr71JXvFK1to/0SIkXQAwXmK
Tu0fIOSLQXWVJY51Fghu5rh1q78GVzuywqpX5ZTcsn20UeVdpBDJ4hGUIi9AejZ5dqj7bS0+6Rf1
aLxUr+DoOGDSqiwjl7DoVNu035QGMQ2Vdiu9Q7haz5R0J3YYWiHUiMkX5k9Iv1bkIXKAG2QMDG6c
onDrcMd1L1zGTNCk8J157bukeIrCbWCetN5pJd8QgjHcxMJmlnw+pzD2eS9VdhFJ5VC3ckryH3Nb
Jxz88khbZao4LByoKqXvrvniVGGR3dwf1Et8FWzFtCXfvMiB9cKMBqYVwyfsuhikgRsnCHjtdhvL
LoOr+ZAgUARwf2pO4BJF9dQgbOSp/B0Rl2257aK39U9x+muZU71oV3zQXZmg+X0UESFptuUtT0VA
2PslSnaK9IV6IDUv0XRMPhg8TQC5oGKhDun3JuEF0EVY/AcwANk+nK6DxJ0u/NpjA5YMCvcT64+1
LJRg12w3vpCb8Ed6EyyXimA65nc6EMq7dKYBMiq2dCbE228utNcJiCgu0Qf7EouBonwSQzwcx3P1
TESx9qdHuuQUb5ivTTJzUe5yAZjNs5WxPjIpYx/WGcbf5voWmZzCnUwLQCYqFVI/X2K1u6cfveFk
Z5gLy2V+DwGoP1iNTr9VuGNThI9oPSCZ2eFHBJYBTaPk1V/Nrfog70p9rZPn9Mms95a20Tbp/XHw
FPzkc0YjhG0ycTEiZrsUkwzRU974Jm0YXQQgm4E20RDZiEG/pTwdjgmg1jZoZH/4MQETMP4h5b6x
yS8Y7uaLuJ7Cl3JjeOF9+GFWX3MKuILDfOTNty4PSnQSveKGSSx8qi6kDj/XB3wO2SfK2uZX8YcP
kqaj32VXfMrKpUicjqJu5bKP+4nRNofwF/a85ILQ62kUAy3ZQqP1lg9yK5sbqzqjVNDIEb2xE+qk
F2g+j+HRxnxlFs4gxjrTUPpUfPGH38DknCKmt4xqXXUOQrD0QK4kJ7wi6S732jPzOy324/xS/BAk
Yo5e8aMh5couq7XPJF/wzBIp4ClCsfU06tuQbXERP1TaLbn6Na5kUiMjUKP3VS/cNmODUr2KiAEe
vYTCdlJZ6SaSYdHogOWxG4iEJIIYEAi6NKStJsm2elwo0N8fQdrHVvnt2j9t7LZPvCd0Juiewm30
wxmmhATPRcEkHxIjwylhZ/Re23oQR+t7OnDGtdWfkI+x3GkZ5YfN3BivZ2LH1/Ewfht/pg/A9mhe
16/mh6rR6lwiYsNfMrGAftqMwM0dvWTtLZoB87ELOUAMd+txcYtDERScLt0Jns4J9tG9rZHJBpA6
pdGtMYDYBK94q0jclq9+i1uOiMBP0VTs1SNUyN5meWm86JTfy20axCSHfxE9g6I4vjb7CrodCslj
cjaD5mSaezEgP/HHPHFXkvRZXNdjfCz/WNfo3B/JmFK/rG3y2h5Qb9E/b17nxV/KX2l9WjS7zB1K
ryXdku6YtP78xzAZFPszuDPJhq6xFEiW56RQnNGMZEedF3G/yiDWGfJq5J1TxcaaIe6niGwk9MX8
hST2x7HohUBEpeT1ObstfiFp/9cvf/27v/7vry8zJpjTZZZ1LMqDtLfmRILf8fjXDAFrSFVPedRv
piKNL50oPdisiquY8ORj1pm+ISLNRB7oGTLXq1YImCtqHUnBjNotNh2wtmcU0DzYBdPNAheSqxnZ
JbHiva6ZvDarp3OrFiKKSHYQCG6WHZaodHsM6UC7kDwNGuKLQYf3IaecqASjZ5wreh0SS0QmIs0o
S+Mth3Hk9Wl/lzJyoJuhm14kUBNJUeZ+I9NhFy0O3D2DLbcJcVHmcvvSdYrpVqH5KccglWOBjIQF
SXDekgbY5rKL5LD1prylaS5DalaSOX5NEl9rkDoIqSH5jNoROClh6zePNPumZCusHuHZDacjUyF1
zEpNu50jirUZ6TX6s706sK/X2UojxZz2cZpfhBA94kjUxTHulLuuQohbWR/SAcdDudDJVIX0uYZn
YNbG3mBzCuNmPzJJlda85/zICXmqwkuehB8oObtdD8J1rGbK55T1r1s1P898FACYtIxqm0V76uun
voZiK6srLXG5yLwlQW5DQK1Hb1EFWmzd4gJASEoSYTyacOOjQ1jP7wSdydtxIpoLr/tTmH7mQ9vu
Qkv6UeucsmwkoGpc0jQQ4bU/GiDpoOZ31aRYCTMsoKtZI85YSRNFfPW8RhcY5to7EJNOqES8Hf2d
gTPtZXBdaXhttF9khi3j6vx1jHP21Sab6alZv01p7KVubm1U9nROSl4DqmkPFaU3ySapB8SmCL05
bvpZSexGjH9XKM5SSzVkonGJCSLbhPTymmG9NQz0NxhfsQQI4Eoi5L4UV9Pb8vhhskx1KqHQtgCe
zQC+0D5Ynh73vioBpExSuNddLG/EmvY0HJxgzVSkA1BR8Jbuh/VtaoS3sXzQ/qmpLYVuIyLaHi/m
v30t6Rq/ornNJILWa8JqO/ppiYEUZM7Nc66LDZo08dqL6ns5ZxtYhzq8Z0ItRKSmHK4taDXQcgcz
4hU8pMXdW6VBTC0oiOuSI6pS9beywYpdqpjhjcn6amcXAOqXqnM0TkaYfhUH5hr0sYH20FLvVi69
o87sKEEZYPWI34CeH6px8KOakkGOGaGkTYLRIs8DqS2i7XOsMVQC4fBQjTWojRKKmU605ca4EM/1
KqQTZZMBgtYQ71k9faUzO40JGWCx6AcV/ZaYFUD5RPFY6QhsO71BzsfwpLCk5CLVctzllRsnAL8J
hvCaRe43ZtIQBF0m+m6U2ACM6DpAVQrIUxqpS9N+xJghiGg4B7/rEEcKyZV8l0+N/GW6T0hizL7f
yrmSod2q2RdlWEkkHVB2R9DXuoaOXsIEkSXSUxaUmm0I5kZh3hYN9dm0yksytTepWR5tsgVhdSfZ
sdQ/W1OHq0OcboXaEzwjI4/OjAcDs2NsQRxUOlWMk0Uj2tTIFSNd8HEfXhQuLXenXEJN4UirtWqH
BnZ4A8bGeSRnFsMaXhys5hW6XUfdn95hXjG+SvGKqPgl0si8jhPpP2SEhbKa+WYpBqRYRPZM5J6n
CcLiptkin2vmgIJYjb5uJaDYMfACJI9sNZvRbMDIkHLrs8mpXKu4uM0DOxIQVFuxlBZUN+YPNWtO
RFwGfR/+xLrqKuPwhmXqL/5CSuJ3mnr1wmBNVOcdCWVmJ3/EMwfZur+L+h4+0Im5xqY2gGGbffdj
zQzuCxLNCdsxhPIIEpneDMRi55n06G3RNC+iZZ7mGnTlBPSdDLtpW7Ttd412fyF3MCrYTgmpt80E
EZXQYRtZjPwOEb7LmP62MLXzCiUfswQOPJQ4y/1Th7MFZIyDfRc3TknokK0I8qEf6Iq0wqNWNafn
xIRzmqXJRYQbquUayqeGse9cDc5aWS9RmxY+HC42VjIaum7dgvHchWkr7qsWe0Yq5s/z2N+x0jd2
U4BsieCqgrVWbcAgl0oQPucRn0ysnKOx3COdOE+zBafaGjp7JcjSlhBcCcbs512sO6rGb3WUfpsQ
JSGKLjRpKHU4R5GdA13xVs0Tf1TTVmuncU/e6k00ZrerRifrNClopjxntDrR/R3loGM1s3WTTNp+
VE7Sim5uXPQgUbOBDJ6dppXr56oleylahS2ug0thcgbN+/o2zTlFtN6/zChqnXAyLgP3qUN6IyxZ
C+BuB593yKmbmLVG6kPTZ2ikU9WYSxRyPOuNoghBUtPoU3JLchKp3CKM249m8iLw/l8TmudZlb1n
RhazEyNCbdnIpBKdc2lNImmq4l60EB3LSkELOVVYp1o18eOawt7o4Nz2IcLWBIb/Nk2pO1aksWKU
Jn5YEtGTPcI4UpN8qgmTTCTD+FonyVeY6zgPLaKayJSG+vKpZoTWTWiPnarOtqsIz6Uyt2raD54p
SIIdD+jvywrX4zq7E4oNTGH4h1a5c4huqci8WX0lpi5DtKk7YSo8LWpfbLUayldr4scZsHU14KSC
dJJ/p2akjZuDQ7+OJAl7pg4XY0kpHbrh2MlxwmQ39lY8kovZv3SFSV+zb7dQ6ja5kdCDaLXLRCQc
RqNhm2CUy7hEThIah1oPBbeO2GwYWuV58tIsHU9Mp73Jc605Ylbcs1C8TW28BBrWkj6x3gwRa4I8
zr6mTCEOhg5IQ6S/I3uj65AKriYpGUOaEp6/amC+IGGvAgWDdBlrhE5PwHz0rDU5f14FYR/X6wsw
MzBeTKRUxMk8xoU6XYnUwz/xP9k7k+W4mTTLvkq9ANIcDgfg2MaEGMngLHED0/AL8zzj6euAf1Vm
WlmZdfe+FwoTJVIiIxDwb7j3XG3+hrbS3FTS+szxUQKrqj4MQfcctqcyc386MhYkJDjnMJ//JHD1
D9qBlxfwDJVK7fuJ+ZppULHFKpJbWAbbeuJd7da/XIRvvJZcElEb5Ltuap1dejDztN5KcuG2hTTf
AtGH16GnUVCoI8qgH8BpxS8pkasHFjSrcBVVUM0qO4Wsu1ldf4EHDjViUslcI+zcm7SoDLix3VxB
JmbvYXElN7MDOefHxfA4WAdDS/byUW/5GMbUuc1Hdf763f/4cMpKWHQgu8M6/Unold6bVm2fRx39
+8PXn+lm9vYAyj/DFTjy9VAPvAO4YZl7UuT6Q2DK76Jf44Sc4heemhaZu4faXhiozGv413Y0MOGL
QppSk0Y20YCDp8FA7u4w08zo3NYYlSEMy5Ni6mSvzNu0zv7roZ+rJyO33APIDOfcJnMDadwmtUVG
lvP3Q4FA9dx9J9PCPRv/fCDleIOHpj4la3RL9pXsssbE2HXffXGJ8lEzFbPs4i6CUaKhtNMrqZbK
/9p2/3+R4P9RJEi0+78JA3Y/uh//8dcXuvThR4688KFsuug/tj+aMov/B4cUpidf+t8qQfsfCiUg
xbFju1KSO/9PDqmGKCpX+aAwURJoZf1LKWg5/7DRUFjgRYQl+TK+6r+z561/8KmmJtwVUqUJlfv/
RSlomXJVqv27ks1DzGBZnms7ko2d5a5qh38TUbjpVOeAW5JjLGzlQ7J6s/Uc+OTt7YtK9k+J5UZP
YTKSpGRmvuhCCJ+VsJ6LPqdqy5f+bHPGpGPhPFdG7e2XVhZwCY3iOs7UDAC27fsQbHTIlMXpw0MY
FslLaWCzy+Ixv7Z9VX1Yzc1DY5bGYvkkOYxhKUkAD7Irqku6IDQMk3bmpmu6T7W3MDuyA2Q/COZS
qGaw82HMaGnMh06a8mKXMV6soQN0WDvBTka1fagmpgvgJaZfnWfcIs3RlOYODMfCyY7LFOT+YM7j
N9E0u6CNp++xxq+HLHhfNVRxhESVH/Ms8UBHZN9ZGdg1wrzeppnzPDLm6tYT0frGgUMacdXZOxA+
qLeFGb0VtFG5nflZvuQXONwP8/I0B5E6Dbr+4bleQb2Z+maNYB7Uo74mzhL5DVHL44pY78wHCz+W
V0VYFR1GsEs+XL38Ouh0vrTkFAU8We+iYwBVOdYp8eDaObm1N2zGro6j/jIwcpEmqU4CEt8uXWok
bdmEzH7AnVSxWFjG556Ok7nEywiTLw5VfiiE2R4M1Za+UV6TtvfexSV5Qjle3MOeweWYjziLM5Zb
eYLnp+nLo+enVAoHCPssB83iOE2DeVfT8Fw0g/lAGstEWZaR/MCPIJ2rwdFHc1+zR0KJ1jUiP84d
YoDWjT08jk3yzpm9U/FS3A3NPFmROXas1G/eR/UxxRcC0c5hI+nR1RJJ/NqmRoA9FFa+jtpHLXPJ
RCVArVLhIG9s7DCV7DioeXEOnRf5SsxraS+aUzZhjArxFOOTmTMonnV/hGFISFVlRwSJGn/KVvwk
NBrtfVhbT8IAPUsUoSkL72oT232a+EfXnAVr3wknPFuSvQRdV7YbrNg4GEEC6cHRxKfS1t4t8DZY
Y/N2G1jsYCzBtmB9cJfuQucfH6Oir8j/o9aD8Cu81jrjZ2Ic6D0vMJJuOp4Q8Vl2vmuJjeAwT17S
uIIJQMGmAyQzYzIz6QuSe7waAWqNPc9iEg7Ciw9bLOVNzmSEbyPbewLhUli3aGTVPN0T7PzsFl1O
oUHw8qNkMMrYpfIz+l1Xzu+gq4zdwFO+Jf+1XkNVeE05+5MgWfVdeDGt2RkOLuM/s0r6zes4Ff1l
aqKfpBBkp6bGzmoTgkxwd7bDKwvWF1fl4jbNcV6ex7i71HXl3l2RE4Nlrj/+zDyqsMrmOBn1suuU
pqFaL9Yq6GLMWPRVCCQYygypvhBSSLSLau5eKV+cMD3HAZpNGep3SDYl9MRoR/sBqsIJy295yfyz
Ifiy4A58473zgUmAKScd7wGe99MyyfkkXJuLO04uRVBFB8uwCPYpymxnY8j0ewZvuyRhE9cLNlZi
zvQuyFLeaIrbRFNWbIezST5YcVzfEvxPSVN8KkU8S6nLhBiibTu9GcRYdyrub6VMTJS+jcbvloC2
tbpzpGM6X9S9xVQATWNa4prMftpxGs5i8b5pDzLxUrj5JrGJmwuCXemo4FBro/weJ6yv2Jb1tVXd
iCcrHhxvmp6r2MSo5FbR1Z0RGtUakarSJkqBwqZ3MvL+sXMb+aRS8SjrrnjUNC7LkkKaLWl+degM
DzUtUa5r9yejoX1d2qewSt7DMVz2Oq/0vtiV5NGcKJ7xxZppfBpct92RRubtsyaOyYWlZYulgSuo
Mn6iYhkRHMnHMrMPKrL6myMc9qZQi/ecQ+XVaaynYu4/BMa6J/MvWLy05lz9+0jE4gEPHGJVzdIy
pEn0Q29hCkVc4i4eFH6VliFw7f4I48B7t4I5eFCNeW7SNdi7CsZ1lNWxgcqnqwP84TAL2zvgMMLC
Kqb7EunyM7FH9egCW5mFdckbp38r3X0rA0z44MtZYifDQXT9nwR4NNMCpCVpW0ZXu6g5PMQSH/NU
zZdas7eNzZcwnoyLDvA6pVn62sy/qiF47COp3xLD+Ja7/aWqXLx2zGUJJCS0iVJYbiWJvvs8dzlp
l7ohtJ0ydh74YJw/F1F8zg6fSWpBdCC9ykOIB34hDGcyF+IuPnpc8bsu8JonzzhZyvodlrhviOhh
hCzCO4RnbMOpjtiJpmi3ZqjFIgVW3PCrSAxCv9B7Exm6MytvuCharGNcF9+CyK634EDBqaYssQe9
5P60GAmbx6o/OE3CtphhHyPV8pUu19oWbT4h9ihZ31hoGExy4dzG7bYYNwXjGvY0JWNIXy/OuHcZ
Sq5x7uNOw2BgrleED6PhsUQunU9Jwqs5OPJtNMvpHCfmfYkxXRNOYT8T5QfuYzyAVhjOXUAkMiNx
2+ekrsisYP031itxc/6R96n5PpsXMRTe+5yNzxRGP5YiKmgmWzAXafsWDl5UbTrRt9elNvZVqn9E
CsdeaYzfqpY63WIHCB1k23pVepPKvPx9kLjsJyKNNIIEekTDdSOOTcuZ2PedpAbozB1+z2ofqTa/
exlGvUX+kLWwn9JRkO4nausqUys+JDUndQRhdKPaQh+brkdfYkbEMq7mTCbiet9jf9/k5dwcM6st
L43EalrmIeDddD6LINNH3u7YEMZfTkZUwxJc6ilI/M5keNvUqQnCONy53eBdrLpkbNR459aGVesy
aumVeO66h6mtWPOYRMDDCDxVaQd9ojQuw0TXDtSbrWhbtU+tF1w8bkDXMrD6bZTm5Gw3rXNlnHt2
asEwD6bgBoDJX/VSUxUYRbTtx6c658quwnZ6DkX/0rWG/dqwhM3gzcKmBJ6i8W0ZLsvoPPnMwFqf
MMn+boSN0coLun20ArSh3NyIfYbb0TYEaNgp2Z2zKPvNoLPA53VmPhjmn6Ny9EGKZVuNbIqcVIoH
xrIVQ4sG0cFMUDWvNJDH8LvGMMOtsSTNzeqM8DQuaLEWNr5DqfvHwekpHpPxGuADBXeDqLBtbODo
Gil/M8jo6tjlX30zBUR5mlhSO6gtSjEoHXVD/qbxMRI4Bjn8pXON8mVdEVJGpKLEkGM+J3lhHkSN
NGVM++LbUNO2c2szljvsnF8uURonJXFNq8q9aepCBhYM/KIFEavrfS/sZyNS46MKFOPbqPdznDEa
n4UwkxajHUmSXededMY4nw7mitigo3+9MNP6Y9lWdCXoiOVouHAouDEm5bjDn1HkKanl1a6Pg3lP
2ElEtZZ0d5LnJ+R7rHqT/k7NyhqRZxGJ8bRsFBzfYwQTeCsMcgQGC4Nu5jrvuWTmS+CnYEZkL1vp
pjZjV9FdUpv8PqtEKJKV6Az1/KbaHrOwDF6xFcdH2DSxbyfjIwB6CoJmORVVH2yXjvc86s2tI43X
pD/LQDff3JooWL2rhqR+rBDyWOH45Mm4PqXArElpPIqUlDLPnMXZRny6Vth1wiKOQmbZNfiIGZkM
03OuqvcIRX3a29UJNBZnJ874lKE4tvn5VsZATMJpupchLkgrNk/tpKwTo7m95+hhZ9Hzow4o4Qy0
qWADXfwuVm1vYFjxNS1mYArzKgDqXPXA+qXntHPI0pwZkYBsYhIaGS5xiAsD0vVEadPhI28Sdfoq
hvh+N1U5aQIXCA2I+2rtAqBjhuukcfGubsrOoyftxW9k9eJOrJTBGySHmkU4iZXJjb8/Z442dw7A
MTzKEoSHvTRIe9FDFCxGEUpSlI3uOF0TAu14SiSauy7xLmLMP5MSL01jFNm17pP6NBRAV1yQL1d7
LPYFPdHec+eK4Vw97z3pWcd+IrbRGZBm1SH/1ZTZL42Fwcgpmc4ITsu9PQd7CQhrfLa82XxoXLqn
9S/jQUd8W9VmyauZkC4EYZ6dP4eewXuX23HkiO5UhmR4zwOyEDaW3qqjXygxaoDei3cyLArfPqam
Nhprq+McE1XOVVkbimAHSx7dDmGft4ZXge7ZwXjf49UnwbT/JBGBy44+YOPYgijc6Y+rK71rQT7s
si79hUWAN6RVEVSFnBguEZqVQqESDVvUBuPSxL7n6VU0ka6G1Rx0+3CSIdGCmBaReFUmooGyjoIj
Y3UugQjVAomK35JUw35tdcYRy22Al27fZu+JQ+J9u0gkG4tuTh228CUif7Erx/HoNDhNpAwfvLEo
Xk0AW6Qxw4sfvGNIwUicMvd6Uneji5qml1w4g192QvtZgOZfUa50Ew2LyCr3SO7R69Km8zZOyY6w
XfKJem9Ci/9SOW1PMtrCXTTtcw5wMA7AxRtUY8aAH2vGO1SbD0HnZtusDcadt16WjSwRmllAwdP0
Vs3VRxwhc8wcZru6sOJLVczf2xx2y6Dm8pKUAemX7ZQwNsCjXcfpt95DuTB4TrxL+wXjrnZutjQQ
QoCq4hUnIyVjgXtWE1ZvqeqTWdu/Td2QRAHMAIGdgzYxztBDhdD+E/J+dvMAEQsw/FfDHesZO1iX
v8xzyjM+mH9K6pf9kBDdEIXDr9mueLnJC2adra8dzec2ahU/XF6zDnVi7ypG3mpxjs9onI3w0NQu
0Iu0YMvHMHTHgsg6zFK3hDtoNiBVcWQlSoizK9xjWmFNSE3nlppxeTOURdAh1YqKA0SKqg+jTWv/
iq0Jo0Vd7uUYSp9wxubo+J7ZQshJOe5ZMYWHQNU/HHv+tS5Y6DuPSzt5t2pAvlYCfLnVgXGqprQ9
NlNi7XrXmp5NOTm8hvN4mauWtrzjJlwRrlLIJbhNwfBJ58onZENwXnT3AbzdOVXS7u5NeS/i0ecU
7x4DziNfMcoB5cHzwtDKJ3LBWjLvuoxIqzuH96Jtw0UVDQAFEU4ejt3lL51gG5jqCcVARRMGn+Ga
ScN8dULHusZ6yfzYrWp2MiNLbZPIjaA5WbYkgwbEBbkRYeQ7GqSLzlsSYx+mUqqrHN3sFBPkx1S7
WMM3Xaz95FK2exOSBsrdPPbzIMGTp7C1pYyX0VsX+CO66mB4AFzyKHiPzNbvRZUewoScZ9Oi2ikL
gEjeciXpwl/x/+i9jM7vPZJXqiwUuGoXNFyzbrYOyUFbcz0Cp0aSMOslb07TTVfAANMwp8dlbu7o
BuYLaZjEsAftKwyfvLWwzkUeIBIx+UlX6Hs3iecqw6yZkHMKm3sjHO2c+jAoqYlybqoR/CgvSeuP
MthUZjBsOS6xvkK7RZ9E2nDcyAGIXEL0MjwdY9FPZt6a91J/Di0rFTGW98oEBdd2wLoWIM8Gx8GJ
oKJt06sLfhbjOEMH2Obwgw5pxZDKVaQoY/04zeatpx1GRTZ+yzqjfa81AYpD8bMzjPhFZfG3IBny
SxhEn18nVpIhtGzxTZhmXRzKxXgbGMTAskQ0nHJ/sRrrlkrkRVHfDT43OXnitkLJzrK3y94jC3XI
7O5GC1tJ2cwo0kh6zeNBPo5CsYqAsOmXXOTdYRSkITolBFnPNAkNJsUFFBjUEC5qzuoHuf60k2EJ
umYVn7xkJA8wcutTPPvuRL0XjibQh6BjAYN3egMjnVmTGf5xFhdxT+YchWXgkaEElPNzbvcos4xy
p7uE2ZGVhrAXMmZTqrzYRfInUY24QQHa23lE1Dwj3lNiIgD24Hz5XStQOmBc6ZHmsw1pHRbDQe3n
0Yg7M17wQUygOMLUQ3Q41e6tKEvjWOv+pWS5x3okFachb462tAp/iLyAISJkFtwr8Y2YCAlsZVXq
zRPk3Umpnz17xFqdKntsv5ktRGqTqSbJ2MujyqfomMGQoF12d5ogtJsof+up86epnrdN2+ldJLzv
kcGzpZnPbCn2QvTaS3Nvc/NZLClr755uhspmvNefWi3lYbSaeteA71ZBUF7z3LAJzQHl0IqPaOis
z9BA/QhIMrZsIj6cgIgQN7wkOjvzw4yPTotQ1ZQNqaaslbKY+zynuLHDz80wJhdPSKCACcbu8DCa
wynJRqa5bPxfir72PWKzuGsSWjsEXLMEuJdna2yf7bhhmKnJUsHg5e6XBK1+qQpuFqJ4b9OnySHC
NrHJrLei8TwYbvGoVMk0cnyNw9R9VOMpZIZ+BaK4leaIPauFLNQ6yIRdTwH7czBBDfmU7HOtA5/B
OVOswuU/SYg+nwIDV/GIUsYIQ+MYG9TWBfFUhyIN9LYaxmAjO7Jp7GpAzLZOLIYFMkc+urlvxJge
GOh34E2MHB8cgJMqLvFo8FZfSmblbh7dS2N+Li26cSg0Dz0MnXcA5MuJ8/lhVPoXvDgPTKzp4Xli
QjAxm9DqjlZg3pqm4a0j5+RA0snJ6EWIeSCoXyK7AwkpitsYph9tRtvL7RI/E3OGJ+Yj23IqIaYs
U052D6GwIaLVEmHCEWTVzmBBANhlJkt9TTKK69zXo/wumZpDeHP2fdbFHw5YGghw77X9ayBKZp1w
aDZv4o/DVpmRJeMPHVI5R5N3ch2wi2VVIxAaKWzbIntCZPDiLJ3rU31Np2wm5XgCjROKFFYQZEr0
9WV7RRZibLOShXNQS7zehmQz35tnG6EXs+AGBf+QNEdjQPLkFtRHnBWJZBfRFu3PocLyMFbs0YfZ
vE853H5tFD+0ITfRkoZ+DKKaE4eEcOB+DBnWmJLJJaW6QRaacR6x593WoYtDGGOWK+r2PDTbqcdS
0SaMjdPs2UC8Y6XedDbXBwz48ETbPMWO6SJuI17qRTBCOXRB8GmAEdsrklSTHhQ3xf1CiDYTV4NP
MopEnHUfHedci21TI61uB/G4rmMPo2p67FkKFWiPrbRFRHa0V41Ux/HltljQCX8hnTLxqPyd/rEP
qaqJIAFfCuXJUvF+spDV9WE4nifwRpqnjdktmUduE91pK3ZNbRMjnKsHEXr2QSTOQ9vjphiX+kkF
koY3Q6dk5GG5//o+08FZ+HlBZVpkY2Iw4fn3yje3L3FTstWcameXoZE7UlJzcyWXcmvG8EFh60Xb
Xx037ZXGX58Jxh59oGCnul7a89dDSLmelq44kRBJETmi18zD/VB1wcEe0o+yyX5XZYnorg2v+bpV
LWJaR8vO/kBcX/Z9iK6EQbPLnIbkq6jDSpLOrj9CcZ5sDmsWR6WRXpPG+74E376QzxIy4RHD5sY2
EPO760OYYmgLoxltPOA/whA0Po58+i/c9d+cepl0CLMIRDO8mZhhu0x99urXVCbNmbjzcV9GYAAi
ryGuKH1xqYO2lHvoduZ1L6FYNwu9DYt8pGkY6AhNk1e6SJ9BZKFaiQt710IGclhHMx0kgnoVNi55
fp1hBPmUutYE7KiYWWSjE5gkCImYPKGDUXg/wzr7XarF7yr3dUmyv6AKHhBDhSxvWGRwSjpcK6d5
jbIxLaQGMhLvsMWGs1T4V+Zh/rQB5m4qj/S9IfNJUL23ZL2dZqTRGJ7NNfnMWJOi0WiG5KTVMy9E
XbwJC51lL3B/klnen/V058rlCCztW79GLeD+yw+AfC8lEa9bM6kWn/kEF08Yvg9qkG/l0qEvS92j
zU2AOFJ3VeOVAUaI+c3LLNLA1h3J0pbNxSrW/+vhasazeABbmn7XYFlBZsHOwMp4rkz7NTKInReG
a51FMb/LcXL2IgZkMGENZ40R+qkxcs/uQ0WGr4zoHolVClB7pUy5mVhh+69Yn9DLOJrgWhxLbY48
3rSJcu7LEOE0c/o1W+IrYGJuq+ZAq/n893W5bvtn5owbWMVvKh5uZNC/5t5vu3tv4ujZmIGMLH39
w/WQgTYN9paicB51LuwtWuc/k5h3yoNY7Rg4EwxPIK5T+sRY2Ni0bedAeCU1u4Moe6wKV54Nvjgi
dIqBI6+xU3TuehhDgyxXEpZM0IUxQzzActo5vyhTPMfaY4E3d7GhrmCKn5k4br8iMwzl/dCy+hQx
yomiuAwpBbDzMrX3JZw+lYeu13ArGpxx+GYU1Uf7S0cPuen0iF2vol2TePu1qZZvjWhflEuq38hY
Zh6eK93vcjkBKkNnHjALAhy9I2a2QTrmvaVNtA8MsG586tmNzP1oJenR9mIsZ0E1HsfF2ObTQ1jX
1ontRn/OI8lT7BT4J9qejVBPxbswIatrPyqYaLNk3jod5g99Hbs1yc9EM27P5ZNOJxNxjAMg1gYp
uaNhFZs8PUQLLtoxjVKm7+FzKslr7guz3+Zt+qCAXy4c4XP8EjJ+onxBUuJx7ICAXHYRAsFNuXhi
HWmIs4swqIKBvG/76XeyQvGLYxVBPm0aRgYGaDRk3LtqtvJTs6hj1OBTC2mITKcbj9YMfR7BCvA2
7j1faQkiUfgoqokpmjSOLoamUGYHJyEPdBg5t6sa9ybX2u88Mtq9DBdq5lyONPmMvpgPbA0noan0
vFvsuN8oiDELB/UjSqfy3P+dZW6bx7AJhR+bZMhnwfydzQQtRqLjrT2HvDcCkVzYoYTgs5HrDqu6
x6sIAVtmcR0CnO7Uk8zwegEUsyTWDeRYXlNWTy4CW2eaPnITQ46l5/dq/bIgbDnwal6d1niiQkCY
mwWPMM7wZXDcfT2saYcEfyTFPrE1xjRClmTEzxdg42wQUJ3B5L3Uts0tNsB7ijaOOBwV7rnX1fQq
kr6QBHhAZ9363dYBz3sUru6hIn9EtVBv84Cir+zxxAj+CS/EM90/Vt2SkmLJGz0tQfiMOE5j9mjd
Cjv4OqXX7/zrd2P2Y4gJKnXbSQJ3Nr6xwMRvWeTvE16QbOsglq8qNJ8zhW9FOcN4VgcwyMHfoDGu
FFFkufvMeTXilK2fvTJRB5rS5WwLzFHCNGMmZ+7Nm8wJEeDwIV0cnaGDkxNd1tbIKH9zKVGbedZP
b61O7L1ncXu2CpZqkC8AAAX6nJamPgfuUJwaAM1Kmpbfm+O7bXNmrPwKMAEp83gP+VcDPW+TV7UC
l6ehF2bYITMv4OjKyO+LYEieM1P+qZV9UiBswRtY/te5zQCrPxntD0sYryqeHqP1StFWcAlDkMOm
em7R4eCRdrGed+nCtIwtgjsATGuz1fpzmITDcrJyfGXV7/OQhFzezUPaTReLidBFCYBzVqOerQaC
REK+K8XudOWV7BACjK/hMD5S2T7RremdBui3zz3H2ILF/2Ob3CDolXeeUPgXl+xD806q+wpc6TDf
RlUdu49U9PK0tLO7LUaw/A5q1b0Sf0GfpHoq0R5ypwv8eGCYBzbzpaEFJEGpbR6ZiDZBTMvS6mMg
iVT1smo6j/3kZ1nNXXAdzFnu6jZ9rRPYxEUUYV8iYjvNGGPYbLY1k+3K5M5oogXsmzHYt8hnE/Cn
G4a3+b3M8awZsPwagr59O22zY2jGLgq+WW2lYRz63BYnodtDEbaMC3L9PSaU5yRMihh3fhxYiVya
WDNNQHHTx+NjR2bvlsIka/ofQVL8FLzECGVn5MJm3+7QbxAEPNSfhSM/jWSbWfD1RIWoXyQ/CxMJ
Szl3qAW0MZ4mO10VI5jXCzrrbZGRTjY8l3JE1YhTAWV14onhoGJL7jkfi52XkrUYzO6wo3J+90Y1
H83+tzCNY2vK4GRVaGFqdPyead+ThCevc9PGN3MgQWGdvLosbI/t3B/TITDPo42rCgdvpMKTTS+5
bRysIl75pykDsEN4kCpUnbKN0k+MwKAgtgkV5HFUhcJWaf/lVa2zT1qYVR3mTwCMlzhKIAUtkwbo
W52s1oTQ6ImQ0E8GZIrcc4bLcscCFBuXB/kdmu0E6N155yLAZcpAKGorSX+EMAAKlb1u5gMvf4zH
LDzK7lkMSHcM7OxzGlPgkRWxTp0FnjgK1nWd8stBwEjSbMFu28UiFs5+Bq+CuISeUaNoHBJXR97g
+cmznZENEbSKYB5DJk0vDZSOExKseYuSoX3ok+Eeuu2hAgSQe+Zvxvf2XfduTit16xaz2w1hZfjg
TYHntgzds+zRpMG2c8fZtWHoc4NKjrpEQEsrjX3lVGXid9CAtwytKfFjD58ay6/KD+zCDxgMcbei
ShFwVxdiqaJN4LnD3l3myzQ1FCCA5o0G7fakUG1ZCtmYVCVOt6AgmplYZMg1HRgb96/htuwnmPib
hrjPzayUuS2dhGX5ssNtzwLtECTqUzavlmtB6RjRKMRgvtf9Fcof1B+w6x0Mhgy5Svwg2HmeEFfo
A7ANEK7gpOJcH1NlcBylUA8AVnr20m/ZytDG9ywdO9iaElKDkRbqMom1W0OhAwE3cbPw4ojymzs5
u9zpPQBfGNtRe1JTR3QdEreuxU3D+HJgpPlPbyTUHpU6KAJCazf1PF9lEShU+XW9JhP/1syDa3Ex
YBDtwyh9zaravMyohq3aoL8bcELUBkUyx5yLZAY5GCYFOLPovntMyfUzXR6HtMhAmOAdMaGLZXE/
n1SGDqgBVWOD0YvysdjGS/5EqkKys+LhJ2LqFxxKw5Yx/66qklPw6GgLZL7F2oi54zbz+pNoECKr
qTmXrdw7s0iPXV94KGXkIQlGtodQGDJltYcp5blDYfuMRtnbRlwdxGaThgEsrQ4qP1EGkYio4O1J
gCuS8FpCF8N12Jq/WP1aW6dyLfgOOYMYOd1FkuS76ZkOpznbMSF9gYwPCLM/6xiybBnUHUMvbFrl
LfTahv2N+pmNFviWEQBLH/M+z8vhO+IfzLMdJKAk8y4sgg0/a3JMzi23Pj09NwXx5YS3IENa/5XR
EQqtesWoDZVThyqbUdApsYzqycmLe5J13pn9jbMjyORPKaLpaBWAGTHJbGghYPel7c6SUCt0CsZZ
htFjOkIKCDoFP0C+5NlwDQttbiwFPrrgaq3qagSHU7JoZm+xC8H+NQxSMEjl+9AIvzfyqeiK5a3K
/YUrSo2U1qOU+PGSEsKgy1lk54JZrzuKzQSrAN2YtWMnPu3zZWUGON+KbO63uu0RukwvIS6sg7Al
Lvp2JSjl69XQumzhM4D0AUq7sVv2QiSvvWN+aNZHuHuYryAT1WYJXTZ5A72+HJBo0KZzfSAis9on
K9LRhTXVbUR4uEE6HR88ABHaCT6Iygt2feceknACYkF+WprbWNKY4netgzCmD4nWo/5fjGa3mGyM
8nnFBako3aPLutdV9hi4ExQtk8tGqyZA3FcbhzqPz3kzRg9NNX9PHoAy/7Iy3q5zVbxVXc2Wd/A+
Y+XJQ+TVmzzKZmRw+D25bV6yhdaiGDreE6jBhk1H8wYEAENPfelYxceScxlDY009H78HNqAL3DrY
ekPmnMLuzmOxvhPJzF7vfXBcvqJqa9EP3aVy3qBediexVu7uWl1/Pfz9oUvj5GAh2dkxoYsGvjuG
HERffQVgWevs6evhKxj3Xx/+X/xZjjh+09F4Ll4GsE4zuA3WcLoBxNVWTPSZs9MDAmiwh68gyxI6
aN/AnWhSwqOTbjx//S765+++Pvzf/uzrU/71Ff/bpyg10SzENjBMZabcaWpA/m0TPUZ4RPchqc5b
UXYo8+YA+h4smDRakn0RNW9qVL/DPmwe4yQe94GTuhtFmE2hI6YjDtwuhRx56/BZZApjgMHxSK2E
hqg64zxgIDizdu07poWw/a9ceT63WCIkZmqS3oumxxFvSBeB5ynsGTKS7NhUMuawWdVuVB9fQv6e
NAOCC0zoFMuRYVvw+WmmpndT2R/umdO2FNzm+haQvlN3vq1AckjzR5hAIZ6DNtwRwmQbZsJdcsUj
0BMyfDfPZSC/a24dp8DZkVD+SYrTfQb/5Lu08OsS2+jHn7KCphMQvm52LEEdl7nQPM48PY+Nl1jM
DElJGkhy30iHlJC1osTz8t7nf0Tr5S+j+Z/sncly40qWbX+lrOZIczSOpuzVG4g9KYlUH4oJLEKh
QN83DuDr3wKUeRUVeTOvvXlNaGBPonU/Z++1X1t9fKe4Gq4n4T8F5D5TVB93ZtOWxyJJwANg6gIt
algYv3ZJ2VlbXzGzV0PxYxrjG8YuXAZF84wemrr0xKlgdNNbhgt4CBFeEtmTkDrV3Wc+YWPaPSoi
c82felK1vWOWjpldFxgnjeitoUBxBV58wN3dZ3ujdh9zDQ51qxSB6l3Urpgvn80pe3U79TBkDByE
hHypMm82IlkUW4LgRNqBuYumSR7N2R/Sd648WoX7mGp6x5iXGd2QwZehXDSsnWGE7VbXt2nXacfK
A7nhd7aiMfwD87hPu50PLBoTAt0QU8i6C6jAVk5bn4rhbNCrxr286epNyoVmTTg9kJrCyzfhkN1N
Y/cQelC0RGr06xpaGEkweD3srCqu3DGrNo3MrUNMuyWJKKcqL90tBhLKzfsc6PfOm/kYnmccAN+l
p5H40DbJ1N6a53g9viv6B62/Cmq0El7ButCDzDhZzvTCRJFkHk/fBMRx7EnGOpZlguZ7gG0z/3+9
Ppu2QwllELd0y+HRjzYz7+zFSZKLHGaSLrq38NnyUQG5ohTIEigsU5S+72LGOwS4fls+iDAC0579
K4qSM9jwbUvNoA9re49uAw7HRC0WViTZ4qPrk+Rt7LLBU/sq7Pt9P8qdKcVI08qgq16ckggsaHob
5/GxyDq+t6emTx5XALZYI+qAKAt2HMbDaFyZ/SfelkHeK86sc2cB0cpc8hfGkuFbmpByH924Un9p
B5mvTA9wZqlfm7G9a1PndcrTLwPEpH00FHsSl15JyvPpYsfdQ2/ihJ9EeOzCjFkNLTPLtJA8Qwpt
Ov+LXnVi65gxxf1oxKuLSbVMqEf1sZZs/Nhnw4pQPBSyeheZs6vDJL7vEDJcCbAosUp3KrGi+zyk
s9VN6bPjOt6NljJeZ/pAvI8geUS6xMol8V5oIFy0wgpv4tb2DliCBTRzqi7Kui4GT9t3UU3HsfYo
CVVAHpvwrMNDOchvtgGLBotiPhsoK+d+oJQT0HEsEXVsmzG8S+dZlCJsjMoUugWXzgN9x3hNQ+3R
TalzpF3srJq561CU3vcY9wFqri7f6G46Ho1592slpXqvYbXDLoRt2XSn0CgZ3ydUtwQj0pXPOGPn
581tGNj0rcr4JS5L88pTcb7GTVEdJ6flKpaNwFQJruD8p9uzURcdMDADRSl8k2JeWU3EMDOlkQGn
f66yYa9eey8ajmY3qI8br8TaqgzqBkRb3eR63+90OhGuiSgorQ55OsVHvyWkOhDlXa/LQzs3NJab
rkSgImfPV+/6z2SC21f4DsorR0bdxuyHHxm5bHBfkDpjhT8xZCqS+QoCLM0ygsc8Y6CIcwIy21x7
sjtB2Wm+mcghWktMbpzzSQnWjeh5KnktkAeuarYBrxa005TVP4woIcJifg8KACZW8znNJrbKc10S
ayLr2aoxzrNrYLMz6Xn29Y2Lvum1LOnglQjNcn94qecOdoFhdS1U8gO5VHjo3VKc+wb1u9NZFAMj
7Rm9Yjb50QWRcbsaNEsxu0isrWrshqsm1HxyJ8jFcfOObMkuPE3az5F6PTMJ62Q3kX0G7McAdNLr
d0LHiE2TfbCylM5VxfyiOhrFQiDGksqNzolVXVM/T0GfpSDYrO4m49fXXl7c+478PjTmQ2CF06tW
FCfPUcN7ZkYgfpWcQiBl9LQnTUZ0cErUyW7cYAUvng0cpPEk1baPqeCPWAamkCaqZ5QRhF/v1VSy
/jE2Lw7cmzQXl6AltSpqlFxbufnTdxCjYpDU4DO68cbvDeaGOYItEy/KWg+DkJq3/55MGP4CnNzh
iAwwKKb8ZnSQiNb65D04swTcK2r3q64ObdlcWiHv7SoCD1UHyaFx4cNl1RM1KhpX6ewWyOas+fGb
jC/WEIWPea1TRo/gldHU58jgzOZU8TcDpMZJ+qgp29bstoyyy4MMEJUkRfFQoJErfdGgL27InbCr
e4Vs1PLM/s1tXcWlxKsfCfc7xoxsr2R+b49de+3r06YadWLII91HK4Cwa6zKAAeMjimK7WiHTnkI
XGqwxvhO1tt1HsS7IlHWT6MCSFkj+Wbybm8jxYryOlOeO1fXD5wKu52FwuIBzxfzXDxN7zLY65NW
7idGuGsigLpTEEocM51+qSVS7aGmrejYNsjBYjcWqrrpQ3O6dHYX7hIDgMdAue3GtcVdi1wa+XKT
3+DxpLsaU0zta+FyTu/018aYYeOJ4RyduU2x3GTMCY/Jiwrb8iaHLXuT1ZG9cUuqqx93KeTvmtYa
VyZjldGa1MVtwy/hiMeLDE+TE6pxTxwDPE6vR09VReUm1arZJgK/gpSfla9Jh/PdkAD7BWeS+HZ7
aJ3mi+NMCei5eZ2XVG6sRLeuq0R7kp3hbagD5Js2/Kk79nyJHJ9pB/XMUSf0kBZqaUk7uPNpNzFk
BXpWJohc0+nYhNK/7dEDmKk6RuGYXNwHZSdIiCQoIbfoEEh4BN/VIKIahRwT8wZDYsOillRimik4
Ge+1LHc3rg/U4hef458AkOXv4H0MgxI/o4Ft0HAwD85U5l8Mg13op1HZRvHeNhpMPFNj3PStOEZG
692xurYdtaljYpkgAanbbGxrJCkNszT5ophSGEohZk/HKEXREj/3jcsAN0uNY5RE2h75Cvhs18Zq
rErz71YoM8WzXNREjgdls7eHKD6ODOFRDKT2Y5t6Dd4PmDxmgg4fi7WgkCCmDfWkcE+W1Guam+qm
8ar4YHTmufSn4Obzxs0IV0yD7jHQK/paFuOkHgUcOA0blm7XlJtS6PedAxXn369G63dGNqvRNXX6
XUCkTVal9T9XI/EqOj0G0GGtcn5g9ddfuzoGRGDCwsF0Y1Ph6KMv05dybND8OKm5poxv3qN2lMhB
0uIAM8a8p//anB1r2qJZwMCC3xxXmAgfOHAx43TOoxgb7ZB49RX6kuAC49Ves+6Bddr2W0q46hFx
cHhnYENEchF+TesUTREpP896NORrq7AonFqhQ2xS4986endwh7GCf4ROzcCnZzVEjdF3ZnzW6M+u
Rf/836+nORTjd3+qZ7oMAQ0bm6zj/Ja0kJudX4ToAvad4RPTCVTThv9fqoK/GxsjQ0lYoSiO2lMv
kLKG/TZmH9gps4sOlIdv/dwT1yEdCmdM6/1iYItlCzM8kN6GBKRg9UOWWXB24eJM41M2RLeDINrY
T9Ayan72qsVx/6Api2iwv9gH+N4//XM2f9BGLqxbvxHM8xEXa95PyN4J+jogL6V8SoSpGX0lIwcL
ZFBUHEpsCLpX1tasGrCnWqQBDtW5dhUMgsky21uxJNzWpdlK/5ToJKjoT7Un1dqpAf4m7FbwjeBw
U7pqzoHppL8sJTK8dQyzvR07AHiakbRvoIlwYo35i93CbHJ3iH+GI65c/XYqmnwdBMJ59cuMGGm6
cfkgnkUbv0bgdp8Y3XS7FAfM3nI64z5FCA4DvEeIqUYbibr2QtXHfsAqkVx1MVDzmjkHIVAwLir6
JvsxtQ+2uebI0U9GeKldchmrQHcfuOgdkZaDCq/S8Lr07PCWySwnBBLjgEsP/qmp8pe+sfv3nmaX
b7Vfi24c0bgjBTXkfdujY0icmYAlW+uhpJa/K7MhP7pMqNeajpE0q5DzOV1vf6mG4qzXk3zn1Lqn
+umf7DnUz458/6oFIvQY+1a66XRJ1KpAGkYXkIxOCvjAOJo43HLdrreThkVFbZupbF6xvSEcbw4c
u/h3lddeGzEuF6vncqTq8kvu2ND7ESmgxbKOcQhGpTVrUBMtUsw+NuDMFK25SRlmhH6hv/7FEfbP
ZyLpgE5xTM8QwtF/P8Jo8ESaiSeXtBjMlgLpsklp88bpX9LeuBByBvchqO0NxUTjlOqEPoVREuyR
0DPjdxXwkbnnGAnjeyap81r07naOoE8uoFn02TiuJw97B3CffN3NqvoJhJ3TNtkqG6lBNrW7MQuP
+r0fviJsQ7RBdZQUzulGtLwydZXcZ/Qq/+Jv/54egLRQClxvtmmRxyP0304smqwItzScEJxacY5m
7I8xEt1hp1p0G8julOVGts+D/LEwPGTyvegemdGcNQX+Yqyb7tLA9eh6x6D7I4MbEFv2XKw0kcng
WS571N9B1qMcnIWQ0/BNx/13ZWo4AIM4fuIgAohKTyypm1vbDI9GIfeUo5NtOvj0p51Kzhxyua0g
w9D/Wk+0s/5iFfCH/+n8A5HAkp6N34Pqo/5bUIPTixJHcBXue6Psz2MauDddbdIvM77YTtveTYEd
HqsgenMstBtWVL6oCGivQw6y7QgKcplXvqbJue31h3RMUDFnhvmYOVAGqxxGNReRk6zqnnjdVx+Z
wqVX/fdqEGJvVOTHxZolns3YWaNI4UhrYvwqY3FuTR/5Pm3ssEifcxpv5ymqX4h5BTvqE6HcaHX3
4JFf5OflY0dFaF1lQ7nvuuKSlkKdQd0M10MwfnVF0yMzzbZNOaIOl/ZzM8by3BqWdeZ8+SW1wKbY
BglxfRu19+iHzGtYA7dG1Ummhhn2EKXddLiKVlNgyU1EfO65oVWzbkfjZtGWcM4+NClT/l4MLvKQ
arovpX7vdmVx6qr63jRb95rEYzTDTAZLb0JxjF5yR6/1pBUlnpOWOAW3k7gpJnfXwaZsyTw9Tgq6
OmWpO6l3wO3tVhAqEwBu0xCkYlMMSgsFulO614ZsNERLyF8GpGVb6h8/nNETG9zUyRUWsHylutS/
pJl+puKQ7uI+rTeli5K4yYN6EzF93wg9q9aD6yC+I+kShiDJ5CLq9khOke9FzMv9iWK31AO4k6GK
T2i6QS1pFM1l6PobvdKNnUVqcZ0+M7hi/JdS0dNCjM/Nd6mTIVFPI1KuqX8VjtnsphARCs5Ixn4d
Bscyh6TQx8wbyK79WaXGBd3mjY5k66wyiqMWDlMXYc5VxbTrUqcdcDlHmhuCUikqjnpCaz1HC+ig
thgj8YjPvLhLwwH4qM07Q99mrD65zyjFrgiTIlzHi+3rrBtp8JS+9vTvzyy64f3zYeUYjmXrrqVb
tmf9NkQOdY3CUA+Ll24qKD56R+fU8X24Ve0MewbazST6Pi9jn8zQhsAbx8qPKtS/9jnMs2GgcKfF
cCUKzxsujWaEhw5AzCoLvUfpudG+BllAhp3S96SAvbQEEQ7lmN3IQjbndtSQ7lV9c2WGpB94vrby
pFswwbsMYRJe5nbfHQNSvBW6AZ8uR/Xr05x3hRHv3B4sXNb2vC+gnELUR8pVyExu7ALxQy9Vt1ZY
pW+kldE2L3RChLziG21zKtVucdOFIfEkOvtjJHXn1kjbamXaUbMNFVDBUce6nY3tS6YM56KSaGPi
Npt9etssPGZa17w5Y3OIwJ4itLwYxnfKF/1eK+iWF/F2YhBx6zDC5UqiyDyHQ7GZ7HhNwGq/UQTo
opS0gTVlPjnHdnBp8xjJDVMwWnPjAe6FXC8+eOmcTJuyXuqX0z6jYgNPWHnP2GhvkrGCTmHd5ROa
Kwbe5jGUHnbA1qn22OdBugeeubGwYZOblZvnBH7chDDpGh3mStdKBhsYveoUZYzCmnSy84BEh9id
RW2zEgJxNXoX+RjjvKHyBZS899FixgnRzJ4LNC5CDzKBrdhYAWY8VJJxEGdvXoIwwIsN4He+cTIc
vIrLHvu/mJ+/xvzM864/8n/+BeZn/S0p2m//MwrQnt/4d8iPB67HBsfjGLplSnKBOB+o96b97//U
dGH9TVi26wlDuuT7Ca6w/4gD9P4mhAAzYlHJE1I4nCX+Dvmx5N8QWgHj4W1MDpkZ/P9AfnTHJODw
l0mURRKTZToYkPiFknOS+dtYh3w7pCqDY1wTZpOK8rjcIMI359B0EFzCMXbGLJXUShv22yL4/Ly/
PNgKmMs9OtE1eanEttZIaFeyPvaZpR/QLhIWl9bzOU6NhGVa3QBmvkBIdOXoJHrUcyLvEGoItqiE
LjdKuYBfIrP3DpSllkZlUDOM30ez4nG5Lw3/ZA5VuOugHR7ICL5CTXmfk0eC+zF7TrE0haN5L4JU
7PMeAKI+IVeLkBpQ3/UB2aGVJEuczjhu/acmmB4zknqulcoOmjLgAs4S6TEptzFMIGpWSF8Dy71T
UD8sP0RTOIE1SbiSVx5BxRDLOsYl1r7V9QwIboXzCC8SjeDqzeQkRWvNuZQmEwg3uW+q4G4U7Usq
K2dtSEYQ5DNtYCUEKyfDZqZFEQBV6V9XOQlMAOV+2sM6qwFtM5+FjBbR6s/L9gYiCLEy6sZqpUYa
u3ypsvGMaupOZ5JIRlC6TlV2l5fOOjd8YEbi3kYTAG/ua+9JrnaWAfAiUEQXgGmZP7ANmxfGIwgj
USMNYO+puIAHVLMRKfBGOEQl3hKJja0qeojp+X2BxmDFvAN8OFSy2LwO2xzON2uVLjbJ73bqcy2Z
TuRpvpau+4g7/kGv6ovbOE+Y1Z4b1yHWQsV7L7PhPPmsd85lTnVnaKBpkU4kVk9GfHlSXCXWYVD9
qFpkN4WZ/8D7ORSImdKJdFw7p9Sg3pRCMmySbZPN4vBkFyLwRLF69BuJSSHaDlq5NUVEihPztcSx
D7WgMNboZAz0ufQ3hVX9NAxmXKOAPhd29C2DO88xzmmrv0tIkUZaPmY9MiVSptGTh/JnFqQr9Iqn
uAUV3DlzcV6RAjvxpzEjrYHBsi6djh2vDr9GqqJd5RTjtjZac+tAB61Sh2wr73spAUzWqj7n+Rcl
TNR+9CpWOvvDFbCMB/2FqiapGXoGL9Wyt6L3r82B3G32p1IU+0K4dB6haaKjIOhhSi9ResiVdqZc
Tc8ApbRjn40e/Ic5SaYsEeos6sY0ycYfkz7cpjY9x6CNqeEKgPAJdoqOdkCvZ3c1CNirSiTPte6/
mLl323boHzsxol7VJK1VWAQasUtWKy4adpKWVBUoEpiB3XgvTSMBJUNcwQDu2S1BiCn7R1c0uJ8z
4ih6H7VEDfpdUKiSDJi9aTibLvXcQhFAapgRHkJywyobnk5jXXLHR0aT+rcyrfYZ9qPKgwTcJfva
bOgrjUxQjOimdttHlZDmmHrZxsrZk20SsUlgYwjaBtQcVpmNLiQtoFS1ZbyvH1QPLbh1EAbgfFEj
wxiu4ususdHoy+CuHczTlIoTQYOSlSpySu9ugkU3LceffMFrFlkXLQR6ntTRd7xzB9Fn9ETrB9+O
v7McUeew966G8WyI+b2HMuqTrenH11EVMHVf991O9QUa7vn/NJJEAdOgdm8Cll0ZFspUKSGujLBH
MBCfGx2WQFD9jFuNmeEtNvXHthb3XkDPt9U5pgF7XjrQrZRGUd81d7YZPSsLR1CDGqdqu4PS4LqL
Ql2MfLx3KM1wlWD3ir/2JhgQjAY/G7dlRA/NCGT4cLJT8eDF7MyE4lXQQdS7kLe+R5hH4JKnGL37
+qDje1X31CfgKObto16Q/2CNKLKw3oFIQhHpTlxSws5/6MP+rTGLe1H2X4eSH2lO+a1lIAVu8Zzx
z9euY11CLz+omEK502XftAFesDLXvWE9FSkSbWtyV7hwKh1fX5+Ke5+LAMLfn6AzHpWqdui7fw5B
foqHaasZZYuHh6tJS9NnhWAaoBh81I58C+QPMagBo7hlbI4ZQs622fxJ8PGG6xBU6qOvSUwMh5m9
AWO8gzbuvdkx54qOQbMr36bRGjb4oviQiC4VTdCNzOfx2pS7V+1k3cIdOgVpPrtAX4jlfnf8GTFh
UQiarA7oi3PtG/3WG9TJGcHT9Nl0iXwQWYIQs1nUZciS0StSbYNYNtJYRXAv5uFh1l6b5mFIsouV
+VhOHQR5XSkJ4PAw+SPibXXUwvld2qfvaEmQYqBQ8/rhm2sOYu0OxaWvgMjOR9cwVVtQVrO9Lnyf
SJHrlUTHTOUFoS3p2DDQyC+0G2rQSeNRoUfyEqh+nSR5t2K8cguP+q3Pp5wRekkw3/S9NYLnYSAw
x6WQ18coicBO7SPKmVeNI77kfouRzAT0rbnjYahMQFYw9Iyqvh605DKGDCfApzJ9xaevkeVgq52Q
073O5AwPbr9HrYcsd+BzE+tG5KAI4hZrWWzvS5C0lXReaDKEq3lvpwWo7xoXXUlAyEswGK+BoqAD
j+F7ZtZ3WB3wVsa0z7/kodg74/DuDQQMopBH/feE4+chHxAp4AZ+jZHW7CZXHZvJxC8IRKDA/FsF
czon7pfW2+uNixBugEpdGPfWFJ4gchEhQ1SsUSWke9sXLKyI9XmRmz96eEFo73yzlJHPUs/ncmJH
JGsdaRJgQBLx1o4sOd/hMmO+Ax48LxIQ8Myvc8l+01M/q0lSQ1dEHrqbVl+kyipkLzxOgwLfPoSr
a4YUK1UIrm7sIaZV74I83duldUSaeOxtfjAKzydvyE41snW2+Guk99EhnuwfYQK0yaGiGivtu0fL
YlXKs4xD76AS86ZNEVE1Vfq1VRJidslEsQEhnih3JQSEE4VlbGd5uXGKpLHuOkwBZZQ/2lQZ1ghd
vplW/EiiI+Shuno3R4pcbvVEzp+3iWcwe56m13SUjCsfw/0gzKei53ANS/eZnDBZuk9Rj2DVdPyX
BDzWRob1q+Gm59EuyCIo4ns789/zvBYbDBtcgmJQLiPFa1wLkQWaV0Scb1R7ZWbDd7MsMfAG4rY0
v0+FDtA2fdQ9FAnOa3ZLT46xAMoBquqcETOreXQti3lbJl5ILeT81bMn+Oi5+4a3iMJ9AVNmM/hx
rgQ4Foqa6oiCrQX4pBCaomSg3/2gu+UbpS/TE4TZuD8a4LXUPhQxUi4xPxb9yBDaeVE84WlCHhaK
S4NB6ipGNeWaqHWN1qZJT66blgwG7rPgTFeW7s+hIxf0akiCVwDt6DOCb1Uy3YZmfE9r5hbHzQ2Y
RILdMnEyG0gRDTEmULm3DegyGr/D85jjScum6mFyza+5Zp8K0laBm6fkKNnXhc5/bAZyRwAZgnq8
qCJ4kcUACCgJqeqZnHdpGXD6W2u59UiVQlxpNjV9j059Hg1fZAwKOWvLi8/Amr+C03SEiACkkItQ
GJwLSV1pyHaesZcpggUd/hOFZJJEuWi541uMe1YEWFFqyhBb9A7w4+WJEblmZS4VhgJMw7itlP9I
Datdua2YA4+iG+HNzcZQmjhE7goTKUrccIIbw/R+7uISHRbwBTMnBhfAN7pbj7aL4FXLfROzEmQS
2JcviT5L5Kq3vLHuYw0VYpqG3wZXfXHC/get9Xdjsmf17ffIwzVXCtZV6CPzoYVIl5oigEeWldXG
e2Sp0Day3SjVNfP3k20QATcG9VdEvy7jjnobFTtq6mUTg8WLnC9GnJ38qvoZtlxiRz39qgwXmrRL
SgMD+slI7vSOLHb0mG9hS4aQyNWNLpKzp/eY0UP7e5tiGsgdwoSS+YI3rLiOF91sF1X17K3MDq6N
BmsUFZf/7gFR3HczhkyHgXnHCRcAG6pEDBOJsBj/I/HFtTC8ccK5N0N55fl3Cj1Ggo0gJ6aa5hwa
+ChO1k5S3SHrwTRIkW4f4qGW8dNg5Y9jEHD5X/mAUFdeBj8gUTR8wllvo8UAJwxGyp2UV5UcqI2i
vCgAx0yhc1Y+JEIcUOuxatDgDUyCGnsVudm2N7rrqlAPBipeHCMFYW3G2hXeG9Gm942ZkrLVVZdR
6c+idGlWxdcaehsOXQ4wl8I8BscrqMrsvCpbKY20johjqk1slCP6XaK5u3ogSyyZousw5wxVec+G
DmilaCgemhGOGuFY55oc7KTVnxMn3NiuBMHRE6Cusn3sZKfBf4yVBT0onUe1FngYO+YCGFEx1aKb
Dk3rFrQLyaIFSvCRc5Tn0ezwX32lt4eOXBg9CJEQPmoCPlVOMf6qmdVzc96kQsPiZ86TaYXPLvyP
Qjm3Jes1KLtZeP7e0f/Uq/46N14so3+PQv9HMKkv8Au+d6H9HFiMtz0XZLa4ABP7WSXlne+6yCCj
cjdQEF0h87lCfI18Rb5BSjjo+nBdR2ca0O0GDsnOLeiIQFjTzW5fGQwWQMBDuVNjsYls+kdBUT42
Ff71mIJckjOp9QSONbrY3zKoURycg8aML3wN6zO8PQjnJZd5T4NCFiX3xmTC7B/D99i1tl3wKLnu
GfbmrVN6dkQk4uwxQFwt5uvlBowVZYZlMYaGA11djzbL3SzDy1myr9PQHmnmlFAY/HGW5mIn7udK
hBecw6hCxpPDW/PK8sfyvnQIKK7XVbCmYPuPzy7mr8/BumykXQcf37c8Rhxtt4u1AWES1tXj8gnu
XPToex15FgpiXCdG/c2fH1tuFEcapMoGDK9N6FpWKRshRQU5aaTTudGiGVfuRZQUQujlvUJ66TUh
fbjFAt0mzUM/ThiiE/dM8ROgykcxRkUJPqbkqp0LNDRfW/TKKIKbP/5tPv8vKVEaCymzYzuvgWWp
1EmS5ZzIg142ZHReDLhU7LTerAT3UConjEvmxfmm0IJ8nWi7ijo3F2+VTETc8t/SRiMp75fF5dXO
CCOHoxZd+ccinYSNndvRfvm+oWlo2JIO2yYvWG+Oy5r7WEsRUVyFnNX3M799WStJyzW/aXWqLvNj
y/pf3rEsLY997A7L/eWGCIWUsX64r3A0tqq7XzZ8BPmLhNd51XzuDcsz9YAWh6bThByVVbH8SKOv
WT9tQOq90VLuGGX1HVT+xm1Ser7zh1i500/Ydsxt5vmSvY4SSE7mmhlu86kAXws1hhMsL5xvsth2
dlMwgc2o2Kzo6vM9ttvOhmGYF//0xb/8hmURNQjB8wbhe8tP/Nh6UYhwNO9NYz3MO0c4V9E6Ujb2
NtCr4T5NkeUsq2qg3JeASfjjqHGJux5Xy8r7fQ2aVXiLb8nVYG+ZYY6cLHbDr1qXic3nGuYQORqO
C3vxjx2owH6BEI3A1/m39LiFU3sS21JIWF9NxoGuyOhdfv3yOcs7l6V/+ZjXlRM9hzBZL3sCHX1q
Ccj0l58MzsrZA5ug5fiPg2x+AdQ0XmAxLC6DkU4CO+/QSQXfaLbJV5vcoSzlu/OR9i+/l5CdA8ju
cuXlJlb6+dhcvnL5tVN8gwUWvIVZ2FjJliNt+cdLmfNz75ofKxxrM5+RpDERsOdUahs66cUJNHbE
Zc9bbj6P1l920Y/F5fmJMihk11lfy9H68ZY2lDvtuW3y7cdWzaug2RlBffg8wpe/t7xleWy5G8x7
oegBd7cJq8mJtstz1rKzL6/4fP/vu+Byf9lqy9LHe5b7H4u/Pb/c/e2xj922rGzCA5enioxRlExJ
1ioBVaXGXscFuhK9TUDKvD4NTxJxbcDGHTGQNTCJZcNsaN7iCoYQPcFzPrV3DhmwfkFjlISVCfNd
q5K73DX3qu5OsrfKI7XGO6w8RQOBAjoYkccF1si9qUFuq7Rur43AF5abAkX9sdZroKTLfSd1DUzZ
IkBbUzik3xmYm928D6mCVjyzvP7PF3OXfBflGg/QvSekII+jFYcnNd/4keIqsNz3DRtZ57LYGVAY
o3qWMg1wJvBrBqfliSDgQmG7oHYzztDZfFlabrx51/y8+/nYYA6s4uXpj8XlKXfZ7T9f/2+e//zk
aHCKvVUb8XAth3rafr79l4/7WHTmn/PLox9f/csDnz/w81P+7LHPb1+eHWz5Nfdr+Btmg2H93/9p
Y945fvv4qc4DEErt08fHfa6c3173y0/9/BjIwgMyc+ZSy6uXr4/ZufRUvIY53mOgodStflkcZsSH
kY3evgOLLf5ov+hDjXV7vlkeW5aWvsxytxmSbQd5ZSe6CA4A1vbiWM0u0uVmXB4MYAUzQwtIil0u
I4t3ix/Dyf/zfpKV9opCFYPQ5byfL8OY+YZOMue9JRbFq5EsFaZ+t3RmZKa43rfz2UtwgUOiw6Sm
Xs5tcOsYizmQgOcD0lVVfBw+ejrVMoQA0B7srcTdMF+mI5Q3YSg2S0MnmK9HggyqIsrt/WJsS3Ec
sr4CMEqfRrflLmLmrxm9g40+Y5CM+aBdlhhJ7FQ41VQqo+CK7noEHqZjZl7npKDHyCjX+QwDcmea
QfnH0m+P1bWAKReT89RUdLBaHe7xcrPE/308FothB+J6JSaLSG1e0FuetQsrxpLz9sSQXh2XJZ0V
87G0PIZQmn1Agl4Yxxjyb90w+pUSl/4AQhAx2rz9l/t2bTz7ReFvlvba0m2j9c0KWbbwZ/dtLMm/
ZnZNxXge11XzzbK0bOnfHsNN2VAYrN4IReOy8tGB+1heNnSfU1NrXW+1bM5lE3925OzlUvRxf75g
2RNDrxyt5NKMixa74rI4LqbDvmlJ7I2qd7zuJT5t/IqWBt78ly26PBjnBbVZxqqdJlgDU1iTYsRZ
XotB9lnztvV7eBdMBrkPIBVWbZY+yRnxlPZtoU5Ep7WH0X71hVcfgVX9evNnj1GB2WtRo+9C3WyO
I8KCj5s2pwzQOOQyfT42zik/cUB1GaqCtV7ifKbouxl45YEapNyopv8i9YljcNlOwbKJlkWcaE8+
Rl1Iig37+ueWWDbM59YJa51JqgMfYdkEnzfOfHL6vLscmV5rF5tkTN6XzbBsoD/bVN28fVRhlPuA
cteyUUrb21plZu+WI+1jEy1HnhuT+AzQkZbI7LhBZrQCajXuEz8nOC+eiVPz6PwgNZR/C/wlSso3
n07CRs3rLtBZ7SmBUrhN5/sfi17g9CsRMn9eVqGY1+PH+p6Xlru6BTQEtOnVx5ERGy5sCvdlOUEu
x443Duj+lsWPY6mwo4NdUD8rXVrTduYOK5OtD/MER2yo6cZKIKRhVmQk+yEnBD0PKTQvz07zmcLP
cSvZU0maIvtSZQF5Keabz7vL0vIYcX80HhhALHtaOK8Gbf6M/5VWLDlIfyGtMFEzozb819KKx/fh
W/OrpuLv7/iHpsL8mxSuS+6bLg1Umg4f9oemwv4bWgYDgSHSK9edHQh/11QQnGR5NnIGXQC+Err8
DE4y5N9QkUuCloT4uxLj//6ft+G/gvfiwjAyAOT62/3/IMLowtWobf77P6UlfxOm67ohMT/QGLZ0
gYZ0EYH94oMQIE/7/8fYeSyprm1Z9IsUIb+lLghvkvSmo0gr77Xlvv4NcSpe3jp1G9UhQJCYRGyz
1pxjVkVB2l5cd2yyuntEV1DVAwzvhbBPqL7BOvrlXRb49cKdxmMu4d9OFhQoHkKX+Wj4ML5RdK0J
+b0j2OK9bgJE2KCBS4bMUO0eXFzQC8MNb0sLD0irHesCkVw4EeHeIVCAYvaYKDZZqqreHMGpvue0
EhSThtmIoC/Sb2xq0xDK91o8uw1Lf1s7KSEtzTO5SqBOw/yY0MJd+JV1WxnN2aphlxQ5LRlJxvFC
qYxLKnGG5Q0Tr5OsMb8cdEkacQAIulY+Y9elTErbetHXAqu8jrdY072+wD6YatlqEruajSmNOA0m
eDKBDpJPGSmfE3QNPli+ARz70CDoXvZirjbGIdIqivU9UTcbNcDdBmza8Zu3ytGwnZtHSWsdYF24
swX/DwTUgOc0CBMEjO6jtGJZTz3P6/UgwBgb6CcstOpBxDNmk1vmUOmQkbnGot4gckE90YNE2Y6I
ENRg5GJ+Cgw+hdkc0csO9GYMHBMDwGIkA8pNbhXBxTem4FKQXpMXPWTgEfc/RFUEB1aF32xuqzmZ
ZBc/35Q0sEg1pJgauWtDH0NWQ5H5ILqG5qBAYGFlXXjqCv858HOaznR3qXlF3VJA4by5XtTOqNyU
eoEt9SNzB7H1MU2y02VHfQaqKIGiwnw1M46pdQVGjW85jiitLg3WfphJmsIzLArha8iWIcht8kwF
pzddkQS2WS7EsUapDe6uZH80CCTqBX1znseL0i7EuCWiMwQa5NoypdUZSsI/VVKV0j6/uMhNTnaC
y7kZo3AzBlHjSWG193ltmbeaekbeE5pa/UitnAv1LTAm//56Q6f2bfZFdxHwXDVaeo8ddf04V6IX
Rvn0YBCtw76qiV8m6useusOZtmO8DEUzPkDseurgFHywjCPjezLNW2jk6EmrfFiFvgrRHTvlYeSc
FkqgfFcQkHpnKM/0QgGKA5Je0WCloJVL60G3jbNrx+3ZVvvIy2v9flCK8cupMkKeSwnZFBaQptjh
a9HzE08BpiYmJVpnsO/CPonfNB8yJKEkzj36YohfqsAG0KMxYW/IZg/dyLbie76dyNcEre5YbwiB
dhC6/Y9On81lww29yP6xESgBQ6qjsAWM5iWZCjzltn5j+WxV1R5p9oAH2nOvxB4QrusyK8yVM2eC
ZjBwV52F4PB6r9vrG02ayTKmmQdpXI7PotGex0QpLo1JIWOom2SH443c1qbpvmi9a6V/l0yNQcey
OqRZ555h3EY0xGx3kw6RcwyRXSxN9EoPoS03yJTgfKHUXFXx1D04PmYiu9MfXd08kXMdvGdKRDBz
YE6XQlPHE+LTdqlng4lXUUsOVWmI/eCgIgKvPpAI1w/3ua5vpUW5jiAxfDzz8T6krNai8V1dHyGa
2t3WHeCHLsyWncjG26QWw61ltv2JKOf97yG+y2QTqNEhsm3ip8lReqZLAwwFzvHqevOa6VZi+tZZ
z9IT7dJnS0tu/CJpbgH6JI9jMUL/6d9sMNenvgrzhyZPz1HeBDfXWwirAk8PYTMl/CaGcQAvAFwE
vuUYHMcoUZ8zNQDbZ1kP49DLCwr4J0L9PKHa6R1WtfS2LfJN3lPNMW3Wmiq87BNW3/SkEBqAsiJe
E2bP3r0koPvg6w948kihiRyxLoRvAfO1gfmkfvUdgl6nXX7sKqFjeqE/NKVJfsorGGN8f2QkdR25
z6Ofb1W3oAWgNPdKrmUHyXTpEYparkVZRtvSJv9F7aIvx9FunFRVPoe11OxdKoLxmUhtJFYui8br
Ta/oQlbMEmh3jRfiJeWsSun7PJvgCg4CCdKSVajz0rt4w1VOrwUuR2MlbCK45Iopv35RJ9w1aQTK
SCvbn07h96Tb2g0Im+7JxpSyVkmx2dWdb62hRaE+CxT/NtcsVusIS+AzCLDVXWVe6pE4r07lJ1zl
MOKlixGukwBfbDMsaSPzpWSijQ5DlJ997Ow3/SRB1gci2POW40dhpXjH0vFFJy4J+H4QkZNQyFun
yxZXQ13V0wyzfLvcWpT7MPC0x6RyuouZlMh9nFg+15ayjqOCbZMio8ehIVTCFHmzK6soetTJ3MFZ
zSe63ktatEgUVgRz2BEBOPDTRD1dLFvealfn7PXYfDPv4mJVZhBWy6k9OfPF9Vqfz825zgpX7ZB0
B7Sd3eF6DaEzAclTSahJ6A8koDD7DjnDk0oqj+dEmHYiXSe9LMlwopNjcEm1fiuS5kdTVW3j0sJY
ohNCbUP0hw5qaw9VP1hrzrx145/A+eNsjSBz0Tak+KCrV+Jk+l0SBdswVeUuK6IZWMjE3kN30mvh
H0vEehrNwrNOYlR9yZQ2u1UYZRdodbS1Yn9rBHwsTCaFTQZ+bJHoTTVzQ2cEonrf+xFZ97GvbScD
Aopw8JgWCXQ1o3oN3GyjBZ2+GhAjbK2+/mAQpk9cKe5NMJIPbhfyuRJJfOrM4d2s4BdKmmTCYn5A
94WtcbyP8EOs9ZlBabSYCBOc9sI0270hkKPHEHArRtSELmGoLZp6uNUsWm1NXf34kYY2pFa9ihyS
BU2Ji9JiBDH07ssYxl1aD+AohEZVVcF4hpOy2jqxMJeW2bxQC1iosbSYSIFhCXuo1n0ElhBwNSaR
8jNo2Efza31SWgukE7BVi5L/GGQUvMgzq/RPLVNOrQBeq/rDUpqvThlucOHfSjweEKv6byEFjcuK
IL8osh8D2dCnxEtkY0ivZAKbdvxOUAVTcEXo1w7PJCZ+doUN0WsKDiw1hNGT2TCqZAJDt4I7GEwQ
YEBA9WqH+dB/K4DrL/IvSbNQJK0ECVhixZU0JNVa22CyWUOgQTCTWqAhouBTx4m4UDPrtgSeUKWf
UVy/TKbl0Q/agC2mQxplONbTfXUVV1raMykl975I7grpgvnA7i7UHxRtcGCe/NFYlajOysACnDjH
MpJHMSl7MLkeZ9MKFuty6i7DbFGuUftD1rrrDOU96ZtbNVB3DTBDcL/Qr4ptwki8cPThwdGNYFko
JXpYScJwKNkdApYrAhIjuvSObsGDDgXNm6DTeUZcefz6oT059udMzlnjmWYZHO8qLDkLA4vfQNz0
wjZsHOGIkszqca4Zty5zvbGPyuqmCmB41mFzZP2UbBjVBPTaBW3Ws573rpeafQMyZhn6FkIRlYiA
0BU3ZI4tDJhn0OX9A0IqA18I+G6VASYLXognzM9EzbyKrDrALfjMkUVsGmV8UPk9em0NNR4/3DbT
p2NfVmCrK36Irqot2YiBr3THC1GoKm8/AXzqoNws+XrqUN6PSXbIQKuRuQeoZyREcuHXpIIPCGil
QzzpFGAFLYxzokI2HFwjWgHhfp0qNIcNgQNt4wTESsWrydUHFnLdU5MZr838PJpmvQZ1esbrS3aa
Q6gA3V/adaiplOoTDHu/aGQTL+1HkblvwtE+YueLGeDiU8ojzhJkDBSCvHF+nGz8MG39qLdNO6NU
a7yK8kKLGboX/rxIGd/RPj6Nmvnd2f33GFVHs/xuGlOF+ZYdzTzcWaDFOGnDz9CKbukdJPQgy3et
sIujCEemL0ytKnMRVa83O+ZcZh7YONawLUKCMdLuBbLxcyCtu8YGP1K6t6k+XooCte+YDa+qQ94j
xUmzUg4sjfRFUYdf1E2q6wmYmch104KcGxmDNSvtmzqxD3JChouSAJ4fpX+vcJqLn4Nb7WtgetB1
SPQ0uKX0F+BRl7g03yw1ugTMvzY5LYtiIJSha+QxaMxtBdtm1UTREsxiXGeXjtA+XGcQVhCLAUzM
bgJbMmSFa4IGoCGCEvYq+CGl80baO8XJafqWTo9DMakOjX1WMoJyYnT/LBowrk92sjX6CLEoQRe2
1l0cdMVFWr/54AALRcRrs9MqAoLAjQ7IIKpuWLXo6Td2FHiaWalbyO0rEPXvBHzKnSnQm+aqYp3Z
75PvB96zljRhTZv9sUZ6APvqISQXnZYsHfKLqBEDFfVPMjaUqDtjAiVEOg4JCMFdfO9I49528+gh
KYxn32dqD5qSYAmfxAerydasspqd5XJK5a4ctpNOCETVPmuhmR57QlUWfjQma8w9uIErtnKki0AW
qGL1TkkfIsNBN0N0vZcaobmU3Q07PxObAKNJ0A2jV7nRnowOd63ZUHxhPtKzI7CWsdt+CtuoWFlO
fiOSMV53roQX5YtDwrd2UPikTRvuRqODbaOmNwreBa+y6P33TrMN1AwjvBuzaKldr1TbCYWoFEtD
Gd7sWmDYx1RthaEPrNfJtrWVEBBa6Ps6YxefN+qX1tY1P3KF9Fi3yJhrULzRrlinkMRemoyYBAy6
Ixt/At9xO0y+/a4bBkqKgrHvzVIggjmhOVFVZt9s8+XDNVfROEM9DkcfMHLuLKvaQaXHXUFtPOH0
Z7qsSdBRahs9OtJiKycWmQFepOqpkQrR07HvHFzl0DO9Opnb7p3aZINejspjQ68aknDk1W70gqA+
XddWP9MDf/CCwL5uI2jZCdh/rTLZWAcI3iQ15tqmthenc73w9/b1oOHaCO/pyV6P9xmlRrsZ/+/j
rnfH2DLZjVWb65/WtBgLpEO7v57yeqfqsyKE8Hq8PuX1UA++lUQX0BKUUwkBRris4nlbxBlFTrPf
NIa16+viHBOd0eb9d5ixmG1H9YWCxynaIRSl+akQeta0N2Zb7zDtoehq8fxL+8WKuo+knL5FPH5X
BsRUOfqwKY2d0fffU0LtG/jnA5PYIUMw67YIw7K5VwFydTGZ+jcF6iRxQq8utVMxRsWy+5qmOWAr
ZRboLO1YEWsLo4VQE2moS0Ec37JxSo2Rs23x3XBBztH/XJtS30ELVQkwYUJuZa961zuvF2HbQv7u
rccKnO+q06N3IIv2Xm3Tbdeb5O6UYpEOclgOQEXA9aD5VtHse1qeNTTA5MB07VCJvt6Gg06vB85B
m94WloatNYaqljcFplWqSSNhIHs8KoQBWqzOJj17TtHrridBn6yayPTLw/htcpAod0agH9TOmLNB
udD/e82m/sdSKuBHPMwsNPgFuxGVSK7H9+kMcmuMsyKsL92mBqfez5rotA8OTZJ5pJafXKv+DBv/
UUTDlmgASx/OGQHBSXbsDXU1p5mZmtx08XQytL5A5KMfgQmuTAtovFS9iMyPaKjYz3gpUCOfc4NN
ytLlzfpFHixnYnBmstUX0W03o6xGuWptsSLr/K3SAmYGkZ+jwf0qR2cXNf5iXiJYFsvZ2veEm96C
MjiInB5YdTsE8lTm1VmJ6DhHFD1U5a0lzI3aH0v8amUV3aKS4Zs2qSejmvMtp6CjRudTTanJ+jTV
i5O7lYe7NZklRLI/k3lETdNkIZXi4TQP3dqxC8wDSnmE9Qu/o84WEoH66ODA9+ObJBiq5UBMDE29
ftOxoUZ0kfAxBWdwXqUPhaRwWaTk0RBGkj6MNMWJWPKfNaXb+ErM/mLYu/qNKWpE9Gn74Tt0Z+oY
uE9Uphc93hkqORGmUf4kJRFJqbJ3Rqc5gO7dW7aOQHC2GgxucS4Z+Ge97RL/7A5UFyi7sit3DTbW
ARuA0iJCzPxH0p5VTzWTm7gSWMLKm9HMERCaryOobyUN8yVT076IL9IKc5ZBJcxUsqFYN2r7Sbab
DCTfImliwB/ZM8nnq0Ez4KNGIRXWMHoozY3MBN67il0ACw5OfdQRZX0/sdxfIDvXEciTJtGY42No
MXgjwAg8pXoNKTs46LHYMS2yuvk0C7FvzaRaxVFMfzBDBpmwYk3G3tMxmCXp2+DLem+ARgcMjCmh
B21uh+EyK4k3KfzwaxwNeY5MVo8GYI+EaSx13Oc4wbzuS/kQRx1bGTlRI+pfqjRaxm363dvNs2aO
mziZPlt08AupzMlfumBk8PtdNt2neo2Qidbw0hyg7akKFFQg1mZY7MNR6otaWgciQNM0usuEeoNR
ZZG34+1Mn95p7YtpNlulfZYi2hthuepltVMJpIjzke6t0M49gIBlWgFhdzrrp1aME7yPVVHFNwVG
LVbop9RHHj0Z+IpkdW7SjqTa6DWIL4ZWPaf0iry8hEqk5jYRKzYjGpF2664Pj27nB68Y/T81OwH2
rRwH+P9+8OTwQzQ6ViGOAVTZ8W81l+S7gKWIrTX3FTlY0O8P1pDfB/oc5d4zRyeHCW55U4v7LK53
Zlu8JxUhZoS0azjhXGJpEvkamqTXl5P54ccADgWS6GVGyHIYJvfZVP6EDBT6VP3A5FqqfnubQvKE
/HEcGh+ESP4xRcOHz6CAffGHmLRTi1pxFOJtjMs3ObnsMWuvMXO0yAW1/04DGdMj4xUJSnTs/Ppr
bQ64+KbpAWrTPcBowmZX/LoeC7W/hfj/VvpEDjYzZLnHsM4bhOM9DFt3fJQZPpBgJMliXqr6Zf7T
EqOn6hKgsW881kwBMtBuTJeUeBXsuzbOcXFiPUb47GKQTUx9a6pttynyC8X61JnCSl/OYb6vhnaW
rN7sMT8XE1LOIbiNu+nONlmUTVSKJWUPC+Ban1zMou/5KMrN0GbkHWOEIVk60oCwR4a4J1o1Xtbj
ziIknIqvQ3Vae+1Vl/gy/FFOpK8Ea0M1gErTVzrgaCR1yyKd+G8nMfWQkRV0urIDFjxTMdzO/2KZ
lQ9u6pbodagZ24TltOGnwr7MG8uCZQ4fIXwlDpGaMmidlswsoqHcR33QTr3NjVlxV0/EVNnZZO2s
NLs40WfXWOMJ+gqplJZCunj6akQQ8Ejl8ZwJC1+AiKB/7HP8DXYW3Vx/SG3KqV/+sPh4zCJRrIIB
r0erskcjGsMmiaYfacUmiq4vBXA4amcKBsnhWdh8KFRO1VIBc0pFimkymU7gplCjJkfaYzwXYmCD
M4YZvcJc4ZNKLNUPPyw9DeBA1GsfKV53inLVJdBafvdNvxqLkl+lzj+QZNuVM2+3i7HDUxFoR7tU
KQgm7plvn4DZPCIIjHKIMqjYM0zKRrNKInCs7cjcsbSFXXu+9QiL8m2wKqo72qMfUuDo+h/WuE8y
vbdkV6wjsn/83i48zq104RvQcWk7Ma9EjuLJIQxYR46wjE0GhST5sQB6r6reWSfDeIfljq9WdnJd
SpMJFTZB5tjQQCEgj5Z/sqR87FMIDY1anVHopVuUc0gC1IOeQnvDeOnDvJwtq6NFyZV1aUPxSSWi
odNouk3LKaoKgoIxGzKjx1TotNdJe8/6+GmkBUO6jE+dYR4hq+ZVGbp3G/T8wunRnWeddiTVGb2c
g9eSUwVbbmERrq623uAzt3ZDTt1dh1k4TZi9WpDdFaAP2l5rW6JTAc6X0xCR2ooCd0ClDSxB2Yba
JgqDi1BCG8JGO5deE2ffEgvWp0IDrBo+1pJo0qau13XrPk8gXI2+/ZTV7Nk1UY44VnAjUve20amS
tsZ9Ww3PpeGeu4BeRlopL1RsLRW7xYAhZpsplCjtMGKeZUKLovED8N02mgi6ZZv3M9lTvqg79qz0
+ZYEZEWLVjAR9Mixqa+7Oz/6oGwv+AlhIDDbZW7or0immbLT6Gtw1JWZCb64MElWBHaCWxN3C7tp
u3WoF08h/ryi5Q10oSoWyB+pIZE4qWVFcFQsx5MupzgMc/qCXVB5VUZsidlZ61ZzP1nePAZQflkJ
KV4gp441yfgzhO1nVpvrNhKsXd3Z26TZbCD9tUqK81lr5RO2oxkGfUMaFF/vQQTUk8aiv1GKkJDW
jkZwI1089ckjiEGKUR6LJWmeieQdQJ3pVGmDQjuGs3s7JnATp4NOzmMfuCs6bFiLm3cCJapl0GHX
9btTjnLeA4LPPw4u8QI9L8Pz6FkAO+nasMFq3EWkDA9qUp5EwJjnFmzQknDcCbd8N3XaSWGwa7OB
Ilb37ZRk/djsm7RYXyAmexz6ZFxHlUoVPozXll3u8gQKX6GN57FovnOlsvClGihU2h+tfNJa+tJ2
hNOnj6KP8kD8T7d3OnWjlJvQim8gAOqsTBxkMA71f/p6sJAXiMoYATKTFnS/4q1l66zKAOfgfcaM
imWqDCIW5e4zkEDWDUH3TspihL9x5WqYBFtDgs4s1FXTiFs2tA+h37/riYPBpYVBBXl106oG5FEx
bvxWBstuqN+alPqWFmHDDwczWWkQ7rRRu7FoFFo+WPnQYeQzlOSklNG6G+BYZpyTCd0UkoaY0lmy
l9tGIKgra5slaAruBoXaKC38/p3SrG37qzdVdjBCXWjSaDxf1WyPVHLSiJr4q6JltuxzsktSts06
lQC4jwojO0VAXpkYQHixtLm8QWneLPxPi8FgYaz68A0E8UuQzJ4CRfEZe/Az904fEe/ljJ5Uh0+C
BdSllekXR4bx0hn2AZ0Xj8IYR4e71iIST4TIDMLi0LnNtqzdiTRwp11qWu2NGdSYUlc6krunu7Eh
h3TUJnKp0L2vdBiOXh+ps6iAxaT17Avj1hzw0eOMfVIdzfHIP3ktAnwv8knGMvfCAqMxgcOQHEls
yUW1NnUyIOsHUerC6xhg9tmUnhke4BOdMvvsp/yS6TwZ+G3wqCuBqa5JtDbWcmCSKe16ZP7RviM2
f0RKMNESTlgXQIXjhdJnKdSJ8Rj2Tb/N0ildpaa96wmyYTSsd6ylbwtJsyfuw5Ni0G2IUsxJiUuP
LlV3QapN2wlPsG6bJnkUaJjcxt8oMvGs2IjWOYzShVkPa6eTBRMMwNDYZkM+NcoLIMt9hOh/XWJk
qIqDGpQw7QMKKkbtaCtzjPV9h+5t4ScTY1HhNuuxHT/Q2E+nVO08umdkdWd3UTBMy0oRJ18Cug6A
09BIWhVFDPXZj+592bPwcHhn+N4WlWmh/tKIHg2TdUx3ctHW8o597FqquDC1mE4t7CESWPNiA76p
0fOLBVOY1asjse6md30XuM8+8QXRgkQX5Yvq3Gpq7Q2IOCIBmWZMt7nxdRzrStxFG17vPezIcdOg
2LcCPM5glsXaICpYJeikgLvoYfFijFWMdjVSESHv5mzl+p4p9K6E2tCJfIYnYxoczIIcIJv1pg8i
cslfUWwTn+h/8q0lM1ChIdkAGnMU+b86gSw+TQcqPj39yEBoH7lCgpEslZsqqQ+hEI8OYI6l78Mt
A8pj1em65CNtgyIId2xLDiREm/QPKIcgjdgllb5EckSKiJpdRjkdDREB3aBLpLYNHoeEVge0ClhK
HbNDFWE6bAOaS+yYajHhwQvvDaLOl1WQY8CPSvXW8QNaiYrxCM3qrgtbybYDdkLXGY+RX60nc2pg
N5iE/GplsaxdMEfU/Ndqk8EgyadLqhAn1+YbzruTkShnRAUoP4b6rE8ddQn2cIh3ompvTcp7FcaP
zgsF/UOqPIHD3BkF270+sOyl7jL1qN9Gj2mtbdKnBIrnXAui4yDfVTZfNhksC+QNtx2Y+YWb8E1O
BizK0cEib9rEotKNfu50h/ZbTsr5VFaIW6Yt5KrbbsRpFAZkRyczy9oobIc6knMOXfgEjcpqT89D
KL2pOCuJOAQktGETTyitydcI9dBmLDGkwXKiUHFSlfCV6iA7kbYG0If5UJfOgh1FvjTBntH5MM9p
BxxSLpkuEBdnmb7MaC4ry8ruGq/VqWQz3R5QrGoYLbsPcFYw00zoD0b3wthe0p/UvvB0Ew4miHDK
DOB2mQuveoPBzutrUkcUqFxDwvo3kd3GTYuK1eEKITZbKorylUGwEz1L+Jg6vVE3MaGiJYzYFj5C
sP/znOgyP/v+eEbsCoQ6wCNYat06kRWciSqDmdn8BFpMmSv5McFLeyXfiNORtGhX0V4iiWEeWIvQ
/BhJ4XItZY+Rd0UYFo+Kuse2iO9jk7IlfLa9P/WPI59G79q3MXpvrRagMTqUFdJJTPaCOIw8T1fF
qHKqd/38NWEbNlCPZuh/NE1efNfFneas2e5n9zBI58ToMN10hQgwGSZfekiXR7WLB98ftsgmXiXt
d1AjDERu1bxPcbhlJa2KScDX7eh3F8UPjaqnqVszlPP6VG3J/5RPQhtOs7Vx7Y+U6/ouA41ZZEty
eN7t0dAZOfUD5MovH9OmN7D2Z33rPHT2JuwMew3d4zKO1Rn3pL1AgbRFWCNXPkVcrPB6s3GS5ivR
eiLdR1bAqQp2RlbmIRIz/bVN1pVQ/DmU7r5ttx1dFRqFKo7vEApKmddrihV8Nzj7zUKPvaQp62XG
5GlS0YCWn73ZjmgJUWdacsKBcd/dx8zjS5mSYJR1WPmYMYlS6L3StuNFkTXftOIKdh8IrwKckh11
unx0U0S2xt6G9VL0NLuoaJJG1XHC8dSMDHFjbtC8i4pKh+neK2FqIb5ovpB2sYmC47TQ7bHdjIbR
oOaxkbTqyqaIWGxq2tOkKl91MJj7pix2teomd87RedCGMD80YFL6ArCN2gX3tvFtp3FzKeLpNpBV
S7aR5w/hcAYFxE+EHVeT1Ojt5hQzlOFLtTrBKu9OBQlMG8co1WXkBOqislvQMDioLSAzL3Zj3dWG
9VFYyUuQwSA341FdM6p14s6iwLox0FMfkEaBvZlYcBLlbp3sjAEyIceDMlPtqaIrloHl7IbyOWmm
YefPXgjVqj6Kpqv2eIZgaMtLWxokKussMQtJwaeslZpURAABAW48RNVLAlaDVVWZC2D0Zx9y4E7r
xvEGp/MxDdoaWECt7jCp3VA4oJoNLqkuPFIPGux5stq2Jil1UdSrq5YK/bJJkgxDdcMCu2+OGKD9
rzCjxTYAGYltF2Kjn25IqSw9VVdWshp6iMLRhlTRM4mszFkGp4HTxedxtO+1wjfuSEnekfZlboZA
u4/oRW0HFWv52Pr7wrI1sm7nTB6I4JpDXISAhqwO2qNGhdAyu2mdYBbBa9uTomk473FJ2XGszXQ9
ZhbNw8ReFFrHroVcFrIWW37vJRSCuZrtqtGTNjWh5zvte5OaLk4wEvQINPfGmgqZH7abxCCnV0vJ
yWMjDAcyd5sdOhCVoeQtRVKxJB9MWdN7J5YSsTdBH2JkDoNkUGUJu24Ntx1pl1alEU+BrDz78FUr
eUr99DZKjQ8rhS5bZpAKU6Attb9K5uzUsL9LORVQ1LY1Mcnz7lfxfGF/tXX7rFRAIDEbr30RwoUn
JHpTMS/DM/0imJWFqSsa9oHlTd/qzJQdYvkS3EkV7Bin2E3l4XMfK4y+BtI+LJubYd5xfkVOC6Im
il7Lgnk5o1wdKTn8qSYhjrQptoZj7lWUSTujYm3dF4Q61ytBTBHajOnNYDM8IIu3yzghRpQuRtS+
+HodgbxqAdcDBPEp4S1ZIX/3dUnSS0OOpdu2jedGFO2qnAUyNupkJcQ6Uzhfp142iG5n5FPNm9Wx
1wdRVPP+Y9oQ4lAy2AjCmqkOq88qq3tPdN2DGtTtoprLxGYRlZ4s2ocsclvsfTb0Bh/IkAX3aiEY
nLo48fejlatkYoePuW5lS70gV7DUDfIQJyVfq0jjkXSG1Sowxve6zX7aZCgRSolLUavmxnYna53S
d1giXHlKIpaA/ZQ/yZ7/m2nAKkxFce7UihqvDg3TKfsHlZyybUVkpTemBkcq2F3JkhbVLnSDgQ9q
hodfw+KvE/H/ceyPU/f3gb8WxeuxkqXQ0q4gmB20GKbw9eD1MeXVh3i9TR3fgSE0O5yut/2kRIN3
vR1h0Kb+MFsv/3H16l78faoIGH+jO7vrket9f72LP2/yzysy3zXT6p9HAmxRnqhMmR7sGkbX9Wmu
r/7njVyfUQ/tIvvjoL7eXyoJS4jr1SqxcUhdr/558uvV68XvZ1IF9r1Vx0m6c7u34Bq4nTXFLs8G
fddqGM00Bx7g9ZqP9uHPtd9jzjRbYn5vx4isqKr995HXa8E8Uv8ea8gNHfzY3F6P/3mG671//vj3
tX7/7q+nsSC4Lict0JaaTR19FUlNY90Q3Py+kUpX6EBcn+sfVwtCv8kvmt/e9cnz2QOoD9YjUUps
zbtEHWHmqTf8CvP99YJ0eXx088Vfx35vXq+RQXEUSe6u/zp+/fvrseuT/N6cWIWy94FAcb33947f
F/s9dn1IevX+/9tzXY/99TTXm24LLVdrrHBJBWTz+3x/Pu719vXlclnGmPP/96f+86B/e9rr3yST
u3cbWW6wqrb7JmdZpmH8YvfFTeGTh2fNF3/dVIfWSBd/3d2r63hy1rE7V1zUOTxnfo7fi7+OkcwM
anAARfv7Cn+9zO/f/vVS//Y4zfV5T7/Phb6w2tf76Xr4+gcmQUvk7v33XV2f9B/3//Ui/3q34mbl
dozl6l//Bf/2vv71aa4P/H2v18dcj4UoyFa9ML5lJM0lOl9khFczZt63tD404FftJSCocP1nnOqN
J8WCWT2dQr18vI4LBSU8XO1FsTMNaCbM4FQfspWeJAolRbZstqHMkxi5ipr23uI62ND9rQ8jMqSD
NV+jWlebbLHtctVpiQVlqzzrCaUzYlseVL8muSiMN8nQPVT45jY20agLgatrMTSo/6SNIxdgJ4G5
QPmYOHzJmrnJxstYdl+mT94xIT+I0uZkTfqw1ACrWa47egCuUaTpqr/JNPXLTYcHrXTJYq8QRWQD
WWltbUHR8aOVnrFKCpJTNgdI1bgZcc+U4ZGc6OwUzH2YwmjogmSE0aMFoIn9H8bOa8d1LTvXr2L0
9WEfhskE2OdColJJqpxviIrM5CQ5ORme/nzavW1vG4bRQGM3VtAqiWIY448EO3pEWpmMwrDokm4X
Fd/JdjhM1IOs/HEx7wS9DhTe8M481tXJf2E0YbVRhYWEnUHHDmhxobCOSQwOXFes+hzTqGFXYdO7
oUwbs7c1GzTXE/5ywWMwtSD0X8h2IdpRyjMqXbnOevHWjnjZmrncMkBlG5dnOxPKKU1gpHKa5yM2
9ibq68OcDidQCXaMHBjQMJueODRrZTqwAJSJZtux5dgR6kzuQZo+JnCIi7THtRFTUidZzPtgvin0
9Nv7HJhAh29w6tCjOjwlc5GvMyqS40uRuSXlRN+7ebK1mSJ6ytlbuvSl1b95zABpmkwE0+IGu3hZ
+YZUe0UnCZKfYJcJjyMtgNNlP4oNs/Ezs+S07VuTzibVf/vZbZVA2qML5LUeUPLOMWYCNIwEVctI
lzWs25pigvdeh+kG+r7aSwOAQA4pjRWLNe6EukRGkQduCz54gq5xXwR3UxZ2+6DnTU8Lms8EK8CV
Sew48IqT+nSOsYatgiSgoabkWlI2m31q/Kq4IlNsOl/OIDv31LlMlx8obMbkHnqgFe/K8OPrxh6+
2somy5HLb40MUK+mGalcSsnSWpj0VcW4a6ApxqjDGyL6fopK5FvkPxq7pTDRO6sZUqSCW0T58hLT
chR5hGujWaPHuLJ4w/wsDyVZVKuFNLhJz1fd4KKjI6Ir6eO7mQytpQ0+ZVmLVUIx9Kyp4yOScj1a
zGWWcwZPSI9pjZUrTL9xVBJaQC74xpqW17Cl2NITe8v48cMa8UnmZAfHMqt1mJtU2FOz5ZAQGKf6
cbYC/GnhaQiYvhti/LeF7latUXwVLf2KS8tgDPAot0bwnF4maDevYlxStIphCgULMZrTH71dI5Fy
UWZZN8kEOlHBvg7mh9sKxh766TZD99AX7RNierKjQCo9+gYspa/h0OgJctS2VPq5MUnuElRvkJFn
VoA0mn3DmqhNTBoqO2bojpyeB1dcGt5a697LBQZRQFFsa2XJjtRXrUlOsLxyAishDH/YWw6Cy7Kc
X5JQf8RJ28EaN9/58kr+1ohMLf0yM1LbevspaNMnIlfrY50pazseQ2trejr8UNMQYCcGf0WMR2+4
Wnmx/YvjNlKm95aP7jW6zBddhidh89cqazw7Jvo7tQhygpG00Cx2itGHAE3NuyIlgS8jYXM/f3ok
i8XlI5GM79ZQwwup+VbkRjQOeAY9kERMEty7BURYS+CJVVMAiBYmIpuS8s5mQB2Xf2gO0qqTCGGw
WRwkicDUoMPyKnbE1GRm9/H79M3RkduucuM71CiKUPMwX18oZAIZI4dISCxrIA5l+TomQxlZIYU0
fQcc0ffVi3Qt8tQUddITZeVJMS6RR5pFUEwwYqjsN71RPlPhc6enCzj9oj1Y3zYrsFIiiMjs78Yo
vqvM/upbcrYAXNeDSQAajaI4ZgbGtSou1oSyuxBusFrpnLxaqBSmCl0nSVQPZt5et/28rur5JAeA
zh7Ayh55w6m9DXusd6ayu81keJeYEHkDb7XKGiqyHT9hb02mQ0NKGd9IXXhyi14EeFR5dMBbhw5W
3e99ynjK5roqALYc/0B87UdPb1gzkWkalFUkzJIYNAJ9k1ipaBhj9B9ESiqY9cSrRUSAGRX3To6u
fdRF5BlwN4j7aDl3ia2OHeOLmp9TSqjYzsmInZ9HNEq+t4P1fhTWsvNVJXaNsHfuMp6LtH6ii2cr
rBIheoo8hHbgt8zlNDOa19Bs8iu9TlIqKmR7jwb4kTS253lRZSS6/jHtlq9m8l7sBl0N0HDltVsv
mc5LQKwbgKvVI2W1PO9MYwUFZGQ2A675kSf6QxGjUMm83ZgZuEtQqr3B2r+HSUn843CaPHeVmyMC
13Lfi/KtmDgnctVv7UvusqNPKRmB5YzPzewAtQpJ4QyhvU7H9XmJoaUl7CLk0yVcXzZ6SOwbssIT
931W03vSwwn6JZLQoAEmyGB8q+Jr9LMnp53edLv85JC0OnF2CzGXg6ge4Vdh5MzmXuIqHTIDdrwg
s5Pj8SAWBCl0NutNYVE5UWF4FWHy0Qf9IRmw5YBu0rFENt6o/J9e9EQ68YRdDQoJQ03OG09ariUx
UnxCz0188Qip+q5ICKewEEZsMEXtJi88vNE5dQHIgkMzQdNjUkvWxiyaVZrxbDbsY1sO7Msxgnbh
2/uLjrqVcb2izeOo3C+TNNjCHF8H3tTBlC+ZJB3XnMvnsCM7s9APWUd48jD4HPrk2qKJkZjFncrH
/dTE237fAyFTEuVyk0AqkWG5Wo3QhOSoQwwOvrzOgot6QdEJ0s9eNIWnS/tgORDICSmESYWrdwzi
n7Kc6AUeCRaYuhdUISc7VLdDUK79YbyTKnl3K8QEQwgMlY/lmx+G6A8we677BVDLEWDDC+dGIUxv
xU3spe2skYlm2gSOeeKS3AkiDg4hzuSmusYbgNoGMxCeGS6X4cVTwHILLexkljc3lLlTco8HZW0K
9JxOlTzSHP8jL8aVSpUj0uvhKQOI33cprAqCHh/XAh4DdOd1oknHNCjsGeJ3bDARt1ybZJ126/f6
7HThmcSxImpjtPRlhucLat0x0BVgoa4K1KlBQkKls7iA/A4H2ecw+pTHcUMnJH6w/XDV42EHZ4FZ
rR7QU0vOOcRMaKhXbt9ldFNtVOypRx5wTJJ34bc5DcPJmtWafA13H8Tq0aAnAwJjeEfzS64IoY/W
OLx3fbhNdACrkc38KZK5EpCmgxUpG2K1kc1z8TCEtWgC2wT6DK4PQWpV7KtFB4dgKV98hnrJE3zQ
Eh04s/E8cnk25NLl2Ungx9LJeDOFOadLm91b3H6ifuBai+MCmrA9JVnz6/cZ8LgFXV44T3EfXCM4
+SQn+oS3s2f0xiQUZ8EWuvc8JO3RY1hMANl0mFwzgtDD6Z6pP31m1n4OPEeuXVq+kelOX6BSkC2B
nq6DkEeNN0dFMHwkMuNp7t0ZFPUQsdoi3aaxnWQ/rwO7dXUF2+SVVFYFzGDEjFAen/0SuyzU0f0j
w96djJU1jU9uM24s250YrAyercTGrr3hFhsqZC/RxA7YOJzrJ5BYvYNmu2nbBRZzSfUOXa7Tw29b
QU3LZ/LJpkx0d9Eie7Vg/ClBPBu/dmx/ZE1BaTfsYJaqoxTXlTTFOkwRE5cVg+jiJgjuimBNHe6l
0/TcDeEjPSg/UDtOKE7ZFG+QvEczTukVVqON0sltroVARNK+TV1OK9tyT0fBldLyvRUGatUQ0RhB
LU9SIBmdZPxERk9FsnvC3IkpH60sBvAALYdJhADiFOiVZa/pF8lq9yMfKlqMx5kCbc/eCmd+tE3M
SzlXYMoRprU4uUjOflwEJRFJ6nTXblLLQwkyvS/TFbzPU+lzlVbV2G4qi+MkRnGdTNV5xsp8WZIu
ZVn9uS/cF3rV0A9q/qP1q90fDWvrmRM0gGsQSSq2hPFinDAQVwszwAc6PwcX7y6d7bIouLEZztFJ
+zc6RD9tz5i3sa0fTEpSZ2Xl5KuW5TrrmAjdkLO/MeZww2CScIUUlzBwHhZI+prC+XWgK1beNPxA
av9x3ySt37Up0zTvMtT1q7T1I+oTUZ+FnCW+a3+4QfCTwS9hFWwOjj1SYW2HMA/WfeuGSKesEFGx
g3WuaNzLCzZZ5qoIAdZ+CgqIcXteW4gifUsHzAG5XFshEh7EHa+51R5IeT7S8HfTNoj+aN57ysv6
nJrele7aaGmYn0cVwsFbNuWt5cXyl0erpl+ugQJepfiekSTJasmpbkRM5vTDnV+Pb34/fmWV2i+Q
2p5tvaPvdCPpEJ5fL+0qnjpsffS2rntOHikedOHfDZChqzmvzhrHkgFHuWoIjKY6Efi6ch5jdT8I
EyKU1X1Vd0EJ1Uc/Y1qfS1echAXzWSSKLJYJo4bp30i2Dk2wRJTCCoRifLK18WSGQ71N0plsfFdH
RBvcVSTXa53HB1at1yC8J6mWjGy78lc1PPJaqZwBmwHT8/El5XYTzaN7hWxspbthp/wU/RCu5/Kp
xQF6ZeYxfckUBMrU2VDcziamEbzhN6g3hu2BPF/1JI+Ck+HzS7JlEw54T2t/M7bmq1GWV0E32Lt4
mnfNFG8bXWJ6aemGT7T6SltiaV3nwHyBJ5wBY/RXLlMl29d4YxYHJmn3YFyUJ1SVopDRHj/G2zDv
G/g+wte6ddDgBfn37KevqUo384wh2dCDs85DG9HV/NKIrNzENqn9NlHruiauCleLl0PtieG1qGHY
Y9jOKM751kKvQwsTjrgdLSyc/p6/ll/EV17xNE08vd0GQascGTm0p9Y00ssVJECNSCi8Es23jH2C
eVN5rQg0cgo3w/Q6HWVhfxIEsY/TfGBpQ4/cqq9snJ8KVGz0klPKTbcFDxGDxHAn5FKineO6nrch
ebDzpU7P7lUL85VAhTZxsm7jjSi1XOWY7KIyBgvJsu8mLk+mj6aJFcxlrXflasn6fTqRBBQwZ6+6
xv4eHUwd5ZMFd71D+Pbuo2bxlwn8JKwOhSO/Gzigrd+U33mJ1XfU47a10+slQaja8p91f+HvzeWm
S8O9fzvxNOVSvMap/JHZ8ZZCgF8iWWg7wOeVcY+y/G5Taf85tKbj3BkoOVq2+MbpbnQn0JXB/vmw
V0Vo74wLFJ7K+VS6ptqUWT1sMwSMHmTzSsrxmWsUNYhFfCW3Q9oFknnH60jeHpKoyNMD2XFPeFCN
KIP9exY22pGxje9U+h1OL23gvKCfefSrgWmT1BUXncW6j+NshagDRRJaSp9tgYGXaxPNbtPu2s7b
Om+mZ+P/cJ6najA4oN19w8Fb1aNzZ5TFHCnhvGpyP2iS0NGCVotvJkxOWAgek8Uj0I4BXVAvyyhM
+RSCkYAdFpcs/q7BqcDhcD1q+5Yk7zv5w403JlV7bJ3TlOq7UrCpEXCGbmdskRCYr4R+UX1mN2Tc
j48TOoXtnGa3ua9PToiOLICTFdCwEUvgacTmPc3Og/WBlPrDx7ncm5yYhftMvPWD7dFLm2TnNFx2
hcKCQht933G1JFing2nfO+broNxPwpyGNZ/rgKlqixsXMCa3GCOXjOh2Wx/a4bpovXPPDSAUWbXu
lEVHIfeWwEhOCwm/rdWcCpseYEP3X7KdLlqB53Jo0TKkyLWoLlmZpotYJOZsYYoZ6iakgAc3lQuD
3MTqk4rPO5kOC/kANEt3w4NfiiMii34NScFMhdQ+gLHkjRlGJKr8hwHAgpSxFT07zVdapfvcLa46
vMVm4X6nQQdO1XUyEqWVbKdsZ8/yuvBoD+na8iD1hJ/ElJu2cT8Kq7/qbJjYkAb1vMB/myvnM43r
uy6j89pDEZXe+KQh9Mt4qg3SbwoP6UZG/MXo3MfKwJ0R/y618WhfPGs4dh6N4p2s4dpd7LWRmJKZ
y0bbWcnIUdaXPyhKqbMHEnGSQ1MX3wQlcrDT8n229EtRY1WpHZzGfcNnzsbruRjPTZ49YKH4YIT4
MC8yZ7/RW1fO74Ok3SQweZAbFW1w6ULLxUK5FY3MfyCVEzHVCgf2DDRrZvYVqnXQhPQ9xBJ04VRP
VZkcUUHfV8EoVr5pvC3JeDKpVSRo92xzCycUZaeaBonBSDgsgsVszF6zshPr39Ylrt8pP2MpYwb4
5q4yaMHwqeJEaH7lxJg/vPa4kD4WY3v1QPTKwpJHp6weEEOuatrq7Br1yzxiYUqp08lzVLEuPb+c
jf4xW4QDTY2Y3miSndfSBGOu1TLlK9/Piu2S+MeyqT880b4jHb/RVRxs6O44c4W84HbwN8YQhXVz
zgYSMO0uX/vjkGx8o147+XJtxPVVXepl11KP6A4k/fDIMzYkrwc2VxcqSr13KSDFjYVHO8Bid/lQ
0gnvJx/whpgmtnImOs7i+uyUzyTIRGnZ3Hapek012tfLKbjM5OHXjEfbxONEAcu/xu63AxF/jX11
DXJ7E/exyZZAwH9JVbGby2MpqgeV2m/V5AkWvZSxdpS7IFxoRlE8GOvsAfUCz2GisjeAx/R5qulB
zdWrVPkX2+/jGCh18PGD0DwWRyQIvLry1NHwzXgwHNKUESUGqD8ZASUE6KjWiO0LopjsfWcIYL18
dhgZ2uRUzcap8aVxza75MlVgu8vgbzsqKyKUFpSrKIQ4GGpAxkVZ7OvuXDcGBAH/ABlWxhd772oe
9KPI4mA/Lca1ZCs/JFUBiBkkVzobWRqNbuvQvb2WOaJ7Obu7ua+sK6NEy9wubQIT4bOoBam5q2Jr
N89hSwBfgBx/DgNaOJ3q3ph7NDUkc+z++OU/fi8mXZ7rEvqGYpusQAssbZ5Vio4mv2p2lC9HST29
BiI7Q/yQEevjqaK+7ND4VYHjwH/3wJFprSRswBmMPZ9nu1gMqoOIQfqsas1q87yUXb/TTOjdyDNM
00VcZOpBTs3HoIiAyjyePosxHoSlKQuLf32fUp+5hBpqwY2XvtXIJVER9HhTjIEg8sZhtPdG6wc3
MBcNE3YVx59OLojN8YDQSVUSIRZ5Mqz5TB63pYCQzfEysqUGos1g78f+VxramF8I+py5CcdDfHAI
6DcFiJUK7ZewuB6QIuARPreXH5ddGBjHs1oEou9jGFBPTiJGUO8F/ps1LdenxfTuK3kjc2IYUNY8
1AkOd4xMh04KIE3/Bg/jqvOD726iN0IkJHm55V1+oQ5CowI2nLqjIAwYF4TDFRHW82Yw1dWg0T22
SUuHGbVxDNcjl7VzqLX4CU2X7Y38FHTibZGChHoxIcS+7DmzHH9lzxjviJC6obT7dap6xqEpx9bo
VL9jtvRnVahdArxtumzKhFTygKVuj2RqvIGp+ZrN/jlMflFB5Uezu3gRWDhlFtTcHvOHanyOHWwp
OmBHSxPksQ3W70k1qISpiQjCnN3ZR5ZHhswuz0zrpQi5W5O5znYLxEIalLuzsqMYQF88La7ZsR89
s3rpq6DcGB0GA20RQZEYZIUF9i67SOFyFJl8iQlLu7kXIIeAVOg0gT0x/i6UsfAd25IM1cXwrie3
KHYog3iVfXTgwrZm4H0sGBKrEagy1pArOuFV/SXjTU3scIZDwlJdkmnpeZSiL/rRIs4ZvqvFWUzS
z8oBsHLld5G3tx29W/tyvriLSjwjtjioSg1IdyCm+gXwyfeLjwGQj6dNY2A2BTErm/SQ5PoyQNtv
rof/FbQyocN66m7NCs3SaCNvu1BP8XsLwoJxyWB2VSeMA5gGMVQmJWl6DCN3MTEvhMwBdg4mBVj6
WhuXCJpqkJuwdjtmfmgPT4/BYWhB/LJlGOHLOGFCh567Lu0ixHOE33XFcNdWkEC92/PVjM0RXP6c
uOQq0Kp+mkrkyCOwJrOUPOQaCw3b1C5tKcOBfDXPCtodRyk3MVps8dhk51qYN6EUzk6YQ7vVc3NY
2hyDRkEDhU3475LwcEgS0R9H8PYiwNKQF9OzV+MDNdUTrBnff70QNgciG2d9flU2wOrsrWT0oy/s
HL2tTaejv73OTsqHP207QHvpTMax4ywmA4ywQIXckwXiNQzrTe1e5s9GucdFH9yCO2mZNc+1tzh7
PGc0WIlmvhL9hRPqTGM1WBW+Lb/omGtLd9UMwGoi5bQwRmEf4RsrxYXGmuW5z1WJbcy36ngdiHVt
kxLhjhLfLJdoL4PLJXlTTvwI6mC5IMrOXQshHFR07Ql/7YvyOLaxRWV1nhVoaLjso2p67jw+cevy
I+0Cg9mUeNzWoGS8QL+4oWshBa9OAaDkMWnuTCAUziiIbr6VTVr0pDwSibCJ+dmWnLdOyy3UukxZ
PlwP7SIowfNE7wWL+8o0KmNjD6LeQRbTyVLT9nUmfUTz89oP0xPqvrLjjc7nF+IYTlL7mtQEWiUr
zJdE7UARLQQITBmtitr4pcuXI+Amn9Lx6KEKhqsEDhXgMLTpBEtmYHNPftN7wCGa81t9ceoGcfBc
pjqgIbrWm6SVcqXQoEZ22+6H+tjVnMlujGuKC4lkFnkWs+J2M9X2wbdxdjJWuJxzQlrfU+J+mPav
npbvoW7vQknBhtveLr1nXvUZxvI+/kC7x6uFTSdi+RiTLBVN9MJsSiYezxj19QjHTFdblKd606fG
W9iJAKlCZ6653yEpEIa/KRcKcwoBpwPttUYZy6yxMIvMTKzstTu74V5ZTXMR8dg+5E48X3lYcVYZ
q4+oB4bZpJm2lPzuSpk9KKM0t11wawuDwdCcn/VEQFVvggpTYac0jIg34rtL6p4YIPpuvKlcePfJ
Oe3VW0mdVu/82jq7Ddj2WYJ5Kmo9vQibdWDAr7ZKQ4OZfd81bnqT0CVs0IcJ8rJEY4+et9FvhEeg
6Y7PxVDQ9Th8jwGAvsyB4GntflSAAo1dhuTl1x7gh/OkY9bDvFTVBi3Ih8Hq3qX+THJYJg5Vnt8Z
QhJC45Ju4y+yIcoe/NrS7HykxgH+y/rHdMZPpU0mFm/cW9x7dpeyirEpP3GUx7wWc4kRsBnbfnfP
J8o5q/AVddRe7lJa2Kk4iQoj31cm2UJd7Ny2fZhfNeiS19QNJhzk1SzDI+dRvbZavDapGsdriTVL
dAhZJqKz0uFjpiGeJ2zOFOysMJVkZKLW6EDkds6b/oSzDNQ/zOWtucjvnK4xVoX8wTbDeJ22QK9p
45LQ1wKcYKAbbmoahSrjC6x9fDeSPewrMnZDXOsemm2Z6i/fJx/UF6xGXX/dXpw5uWUuu4RUu5vs
8h8X9K0y6KP/47fwqXxpF+RBFh6ftg8eCS6Y9hUC8VWBBAKAiPozIyRZsNNzJFvuw7G0HvOBWvks
M196mY6RZdv+OnH2gYdnTCzhS5KlhMp0YNpNT/F1F7PIVCPh5JSqTU17aKf+Ufty2dkYkDaaMKWp
EJQI1bBzZIFQlIhXaeUFWJRUgPfXgoljhOMe66GyZ/Mqmo3T9cO1lsF9WXNA6wW/qrS6axVSbVZk
RFLyegTwhoLeaMf8potnQH5gRhyFn+NgkUnqQ8vng/XseK2PuuNdtjXNEhMG64boss6/qWDEIizs
yIlRzsfS2GooVqs0+qghtCzHtBV7Gms40eLdMG0pzCA8LL4mlOyceOwqrGXoYCV5sUYBHmOhhw6l
ZMiZfrjlEsbmB7cWdX/tUADDeCRxzPCfgudSUio2AbyZsb7NY1zjmevoSNVVsjVK4t9aK/j1XY33
UD1PCqUZPQfsRzMK237m/uws32IKKCElnTX/9T1O0KUqv9qJJA3TV8x+Bqr/ek6OoyOfugIxheLk
svvHqeiPYYfCB5/mBp35k1WQa+CH4kvoDp+8Q5F6H9rOOrb9k53QOAr/stGJdwiR/FzJfHqyFix8
iTRg2xsOgC++yQ3YDamxxilSbqc4oAk9Lx9JiIA39XHyIyNHSTffaAf2wBXxGzWWIuKuso7HZTNQ
e2Ho7kzwWLlDlnGYdXwjewhiHyyisCakOj7/Jjaol6p2f7qF+i3iDZhSozROjxiS6XTzKImleXRb
CHxaxWU6g0e58fIUS3fRY9jUzr511cEiMWmopgdjXqzzgBbIli6PgWxPLoXL8O782IVDnDFZEUZD
ieuwFDwMOG52u65aRE9dkB4VXBqY24ctlDqh/+RuH8xbQ6kw6slRDkXK2ZLdlQ25fAn3+qbb9XRT
e7rkUU5A8qa05HvpZVjrJuxKtvGTuMNHIYpPRaIyZ7+9G1u+F5GNtLGaxdZbeuJqASHzvNoYRg6D
5uDnsxsiQejtiEAYYGxdDrNGs4zwiTvsVa7yJ77/e/+zwy8ZJeAFwLSA/n1I39nIWuUmP1M/3fe2
/yNL9RLM/QMsBCmkuUG/jK/gnXGXtTHrgLAu6h14VAPPtSeIN6IqKFgNlPax8puwzn7sHGVrfVox
ZYxtjU7swmbVKkH4UgaEhdXyoCfvqLur2Zl3PldQjXqv4sYde8arM2S/nY0TmyzradcQ1DzGuOe7
n9rvX0KZgEbXzU0rtlbMk5N7Oq3I4b4S+jwRKIF3doQ82QxBhqTOFJI+owK62i837sXmws3n27d/
IDQDSlDD84QkLaot8VVWyR1m4fSKDKGryV3+MJSfJQFhDO7VySMosKjbaqdm19wgm3OZLkhsrL2d
NU7JqVey3SZ9e48PbEMJJpd/Ia46ltJEtQZGeaIHqrCl2CXBSJb/pCSuYVpQB6c2+NzEKQoPFIfx
liXMSzbGPGKBSMMjyMZ66uvLczCzNpNfP6ayu3UGCpQIdeBtZBFVyFTNgZavOzA/j8DcVQtdvs5m
MvR8pzjlXnuXkHW7sicJYzVBYkxVDlhV7lplEFAib9RiWqQ26y2uCeLVCoYy2e+bmqiPAUw4q0ne
UVO9CdLlnJFfvY7Ttt6YUl0lQX6IE5M2FxRHFgGMG/JrXjKWxXLC76J7RgCVkAPH0E8AxHcCodfm
BCuEiZFFxmx/eKq9EabaVyEFtspi3i3pvQMPcox1XdIcHo+3KnE+JWW2DnfNKRt96LDfEI1DI1wS
K3X4Q7fYB+CXaINnGJTdVCdwJcXRYSlNE8YIesZu/Hy6SUck1eOA2sM6yKSsthbwgFd5t5ONGQ54
qtvJ1rwiV4Zos85+6SfybloAU7ciZkXpfB3W3nW9OA8xtZaCe8o2oMe46JZdKK2rmCe5CKhabiDI
PCKT8hw0EgtcjkXCbicnQkbJr4KEYUeii+nJMzZVdcgaoqq1tfWVYioBbAzrCQmAUZ7E1H3Huf4u
eriKfFlZ7X3ZDgMXzYwVpnlFd/+dTe7PoBuazuzIMUu5M40JvmwmyLBla/fSTyBZCHsMZIBnxo3T
LI+p6z/n/rQ3beeAKbONDGWfstG4xMui0Rl4ILq0Ma5Ov2ipN60peWD03VqHYkt5/EqZ4yeS9duy
+BTOJeCgOADq3mEJo5lSNS9LHFJ6utBQoqwn+hdRI4Vv6YC0HabzZBCTQA3SpT2porinCh7wWgFw
V8GT2enTEDc3f0T5/9//IS//q5FzlyWp+kd8/n/88v89NhX/+9fLa/7zNy+J+//5q3P21aG8/1X/
69/a/TTXH9VP/9//0n/5l/npf7676EN9/JdfbP7oK7gbfrr5/qcfSvXvOf+Xv/nP/uG//PwzrQc2
AczmH4fqH0fq8hP+fOXlI/zb32gTbP5aevDnC/4sPQjMv7uWCE3TNn3XCl2HzoE/Sw8C8ffA8m3+
FDjMNh3L/o/SA2H9PYRHpk/A8j3+z3X+9i89C276b39zgr87IXktgXDITfatIPjbv3/4f6L0QPAP
yX90Ixy+Lx0IqHSswHZd30IIaVOlwJ9/fdxndUJFgvV/4tFIdFq77oHaDRZFMd/EIbgQ4YlQ/on7
6QzzOg8+A23dy7AhJjpkz9N98NqGAaJPWq7XakzQgQrolwRYlFC/KAS33iLzuC2bisbJccLv5vvL
vg7aiDDGO2mBVUodcHWN+HqXmNRXh4Q3JuLwsOTXDfbeC/bIHd584zmfbvwawU3/iJUdZVm6rywb
0wh5+1Y/2Ju/fHt/HqK/9kDY/8MhQQMRuhwV2wFh4mv56yEJh6CLrTEUh8Xww32CZHadYNBmRYQ1
NowdCnJEBJBMm2lxrs0k3dtL8W5YjPW5pJAX6/teoVhHKlXzaZJTKE1EUnm4sosGvZtG1JGE3uvs
e/Lwv793i6/vv32hgeO4AWCvCxcZMD/QpPHXdx+nUJ7EfbY8U+LXipFjLZ3qDogeDYcKmx3j2k09
vtT0z61nSXhXS23dQXTBS5Mb487qyB0j1MEDtUFf5Df2xhtngPti40G2Afm5kd1ny6pqP7WUfuTY
cCmX8QmvPdotl5D/El67wmxp2ctdZvGcro3upwLwWUmkEKSIlRviqI6zTliOl3MxgtWmU/BKEsuT
LxVtsZl1YNVDuOIdrCLPjl5wm7DksbIObABh8bSciJVY9oa2D5XBjZKSWW/No1MLiRQtnKIiSy9F
T5+MgdgKPP010wrZAg5VvG49pjeBYXWbPjG6lYW2d+WpbxtIE/ge63UezwRCQHCndrUnReKlHdGd
oZhEeodZ2TOeZcseoG3jSw34KVLA+pu0HICxiLIxNSm39K+zngzmqSVZCLSaMnjX9A+z8B5rWxED
N2ECUPwjUEbtGpfHnajqL5aJfGWPeufnNeKx2foo5keCsPHOTuIjgFemPhqASd1mbgBOLQXxQESN
F1V/LCriuErSeRdvE8Yl0ZCdQG8ieMhlVX9uxeJg/AOQh+3b4dP4WAhjAbfHnL2wxQ+6e5Vux3dJ
ajWg4jRBOtrYDYOIWfpYkRFG8zNbpEtuAxtC4BDtNwC78sCMLYwE7UDL7kNAitG+7EgqyfHzLyyQ
JRxm5ZPZB+7gpkQnIYfepln9YXjEoFRqhOo2EZBTqXmXBPjjZzm/VfqJVRr0s62f5SzeO9V/+iXT
ADIJP5gQ36n6u8+zOxvohyyXjFRdBbUy6BevlW+UqRgCRR+wZLleYPqTYPj/7J3JettKtmafCFno
gZiSYC+ql2xrgk+SbfR9F8DT1wr4ZCrzVA7undfA/EBRkiWKBCL2/vdaVKfCS70wKSp1+7uXJDtZ
mddGX9ptlVLZBs3NwAvr9dqIDl5N20RHGABcxp/Jlc8nPQbkQNE768e7eRwOsdnfqA1JD3HClxP4
6fbTMx8sMQLUL146gyJfpMt3zXB2armR4RRZ8D9XMJ4YAgcKzTpGRrSc/dkjrMlcghYPJ0KWlMCr
mOkC+5ufec9K8mlryw3zv/oulmmBOzXSjyXcjKFgL5hUj6nbvTMZ/yOG62xHSDR5J8HAHN56uO4I
25S8hpKdf+wMgzyMoICgawwkipATq/u8VFSDvPyj8/3fsAfeWtrvpW29a11cI0flhO5Bau6kuE9G
53vK39NI47ssTC5Zkx76tnmRM2omkmye43yGDr9Aab8Tbm4PnsGscBk++ml9TYUGvi/Ci6g5j7nd
7nr641A2BFW7EFsMk+eHIjJ+lbzzNszeExuy85cBCJGr057BbEl9VafZYS5Vy8xYSDuI2jmCjUeP
0RDwZXwPSpqcNWagt7l1B3A4qFRSohgfZooIicweUne+JZ5wrD0RsFQGye6oZmvO6IUQGFA7EGWZ
tYHJgmylMk9dOJxSxrGQI3+YTnEDfvlJzOBf3Fm+1LlrBkvIbjyc9Ps//28Grjd0qz3JPgSw6Xue
eYF6f88d9eeWtxJR81OYhzsCDDs4K4BaI5LNFenZUf5iG4XpJ2RmWrNIBxr3FJIe1AOp8L4TuGdv
Jj7MPnyM3DzoptbaJGG3tXz/zZfWTeRfwuzkdRh8Qtaty2kmP0cVRJBaCQ9M2MhdInRKZbR9J42q
mF67B+gqHVFcCuhJ7DT7wY2fw8kxKIUPJ9PklMmsvdh2xBMMmyCUaE9lb3yzyD+nbR5knnfrehVT
Fe0lS5zvfc4pDOU3dL53qOFJ0CTyZkkAI5Si3ZVkSmM2+QEaBeIGA2Sxofeeu5YAkYNTbZqXFGaP
DzeYy9vWgXjA9evVggKBfEjZwcyJ4RrrLq/b1zCW9643UlUrvVejY2oKMkSc0N4Ug/XT6uDP9ZTt
Sw7YSJIJLxhoUQ/RmX2sbXFT0peFStJjObLeTImKnSEbGNpRQBIl5xSiEQ8t1v6QQuMtbHSW8be0
hgeXBJiMCgJBUj8T25yOoLOw7JAaihKpxItjvTdn5y7qiQfhzDhV+fCMgmaiGz5zfuHaM6PPcDLj
s2jaEWRiRS6f/KBnOUTq8fumpE1rLfwGqP1qhXDDyGeVexnpB8t26ZXq18JLALaYZDJp50L8Z7ci
xGxfgegfptl/SuFRab73HbwFjE7ki8FbWifvc0GtyHWsd4eFSKqw4BrplNCGp4RCs9xhX6ENaAIU
G3gp1r17v/j8groVuVuBaAmWHszbvr23lVOcvRcZg5BwB7SGu9gkGAHdub66ZaJf+i76ufj6cyNH
MFP4pwBttRutYxtE9WMc9ApttciDya1+JTp18tygYAErY1fM6SEyxKmPGv48vRXufOe5j5LoZgxP
noRY0BbevW5P/LHt6ScJIMbjzZn4jPlCMKk82FpEF5Zi0+B5zxOF0izyzyZzRgwRIRChjuZYGwgw
IETRPy39e+66ywEMgn/dO3l6ncLh20J7mXNx4W4082bq7adcOoFHw/aHeuoYFsC5w99jcpzvUTP8
XDAM8VLSv08Q4hytpJBie98io3gqPAgeQ2/susr47rUmahYbapud/xzLkeIpq+0+QRYgRXNh938/
DeObzQWRtAIYx5BMcjnTJs3batM01asf0TOw8tvYbU7D7D5q5nSX1i1Qj+yZ5edZG+Qz2DCHGiFN
jnARJ4PMOl9F1w+qovrtuDzS+kFUns/5Sf23lmvvzUw8+an7q0slPVHpvdYe/GF+Q6ZCdlNmk1y/
defmThMtP7hN8pNodEhHom/9ZC+FyO+H8WMZC9ia2dAdSBwIXcFuagoODjNAfTF7p16S0xyn4gGE
EN5LbL+zuWvK+mXqZ9wC3nAeJuMoNRtTYD4D6HPAvpZT4m37NjnLCjinjQvryEgBOa+22teurUYE
k51dF/0FtPR97hEf0ggjMbphMgNpWgjF4mTXFnngkIy/ySCJGr2PkchkB5PZ1qffp8ZlImo+Ewon
CV+8EOhiraCBoIht/znNGNcqKQ0N/UC9NdOfjGELyLLchQ4Uvyri7Y80hXXJcBSl+JVEQC/KRY+2
fsoTn0207WZzMSHOtNOG92FJXqK9ZZZMfyxLskJGlNACZmwwExqwi5KRTspk3bY2UmAVJxl1fqDl
HTnB1gpq3zUCaYIS1euUP+Kkn4iykcghlzyPNP/KyA7cPCyuSCOemFbMgnbJSQvF8WXITe3QObw9
tKZgxnuBpJKHMSMiicnAvzUnBTQvIi79hMl2VDf6Cg741931AWOmCexOyWF9kNI9ne2ybIL1wT9f
YN3nFJlZGSFI/foW69GsQw3yRu2+UST3CiRrMDcUwUzrENPDO2mDZyy0CWLEu0oXqZmI4zT1gllv
TPUDrd9ovVtL875MUyq2ivAgxxaA0nqY6XTTprCmeuz/kIrxUMZWuC3pDu+81GRMzjRORcuwiOV5
zSGRpX0i7I8gthbRmcvHk0fLZUjn8NnGtVGt3159m/Vo/S8iJkOzzfq9czV079uGDLqQExOpKQAO
s9sx3FHgiJLNdJN0kQcIbdo1RQSjPzXKk2h1nXY/TjKiPsttKtSOyXLqg0XqwE/s5cJLJr5rNSO+
wy6AXgfCL+eBrtzl1Im3kdGlt3EY5Ts5mS36FCF4Vy5Pk+SiIMPefPSiKA/adIBV6wBvYSFNg3ea
aUO5FURXzXYeHNNIzmaRGUpqQljeG+utVxjWDhT+pqgI4BA2bli3q0h5lup3WYyWc6zeWI8wYh6J
5CaJ29ceUjerxHLX4MCZjaK56r213Gs0ZAy/IHqwzGKPN8rZZwb/f+dQ+kV59IP6wufSLtkJu9SR
y0N4HrR9Tlj+lBRkh22tth9jIz2LeUBY45ARcjvOD2XNpaIv6G12sZO/LVyQ/NSi/lmP7QULSr23
/dHaNVH7AE6dkXaj9XbG1D7Zhimv08JmSi/mbt8PpXFxKXXEbgt5gpliYGbOiT2+ferGMH2gYcZ8
N28Zlhrlx9jfLBlp9MrmAtZpBZOiBiuxFEf7SzTTjYjpxQaGpxoz8Zh/97zoAR4QWaAslfRIxugZ
nspvq+H8PXWMC8i2BxQUWud5nH40WSFJ3nnLlZeIH/gMnbEZj6KjC3Z1dD3/Mrmad4HaLpz0ce6Z
ZWLLTbiJhldXi/nOdsf7DHzxIRuiD6fq51Nd2R+59FSPZ8x20u0aeLBJetuHfXKrWSQqQyAtwWC6
53lp5mfN1YwgK0fOlrn56AjhP0cak+iE2YutqjOyq6fiO2Oq8fETjMxCsWItU9+8oV1t3oy6fU+M
H8+NMLKds/TmC2DQ+6yeimMySOBgWn0vRHg7pUZ+ZOi3u0TM78BDwxstGNhavHs/KMshfWwNS9wk
uXukCr2J2Zo8zjOD0MwYGeeptr8nbuvyR8yovDuWf4plhGnSjcxdKbiq6s33kNWIwmlaUN5TcQJH
tLMZ2bqtCXZsUP7ZJxfML43D+2jK9KPWqb6XoLGYdybx52ejo/Cw2O6VwGx0RxOXGZbcrA5yjM4J
yLV9XIQ/ezhxj8wnB2k5eoc5xmxBBI8nzFh+jK3MjgASgB1Xp6Gkpg6j5eLwym07d6/pFvjm8RzH
jB54kwTiGpffQmSajx6jIQYOvstUswXViySoPV4QI3V9lnPRJaIq4214hqH9leF060jqJb4rH3Dr
gR1zcLQ1duYc9YV9vOHUTtB3psVAKvm70L70o0+Ds62jLYOHv4gRxHfEFMDyWa+jYCUjF0r509w+
tLxy4yYqzkZUkatcrJMRd/saWyn+SBJCrCUUpjh5s/AaPDbIy7WeiDPTgg+AA29Juo07nKwlGxAE
bUvOnLF2qf2Z387CNWMvAM1ysRdpUR6SFAuAb1J66XEAUluJCNxd7CkbLkoz3j44SXGfsKQxtqFv
y4M7w+vCAgNjVpb6JdbmO9bT6b5qS/8Uqhn8Qdzpej1yrc41ZDvzLRwMXCmEV3nZmOKQ9MK9JSPK
WaZlLFvXw7M9uOWLo03f+9HQr+23ptWS54H5d+JDYPTWRhALxkJ3HsF8MrYYgZcsbXDLJth/phpZ
EFUti+wpCwoLgCWMMCbLpU/zppgPEKCaC9mRwHOAD9Q9Q7KsRGrw1wEd/RemHwDXOSPbIypwMk/F
sdYH0E19eQM6uDXTKwmiSGU+4DyJrd/Xl6KqidvlKA+qTn+gZrnxO16cpFQnJGMw+sXZUzfrUUKA
iHbEWYM1ytZIHcr2hi1wyNUxVuKt9DjNI7FUUc+7UKeWpLVSIDDQGBBHGEDZhtAMmr3mNznzedfp
mnlOqRcjlwCynGSYXzbGUFnnP4cKfUZFockhbp38ctLDOzPPLaRb5EiRSPTUF3ElyGw524INfF/Q
nc0d9K9xZwexNzDGrZqh64fWm7kTr3Kg1EGScYJUmpjLefRM5sTXw6xqkpM+ko4tHHpR6mY9YjZw
YR9IWu7P/X7Ok0ApGoMs93F2tEp/ro5K9uGs8G0E964ktEG9ars+MCQRNl2ZorJQC5fGHZHZQ4cL
9KpFSaE+Fq5Ll6+HXa79O0h7b5zmXWKXgumXf33t+g3Wm7997OuurqcF9Pc2hZwbsQf9+pLGYz0b
lah5vj57fdTwlZb93w6NmpKtE0cFZjt+4n975Ou+r7kkfjvGHf/+G6yf87f/AtVFzRY4ZkZJ/TJx
E7p0dCUk8n/9B3/7iv/2Xb4+xZC8c5Ne39dqtciJkPiwLYnPVQnecM2FZtBVccqoIA83ts/TPgl+
yZRcUuSB+ftPoA/FU/kXdshXjyBMoHQX5pgXmbaF/1MUgHfHgavorD3lJalXURAEUK8A3lefgpIP
apQZtDQv8epMW4MHopYNfkg6h6n1/En0y7lQ4iDNKuL5knctRQEaC5QA6uqMOOVNlguo6wmOYDXt
TZKgUXgdzPpcFh6elRGvXjw7cHbAzW14FW2SnHW6M77YeJnQcdVPSeLhgKhBg5KmssR9ZUTvLsGe
jTFmt1Rif7dD0BE5A86BE3JIPKiUyYlt93dcZsTqHX9LZvzD7dRQuKYDomm198Hg919od6dLfdQa
+QmRhuRQLSVkFBgpHmKETdvPV6vSfgPojbjGPJWT/ZJm03PczDVRE/9+7SDAJabCm0+fQCQDslc9
s4j1t9b+5UvFnvXHu4LxBLNgRJsKkI6qLojj/pddatvYkhcvzi6FxtCDEb2Z6nfWaFegq4W2cvGc
NGSBiP9jmIKe9V9KdkgOlbONovIJ2NBlkgLfUYGtjRkox74zneEVJwiurgc7b16ZhHp0KmKYlW0f
+kT72SESD0SX3NFHfvKN5SWrRnk0MMQxU1Pd9C08bK0956zdsizMznUfRjTV58c6ckn2komvZpZF
DXiAeGKDHHbdpnOta4MHJEhcwkCc1BhOwQ3e4iMCos5uQOQv0vLpzE7L3r+0LLZINviC0UhgJs2C
t5lzEtkTlv+Mxj72zcuMvoUc4T6lkYZv5G3WmHuT4ckYwtvGmY5iZIK9hJHUExFPzFvdT4FHEEXx
KvHkSRLF18YhBduP1wajgpvMgejfxqmzKW9qn5NobiCFZIcqsl/r9LU202+SfAhF2ME6+HV60XBv
7MTEBDNFhEffhEvpu/VHZRX8yJ3YjZxIDlZqESIYQGNPjevsefUQyjYbgDahIPBFM0m1vLZDTROi
sLAD2bUjj5bBuxAR7d4mFrGJ1EbGraoQ/v7PljltQtqQQbujBbOSRXRJyyHDbrTQ7mc2iVyfmNkL
slMHLC+286PQEqyXi//TG3LsQEgCTAlCJGwKXozhA3TGelOU4BgoKT77FqhEzwlfkso7lHr3yqbs
xF7C3RQjfzsbiy4uCuc+sfiFa+kAKmiXSxXnv/CfZghZqlz89ie9USH0s8hyIPELEgnmC9863XKh
/8hgyVTsmIrq1szL7eJhlGBsQgYe9XvzG9o8ipKFRyEoT+hIdOSLmZCuVeAvO6JHLRhQh44NC7le
msvk8byJKPs+C/00SBCoDlXThaegLjUCs+Ub+PBsb6r3Wu0WbFrOtWPcqn9MkEJYYelKgdPaMVSX
7jWnfeYFz5nGjXlpteC0MgW0qSjZNTlVhnbh4liBmLJbGW+lDqgwgc1QwaKixFAFCeJsujcus2lm
dFvQKuBq5nmsEKIbIvkzIr5AnzVSWRFXblTiFIp/dJR7Ll2VoefyLaZaZSsDeEnYjFGGtH72vaU8
srMKItlW2zyFOTM0QE7v4MJSbtK+F5KJg2XifeV6FOzcN7Mi9tmoJ9JIR/pfTkFg2KCrFT6N9vzW
OeKzpR7CX8N48w9RK03YwSHGGfmrpw/ZZtljIqqdNxH/Cd3oRTWk6XZh/ujj/uC7+aGdmmQHL4J5
mowhmKnxJWxxlvRGtmCSdQqm0SecU35M9Kko7I3o1a/fe0ngQ1dtWsuhkucd8gb2d2yzH5SWy3/o
WNvO0e97bH+70W0+zSbuDinzIYRDTh2NtDYveAmaNj0/+/eIn6tonIsz4rZRBXuSsynsvxORnigw
h8TdluizCBV/mnF6k+XVZ6vq6eaI0LOmVHi5+iLaOiME/BrW28Fzj0L29Sk058+Gd1BL2VmDJjwm
lG76OfkRyt9Sm2uQs1YAXBHNEu1dDVNQxotOp3Squ78zSgb7ulaBWlrwfV4eY+huR3ZOYJTZzECZ
9OG5LHGR7W1qsJshcX4kBl3jNPu0cpMYWb5QEUxRZoloelha/zPjHFprzouXGRdicCiGDfNOK/BI
Dob93ncD45lD3oLv5GciCxiUGvigsHTv0gwXrgujeePLPuDdzrPvQnFliZA265/CfqaxVm+xq2E+
amZeEAAI94XQHn3elqRhwYf3UL2QAwFzAV0c9Nox136Rr82pG9DZGRxNchGNeA/I5jXL7/JKLMG8
TEpHsSUfZV6HgakCWXu7bLjVATns6gEoqzVcha4mHlIWSc3C4sBEK742/P9/Kud5rsnWvEODKoOk
o7D72f8tZCPIbfyff0Zf/t9UTpa/x1Xx/l++6K9kjrD/YZPCJWZjGYLQhCD68lcyx9Ctf+i663oO
tgwCOioVU1btGr/x1CMesRyEFpT/XfcrmWP9wzUcxwEQSPKar/1fJXNMtkb/GeXgA5bHQIYw+DEM
SyV9/iPK0Y6ZX0qG3c5aoiZIKYVPM0tjZVKjXvs6tcu2ZlaR9YQ0g0F7ynzwXNVA+THOYFzRWr9w
4eA0gf4AaBkex4ZmDdA6+yRCDUyejXDRts9lG7UWa7pTPJXJhUVArea1LPzZ26ntPySoEaZLaF0V
yUKrcQns2YD9CJPRdoV/XqxCnOkujKR3WdSYleuda2ZyamqNWwAGbIt0DdpFJ73zevR1o9n4IBN5
npGdOJ7QjutDJhVN9qXqi5oJwx3mz24POuyVfCNXODwEf26irjaxO7G1zhyuDetdlrLgoIgGAZ7+
5yevD6w3ifqK9Wj9LuvRXLKMY8x4Z0jGzYv2d9xNbDj8goSRnheX9QaAXHFpEaUenZREzGya8FLZ
9P456quggLG5nZcMIhcp+FMIsDZdlvxCL4wetRAajPrE21fhDcIepYFxKVUy73H5ukmNEZGLCzxm
zsJUDV2NTgAMkdipY9aXxE1uaAwvuw7VpDPBmzLTQ6kIMGlb3JuT/+kqpRWMrGnn6vn3nCQ7aI76
zYdJvgG99xBOKez12PUZMfRLLsolu9jIC3xf+wH1jxr4mO9HiH/wS+RyrNzixiI1y9Zz8AJbNuY1
6k3jKqcZ1BPkTJ424vn7tE2PejxnJ81n6sDsIiBqg0FEcf5tlUZ5HQW7Gn6a69SVx8GzL21qDTch
Ssu0Nz+iCephIkHpl4Toro3GXaPtw8ByKi4LLbhIjfk5tkbjE4axQGZivoHuInat01Ee0pz4ao4t
r84eG+WEdO042daR4Zbi1o4FXO2iHQ/WFLFWMDJGPZx2mg+4mg8ScjrD+nG0MQsG5r3QviG0Tf5F
dhefIPiNnjPyg1LpdX1M1BPPHsLmAi4N1xs+wU1d/2S22sHgV7/O/mxdDfVT9138OmrmvFdj/utj
i/oENynuAP94QawvL26Ukh2xe3hKWbnctBO/1uQmPB+M1giSRd7SR2oumzKnsaQHZx6u7tDynu/U
VjRl+b3v3O4/Pja1P9o4u036aNnmWVxcNFOgX2Zu2Syj/swmB7gv/zn6CnW4fvDrpoyZRIcht+EE
iGxM0GExbP7ntJ8v6z1T0grK9FKVBj1Uk7Rk8HiGu6Z9gHv0wvAZveGZ2TyCDgRb2rMjebM0lnuf
Rwax2mFGkZ5r+ywab61MyPMA+ILFU2szZJYQ8QChZ5x8eZ+RrWFEAgvJ6BdvuKiL82TO47ES7AB6
vDn8kaDb/jmsPTtojaw66mENQvSTiPxIBU9OZ1PdTPm77fCX8wUd4tKkKFB01APasYfTlMvj+iHR
sp0yDHvctRaxME4JgDm0iQ05VU660+xa0NgVu7ZBSatkGO05M1O2im76CQB33MHXbc6pupmT4a+j
9WPSH/Fk5s4BVQ+0l5Aa32K4x6J3k2M9Mipv113DllG8AyYDWxmRCF9/pKWI3o2kJbK+PpMDNfrK
lxqTYDyxpc2G05LTcRZeE5gqbc9lrGXmlEWr5IXNAjk2t3pf5YwUY9f2tJFzA94FgJgges+93rgn
N9yv1bJOL/Vzn1rF0UrwqzrRMSmbQz4Ipi80d96Paf9iLTNnY9+Xe7Mqn92QJz0ZVWue+QfMlAa0
2VlnJrnCjeL2lggmCvPMPlv0ojrICFF5041NvHfYh5fWKE4Q1UFdOkdNxRdUW839g+1Wh4Pqo3Xq
Zj1iAb6x/AQ7TYUtDA6xpP+mXgArg309gkHx2OtDvQ8NnAqJjwjYdRIuV6KClxkO6uKVE7EQYUqw
lcmeIEn76ay12XS2Sxvdes6+JOqt+WyO5qfpefrOGUJ7by3dw1oZbabOOrJnnbsfTveL8djuTAtv
xgDFdvmMARETwrkUoCKkEcNo8N3fiZ+2u/UzUY4yb0CA9s9no69iixxWYNRgSHtFWh/9yUyODvTT
dj41pbL6FhM1Ik6HsHBnjOaL/c3E2USS4vS33329OyY6XciMkaqZiZ8/TwNQwC0Y5eW4Pinrjaae
Dke6NxjsP6aSFvaSutbZHq1y51AJIJgmdPqACTabJoaruJy7TL1AM4fS/7xQujSp8IbNkrI/H8V5
uZWeVR3Zge07Wt9nv2xvJqfKDjSZiTwwIrkbRGoEoUFMNFFMejAsHhmdM+QWedap90knoYzNKkAf
4ye95wQxFHgSRDrRIJWYpnVIUqDaeMLVzQLlHsJtqVNpcfJ4J7a40utTPNKw5s1xJnlKECgJj7nL
taAGrVKb7EpcVZP7ulk/1i3DgxIrAM7lZLfeWP86Wu+yXa3PRaJRq4g8ov8VtCZeZsf13R/pBmeD
9XC98YUjaOp7KnfR36QRCchah17oSnT0601vkIowu/DPOQha0NVllHFTlvC/kCreabW7EIvT39b/
dz3ffv0YX3eXUNcOpYsg1aEO6gGjCnu6HVkNzmlsZjbFfv6tc6j/r6Xu9QY0qx10Bc9IpUf2jeE1
zMf2zu+C9ddOxlp8MXFxLGUtj2b5rIUuus1SvTJjQBsVY61049V7U6zkelvFxfweDvYKIJ/ChlY6
XNCR9rQ5RT/yJiOrGe0Sv5n2nYcyc9tY2WWgHHeQisBvqip7sag51PXQVvfXR74eNopjNwzW6eux
9VPXT0hDuz5545uVr9Xi1DkCYyUvwj1fPSkpvZPz190/R5aS+k6c2hs3Mnbrx6osqjhjqS+pFQrg
kjbVwS49B0DrwiR5Kc92mus36egtN84gTmOtsYn0inmXtOWvBFfnGeEZBJC6WvaGEOT8KCHnkVmd
16NUHZWJKhyvh+sHvz7nv33M6+S0rVDKUI3ne33dFKXXHhlIYZz5nx//29evD7hL+NdXDbLRtppG
8WR969V1gWZqPWwgckArk6ZasFPQkJzQB+raDe2eo7RQ6n1dQr/urkfjYpNtXh9e76+X2a+7BYO/
wAnmMzgF1I2YePEwcsnBplZz2Z1Jva73J/U+cogXj0U3AdsyRHteb3xdQknx+4FR9AYokwV0dr2R
ngcdjivylpE/Uj0Gtk3GK8lwouvCkQ7ABUtWFXbHZMzCw0yAG8uPPfNsuLVy662HUqhLYa6K+n9/
6N8+Cz3SpO8kYdw/n1XuCKvVp8VTjg2UPLiG1bthPVpvhlX6sR4yJoytYz1k10IEZD1cVGzEWB0f
6+FsSd6uX9/FVGqH2pNjDk2AAl3VsBegzq+yLH+++b9/5OtbhgnLo/U7rh+TSlMCn3r98N8+K15V
J+sjfw7X//3PD7J+6no/WV0p6/0//+PXt9KVYMUUABYvnpqi/dv3//op/vzYXw9/fff/wceq4pJ6
jc4AJhuh0xLOc8d+NInsrekGza6rreWoTxTJSiIgSzKZgTSaW6a8AfhOgMnHpXxNlbSmUvaaGuyB
o4Q2JeOMBwPHTadkN2yFf7NEf4cw2OyWGCFOs6DGqUw+3VC6nIKszDbp4hepVDqDkurgxSE7OBDy
CxHudEq9k68Snqp/tpSWp/aB+C9cUWCpjM/LhLxnwOKDm47Yu8Ew4YgYD88PXOh2k5qof6ib4cZh
4ga2VLfPNS58rrfvJ4RBDevTrezTlvcCOqFUiYXGFsVQjWuIwDQOZQnPJ9bHH2YvqVi63/0Ugqen
VEUEeLY27qJZGm+WlpMlYyqbDrbZUB5bXHRH3uDSvVqqI6SK8wp0zzv7UqEg4NSX/IiVNimOf07z
R45LKVVSpVHplSLQviADcD1Y8clu2JCWFZpRC/EXbiajjnr+VIxsdtHwE2NWUOvCOZghFYkUt1PU
snMbWmxPWJ8cDWq+KmAUM9dWvnRD2vsxg8xoAbNviSd2SiFl45KKcUrRvnuAtpO9jsUHDfHdwJLr
bsZCVbSsdZuWHAwkymZGVEXT0KSzh7yKMjQ7DnsgAua+LUpwZSvVVaWkV0jlI7AQiLDYZR9kS8Ww
cJFkMZK8JSAgDgJ/lq5EWrKNXgnAp5eMxhNM4qEPaiXeKjFwaTbDlhInl6RuvU+Upothq/eUV/o5
5UoNagTJgB4nsAfwWCvNV21q18VlAVqwWi2VCkziBJuUHCymV36c8IX5E+hAC4NYXDT2Y2L7T36d
38KdYPeuCIi9Ed0NHfl7ZAvBgpFMUM4geY6kLHGxlU1oyyL8ZaUSmcG7u+Ffs6X8XWzJjVdbolxo
c20UaIuSoSWsrTYNejSlSVO0Owf2rkgQqGVKpabjVNOVXE0ozVoB26/GuyY7Xq+GEVZbmyD5CC7X
qPJuZ080H3yCIntpej3B+uneTBlxJFp27vr+A6ocl2l8Raep/qbZPqdV2j65hRouxRHnKFkcDhrn
6iuBHBi5ZmMqqZxtopdr8MwpMhrSOS1HP1fioWss58PpnEdbCerqrvpWc4razmOmb0Bo4MhVWRZz
mcarrl9Rb8xbD3Lrxjarls+ii5zTWqCvewt2wnbpYk6Z8eBWQ3c/l7/1BQbe3NHFANqpK8me9+zd
NEq71+LfAytvU8DSfi7U0hnz3edxfBQ1Uw1u6nfbAqDaAVgfoF6l9itx/JG1dIIQ65+j9H/NZVAy
QFspUQmEdZj5wGJUWq7iwyFvN+e8UNVimefvJk2lPccQEhEgRiLKv1jkphtbWrjoODlVBYJCRiD+
cJoK3IWFkhhWTnrbgLfZuVH2ViFGoh5ORjGmps6IgzJTsQjtqfuYSpCIl+VbETKo2wIeAE5wZOT3
qV6litgVYw/NYo9vMdMRL2qSgHKqZIxAzX7Cse0OIeeorT4X5EB69ri2ZBfdd7dlOt1HI3rHAbA8
tsdJaR8hRPcE3PSfiWtenBlWkDkl7wtEdxuMGuyEiK4/r699CQ4H69qrBXkLICayyXnkiTZfxzH/
XSckLH1QFEei+qWj8fKt3ylT8DuBeGfiPvsh4HWQc302lOKSbtTPQUkvqwX9ZWpLAns2SswCN6ag
+eszJUOE+KaD63joqvxxnA0koLZr76aoz3d9nVSwVEnhpjX6TWOpd4l8H6LpTeLnFHg6+yg/U79i
vqcjJoDJk8hmtilMsnddfJk1eVea7gdDT71SgAJYOIuRnHRDH6/yJj+Q+u8prnXsHuNv3yiPWTxC
oRIeyKWFl1+iNHRdvdwyBsnuwQfSkkeQ1qQA56k0pZqBsHRQ6tLaQmIqlM6UdMBHPe38HM1piu+U
SFXPShigN3Gho8+lCmqEGK65hSjVEmi368RutjoW1bkke5cm322lV3UqRKtVN34MHb0THQdrp2Ss
SWx0RBHoTL2NjDBvwzrzjtShagWId7GcR12iOoWMAM2zD6dq6/b0T0SB42XBBms71wU3rFSS2Fjp
Ym28saiL0ITP/r6dnMvguu6tgWO2VbLZSGlnieTcUm9GNwVKmC0aDchBaWoTfLW0NI9chZud6CGG
e+gWzHT5RoSk3jSpwhO6JoZqFo2biX7uJsGK6yZqxpAauxXDm1Xi3JS/SNflr4wRStaM5i+zuo8c
ylCgqqZA2jOnwlcYjpfuvY7TFxs/Lyzn5iyVstdQ8l62q7eMlhGQi+I7azSudmyUB3BwRWnc+0vb
B6VIAXRpcrcIsGxRHxmMCXIyjukeDqP10iuV8BBzXaaA8GhjGfaUbjhT4uFaKYjbMrUo82iPdkUg
vGBUZBxJ9Q19QVChYrhSpnJjxkI/LH13j6cDmgipdon5OMGALCudYjV/ssJjQFFJkkOlSzaUN7lE
oFxVqJRtnMohs/tKsczKD/+O573UqKIg/d97SdNdqtH+UFEKo24JxibJNunJ9SOH28gYmbM7oHUO
DQTPSR9+GrF8HhaeRxAcTPmFDDZwHVM5jK4IRMMKdjQfDcc6OzikF1zSppJK60TBdnWHaJoBNGWd
+cirqWKavp2YKho3FH+ZpMFTzbh/QhGVJaCFw1qfkVnL/8veeS25rWTb9lfuD2AHEi6BVxL0xfJG
pReESlIBSHhvvv4OQN1d3Tvi3Oj7fh7EoClSNECateYck1DR3pQH5aJ9tovwN3sOqvhW2HlvtZY/
QsYg2tqKp4Xfeq/HZ1gLh2EJ0DbWKG0dLFlimPuyG0h4piAYcdbVEItLy3YpexLJPVqhjnRlemaz
94QfL7kZQE4M6AQyLR8Zzb1rtGxD5uzRZtfpJ2R/iyUEfDLLBwGc76LRk6e1f2kUMQSiLrutLg2k
pDRFH7y+ptZMnjjgwWE7h2SM14SNUxJHe5WwupXsFLVvGq1SWtljjasB30SRuHuqTfl9GHvybsKl
0Rbed4ajamOymN/T//R2aTeK2x7aQ63rZ1wczS4W4chMm9OCTWM6MMNOTuhTC2PCODWN99LUs52O
hdanBk7KRFzSBacyebQcpfak7RhAD8M8Ky5Tk3yic4xpBNNF0Lv8Z6GsX/D1p00qEXmjO6ZqnOrj
3TAOu2R4zlkSQu4qnZ2Tdqdy0KMtGI35aDI0MCB6+gOUwJuIEO878tpPeD98Nx28HcskUDo9gbbs
YbeZ3dwmVlSz90KYUvQUKD2JTlzTm/jQt7GvYqs+DaJWB5McdzrZJR3yEc8ELIbWiIkhpnPD3PHR
ORl81JRRGe6Pi2YjuFHIMlhoRZ9xc1W52GfMrywjg6OdlY+m8yQ9IZ6DWpDKPTR7z4UybUJHq6r3
pqdw3rXGgoTG4CvNB0z2b6jYfQp4D8IlgqAgSnQ3CmBWY+MF6ArnxwIKLUY0ZL863/gUoSsXIENw
kXTHdLz0cJE2ttQpJo+PiE51jBJEU8jxLDtgXVZm3Lc0OretPv60c7KOe5dIi7TjLi2AQQRW8tWV
y74gMHboRRGAIPxBL9Z870I6c2CuW1+WOksY+mIIvrIOfQgZxyit2/R5ymqYSnH2y8yl8DO8TuzH
SB4TsQZhvjIo2/02oqzdV3Yw+m3SkbPpHYsav3wt6Q4mCNyOIkB3qGQJ/8xTO3Y5SLw7tae3eE0d
/ue0sMut1yAfG8w7HTUEq65kh6qRCOeFcItZ8XvH2L81uxgwYuK8163qGPBcFIS4uETd/XDG9hk5
8IMFv3asZmoMmIK2wYwOG4a8OY0/pjzj0xneW5/hHdKljiquIs1kxpqmIgJrRDfsKKRd5OLDpsVE
SZ8CUOZ6J6zDy6c0NqGt7oLyIHuMYU3Wn4tLH8cfNvp3bHooqW3jdVDDZ40LGoOevXfC/rc1wRtL
lh8QJAC/Gds2C5Qs2Vn7wSsIpGL+mDLvLZnFoZT9b8BLL0YElTm0DizrfwRJhGPdY7Gce86j3pAv
oI3PCQQ3J9Xac2t3h7ywJz+f93ZCnpaNWwp030L3NMdrEQ7nIgjQGssfxox0txxCbzeX6PxjHOmv
iJYb7HOFuOl0o6RFWY2X1rqlNRT6zgxxJ5qzFx3EeTcTn8NPZvpTOt2xd6ESZGu4AHcto7BHuUZv
u9cZI+MtuxSg6D2MTr6ycsI/mNcWAPH2J33bTwDby0MUHkOk6zaiaEaJXxXNs32ZmQfRhxUnBmlz
rceoHUCbZX7GGqj1TKKh6ys664CDaC14dg/Kvnp1Qr3f++CY3EfOHuihCbsUhHqTS0MvjX/pc0Qu
XWa/I15poK5s86SRvhd/yBqsKGy6XSPRUI60qzdxj8s/n4HvCIqJTV18AhmAaR1N6ISnD5G3xrbq
ofoEyxvQ+/woorrb1EiIK+1bF44LHlbeskZ4M1vzqcbWgSL+wRXxHVR2yJMqpJSaIaqEh161zE9s
5KvOxKUQRy+hxL5dFt4egqhLnGm7AAkidshReO8ZhTjAGGfdFy1ZPWkHe9zLAI8SE7hpGNUmYWwX
8JGZgqsDCGJuupE0Pb4KSnp6C/rPbpH10ruJFiS0PhXdJsbSdJNQYYhtEvxSOfwwq+bdhRmZIQaj
R4bDPB3UK7iCyBDvIejBTdtg28knZmd4DnEvmltw4QQ70SgZnasBk/ZSYslF6hZskFOgYNYvVJ9w
/1eEFaWNXt322DKsjpifyQ6u9XBOXcR0vWF8gNapka71HXEFlPISZuSplHvR6pClkuQTVCSNSSBE
gSQStjGjcBeBwibCY0CANmEJzlpBJXGSfqoVxb6zH8dCe+mGTy+i6u2Il8EGvAg1+PuiSpIOs5zZ
Z6z55DFI2S3SJ0KRxAggQ/7/OlXxlubXKSrlrV3q1RaarLjJQTTJjpVqpSxWDohGx6KMtwLZG0Jc
CU63uY80moJVYjE8KLD7RJt3+ocIg/qAe6bC+sfIx3uOTLfYVfTMBcvR2tOvyx4VXyc5FwEBb46z
wEn18a3rCCJzdLFX4NORydosv52KtA2s760e77Qh9TsvLHdi9l4wlX22WfG5aEps0s/6vMCS+8KM
wJK3il8jNJO+EUPhhfhs2YDFoLNsOoyBVxn/tNLs3s5m+4SwCYEn605sKROEJvOqN8R3EYG5GR1w
EX2gb8RrRhrnyFaAwXjOfdFGP7U+jPdVchzZ3aPiLZ+ZNK9mOT9IEgK22c5cfifgH9526E0+IxiE
bV8RoziHHC16BHlNxsaOFJtNr3uP5iDeC7W4SJC/mM6pVI5CYiyfIgrQG9e6JjYSgxSWOuCje+px
OHSHBGAB7VNkFlUzPDuTeo77+XEc44cwnk5xS0JBk+3r+tZOjPeCjxD04VZWP0tIJ+Gg3Tf4NxpT
uxkXrXU+y/2yMZ07YnE8snFYyN+ZSfjDCMwXHDhAG2fCQlX1qSJJ+A+7hD5r3b2tvbhEWZa2fu3J
CiDHdJGjkSy/tSsHF3D/YPBrmYG1w6CtR9YTKcvPlTWqo3inqYCmLuGAxIir+mzfZhwxJJPCeIYX
2M4Equv191lKGOEVJQRx1UX22TXed7PrPvL8Y2gCxNM0ODI9eKGN9FARWp45+afBm03n8jNE+Jra
xXPeI8OnYomxI5cfHsfzoUm695wFNkkUDEmqmiAqtsWPVNWnupZPOQkMrpVSKBhP1pT7qVE+2ba6
1I3+JkXzBN18HyG58ws3eHBHbL3oOD4TN3nwwtcBMKHRaDdRq06dnv4sdbpK9WJx1bo9khG5Bbxj
7eu+ynAW4/AyRPWmxfflHL8nbfM7C29NEN6HsiyRJLfutcCaUxCQEAgEC5qJhcb+tEXWbENrKVYZ
5m3fG8WWHhpVJFba6M4RdJ6D9s20Gsxn3+ox1E5ZOz1oAVtBiQMyjR/n+PC/gr7/CrNlOwuI6X8W
9N3/zvNmSvsfefyfor4/T/yHqE9afzkeJimPKYk6xb+L+lYSFwtvHjYWotbCdfqHqM8y/uIuh+Lg
P7WAX6I+7y8pIHEB2sJo6CxSwH9qDv8L3JYwdPmfoj4LXqplmlLohiWFcP4O3Erxg81ZqU/HMS2f
WAjOqJPVE5SeArU95geHBDgNRBOt972hg21xDavZZ65O2k1qH71Kpo8li9RmWWq1g3Xw5rbeOTHN
1szBoCpHRgAH6A55CM3D4GGly7QW3VSEwdOFOBvdZL3jQsRg8Zp1/DMx7IXm+DgO9P888ZYH6OCC
GKdRwanBa6Hddk3t1kij9mzBy7WD++JD1X18IpS439gNDefBi45xFDo7ivURCmJL+U2VEGuCxPww
SVazTRK+eWYqKKPYWPw9tsX14KgLZaQXFT3Gqi4Pk9eDu1M91C35HlFDOQg4jFMTfg4NpTiTc5dl
CemSJRmrBZL1xCD6bcl1SueIou5iR8/6VMeEZDZ70IPMFHmAEzvOjW2KIwcIhZiIak+cra6NoFKM
+gPD+ydR1JVfmNoLPBHaQUrvN92EC7hPXXKrIsQujnEFdQBwQMFrjK3mmpjXYaTdApMXeBrSPTMn
qykgHsvvLOmeIJ1GW+l11Wk2dKTuXhLfThE4FoUPr3D6Kw2t9iKcjyaiUmD21tXUTHl1JCbJUTUd
m6ASRHxKopfuVIbfjzLZL2ZCy8E3JJeglKlMcWQsTEUMtzgYltqnqeI3y7CxT4zkDRahQnZREvlT
zBlVA9k8OzM5Z/UwU6N2jxEeANeGra+1PwNR/KgRY6Ducu46T2Z3tsVyXzqsk7TFgNg27XVOU+2E
AP3OLlgNyTgybqHcbsbCepcia++CsLxB6FJetJ5CjifFEYMrgI/ZPZhktj0HgDw3zUg4XjJ4l2km
hGFI6lMagkEm/uFl9IZs60CLozURZbuJwvwe6yiz/RKtYMBf2bohQV2JY/VHEgnGY0c04tZFXX+o
ol81NoU6XlwfWdMfBDOMnWu/WWE122ScF8U2D4Wh+cjEGw2aPKm593FU0iZpoA4Fw1judScVNzyF
Um7LccKKj3hgre18nFD3HVkFu2E0utOMx9xHFvC9pRJ01Ee055DXwl1TtShHW/3bSJcDRpjhbtFO
XqmW/xrygKeMzZPnFIR6NMF35FPMvPnTHAmOuDy+Wi6lvSFjTk4SZ6cbuu6L3vxGXN1TM+uNj+Zu
9ruGGTaAe1qnZXMoJuda/IhnEv/6EYTvZDxN1PWOYT48eBpBewKAu2MYfjNl4SGNg2fWLr/d2IN3
NYIpMO3pJCBgySp5mhy6oVmrL9iJ/DPD0jg3dHCIdDU5XljK6XLvLoksNu3BDcFkJnnZjFso5i68
WfOBb/kjVuwnc5C9OQPSLjXkRyWLA/WU6s70vOda1DdNjSAKDbXysd21lzZ58RKEQ4F+sEpERuCo
s4fFMAm1k1YoqRw03CbHpWlFMMBQtnSBi25cSgQwTeZZfQsqgTEMuxuNLULg913ujmwWAhp61iVw
cadTIRYkVSQDoAnrg0DJ+SwQpOVjXx0GyYIiCKBI2Yb3nCOfZYcW0zJOBIs66MGwwuhNVpxLlaAZ
HIcIp9J+rxc27mjkjOUYZUfcpeRQWvIwzPGxqcBaTQdqrV7+khqNdyqyigruJemqQ0QNVtMZH2zv
YGGwOtbG7MeIfneZW32z3aHxh9SsDgUBZ5Vu4htiFdNOXUxBeIqOA74jcEl2fexGuqFxH4CQBzDr
0GTZ9c1pqnJJ59huXvGtb/WhfW5tB47j4IZHitKKCiTRfZUgtsVcJKnWgySnfiiGaVuG9BYKNYG2
wtMCJNB9/DanIBUSJM272QUq3dLJkDb+IEgS5EBjCNYTiqZnc9HJ5B7iJ/M8DAl126mlJtCFxTVx
Ysdv7Z/4oxeWr+l7ExwKL5M/Nc9Gb5QFB80g7aGvYTo3rQWzKgHN46DQcwJ/lvYvKxOPJCxUmy5Q
2q6m0OQ4MNSqIv6YWyzOXZy/tbuW4pSmJDakkBBFpJwk+iLRDY6SfZXex9WuNQkUhFXusy48hgV+
GQ/AlxZRCrAVmwIY2mZoflZO/poAyttMNUtys6Y2JrBQCZeFbmfrFOe99BrMySPhxRwKreFtg9p8
Mo34CmZuSWquuqOGzXPDQuTQE+CwAbnp421UOOinvQ0mcDKXYh8g9hKdPFBwEz30LZDyh6pGmJmB
LjI9DqKF0OWJ94puHd2jKSJdET+0RtxZiwjizI673dmoyYfUfdIL0VLGNyjztEu1Qu9Ps+sae7OU
S8IY0TxY+bi+jXO+49ApDlXCwsMJwodazKfciEjYKB/wpp8KxSE35R1xh0H8vUfmdQ0RP6su4aMQ
fUWDfNEnjlAOPfM283LICQn2ACGwknoE6HqtC4R3GH66fUUv0QVjH/zA8ffiEYe0MSvqw3aG6I+d
UlJNPxPNDf3WDGN+HjCUnuW3IcnPnjxRgHW2lf0WT+5PO8qE39WvjavRwGrvIZK9hYiNfFU1d5q6
YVAItkJ6l9ahCscbbHOMiFZ31cB/bLTVrJk4pzhlkpV9u8sZC7YdNirmtonQXsxHrDYOaRmc4v5k
1/Axw0UHDNH7g21kFmOFT5zoTCH+RpREH0ZWuO8MIJ9ZC2+u71+TCaZOPLpo5Tm4WtMEnIJdUiFW
2erKOIVF8Yaenn08oxt8TXmIRfPieXVABTL5ZYyVux81867M+5dZ0RdRIhFbz6Y0M0rjErYgChCv
uVGIE7ws+d071isVOos0fcypD+VVRbvf2ScZkeNe4BxCDwhU6j5b4EI2nHOHQJ92TjSojRlx9FlJ
vY9HqIfEsJqEB2U2EprOgQREF+WsE4gbuvpgHpnZqcctyqf1YmhtQoYxrO0SrAAl1WLqpBRx4Y4O
47kuEc59Xaz3rQrI9T4OAJacTp8wgCPTS/91sUr3ap1TVgv3q5aNsLziHEub9sp6m5MzPVG/hz+a
NedA0+vz3DuITEv8C0FcTCdVPmVJZ8EOohiySqlXUfV6kSzS7y+NtV0Ojr9+ENDN6AFWieyqGF41
51ObnxaBxGG9312Uxeu19WL9C8JZfmIIaeBG8+B613ptfY0/r/n1coLM7+ZSTgkJPtXHqrst+qcw
1r2TQ5fnUBK6FtHuN9GQxtZ5/QM5T/oBRvtJ2hal8lW+6845V//8F3/UzWqJ3NLTLW7hHIkdItg6
kygr16vrnV8Xf7tvfcW/3UfaDwmRZn382/1fN90AHoJSAEagoxEnF0GcKi0QFPVyASq9OpcOBJvt
etuS9mtaktc7fMkWl5911S4S3c5vu/7M8M6xN6w/szMOr1kCJJEscu7TCWohbB5G1PIK6x+v1/72
gnVC24Ic2fiP4nCVGa4X+qI9XAWI6824seH0ynT6N0lmsh5j6wv+uQqT8m0B9u5WvekqRF+vJato
ldCVZTLpfv0RxaaR8Odh4Gx1corDqzDdKdJTCJuJJDaFv//PzxaGNOv+cX397pXDaE7RlU4PwHIG
rOXnW9XJ67UvxfLQXpMSx7JB0g5S/kWY/OdqWEHFSokOtLHu8LHat/U0Wi+kVPwK5XJG5Taqdzdm
UyNKWB7ovIk+zDmJCKrjJFpurtf05abVq0rfrre9XmExJgU1yHGQmmXxrnlud1koRpuRe5C11Pfc
TYBXWT9D5clrhhKjxYpbBYdkmsdH0dxYU508uoSN2XXwrQ7q9Cy1Id5VLKVheFT1vpSBQjFC29Uq
4TwT8Jm42QNpVFhYkcwdomJiuiS0fhkv2cxha98V87LyMChYWjayUmRMAAvdVB2b2flpCKGOfef4
JpKnjZglzWSl31ZdKqjrm+4WXIMixoJVRJhoJ5R7MUKFJrkMS2VX9EF2axgFMySANL+VbK0JU0qo
KVPYtMPyTrfpFtq6cenG/r038nhvkf3gR2Hd7FRqmMTFTcnZGfJPzvBni4n+VCMQ32haHB07XU/3
GQ0rnyz7KKct3zb60lR0wtOkwXD0SA9Ci0IZPuzjW8NkRShq9LTDKiBNjLbCFc9Ws1xUqNkyKkMh
xBGxykXXq193/u1v1ke9RTX69XdFQ8OsdsttbXrX9bF0lZ+uV+fe7fYFiLVg4a/NLuItsVysN/9c
sC3BcJcwz3fAQBTbGRxIMx4TwhCdcqRC6XXeH/YIroH7caG/rS+EFK3885L1AvZIFl6cM95/PRYs
TLl+ocut91UrcQ703PrEbnn210t83cwpU+M+gWTXrFC7ZOHbLYLgFeJSrnSX9erXReqq5jA4w0ml
S0K5jQl6XE4FDnbOkZQECbagQNyW+74e+Lrp1B6SghqpzKHL5Z8/WR8Nk+mH0QB7/frbsimtrWCd
h1PunxQZHNHxAVk7fZHFyoHa6AaRsrsHronVabnA2byoiJYfO8wKMsnXq8Yy9eim/SZMOkS4JoEb
LRfTwt8x6AohGp3dbe8R5t0tpvbaxkA5gCM4uiyc7MUXwbq8OK/XvJKf+G/3WeA4EGYZgDoLK/DB
cuJAWqZfb1g/MiqQCuiRIqrvocji+KTBVChjFpHDdDVW7XfPp1yv9QsAKdWGY7iYpWh3Tge7N45s
XMNdzalBCmdMVXt9B/M6IFK4/ccbrAfLWIwfkb/+76Mz2fuiNG/NmqxBRd7Qye2/T2rozkM3UfnV
SfpeJkjDiWtAcO6DuXxWNErMjwpV42W9PRIMh6mOvL2dGkOib9AfEpgVomC3MAWd3ARuAFak9QJd
hpUdu8XBoGcaaK5QTQWQy/QMuTb/c9G0KNtqydctFlPD+rz10c5WS/9snT/UetklhCNFGcfWv/3V
8kJf/+P6f61P/x/vc1dLxtcrrNfW533d93Xz62W+3t7XfariZAUdDw5Bqtfg65XXP5arR+vPe/96
Dpl80RHU9+7rrj9/ohmSqondojNDhX2eF4E+AFlnX9YJBCjO92Iiarxj6mWLz6mM/6U4U7yKiqO1
aETXO4t5BA0Kp9ZSyjnOAy2YxeBQhJAALPx6G309ZNYjdz2Qvy5G6d6C/jX29axKfTc8KBPXnru4
BWKX6X+YcRTMebZQgguNruUyD5dKMpkAa0L6v7wJve6fBgPtsgsvLYyxyYHfw/KVQ793XTo/bgY7
kY+Ag7w9mxnoqciqlSSnMFCnzMByCJDtXqStF2+ZslHuYsVeX4NZHC/TMNvtoRbpuSR/Dx5Z9okV
vdr8b2Phv2ksmMIS/8/8jqclV+P/bH/UBTHu/9Fa+MdT/9lacP+yeSkc/3RQaTrY/8IFuOZfJm5/
whbQ4LoGORr/6iyY9l+GTiWG/hEAXby9ePipTK0kAeMvirLULGz03UAIrP+vzoJhGn/DBVietHVb
tyQv6ph0P/jU/5780MWEVNYqLggYbEOMDr28iavuObOoQMrxrR765hEJOBpwHKswbYV9o6ZLj+qS
kobjHu5k5hWMkyx8UPYGCH59b0aBUGjibBbh6FtRQCb8dDsRg3Wk6fpTqVRuAIRQxYOTuzUhXWzi
GLvg4IyFH966WaqevETf6XVuvkxB6pKqaWp7MXeBPzrULabEPLSIQn0bQOs2rd1wbyGqRvSLr0CX
EOXYjaqjAXpnXxLhTEPfvnggsxzwuAlLvB2GDg1YVVTsPPaWpyKIz+4IyarWBwoodegRxBTvksny
9sESoRUOzm2DdLRpyvRJipQNL6rkY5XMx1jrC3DlJH/rIzrCitTWDPHBwYjGFy9yUdrS2rzR7AOY
xPgCc9bZTt7QvGvmSPIFzcZQKeimaWzdBu1i4Od4WRaAvwiOyxlgWH/3hSGWvikxX4KSIpkh1PPj
5htUkxu4vdHrQlRRijKDGVfmAVzfyeCowjgnxTkdzI8ajcTWbar8JMKTjIX9jBsZsBOBH7mBgibP
ouwmRIrWIZ7Gv03DOthlxTj9mLEAZCa4G9u7mFohdioYHk0cPcc5JQ+W/aNLU3QT9mBsPCcjMB6L
bqI11h2e7uwEUx6pRQQTIgilfrE77ZI4U3qOEhCiqvfGHQKflx4/497spsqfgcnfpCUcyShCYIhm
PWhqRlyUPminhj15otjGC9pNkI5u9Fq+jgWVZtNOOn8KdPlIecdPeyIDgqqbFrwbCr6uV7tpwJjq
oJSl62y/BgghWjrsSCPDR9pV5r4i1NStymhXZfm9jkwPtHWF+MKIiQGNnPkyJbjOqY4+1GR7PfKF
+pq3zCtIAErNI4jYY7OjpeiB0l45/lxCH0iSAodzEpoYWH7BHQK1JB15b6FP2BTme5mJ8seEKeEm
Dfr8QesXg5zewGw0eucNEvdxUJN9zEudPHKZ3kkkmTtcSCHHvQNMoJquWSQRFPTPCJXKSzRmj25u
7OKufbI82IZTHS0ln+hSCjjTTWCeY22wj5U0wToQNFYaWXgSeXjsrKq+iUc0j2ZrmadoFst6ttu1
Lh3EEdAKptmuubTa/FAVfXKcvYTk+19KK+azjPWGAyh7QihHty+eHoow+JWRnuwbEqeuSVF9sfWA
PK2ACqkM0KWIF+7twPbWMqDNl6QxawIlqxFchPZdTt5zFdcVYRGomiqb1GsgI0CnJuXeaB5SmEIA
cWCF7bH0T170zNpq4GZvWG/f6cvK0TW7u9EY07v8EN4ixbkUxNBcIKqRUhii97GUce6E6yHyouGD
hGbY05k6B2NJplivol0zGvXdMI80cypSl/PouTZe0Ziiv0FpnusivsXaK7bKQxglNLlscp4ZguT9
MHSwQIhDljk4r7ig1OVkk3OzuHSyHqqW17FljHTLOagKcZebFDh/nOqWVaS8KVpcU6lLgsAUg7SE
Gq7R3Okes7Iazip2It8dCEUdws7cIYJGMld6Md+P8V3QQSb4JPEOetT9apyEWJfQOGghwfVqSTVo
rfq37KaF9wyvudW1aDcoN7uH/J0AB661l5TwgH1sJhSDSVP1cwd9IyzDmd2kdj+Ter+bR3J10RV9
Wl7wWptRtjR8CJPQHOtQvE1aR7PShXmkqiDgfY93fLV0X6bsscp/Z2nbvdQoWpAQ4tihhK8DsNtZ
5P4I7EWjO2xbArZPtTBIWSTdaTPY+ujj1YBCyCSAt4ywqel3UOaoSCo5UgyN5n3bVG/KFlj9esJh
cYKTB5t/qxNCaVwKQMBsx5dcglwG7SiJGgpu8BwQL63nP2e3OncUv32o+z8zERJYm7Snjsh1hMto
YIs03ZkCdG+WigO9eWRvuOK2MdymQBBj3IbTnu0iJ2Wkv5YTjrDCJIM3nnE2LDuVPW/9OHrRqSKS
5Qaw1XjviohW1Hwaa0c/dwupDdp7S+akTZ0+HDKGeXw8s4VTuNHerDh8mWhI47L3zNPk0WCbhg97
JALHMd3x4DlNdjLn6t0I5w83SoOHumYjbPWPDQ6FKbEfXPpQqLgF1Yu2b9gfKtufsAnBA4kfgNsz
xE2cmjX9fL+btV2e0FEORnvT59IjHSVcNvdiq0HeOKeipfFhec1uTrPWxxTl9vZ81xI7tA3LXD+6
ufqYgXoguEbDOFs7jZGOMElK+rKaQOjY+S1E7UW5lc3AHZbOFS1GFsWoz+1c2Tta3SxyCbUEFTEd
PTI5t7NZI3h0oqPRxgIZEex8NeQ/EH3SrKIWM88JqZDODAbXHjlKOMDSymCAlUv3rLx3HAVlJNOO
gLiwbIYzdR7rFwzB6DqryMTEBU5CtJ9T5ornvDnqRfZNyKF8zEiaKqr5Z26CzcUDgdVhAjhU2M0d
wSgpZkiFXWBBIomufnedpDpWaTj4IF96H7y/gmEhnYMn5+xJGO0pCTRsWozfi6SZsggfwESZ/+A5
zk7lWvwNGA5t3uBIay/ZGYhB9lZOCJrthO1b0iPhiseHJhfRt96gS2ojtCxVZz/Du3thWEIPG7VI
pMJfkdU3WydJmlsZd+A9WMFgECn0Y0LNz0/aLn2iOVkggMdHAse3O+iVSVxv1ASEFk7fjaltbwXN
Ht9TNw5kuR+9jjx2IBKUDom4dStCOiL8XXAsW/nDjtxvQRn8ABEznHQrs57zDlNmEWKGiurZeu5l
/dZb4KAwH/bsh6rw0Xa8YVNHtD9nEtvowMF0wsWcnDt7fLSyvr+afZ37xqyVR2dJxAmi32jMkN8R
CfqEpbM79BiuICaZ9p0a+D5si5Q0rzaio1lFp5J4sE9kDAyN6Q0UmN+Rq9/ISJYn/CJLqJbY444I
D0OUTEgVMQTWuLXOgLc587v2xskfk4zEhSqC2Ujt5nntS9me2f8cC2fRRz7GLn5zTAPNCSHyDjnB
E18V1c8mRoxNjXfvBDMopLQOL26lfoCbdfDLuB0/iu0XtSDUboyjZ0fdL+usPkO4k9J3geNt42+q
Xph793DlUZtUQB873X7sygZi0ykg6Pe7GyDCbVBkPqHOMHcRAslrzHKVsRo+UYoU2YoDpOVhREZk
ofllbs4+wWdim9Su2iUFjSBNLp3G3PxUDRzWqLUgzOT6vRuxSmrerMGuf5md9x4YZfxNR+uy7RHM
3g+EByezTaAO2hknLF5HSmA+BSzctJod75pMFT5RrtF7cJ+b8TWAyvs7LItLZEXz+9SYT5q0Pxov
Lx5BumBa6q6MR4wgromVzKpunMGN7wSHJWjaoT04wzd7QAac2axKSfctKeCK+jcRuwBGECffub11
gRyo4Sz5JPImulQuCHSlk3Ov0RGg/ek0+JIShOKaNWxSY2jRYQfxvWP5WRhrr25nnVnHgexxS/2u
CDQS04bkV+kmCWFJYjoWwfhWFc2uKjUKltPsvSd9fQ0q3r6SUj/aNObH2HoNXLclgsj4HBZjGese
DBCd3p3Jns/3bBPwOkD6dozukjc9MulFy2wY8evaDWDrge6oQABjL89ZnzhYdXeOLJLBqZDRMx2D
pxKDhT8Xibdhj6XS+UIF+DXXC7m1+vEX4C0AWfhgGAPJHhjc4NXRMVSw8CBgLESyv14wPlNjLR9o
NunEbc/qHMUnzBzuHp7wbSH6/sAC7IpgJSSaG2rLCmpYL4aFuRITOCAK2swWlp+tqVOgRlQH2bXe
9Q4UiCQk+yntjQzHEe1xorBnX5dtRaUzAuICUiz3k7I06UWqNwEAbd+11a3WUMsU9phvowTbfmyU
VDma7hJKAk3syCJFBXHrHySUQSHmPLC2BAI6LMtm5wMrmIaPjRKKl2JUIOb+uRonFGVuzJ5uDveh
kSLowOPut1P0UNnS2ZNngjghe5wr+Vj0UHWiDyfpk5v2V9R7IfsHdZfZHcnU8UCvXuBXG9MQQrxt
3YywI0grOiSt453C0oquQgtQhiTqONuuunMlbncFexplu9y4rvSu/Zy+FlFBLG5ixY/JkB5ERSBg
R2e7iRL1KGizlnb120Oo/KSpALMutb9dmpMDBNwN/NDcv2tkxW6hZ+oQsdxvuRFXBFYtij570w2c
ko1qCJ/GUtcOZvs0K3I98C+8q7E4TnUfHfU8/dal8t1SzqEtxY0coo/I9rAZZNabVl8jAJfYB9iI
VgISkGLSIvzwrmun9zbx9siJNvqQhmw/NNMPneDsLiNbpE+LaeHExuSS5Ioi6G1KlFCAl4tQD9+y
9elAdsihjvr+mKPXOnaacWgmN6A3gi8OUTjLXfaAAKyp13VVuU0jZzF66SRTwAAM7Js+G6yz2VU/
/i97Z9YcN7Jt57/iuM/GCSCBxOCI+1LzXEUWSZF8QVAihXlMzL/eH3SOHUfdcbttP/ulh5DEKlUl
Mnfuvda3unhqcY/JR00xj/Z0mnSg8pNjFL4kvYtjx7zx7N7yNvnmm6V98BoYGoN+sWw6ixT2v34Q
DUJjV5XJrvKZXKmSg6M0DcymaDqc6ZsIMnH0C57jsHa5FnYEc/dFibV5JpK1SdZzC6J9gKSDGBZP
7P0a39Lcpx4zcwcH1D5AZ0u3SaJdOxjFjSQkBgELed1zOz0Aek5TGY+ikYpuFXlYn/SxvbPxPEQt
XKU4o4gEGofZhtSvYW32CPf77Boxead/XCzGa0m05h5xiHZoiU840qH391rzqWHmWtaeQ85C22pc
AuuLO+CGjRKcamOGb/nX3z/TjJZbz+ypduXBMivJBGaSBy+E5Sj5eWWJq94KJFnjM4VsnPc0r+3v
1pS9pXZzFS0gn7bvx1WhUUdRyzwZVQG3xHPggYEkWyBh+EE1BIM1wBhshXKrC/lMsCtSnk57zP1l
bLSPaGgTWMM9FCInQyyUXvQJSEIwwUTmeH3R7RH9hB2eASx8Zi5aUJcYKaixW8Cx0D2SFDPunB/n
WAmzoHbYWh0KByIZnp0+CldoN7/6/E2hOrkL8WVP3ks2RAG5VTgwuwq0NPNBZBSu2KbhNRt7ZkC2
g09XI3gjVSsC4wzQIs13ozJ2eUjJNAlny+j/FgfGe2usVN7KvdXqbw09wEPhQgucmVdN28a7ggmU
r4iGi80WadGHR0diIatm26hRrjGCcIsZq2EZiK9Sq7zzpR09713QKYMCULUZsnU6Y4EbHG3lgqxR
+EMq0WDOH3XMNoEFfgx5U2L212YIQS+jFtlI390OURafBKX+EkJ5sNZTDHSdondurfFtLIDYYKeW
xmc/pJBx6vkOQGeEdWkffS3AKT5bXgvTqK6k+n3GsnjWy4YsShsjdCanlQJlCPCgG5YpFvO1ZmFU
dhS2LNckv6JrRbvCjRAtkqIwl1o0gn3kBlyxrHd1OqzLKb2R7E6sV/FVcdfF7gtAzuncpZYO1/KZ
cNRtP2AqIB7I01DhpGF6U7PJVEXvIoTqpsuUsdaUbGXmPIcNG1pBK2QSF57rDQkiB4BvX2XDchBm
dbT8alwCccTi1gHw9RNysJD0AhZaWGX+oWMqryr7XhHrsAwZyCa+CePIwgVCGhoOv2HXmZxynqkY
q85ka65xji3JLJnODrakYiioWUxgCtw/IuvTjcNP+oZeGN9J/GvXiWnyBdWviZ28MS78Us3eqvnm
jIq0IZLMpS8fsPnSZu3SjyI0zt3AACRHKJX6/YrYpL3T+LtAzz/dutoPBaHwaSMPaEPQB4U5cSga
GlWdLIau0fcW2poTl6qjHmu3svAXdHuuQT07Vcq7G5bRvMNvYuobiqNHnpEmKB/yqPuyBeGayrCR
R4G1sPlwaFHUcflIg+kQCe175M/I8tQicCFG5kN+gMU2j/1858MFMapsw6amLUzLvNWNDSJlYMft
rJCq9dvk1T+m3vpCAfKcEXA4BcM6dvsXBSCV3PUfkZ+AAqnHsxaZ37Whuk+oers4+ux049GZ+pXu
oUxL8rcuNeDCEDlLEiLefVgug1aiae6HT6MpoDs1PD58D1xULpagbco1Ye9FdrGQgfFs2nI/lsk+
iECsqoxA+OatqORTzy2gL+JNymaeAlZXnYU/Hl1aqG3xp5IoQgYQTTlGNhpwdBPVSFIahIzp5qcb
eiu6o/B6oNTRtklfwILxHn316HAL0eGrLhpXq7CzqNXolt9pA9/CvZV9FjittLo+m3XPwaoT0jD1
pPal1ngumup7IxCiIrUteklbZchfUBFgEjLwzyTUZY1O37NIv0Zrn2s+K5x0FXya5IdZW+y0n7Xf
v1kddM7YoH4schz1ZX6tEHNr5g27PrO3l5y/e4EqzmNNEVPCJGpFVvACIixfbEJIj0RYONunyFNk
u+2wViq4CDZcLZx4xLxAg1Bzlki/CKV2z0NuQX5svSTmc4LX0JP0Pwr++EQPuiEWg2bo8LO0EEmX
ifdca9juMncCHYQETvrmtCfiFKE33RavD3+q3Lw0EnVMRVe7dVs0Ii0izTDXz1XxRZTA2s4haZih
uc1bV9vZ7WM1ZdZeh2xBj4OxbDKuLRzHL7J9VN4A59clDLLxwrOfqJBbebpJJz9fa8QBA0mhMKWZ
k1dRuYk0tl5DGjbosX5bd4RBGWFXY3gevqNWes9nBH8Ukkcxe5Z8mioGom93rA+gk9pjymgi3CFt
6pBy+tDy/WAVZxjJtZq2lFXy1Gkt7BI9hv5EKsjaVTRK6hAnWDS2tKr8YjxpPFYirbCRE4ITp8iV
lVNae3wsAnpQS+GJy1bL4w87DPr9oOMozRgYaiz9hRzwJboO2nwRSfs0JFtzcBdAfzQa5hkNfgdI
oUsNBCq97eRzYPAp9xdbGh95+gNqsPnshkwIavBUwtfjI/48AzeARO1QBDn0ENRjWlrjbyYilYEp
NQbZb4Dj1mFOpZV3sblRAr9T3Ba0y61mH1Q0P6uo46YeaOvQR35XyxLJWN1e5HVqf+glTvp+KlxO
uZGyMYQMqI3FqoeMNQp9FsI8TiXWPkXeCHcKL1yHGEcTFMQMdvoFQHv8x7Ctt5yL1k4MrbaymkSt
PDn76f38BY7KrQ6Cp9JL5SLE95A0Nd2n3rp2bFqeUZHqbHs3vbLgvqAiFwD7z3aNbTgKUnPZdPKx
VJjV5riuTZt03+sweGrw9ZMdELDvBPRVC1GvdaXubkpERNt4zgrTaJWT7THuG7go+Ox4ruKSE6Kk
Uc+gmafT9dDWK4s4Q9MMvZuVq400qNZGbMsN6+BUexMUikbskgaariB3OY+9bJmzV9mTka+7irwz
IoHXUfyNaNfyZgU2FnaWYZMHM5JBrfUM9AzUJPJ8MWgLAlVLJzkIeiJUIOmPttDQSojnIHGqfeJx
CZNehnM+mEhIyGzWNSbsLgSFn1bPMCvVxpQAFOUIdijvy5WW+R9lS1ZXbxAA2JFqTVcKzzYMlEXS
cd+uuhe6/e2qJzpMjYfBzMD/dCslCuT6mv1m2fl1wllkFyUgCRNlXDe95ipBoOfl98HhTekPrgP0
CBEZFS9cQutdOP2dfCi58gzgVKWkoRCgMCcIpNpwq6jgmGXlYK+sljSVOsDRWY96udCjTWzl6c4Y
1M5wWh58TVtYzYiA2Ufmdfdp6UQ4/hHicYHTgQtnvY+Pz7kr08flwrM7YJWkjYkTJjZXDs+4p0TP
XTNmGJbQUGAO8TgSArTC0oKTWoc+z2/G+/MzGz/lWJ8d3ReQEhj7oSp5FNHa8IA2B9aWJNtLmdXv
dd+wYtM3SblrDwNxiSjbBvruGs4RaTuEhpnk9s13AxM37Ziem+ybPTA5xK1EzaVXX1gOuKZk3FJo
d5nbRG8fxNB/Y7q4Rq+5qoVz0Lz258RH0sk5gyeFWF3yU/pgR640yOAP01drknY+kVEPgfeAd4Rw
g9nl4/UnodtMX/1mjUHsoSYtblIJIQ3J2rGDcxWpd+Uk67pQL1R51iZq3Us7OGfNjldBza11oRvp
U9c2r6X0D/PPqmVyzgvrSMW6bczXyquXTCy4bBEgztkaWf0WHekxyK6Vk796Yrz1uv3otQrV/han
z6sQzolvEpHRSoxAc34FAjnUKew+JpRmYyvYIjHlt6SYyHXKJlWTEUwPYaoh2XLVKQkxKtkqowyg
2jg9RSp/HWh0NOjwB6c7ZXZ5NPviObWe+NRWPKV7DLPrlnkIiWdX2bfX+ftqYZ7FWXzlJS9IDvXC
fvAb9d6XdLWmGL8ugCMaR0CGZ9Kf5u/8vt/hK4uBm5JPX2ecjBa9dQTWUBbG6gG0ybfKRZVUK04A
8Shsd6E1uP7t6WZDDa7NYsM4+y0mJhA7RvWgvIfcsC/VGO5rd9zYgKtyyuJFX8mXqBUblIhgjvNz
Vbf4vRMNOCIUQg/FS0ynSsP5uyhCYCdpGr8M2vDJVBG+hGqWZRPczDZ5ROiNaCvtdkNTHy2CjhdK
I3stIVSy7KxrJYINAaKfxFhDy6pKlzbZC73nkJ2QHBFHwDywdXG1L771TmPrmI6dWKHeXaMf3ele
sM17sSu4JWdkF7M9Wu0tsId1wxohQu4cWQbZf+G+jcMnEVN4a+ZmQuueqHLn+xrYihpvHVOXEhF2
OTBVginskumVyvbu0wSe/Q5su9vBwpLIpngSRbQmXeI+L/xGiz+KlK4HZ1rRXXo8D5jKV+A4XnE3
HmvNu6SJxHniPjNof+0TOHhyOHLDZruq9G9G70rIAT/zOclpyNTDyCO/MGwsY0XXa0uSno6UHqeq
s/ZCr7eZMlDw+U+C7kNJ/VJk4jJEERC08oPx9Zsa3J0RN8zGRbZ1+h+5lYOBwtOoTaSY5CuNHdVt
tO+ToT7bjEhA4T4DbufWldqfeWM/jZjDNE3s7aZ6YY75PlErtv67Lv0H0FE/kwofQJ5sEpk8MHPe
99m0TEYGregrvDy+6lALi+rJDok0HHiUvfS70JkD2+Y9D2bOQ/uDNswO7MvYJh+1pj/WqXrLeOq1
vDwBKHkVZf/WN+AcAoxcHagvEHW3iREsUU+0NwXAioQDiEg1EhAOoYOj1EGfR96OMI1bwXdCZv3n
jLmq+nAZqhp/2LPOJA1IPoH12S0enpgvffmje6kCcVFp8p6WDOOceJeGwSmahosLecjU8vNkWsfa
LL8iAv/qpDtKrX01eahsxP42IbSriJlpoj+kKnoD8HJIa0E/jwtui/uQB+yb1OQJWvgK0t+idKpF
GJWX0PF2ZscwRW/6qzmV117Uh2YyL1pm0H7mvHSDg/KTU2v0TzSX7jVnymJiIlIQr4ZLb90ULG12
T2kQaY4/yofDg01h7z8SP6wtQGihplvabXOENMjtq67XKXYY5ypHAegCCiIX7TFczovFF9nND26k
gW7CEmdbRP+KfQbJmqOgF/k5TStEbGR3jqgnSuIvyUcKrlaX7rwmfyLiZN2ZGGQLaS4aAHCNXl5T
HC+tczfjfg96D3ECHf5AvMoxN7fZQAvIGe/klvMSPQYSWV+nzjrHo7jBU/luDuEuwLEbZtPJZ4qq
pplgo96zNnossicvDPGzOM630X0nD2w/yOFHoZVMUgwBVCF59JfuLOszqo++3XS1OvVKvYbW+OaA
LMkS7yV0eeQIek0t1fwY8VVZdMEZi2xLTE7EQVNOmXWxHxqxirRglzhOxmiMyQa6GBAPx96jF5cx
jE6KcxxOWz+hRmLHWNsmX1OPbM8ZbGeB5kYQM5RviAEsl7l1N7QxWHWO8cx06+zB3UEdcOCOs4us
9MXqeOz7KeCnT0ed9gPkph3Zvyw/Gk/SulHzfo38um+4a88bN4NxtavsidyvbWA+DFP0DbXy3ZYS
ozWlut7SLodvVc4WiHKjaSENaviKtmH9nF83Ge0H3fSOYRWeQ4O+cC2Q6swvmFnGHVxNtALKcRqC
9tELCZtTrJQwehaZ2DRd8eIscXWdpUHEhT9Y3EOQF6bSBT/L/Hn+TUNWfWudgOte9CVU2EDAsZ8K
UT4QFU2eCVTJtMjvLpISq51WSeZ9B16OY9SUj/o0cZJ7q4kL3IK4NzrDUGyVPb3MmItYEhCrqa2C
H2JbNEXIoEiYypcNKDcazCrRzuiYsX5hZ4XQtaud7opZiTahtfd7dR015zwG5j4AzBqTOGu9di1N
7PGpg7szRCPAwvZqRW/B3Mrsiy+8jd/ptu5teHgzHMQOcJ0CObHFLvDTL99yz34IwG4kctnV1QdR
Lo8Y79d9G5JISgenNZe8APZBlRLuxBaJK29LC2/Zjs47ClF9RVTcNSWg2Eh6PkosRuuJU2vp5I62
chirLuMGYHCHbIAJVL6EXUhtm4m3ecsM1PBqZ1W+ZPoD9E5dbbcxl16sVweSKzwYnD6qibPE3In9
vTvk2v+Xf379H8k/7V+Ihf+aK/EtUj+KHJfEvydFmf/8U/9Sfrr2P5BUCmScQjI6IzLpf0s/PfEP
1zVs4XmWOadBSX7pf0ElnH/oriksuBFonxzHJETqX9JPeBMWBCrAx2hCdRdYxf8VVAJORlmkY1Dk
+8///A+L2yQiUhOghMmPM2yT9/Dvwk+SpUIUhaF9/EXgc/xmuFrNozTyeieZm23cogsviDLw+PEk
Md8lOB0LYATEb0uv5/xLaPxj+B/BV/Ev5sV/y9vsRtxyo/7zP2Z17Z/ejiNs3UNBqrtsVb+/Haxm
ohRlJo+mFCi9yrDcxOJHNzp4ZvIPXOTlkr5Ws9A6DlVq+8Nfv/7vMth/fhoO8x8deww1hPiDDNaj
hFaemGOGBv+tcLv2LpFD2o0iMFT303VvN9mqK5uTkkAi//q1jfmj/sNXwVJhrSDqBQ+Hpve3r6IO
+zBoEwM6btbLj8Ifk609mowq0bzFdSSetDg4TkSWUgkftDj+tLOUHSCGeK6sZmuqiBzOEORh1pN/
+DdvDoXyn94cilLWm6vTyf/15n98PEZ5MH+N/72vkg5OcW0dU6SY61hVbzKlaV2BBt7QzSJUXHFS
BFaw0mTurrQo26ZkLK+STtzTQhv3sxu9H9zNX78va84x+8OHxtMAmEXaEA5JVfv9QxtARmcOU/dj
SOTYFoMcbOIG+i2RfD/1JAmeLR1KI62HVTxZ/UqlnTykjC4OCO6jLe3d2BI7U3UbO63G40gQIyMl
aE09DdsrcxyPUsAa2vpuFihtgJHMx0NkHHt7+LTD2n5oize7Us6sUtpFRC4RmxUU73bjPWuxsB61
pLzxkCVnDwyw3sTGg63TXA5EeWi98aENfHqbqFn9gmFGpFw0jrHzptnimw4w6fTXn5Zh/OnTsnUe
K1t3CaFzEG///mnFBlyUNMAnFBWFvgl8ErLp8zHn4GNcqNSPsFJguI4Km8luXv/AfgzF9//xjcz5
eSZmbIMH6g8PWhCbJIOPo3WEBYEaQQ/PMKTMx4k5TSmaO1qArSxHxcDG2jdNtqdrPjz99Yfx55XD
HM5yLQndUqKlR3j/7zsfhK5ao3i2jh0wTk3sLIfI2AG5sOXRdotihALl321vf95teU1bEOXBvzkS
/rBa9S62nEbAgEQssRvoO3BbE/cicG+Fn2mb2NOn4wwEFQ33gGRyzrqFWKIyzJe6ln/z6Ig/7ze2
biIgE7Zp8UX8MSLQ9U2E8pphHmn7n4qkN0+m15xd4lYYf3lc6scf0tGiFckhED+jHtddl5+Rnk97
NeUR3ffSOFOCIlsYpTz0LqpSz07RhedyX4z0s6uaDAa3KU5ZrcZNUrB5G7DweNzaf5Yo/+XB8QcD
w7xz27rFOabPm6cFGOX3b9MXhvDJnbGOvTUWRyge/rWuGdtI4BrbIdYXle+5J8pKDRxAau1TJYki
Gu13syirR24gix5M2KJs0ei4+D2pX8kEoLju9m1vHjsptEvKBNXXmfHYmQHBlryBNQW/s0kdE1Wb
ndCKwy65jT1V7/56rf4OfvrX384yPcubl6vzR3tGknr2kCUl6yaR1Y4xF1dLnbfb5y3Kim7mQhbr
v37J2Xjyh53V5jQipM9wKEPEH5+PoXTronYq8xhJb3gEfDPeyqi+QS7AQC5raHnw4bdkK7jHX/9w
xdKyP5Mqz/7mUDZ+P3s46C1L92jiW1Qozp+f1DIkiqxCdXVo/ERjuKDfrRRNBZ1FwJlDxGi3j8mC
cl3SmAPwbEIpTkJMFWgoVbv10mAVBHVwJ3Ch/ptDW/6+o87vDVyrQ0IzDDAW4FzD/fsuUiYTeZ5A
Iw4VPXhbS521IZt4mXSZ5KAgzbprY64urgvER6ijAQqozHz3Op8rQZ+KtaggxQK31469nDEsA1Fe
HV4Bw6uOiQ/jpS5Yxnkund3QczGkKmMEQZI28QhQfEdJau/oHwejlacB5ekZIjjizMiudmPjenDG
/QcuGIsyQOiOtfXQ1CVgy9jVt0Ook3EQQF4m7w/4VTJsqrrI1pRH2B2mSKziuFgbmG53VlDqt34X
GUVx/Ot1xlf4+0qTlL4OZzgPrqfjdKL6+/0zhLYTWxCKrUMQGEiSpf08E1U3RYTyx86zK3RkCJ5k
McBgJfOQRG99WSDoXVKh0TDy5yC2OOYcqXSGl5GLnU4vUBrT0KD1CluCboU4RE0fbyi73jMcKRMI
KdaOVfzKzDiMMUFmnmM/DL0ebdOESYNFs2/F4GWZJLTGc1fFWyb29JNi4l2Cjo7lbOQD4TGisuFy
OP2y1v9y/sVZPhIYNPv/fv3/EKckvnikB+i1ySFTzhI7fyJAYaKlo6VkAPalWSBcmq3+Ue0d+mHn
t/14yRlVoHLNjuRi5aCl7WZDecAS6pNjUw3mchrdHftG9GA3pratTCwlwGzSMmFEHuaPhSsf2dfC
3VwW1SkOVwK7xjRU91AwtuxCkDleRUZxadv+NUELt8BGcWvYQ6+9RjQpE+twbetlv6f+31aIg0+Z
cumNy4DEYhMbpDMq79QEdKoLDzK0kmI4WHlLzDbWILxj5Ajgds0PpsInUYlXR0fsAgOJwK1u+FAc
wvc0fY/z+BUFdjoZDD8YnK+cLhpOyuoRofb6t6ILgn1ryA+sEOmawRtIfOaBi4L4kK1y0pyGPHCn
BjvWYVPkDNMtAgj2srtwr7fPinHKNBDQxRCTMZjn3PtgQhtOiGFFPs7W40Z/GKfxOc6j/jTEJjgm
PWR4bH/lhDBuVOhV69RRwDmLCK++wezZCWl+d8BpZwspofMqfE/y8Wq5+Q4ER/fo4OJXvUkh37SP
v9SEPgo+CM8MmavZ+5YU4ZOVVM5DSGcOMBmFR5bVyF3sZk/0GSGNefoT0WrwqHX+T18X/rqXSbbu
wpS06aahmCUO+5wHL0mJqRpP9yoCqH9pfGBIAnTPa1+CR4/p68e9c/RDi2GaQg+WoMVdG2mHbm8c
6ydYuLP9jTmFT0CvGh/dLNzKIhwumrSXZhZJcM7MN2yW9d4AtbVsHA2ITHkR1ZQjKZI0c0Ic70Xd
Us8YfDemBxAlFLnLowSjoAra8p8rvM71dZP5rFSP/zIq/ycpMepYTMWnF3AGe7BPb71bXNjJBBzi
yaP1NQeJKH08eK2Nykp913g0nn3zjZCcR8B44jShyCNM27W2ZWjFxz7vzlpLnms1Vgzpgm0ArfnW
2M0qBnLP9sH8yrO/IoS5iKDAIysthJKTdMU+C1DSAilm4BKHG3uKg4cxrj4sYn52NaTQnQrSD1/F
CzYM79LRZL7xFwTvFdcO2ej+B46Y8TiTcTWr689BC/DLL+BF6HyrdGnb6CmQrLA8OoANH18s/16L
iFXRts5nc5JTFwJsVzrUXQpvyzHrq8qT1WST4ZLqubm0q59eb2jnVKoPlTbV1cJ2l7XTdzRB/SFv
R7WWiVlsk6h+jfR9mlbON+LY39G2E8suwyt6FDrMZECgP/ESmraEpPUz3kLxgrjosmVTsQVOFQ2A
pE0vrVUDDdL4tnQYbEwSiVahaQUtqdJeaq7DW9k76JWwvrMRFD8ySopFotBkGUZ5K5NA7QmjP2VF
5J9FSCiZmPK7PoT+xsbL0mnTe0gDeQ0AFs665qR7xiAIT7r3Gi57m6mtlyvc0JAHgmYR90s+UvsU
ucZuVP459gb1YHqb3IdTZTddu7RkjdS3R6VdM5BBjCNwczi7AAbHU2uYSEvS7Lm24uGkGYn/UlnW
V6API1CVMeEazTvp8tZ8SEuGVJndey+tlxQXE7rbCmd3t8pDHVMMgwNUakQY1SnKTb/6NlChQW8L
wN607QAk03uCNRnxvDHUGAzrOkO2BytzV9WgBoQkcnwKTiC2qK7x+kEM0C9R4SXvwMkZCMXBhjQJ
jdB4uVeKeMSuMW6Vj/6jsiA5K+Wetelcg+Lf/Lqc5dyMNwKb+yKuaxiJhhsVW8R8zrIXE5F82n1i
ts6s06r2HrvTA7z1piCgwchcOXsab3kDeYTRRrfJsgjVQqyeaHMROJbN9OjEe/czu3jMJgTCcQMo
zu57Zv1iMLF0GN2mjMmB1NicgMtxQgj1NYHCWuU92vjcRxShcRvCyIWZcE7G4M4A98cCwmInA4tE
PARMrZY2HpKFJ5BP026QTI4ba13m6RPw9PRkKkyutbbziqpdke0VjMd2KrktlsNNuf6itqC94F2R
p1Joz15tWAtfo8uO6FRuh7bkGp/MUR9wgLGUsqfYSCIGGNqHQXfMqyDSZpEgZRBV771Wanzt0qje
DRkNaOFVb1pFmR2QrYL+OwOuGCQZJAnd3zF0pzk2Xy5cq1efYyyYEOOGPCYFgzWQYum6ssAhghJf
uZo0T1XoPDQ09q+uMmbSWTlssEmeuq6pH6jDya/wPBJMfblJyzo8EqxWgc2oi4MGwN4ZsKeE3F/M
cS11QrLsItQAEJih2rgmlALm/ZAzBm6XZrOyPA0mwISFaEjKJXlLzJQb5ANdHcfrJmZWbPfI2sOB
NFmQmQE6RLc+Va52kMNAangnyDKbuh7Cz1YnC2zjOaPDfbzrV3aBw9bw7Gtd4ArvCiIPYits9qNt
6EfRpRfAYZ+VMMf3CPlJ2gg036N2HvAbY3xtL6j9EJgZCVHcnXfBw0ijbyqL7ZATtTznN64EvVQO
fxFvGubRq2RkWwwwKe78IhvWXVaQR6REPSuKENGYmb/JzCg+jykNh0VVaXL96xWJoiX8xp41qPKN
LOn+FPseqV4sLpLPYnkKpw4iGDFwJ4LLzAzkPLoajBEhMjm/tZPz8CvWzlYez7urg2zXNpyMhLNM
3heMw58hY9y9cq33Lrc/yzLmumvp69yPmxWJI98TzY+4kmQYS7TuBrab+Q15wWEosKXXZr326+mk
m90lt1suKlbzJjQPRexRG1nfmIO/LEkOn4cd0hQ2KsYh3hrzAN23fhRlD3Wvy17bIgl3XRKxTaN8
Qrr5iDtw2BAZTephHr7b9nFuhg0hCEMHpxG3lJ9DDj4Pd8Z312m/SYXFCN2FHQ3eqiyygCJObqY+
Chb1pO4Dj+xaOXm07Mt35QKXzYgZWc+8uqAamn3qBf4GdviqHtsMGDFRRRBqkG2qsybcAbvBJm+N
ZuM+dT2JG/VgvuCBXDBg9Tc9uCdEavYmCiGmSKTYqWS8HXTFh56NHy0opnY0fsh1ZyCeCvX03o09
PEQ3xt5UWrusfsFyii8vweQQSWUua/kpUjljg+t0HRuId1pUwgNfRmH9ivtiRlqUDHLJD76MHU6n
vmpKCuNELs1SET4AJ9Kvq2nJtB/qcZA/dHpF1tbYrg2yhHxTM2AhLhMdxjF4EMwBUbLG03KqBozB
WBeQz/ZBvcpTsiYye1UopG+pDjqyj4oLITbgJruNAxuHj6K5tyVMTuyK3R7sbQTNy/KMpTJUsLD6
9BY0XbrppmFn2CN1b4fFyg7kOpQll51G7UaRcMj6OU1xSawJ+ZBcg+d5cglcGaUAoTYDPJnI0NZc
+gpMLNSyyL1jLyJrcrpWyQVj51ub6O8AANwNRgt7ieUYeWB+1Zx62/pkNnUeGzo3NWbviqgzhRsN
jjYhYNEXN94d6U3NurbQH3S19cLBcKMWZUZvF+xJnNyBQ76g0/crS3MeXFSWW6FIyK5lRSxZ9Zjm
KNfgq1XrxA03VOiLoSEqsDDhBA7sctirEMZ/jZIrhklCNNvmN1StGFFnIaqZUVZCvsZtKO56yG6R
zUlWAFqOFlrLZWYmd24VB3z6xdopyazgjW7zgIE3bICd15Zk+ihIoBxa3iJtnYyRL2pe+dUPkjPD
hFyrxng7Ds5ThIR8jUaCgyBGPJmFsGiD4KQbZrUxG4HJCmYlqZT+Q1Yml8jtH0uKYIKCcM1amvej
09gqu5o2PWMfFBVkO7naj2F2NHXybvZogPTef+5r89Ms8c2Y5NVUGRlsNYLJVcXc1UtABtpIMIuC
yrHg+FGNjXu6/W7mtyklX6D3NLlKnHWg2agoiclLpFmsso78u6L4nmrI3dECql0iPpOuV2t4gBK2
EDkAWrU24PGeCrQqfWO8dULWS7tJTwGF4JLcyx2G4JlwVTJiTYfw27RtKnVxfdkt/d4LUCyrByH4
mZqP4oI3skcMUmBPs8lW7XxEzkvUWYRqlvUlg70Yuc5D3sGYthGjziowjK5vskb2gJVzuI7dzo8F
FNWYQFUSonFNk0a0YOm6fP7JRXRBtq6ZvRKwUTtrK7MOLrcJtorv0XsxoI+2huEjjUKOemSIQJ85
XVrTW8glAyrqfEl+sV5bLSpxhxtX8Eg8BtHhidku/JHxvgrsU1xzumaGJIrR+WYaKNGqbRfUxgyf
Rf7ffdTyNRVYbryE8qQ5zEeYwFANpdk6KjMirCmC8IFh8RTV7YRLqsFs3iYHqw93cEow7pU/jYDt
uR3Iyus9rsPQiBs8MAGnHPoNqOiefdOasdyYKWZo2tM7x54CZMPeY094bKry7kQLtL+T5APYJEJD
Ijy6RNjC67V0c7Sz2LDXBgnNYFYTrHCMp33PeqfjqR9q3+w2jAv8Vdi1aCFnojamDn3Tarm2Skna
RnjtjBucNGI7FNWX9FzjbNvFqWMbRpFHoY26caN3tc2MHvDh/2TvTJbrRrYs+yv5A4hy9IBZWQ5u
37KnRGkCoygG+h5wNF+fy8EIMSLyZdqreU1guK3EC8Dhfs7ea3uETNzwPcnNspeNRQKgMr8zp2gG
P/Ln822HXlybJ51Rp4xZUQlvpRtcF8vDZcOiBFW/63DHRTGRrHsytclGlN1eZnV0U6GeEMxm5XSq
g+HYqeeUogLdTBf9jGCaHEoCgG4GQ8M40YqTW0fQINTG/rWHrgPCRYhAYwy9Z3NwXqzMlJCvR4pO
WTv4R+AHF3o+PHSH+pJWyuuYritfp09QkyUCsqz6noEU60GUaxn+J9yRLBOJKyyUnwUVYIBsQnxn
VTxuXH0edn6F287hEOpknefVzxYnPBGMSQdQTN57A24I1j9uicC4QskIyJc5TAQfY2q5fwvHPfEn
SfTBvZ0CX9baK0rYXSS7ZJPRPGTgzK2N62g/bbu5kLutcpioj9ncZlKEb0kS3vZZBDW7jHZ87S1F
mXAdz6zmfN3PViu6tOkuTjDRN3J6amvzdYpbmKd68ns/GwSfWzixLVVjjExm/3VEYBNV6jUlUQrp
jdsAQJ2jB0+Xl9YwoztYlakeR9fBQmkXUxE1W0de1Eg5TJPJnTtkWksc4VkLB5uCSCuONoZ36PNt
jhvH986AOboLABuitfritp3j+aYKs3LPTWrcx4S8gZ2NtQe71w8WzDkiC2rj2IrRPmf5/HNCXvZI
9+KK4DC6INHRDg3c1NU4Bf6t05P+2Tb3IkW7hTeaWIJcdx91m5tJEOpyo0Vpfkb+fNvaMO+zMBsO
ST7lhzSdUK8O3bh3C58ZTcUlGtXhScR6gkMHY4gGy7ftZpTQbRTvobqUd4JSGdrlcg02qb0ECX5z
Y/iKmwioiyPsS1sUj05d3xLtk15KSOqALpzrUMWkKShkZREa3p775rB36rtCtC4iehgCdvQAk7De
DkEcfpVtfuNVevSjrHYdWKNV7MTupqptc6MZndxytXzDcp0dIHKAqxlJwHOnrEFn+YzNjeGd4Nur
Ys6lOnrSkftA2MfNY5YcM8Mqz3ZUvjV4Pm4t+EOHWXqwTiburuAXvvvS/TIbBg7SRs/P/OnRvsoN
uR3HEACweWKiSjqBZyHG9i3nPBbFzmVxm1p+eB2mO2M2QZCHAzz8LMBtVTk9YdoQx+kIDrA7mumh
YnrfhX19huT21ShzsY5HEi5cN9UuXl08+lO685Ep7jyH+3/XZfmlzKmfhECAutEPvzagCjTPiE9O
6T1MOKwvCC6e9czWz/qITcWhRneqZu1ZTFH5oJvmkeW2B3Nbt9bL4tMo6/DYSedKpSi861vCVPMC
mn1qhvWe/G9xrYQU18xK9CuS7xK2LBipthUwQ5cnl/cMhS2v3iPJrCvNctr7yBLRIwD0FtuJQ/19
YgqwRhEETTvv7qUyT3ArzICnqIC0vrTsC7Z0E4AGAUp+bhUSjj+dALMfqI4U4d5Fi1dpWFsTyhgz
AWVlgTWgZvlzGAbnyQ9M/1A3+bRxy2aF1nveVwPgas+gB85/nb6WMQgSkVg+Z4GxjuwU3VsbPQAH
ehHjS0KO8MbEU6AkS5dWCMkxIHJ0qkYNw3EQbUwim2IGLME6dAsi2oy5GvnfMsgZpGUTcn2ovBjG
EVmueRn9jE0cU+60MaziSjvfWtWxXexy+L19g8qrx84+TplKvoreTCci0lLTJgXFWfeR4x+8Fnwl
bi/nKMIvlcSku2y4jh5mK3mzNI+R1BvJCxKUWhYs6EL+XPZA0oDHrRSUuaBusEq6sDwLFv0bHxqK
MhtMzMttfpXMo6QZzZjcZaatmY2dkNvGZylVU451/4D7ExvFBjwFphKp0wsaMQbLImGBQf3EM4FL
cG0IhmYRauPOj/Rjbkb4Rf0sO7YNixBjch6nwXlrQ4j5ibOMr/rTUI/2XurV/dBMBDsyXG9He7yN
k5CalCT4teVnNiVcYLD2LCcZv1pzYPXfY+83W+Z4Jpl6Uf9OMvh4dK32DDOdXhVT9Y2T28c0pRpd
h+XvdpNqZ0b/A1W4amX2kFhSb09alVxNjjngswLE61X+M6EL8X3sBivPDt97q3YUmRHGv60lW9kx
OrIkIy69Ca86CrtVlfvVOtESZlkFBua8JB6CVSycEPyIjJzQPwPQ9PVosazKrhSa0q3oCJwhapLY
deSdptSM85Bpj2MjVAVk5WqEx/guxX1PeRDHwb8VKQUqP2u+S9aSIFoorOsZQ5Tk5E6mgMAMa9uP
NiTcVmDgycB2GhjOpiGtEbVQBpsM/N24QKwpme9M/agNY7unyr8PHeuhoqWF+76vtxqMCZXaZXcx
2fSJIHrScqJ9rtHHsCsIR8xJBNaNte7OFDY181tM8M8ev9QVFFN+zEZ9Q/M22EdVtqelQExFTnyp
Mb5RmtNYrVHSc5iGUl9Ea2lRqKx/CopEeeZSwq1VyWdUbp7q1SUz5iYa7wmzsQ5zKu50zNd7lDMt
bWLvJs5BepVGBMhV64GBDz387YY2tp5sKwBoW4ohJGBDvY1mQe6k0/O3eRGzOnLjisp5ry1syGRu
3gMB8ln4JGsC8DCZ2M0OESgnunUI7OAbyafDttaJs6E4gEMWSMiqZFxazxUEo9EFgsu6mi+jmZIa
4E+q8l6mQbDTqx8txfADTJhDGcEIy52HEBHyBkTbz8bR3u3QzLYywP/MxO97jJ5npflMrq2MVloN
AnoVR+5J1BWID6q8kZ4/CmOBxQffhtyZCVzxit3YUCUYWnQNKcM++cf0abrcPWQCKFdhfgnC8Jvf
kJJbmROiXodkgWmK9U3pY5wi9LaIMIxmaUAz1QwwB9Qg2IoxQ89Jhb01jRt3Sr50kUnHI20ekqZ/
m8eOU/H3AQDWoabtZMRDdQ4ggDJS7LyEogi0jlm8zE1MCT+GQ52l8PIqrBqzL2NcB87GDQEbsICH
ZIKXXpU46EhvBsBISVPnCPJDpunx2knEno4wd7xMAYb06aJTotghI3sGqIEhq1WW1KbaxMysFEuF
rkpVk0qZO/UmzZz7WbO+T0I6jAeecULFt50cC76BYSKAbtsBgbjFYGGq01v73U4msWmaOts6k0WG
jtVT8tDPtRWgAjcJg26n+icSMS4Pr/0pgtbYjB1Oly4hrtDo9V2qUwQaWI8DGBbrWVLIEN6uHuZn
LS/v/dnb++QdHtpuEKe6Il1pCRCW4pyoiSTFr4bbQ0yPlKo2jbgRK1Go47VmCX8GbWSincOFoKUn
00+Ykzo+3lM9SzYMqzZYmNoCV4wE3qrnb27Ydc/AE+1bJ5K3PdyPe/TKB98e0qds7dFYhTzuXIaM
MSHQqmRvaPSTB8EkHoeOPA/M7QxIY7s+PyK0rC5tvS98+7nwQFFkpNR6kwspsnNvK2Ixfer0uzlu
kp3IWFjkJOz4epvdgvY45705PhJtTiZ10T3NoRYAzSk8ZNSAKrnqBxM63NwrObvLRAnrJzm2FECp
37M6yiuDc7HeQuWmnQ+bBIIHhlK/15/xkI9EI6WbAkKCJq3wkWzl916DScCiubiCeryxe2/YT3jl
t4iY34pZssRI2vZgat4rki0k7ZUpvgAaC6ChmCuDqNNDBT+sT6Go5eZ4VzDhOkUFlRfL/1qqZkdg
hN/NsfyaDw1QLhc/GbPSNwMEyhbYCplMeU7LaJ7bfUf8yrbsOpPWrH4HPELsCzcniaJiuhJXwD/l
NovSeFf4FglCGBPzovJBOxZE8caloBVMlwiuRfME9/1n6fZvVi3SfRfoV7t0vIsZy0OKmgQfVFWB
acMGHJXm3tCzYWva3KHpIXmbljBOZhNVeCj4OGlKXrYu+tBcD8LDuwG8bo8u5gf9aGK08Fd5jMV7
E3a8UohXa9E26A8LslUTZ7rJM82HLRVweKhexjbsKTla96Ge7x2TRWhep4gXGljajG69xeRnCnJm
W1ZNQKVPUFc16fs+9h/6Rtm0Qvjy4eg5W4Sp67bOr/hBwv0ELR6tTriV0JwwePe0JemH6xFGFT/k
phtEk7szY+NbIDlyEeKIzBgrdAbpUTByrj1MbhsKuqndZUdSfvxVsIosgsAx8++YqCMfSNpDUGvR
ydyWRAiA/sCIXkdfqh4AtWAqUtK5WQt0qaR5ptQLXDlxq3HMo12E2HdF06/ljDzKBx5xhohwTt3u
WMjmpXHzYi9Vb9ASg7e2g+R3aHrA1UCWjnYqDr03Q5KZWKEDONl07bSvwzq7NDgoV96IN4EosfCo
aan2GNR7LyUbOsaVTjk6v8Wf3qyLd5dEoHCsLNCKWECRqFgrWGv71LGNQ1XuCo7SrUbiqG423LxR
z6xV/rfWuzHds4FiKyHhE521rm3rdeTALCqjjmlhi01PaB36Ch2tWc3yunWCg1l6/TFJWVBpLItC
g5a4hk5pTW2cBQJG8V0Mia4JXWtrNCD1PArGd4iongSqtFUZGzfZYGk7r2MGlxgkIcAc2TovxpgT
yctc5WLRX9fG5BurbI+7qy92QWP/DvEKMquHZFCPD5CiQjogsbptABuo/OHEDZRg3G5vsSy9tVtJ
f5R0BaNpGiIRQiS0fXWRTnOVdQCItZzOliyzm3rGj9bOukvlgMDvDi05ztlRbhw5wt4K24ib14Sj
TtbP7sSl4mnZcyX6ahcF5Mvooj3PbWRsSnQZGxtU4E3PL4eehkBAl3+6arGNz743b4IppKkW97AM
K1L8ugMZRgYrXE1fU5BoaD2wdk2aFKuJhdPLD5FdKdU8/m06KBPwjgRbyHZKXNygtmDSGbTe1uvr
C6oF8nqs+U5zinZrsgpbG0aFsMHtlFvXym+aSp/2coJr0hgAcrqElF1IocEplV+StdNiT3ShfG9G
WDQ7d0RBEkkQD31t7gyLsvs00smpJD0TAAYPIVLBx9w3zmnD71brCXwj4a+rsYfnKEkjIr5HELG7
qmZC3UL/PIz+sz0nP/QeEwc6AW69yV83y3Py7y8sz2mZqLkjmAQMiVTbwhn4CqmV2JvQIOxkySVZ
dpcnl03tesm6baED9U2BdQ6JZlC3zSkxwJtrs95hBVOPP590VVJOzb0rY6bN7vLONuA8izqa7Lnr
sv4eGC1WgWLSLx/MixluErfJdMloWf7laPnvLLsiL/Ij3gNuIIBaPzc13uXsL0+6E/PQ2EnetIRc
mJo/7zTb4qEZpnpnAWEk+qvdL699vkHUgcOytSKlQ2HGlv+tHs4tNin1Jy6bSO25vbzIOsbY2uL2
W2DrufrZBy7/DGDEYWHF01Z9rFOTNEBFjvdTtHuOQylUPVqeGjwMt21oPVo5KMvUDkmsgPl7jKmw
dhTh53xf4uc9yIA2a52Hr85s/1w+nqqDBF+JqMriqbVMqic4zdfAbd31orL7P38TyLZLuihNv6nB
pdb94+F/PuGdK/P/qz7z6z1//8R/XuM3PNjl793/+q79e3nzmr+3/3zT376Zf/2P/93mtXv92wMW
zzFZt/07hZr3ts+6P1NR1Tv/3Rf/4/3fsvBAcEcK/D9beB4ZH6L/2LymZfff+O188A8Xj+/8ZmHG
Uf4H07YtfAa/XDy6sH4TzIbRUMO2owGLAvRPF4/9G5pV4UF2R/VIOwe5919cPJ6KhnVMX0cLzqf+
/BHuPuwNH0fvf7DNoDj9m1rXRh+LnFwgKndY0Qk0u3/XUPqiLbqA+/M50ViIVFFQbZl5wkczwO+M
NHcpUNF9wSgJdEIFyAUnKKMvc67dUd53keYJFfJHtrR03J0hKVeisWFcyyxsuOFwF/YbVugM0qRx
BI0HrEQEqwk540azMgrfKihdTyBO+fa06qmE0kR+aB3ctEzsQqCgsGEK1qfFvq69O10Z3EQ520ez
0TFnoxdETfBNEP3s++UzCLIbBpQ3HNvUWiycjjl3owJjczDitCgudqr30Jfca+pTOhZG+kBf84eZ
0BKZcaOi+axF+4CgEctgHbvbqo/o69slFKOMVMnRvpCZiVg73nj5QGdKK36PsmwvrBFrxK6o5HZu
+7t+RKdnZHRXR48yMHnnEW+Os5iJgGU99wOT8T79orlKoWvyN9sEYqdDC5scPE/ag/XzQ+Nt1q3t
1A1A52vjoc7Sk+fYjyxpmBuTRonMyd94jfa9s+VTVRev3UZKbEY0HI86ep61YZL6hJpkq43NM3V/
mLsDfAW6ATZM87UTM5KHzlVz3Y7kiS8ikVeJSGalDfnVzvlzU36FFuAG2Fx5B7K2XFcGlAqqyYdU
HJ2keuggW3kzrH+9Ty9zYo9rbwgyggLjV6gBcqVNpOHOXoqF/y4N7VuAiY9WH+4cVZFO+wqhSxw3
mwGOpEF9i949g2CiaTcB+UlU9scfTZ5etEgj0T7L4p0/PxCAXTlv6OIoa2fDqeNHmKpyfJhGIPaT
TLf+Dy+Nz+RCiXXVB0/2ON9FHGuDif5+iAnYw97D9K92j7pFyp3qbjU6cbNRFj335kA+bdORemVU
58qVT6Q1UvXKejIs7XQnXcz5dkvMLweTeiZ6qCnRv+bZSDfXXFBr6cUpa1IbmaBYAHcjECFo5G5M
Sm+Yk3GbRrJ4yb3qJQUeuyrEF8tNv1ZpRZKatOQK38WXtCjeJnkVfnE18nTnsY5Y1dZsrHTHhcs8
7qqufCwH52HOvWMZWQTYVMOpCcWmdfIe6lRw59iQxoobClwxZVT7gZb2uK7Lgz0T42azFKE0NqNK
RQ48Dvra7Mz0+rlpiXbelAV/Yu7R2G7TlPV8NkwvcAbbFQEIgde99ymTh5Sp42rOYN1Pdf5cVRwi
QzqU2MO1PlvfasVw6SLZ0syKik2VEUkgzfuskxZNNQ1oAvSrGlnRppjkxm8wqtsdLDlREO0Zw6Af
3GD+2Pt8Tqtp2EM2U0E3y6a3CHZb9likcnNlMEY057388aIKwKmX9CVagL/2tbmyN3nfUBFeXvvL
1+Usoa1KdJvKsPrTSD/7wIn58Sht+JnokybTxjSoshljAOeMRjvpuXbnry38zievj98QxcCp60Xd
IP6Ezot6Gj4u3fs48A9Rogz7fsn0oVKd35Baz8feYFZ3rMrAXP16anlH0hg38Ri7u8/3gyP445MT
95LNbFPrpOZDmI2HgrwyKfbNLvqpJYxqeU6oF5a3LJsiDOxjSFFRfejzk8u7SH2iXUq2YcHgpp+W
5z6+ibxTXlmekHHyEPqy2XkNZ7cty8e2B/eVFrH1NOQatji6AmnyiijSzYyW4cYzvw3lczD3+sqv
Y29fl259pyt/N50w6wy6ed/XHVpcWT7R3WuuvREZB0cvbhw1b4Lziq4IgvsxadcFzmkQxfPrGMkH
ghZAIaG/B22zIw9nZWNIuyFnBNTqJJ9yOs3bQiJ8CNxZgwydeSx8jfpghOVzq4j5GFMvWlWRWpBU
7jYjWaqLOqSCoFsgh5DFyVR8fqFDDMFB+zabKLpmrZn340iCakkBKqV/Teenfa1b3T1oBS79fCp/
WCPi/I6W8SFi5fQc+8E6d9z0ALTaQXTj5UdCSL/VU/9eRH374IigvDNIBjYBKKoE6Ke56OPTXBZ3
fTBq+Dw6VTxNt/kUPeQJelitdVhBRE6Czkq8yA7uQBrW3in1ueG2er+JfvbV2NwY0X3D2bUbch/O
4FS3J72Ab0vcak2nsiNYl3rempFkhTYiPJIfHe0dIhUsdZ0t8YdRQwbIYXnsyXViSv84Dp7IDwuB
eNlQzbyVEoInswkUkrFKFesQTIAnsxQkRtoBl0jLVei6Uj9myckZfQUKUSmSc09irz3SQ25U/tay
CVQ6U+Krk/Hz8VQRs1WRt4UC0ZjXxtiwFlCbDtalrEANMkt3KCKexpaUEU0rjktS5BIS2ajFwEdc
pNr7fOjO1RetgAIsXL5jCW2cCu7u9NCGbcxc4aBndCtiTTfIXWf5YVW0aWODBLScmta8dhD1V8UU
Hz/DRW2M2gC1Vdjoko3okZnmONLbTnFfn2xmBYYlkcfXISojtQGBxoH59VCPBmRxoSuJjnAk+gWt
b08fu7AZCIVTj7XBktskrd6sZbXiQOhI+D05I/kZsqAgmz6b3OlAIPq6U0ubciJexE8k7SGViTnn
OXVjWnSMnVXukD7o75ajzPp4wy9cHaTKB/s8ykswZasCypa95YVsSt+hilLzBRH0Ede6ZLYuJ8Jn
hOuyN5OuskbASlFDHfclk3LZxOrh8ly1hIlSOQ131Jifl2Nv6XP8x2mgM29Aj661LzAskfy6ojqK
+EdL64IVcwBjPCxgIS6/o/qJZrXpyF7Z9jRbuXL/fG75vcOk1ff2SDlGLVM/N5rgJ/58uOwtz83O
t7pMOjyKA/S35TddTrdlD/S7A3CZbKHlLPvcfJ6DnyeiiyZXcGHtpSaUwj7zbtOipL6vhrtlg+eX
46JJOozLY2Q7FeNT/b7khn4cu49rdFkxL7tx0TG0pbjIfh04N9Qo/vyrYwilnRm820ObJeVPLtfs
x5X7sW8n1ZurepvLgfk8RMsR+8dzbuHLdZ0VQHHUJbxcvR9xosuxWx4vrxjEX29rWIm6imT7uHib
ll9gedwucWixdGl0MQvB0QL8e7lklkspUjl+y97nc3pIdbU1AFeGZQMkh9IwgdG22477Vh9oZKvA
vuW1jzeo58qwy4He9O4G0ll7ElpExNqvvX88pzU1JnXm7ivL82Z1b+zinZshdB2juTn7MQrsZeCQ
KndQ7aHroM3sN9+XQ6gv0TLqsC4PcytgTFuOaBUXDoZy7eMSXC7Jso0iscXXxkhpp962T2V4aHSP
4fRjnL3xhzr5uCRNxzVpCSXUddUl6aDIXtETiLbLxekA/PnjQ5Wp36MVanbLgS4+wjbV1bpcsoGn
kh4bVQRJe/RFS9ivb/+KAP7L49Zz4CJmgonnEpf4GRhbqaP+ESqby04Db06n4tfwbC/Rdurhsrds
lkO/vCUoESkXtX/4HC6zYIbivoycH7t8/7fCD0lXSZGBonnNwepx1jpTCjvaW/6E0RypCX+8ZoTN
vF3eMerMjw7L7vLSEnH5+TA0BJRQw9F+yIpY5x9Bl+b7UGU3SpzLp2Xvc/Ovnis00nJWn+8JcxWt
+6++YmStss3n6Pfla7Llc0EozrZtxvu/fOxfffYfz6UR7fe5NTkd1f91eVVk7qs72AO5gTxVYkV0
2rICjdv91Ad1Oyp0Lh8LFczHRrbcnT6fGxJ1sRlC2wlKmvtxyM651ucoUdWxWD4WTjG7y0eWDy9P
/uNrlod/+Yw/UQhOzEuh/vioMb/qkQEgSv3bH1/38V5ZgWagRSPOuG7S/fL6snHU//fjVUkHV+Sc
KJpFADmKaU6oShdi5u5WI6l3qolyd4kTSf5KPYwjj2lBUexndWXqajMuN/fKTBh1ulJPT/NjqWYE
nxXBkOBbDmGQvzTCsrdLsCcxKcHOqwa4a2R6BpUBAjiPg+IyaUGzYpApTjR3/9gsD71l5F2eBLip
M1wAeKSRSrF12SzD9rJbdSankDd19+TtdTsCCn7mCF63S51ziaZayn/LQ2u5IyTFs+cidoYYXm4s
NfIQtkJXhNnq8rcsT33WOcNEd/Yyz/adb4+40tRkYClpwmVJt56P9JbGaXMK1dyC/p6viPbsYuxP
1/1YTOvIixn7IjVLIbCJjp3aa7s8OvWciGoAtTPxzR6I7+lrm4FYbZY93aY7Fbf9oVND76jeuuw1
jgUyKpgPvRq4YzW0p4PBKairEXt5PFgZRSXAwFZni/IQq+mUa3tAug3bYpQMXjo5DxRA1WTxM9Rz
FnZ4UtLf3ERDtNRvvV8Va7JXYFjP/TWpbfS6huKQcQGpP3zZOD2guiKgr1KpSQUwJv5uoSYUJWt5
sltU/rjXBzkKcJZxQ6TtIiqA+zkbQrG11aU3aeFdbZfYKVQirK+TmUvyAqPxsht0Kv7dAuCHhfE4
2yQpC+pZ03rZ7VXGcgG2Cr1Mgk2UOfgSyLrscYy4L3w+KRA4b/qmRiip/ojPTe4l7n5uXThYfz6/
lJ67EIps19I7r3C+7bAz3S/fJlULYNn73ITqJO309mufh952+aJsuXctu/AF+OEtfFFmI216ECzG
zoEM+0ME7NBWc/Blg3uJU81G15WQakXLgQO8vKCVkEe9rn79aB6os83zcxKdlsfEHrAbEYjDwTVf
DWmcizycmAyok2/ZxNQIBQ3d8HeKfTXqZUPw1ahPZzDMx7oqxpMfDuNJCItM7s/HMBqHQ1p5m08f
+IcvXK8hMn+4w2NEAlvPLt5wGMgTUDl5CgM2y8P/9lzSUIIfsA0MF7K5y9uajvJNHzTIOA2Ms4JC
EZYhgC/Bbs4xJHSO9ig94lNiEbi7yHCcteeXBYJQ8MrVnNe7CTrgthHefKfnD5PAkWj5iLar+rFq
Z+9MKsfTbAXBoUUEu+pM55uhT9EF2uO6Iaf8ru/18pLRNw+8K9Pt5NpPwsTyD5c6cbkgFGxYn7pt
jDgx88w7n2ruF4+MiGMq8V/DYn+gV6uqMLTWpXBPAx7g1ZjI4NCQu5wGdCewBnfnaqAjYtLBxICn
NEL2jqC8Ef+pdu1dlh9Tm9QHx4U+qw0mqPWxha7WZjdFgDaFtkWxtybOaKd2+mPX9wc/hIkd1rZ9
E7rzJYl7jVLw9BUFA810d5iwkg4mvs+x3KGY1I+IDW+pbNXnJjFBSqq9Pq3fWzOXO7tuq4sZLZPc
3CRdcow2IXVOhEWKWN03UqVhESGv5HJaAKTczqz4JstyCp+sxncolrCkI9Y1rfKQAII8FIRizNKF
BdcOT2Yfe7vJyHKkWj5ZN4UY9qh881swc+vIaFQZJGw35MBjd3XH3WSG/cXwCrGWVS83poX6gsA8
ENdK2lw0StMKoD6iNmOhlaJUeG9X2lPmm93eI7mY6Dj7NjehZca4PHwD1dQU7fsMrCXAvHZFtFG+
MUd/awXyZ6mTAYr40IM+uKkD88mG4HoNKnwAlj09j8IgnCQpOsKSPPuEcdrbJn3/vVRNub6AqtBQ
WZ8S8cNpKeIW8ifQaZ3uo6DC7x/mMZ7XptNfC0BSpBsMhB6bgkpwljzUjt7sCdPqdkFr4oxCJXFP
w3TVDOiJZlEYm3xq0Qhwp1insClkFxqrzMetRRGcjj1pL7ZGUKlGFIRrh2ACxGTu0rycL+EU9iuH
qf/OnHIIA7NBLPkYrnCd/QQ+2UkwjakqSGvJOyL5aNUzzyOGpFA0QmT2bl5eTVNLKDXxD9Mc1lao
c6Ib+CjTCrEzWXB04jddTzMDR/17Z6v5pokdKWWBuQIgvelTUCGNEXI37zA50WFHR951hxA+MPAN
f2OWmbEJYn1r1i0wDU7QddF6t4HIz77mpJglu4PIqhzdZP2jAiixLnGIbf5/9+7f6t45hvhfu3df
39vuP77ETRgX8d/bdx+f/KN957q/oTsHceQDv/J1YqB+te884zfHNi0wVCjNDd7wl/ad+M0xhS5c
GniO6TmKW/JH+850f9N9D5aWC7PEMnzH/39p3xkf7blPjJlN+9BxdVhUrqvrlm/+E6+GsXjIiiSM
joNmJ2j8y/dc1nA2h/iWcbk50+GnkVOVcIz6/hV7bH6ctEs66P2N3MGgx/RLLwhfwD7u52QNvzfY
2FauKRvirnLc1zgJbvtRIK9yxoAg1hBRUl2RMppEBOuGwTV2ztXEImQSJ1y7/roJfY3uYYPZbJi/
Dq8Onq8tild3088Hr68GNInVYRBYr5oS0axwfNS+5maua9RVY3m0LA1W3qRRWy+GVzckW9jCsJ44
TFn0YDzLMJsvA2r42U39TRjV5C7MaJb8mlagB7gcZWBm6Ec/QnRbBMWVZI16YyW0JXTjEco2BKq0
lzthySvizfludEqSv9ArbrHdEwPdITHWpxTZRVeByzFBiNsoovaWV9Y4BTVB9QXTN0vRRxCI3g4g
aiNHLBzMN9ZG/9rQ+4QX3k23cLliMjtcegegH3rS5JypujbD2CM9guDp1KjiuYvR+ILJsAkREHOc
4t0Q98kuiqpkY8DcieZpfDKl95AT6tOWGQBamz6fYbdXjxuFfkC691Rhrr6ISHvSDZ2mYfvFiYZ7
G++dHJwdY/HKIQi5aOpNGX+dDUoqPmp+ATyowsOCt0X2/rNwq1erCFayIv4zNZtdl074pDvvqF41
sxCkMUrzsGi/D4lfrhFoMYvMafEI3brpYhIP6TICYc24MY2jvo71ApdWpKOdc05DiA5kIkguLO3s
7Al5NaR4icuWgRrW9MYY8YtE5MNgj6cxhGYIECwxUMyX9D0g/woHqU0skO5AZ7XaHYBJaBEt9pCS
E3zV2Rg2RE2YTh9n9cuM1LUrzh0yLk64kIxtVlQbYDTDuiZYrpyMcE/fJ15741uXh0/CyCvgCQ3h
AmF6NRoQxIEwHyrduEBTujcy/xarNDE/w3cLyTktw+SFwOfmtsnEitvgcNBMMpHSHrpzPFKwAV22
1Vp/FzckgMA4iBT7kShYGp8DN4kUMTa/ZH1qZTVj1/X35tRPmzp1kLSb2rCH8EccXf/VYCJyDIHd
AohviLTAvYVhCcGcS7G5IeG60e5xW9Ybt25uI3O4wlnc6y1W+xLsFI2ycpvlrkfLKnqkZsJcDHEw
c3+dqbB701l5fXVJ1JCAYZ4ByxjVQ9yAcjHQkOPkXomKoOaOqVBRGj9tr74Jggmct+BatNqcaQcy
WBbTtCXnhmRlr4teBvsuQOZ38McYIwPFiW0XuIdIwoJLXxJmBjYlvZ75iHSJLDB1+8ZtkpoZI7PW
6Wuhj++TJt19JO2b2hnB9zTGztXrdWkrZTOuok00SppkUYaRBbe2VObMhqSOZKBNm/n13gnC+6aL
dr4I7lt5GxjtvG18mMd2duMW0PPM1KEjTI8XRRi+NTnbI3NCwNu+jf83isUBXC9RjfZab19B/ecb
V7ibKRSvYlYHKJyjtW5YOzfo966MGMoS0js0D7m6HTZvPUsQrMSWtc+a+VizJLlkg5yYQQYPIzHW
zxEEzjp7zMnbIL2UOFpkBpsSWeepLRBINmX0XhFLhxrevI0H/NyZ6d7S15WnMRq+QMXKIUh9CZyk
piGErp3U+DiNvHupWrIVqLxRzoTKEJOygc9KuTiKbEg63QVzwLuT/E7v6Us2/xd3Z7bcNppm21fJ
qHs4gB/zRXXE4UxRlESJGqwbBCXRmOcZT38WaDvTtN1d1SVdZLQjU2FbMkhi+Ifv23ttetlxb1cz
PRTHtiZfJMaF0ht9P5F0eW/GcTlvy1fXV9srVU9DAo3hfgFQWMATAIVjvoDvB2rVj2p/lQELurAa
IHiwMkamPKU3Bn8JC73m7owlGRlYF6QeqJmfcXULSJ+OjpEaggg6CpvwjFy+DE3wICF7lKzWNx5R
NIWn3ceZHExUL8sRk677IfIJrgJ4xQprrkpVxn4d5Al4N7ZQLufYrLeope5zeVVa5I817bLLEHVJ
QQJkm1nSKRyxw24wxUyMriCL24uS+vpM0ee6rs9KyRbgDbq526J01MMuA2QSg+9UjJnVJ3dFVPRT
uAWgoeCbGLbZrOIvdlQ9oaAMp2aU70pcTGtl1ZELhC+zv47IDoyQ3VPqrGdVRkdOE4BHKpVcHpn+
geyyUjZg8zk2Zh0/cjdE/Mo3UW3PyWLg3vEfmAvyqROiSaalrxCiAgOnYFpr4/xGDUvrJmULBy4L
/b1J2gTE7o3hSbhUTJ842YQ9YwFO0TeyLexw1ZCA9WJT8ozmyiRBlUq+vIGld+eXknqRNlJ4I9Uy
X9jGrCUCFb2sXOlsGcHQ3eEcuqcqvGf3B2whfPTIhZoAkn60FW5LpcsXLa25NY1dFAcGgn6XgAF2
bmtCkYZVU64ZV9nZSuWFP+TXFnrIHQniGQpeNTcL6trACtIB/SuFrZxsG3vRN/ZuUKV+59Q5hfx+
eKt7VCZ+l1sLHrXnrGhv66qX0Cpx/9s5zbKMG5M1B+Q54rygnamUuSYCTdcIACFigwzdNMxmNSX6
Wdpm2UTLjimhLIu8I1Gu7g2ISb2FdIINC/LJha+3CmVz66Ik+ISyu/c57tR9UVtoQjTt1mUBQuI6
7iDbrvFU4qmrU+hNsbx2eqi/BVB4lenILyR6MqR5MCk0W7N58jGuOAPB03HO1iN2Vzhh42u5sOae
j/w9NyHLAGAIV3JDXmo6ePdN6uhYZMSz5/hLUCJM8MHUtsvu0SjCbC4gvyuh+ajXlJ1IoMdUBYF4
pSKdn+dVQi/drurF4HJBUwUCT+cfdIxcFDjdV4LjEuyVBD0JdWPkbckDxBmTJRUjvbDvQRzRJLaM
S2FoYkFRRZkZJs1kVxcPMZkWE8OIDgH7IbgtePHAdyFtJu9YkprbuK8eoroZcEJ67iytnJk55Ove
tatLt6OIS1n2PrfhYQ4BI1eJ6Xyb4k2gTTxkW/x1pLdiLsxeZCdXr1RQ5bqJoAlxdHAx9NU69r2d
r2T6Bof1IWtAESnFsPNJtaMyMsXx/oSSmRExfzYKaY9XWpupnuNQzoZvRF8dGgaJ3shHyokXDTvC
R6GQ4pjcYY/9AqwBooaB8EsZrHXB8mlatGawzpAwR1bQzVLnMRxvVIwUC2xyyZrVSnRpKR1LJMY6
vyVCIS6R2dMJz+aWi57MD5sem0XH/VVsXceMFoP5Qg+3nVBwz5ZthJlHvEgSgt9GZC3hAzLdTfGs
idRY40K6jphFN0psk0I8oKOSrknxDaeA/zLgosmtgwuY7HkcNHVwGwxXeertHApg88ogvBISEFty
2/JR6aCAQXK3x18xSUtt1yeFmMl1gaAHk1xRyrdp1yRXFWsfkzivwraYx1oKxfjBGdwDLV8O466h
vtVldtldWuxMVb8Etk1CGoX6FF/pKkI/PWkdCpQaUkJm2UGddR0eEUYkPEzlUHyOtfyRJS9rOyiv
U7UhcCHJSmggPYEzCl4I7OZ08dV8HyIeRkYU1FtgdIDvsZjwdHO+cZBOMv6Na3djimd935mo9fhA
aO+sjqJbhRpw5GjMNGQcYadixB26dgYpor6IpC+MMQFr8jp+1htys5ULR60fCnTbUmCySNXEVYOA
hWKnhlxlSNFjZcW6b9Rm1tkmcRR6gZeRcdUc8/UyabAWJNSSfSGZ4TV+1YGFdZ0/58BjUP1l9Wpw
QMCoElU4A1PltHFa0m2o15rJtic1apJWcUs2evDaWKxGg7C7Rlx0rFVsXJgF3Rk46huZzcalXjOi
+IjMqdDimzGUtTt+i/svdbRybbR0xtVmQx3RXoQ8AGjdxIsXXUqxzktJqb/w2vyx1/ujyMPbMiDL
iRVrAglAXJZbTdKXSZ5sEwUOVFrCftYR06MMRNUje2TZ1dieg/w5LgvCVnrmvZsiAFRXZwd2UTuj
6R9aohiAwQ0zITaEfz1XEiFG1EryiT/Yt/j9SLDElEGFxZMD+EpuhO/v1sjsW71zDyTIcIYJKNIJ
8kRlMyvcgyPVa2BdBLcjlWJ7Y8KUJ8tVTBwUL3ZD3wuFD52wtR/DtUGTttQ1b2aUxoqstRdbue+G
YU7S8qLpss8ZeAjFsO81iOATsCadvXd6+5XV52ezYQzRKJRLGcXVrY0LqkDwFTC1WHLE3gB0SsXw
Zzo3g0tx2ssefKlB2ENyq1Xe4ExHABeZtzpSisijPEcZCu5PEBLjjH2GvMnSRTDGoYIo3mUaIk6Q
ogoq8hnxvQR8S921bniXWVvcBIN4SgpqkG071Rt4IQ4jtER6vI7bOHGvUoSGKDmBFDEukDxccTsa
+aJzxS6VlQcVKRqQKxpaof4SNuhS0+0goWPy83BP1sA2yIrr3pRuBOyx0vhcZ+lcCtNL13KmZkkI
fEH6BBK/y6fCT1A4qvKeHMVVHTAqKyR0CoPBW7vGTPecpxmeFDEasa/qcC4kiUUhkvYufNZtnfVe
rr/UsX3J+ldMQ4+wLEWrX7vcoOIdLkPs8JkCAz4nqgwPsWVABGBpZwQoGkU9j0vvlf7VLnLIEXNQ
gsnCvNEtSDhZs/chOuXwiE6XJvGRANjxIi5WNtGWKVHoksjvyB8MZ2QlTzBk4Ku0MG2OPLdUXFS2
SuMiI2FPPFpD3U4DxvaWGWk851Jr7YuU1DHX2zvZtmkxz8pLPxH9xGkMY5LqqPB6+6YW7YPbZKND
BR5bkDEETSmD3LOseKB6EbGMYveMAOImNJqFGxAVRJ9Ov0PY6hUbMi7rORSjjLJleBN2kr9WW9ZT
VFzAKsjyJaiqJRLoEooAg0bmsQKgS4D9nfRcLlMkG2u3wa1slBkbZQlki0Uge5XUF65abSnMX3c1
FQAmLghAWbw1WunOT8UCABTWJUcD6ldCQhLc+GlUdfMQTHDidpdDiGkosTGkAXJJDd4ArRBgT9Zi
6MzouszNRxsB3yplF+EZ7UBNuay4JWw039JwFQXOBKbZStRY6GTZOwBw242wEyeCHSwruOzcDCSz
zzIOwxE1V2zDV4a1LXKWBYEn2Mx7W9aOL2ZDwCt93oJlXNAyWxiVHVAyNq7ggdSTji3apIuAS2Tp
S+Y31pomajOlwNeOEZsLgmhuMpceSTX6kI1g05kIFJ1Sfimktt/L/nU+hnzZTpJOnUrfa661Zeq7
aVQkGiQwLM1e2huNdI1a+EGUlGDSkmqVnNmo3rD76MSb1+nwDC0nn6iqpy0qC3dLWq+4LxeioA+A
lx1OUhJufdnCYu0qIJsFjI7MmxPm6F1IIeQuJ8RqmLeUm7jvdAUitZcJuOMpi2i0XmOkeFcYsyCN
UMPLYz9HhW8cpkRA0J1v4ewN5mVoi/RKdv1qn/jh2rGDuYe+eRNR8ZzBqkV5upRb8Il+YxBVOAoJ
jNCdRWq2SRQi/zpXY9+utG9xUJKpbhJvh9hlVWYMGwqlznkctpcqoAIc2mIjdLYcaXcXeM2M5RZK
x6R6VixB0iwLm5ZkQOxp/VpXsnTq6tUGZ5w9r2rnydUQ3hcSlLhQxqRZlrOhUJWVUrRXqY9gXcLj
BGIGXGtufAHWm01rM2cnqTdPRjVmfrXAgAm2d4uiRpgDKau02ZW0ENY3djEYC5FJuzoSyYyfhrgm
2PjFOuIGtQpXgnRSeGb6ijnVhNAgKAg0JbsEFmc2eC86TpgbQ11f9R2x7F6EeTiGGaU5pGNj3Z7H
St/cdvVbqrYdVmmAGCmUXdVSt3mtWVCL0N3byMhTUbMuiLvLKqNQGWXlVRsUN2aXLunaaZO2a7p5
LmFuzklCoxSIu+9t6CAGhGzoyJFSXk1HP8YmyVFt5BCdYZnBpsnku8IuV7KUlTO09TeV7O5UHwm9
1XBX25BZtdEUyS6HtWBXTxXCROgTByj6tVcfxPHMCppLP3W3g4J2VxTjI6rGM3yhkLKzVELGJq0T
sXeg9tL14sBAW2FpXEVAbyZJUO2iVN3XUkpxoJeeEwlnfGzKF1WDLsnODW/qytIWQZaK/3nhy0Y+
NSBOlLI6pm838tRcEgD5kJYu9ViADJmNHUoLm6kmVFS+MZVRuDUXNTr8trDfJFncGwMVKSOA444X
fVhSUF05TbxyTPYdkj/SpYsuuXBJ6sjGsHtTifM5jmAQLjWghMaeDmKdO5cRgs2qyF9JERZzh1t5
3DLt7Ajqtzl+cctMXHhBpC+Qdt6oHUJwPzhZBlhbpICUWq/89rtiFBq1LbYT25GkCx4UdoTsdWa6
Re3z9CX2ImjRmjAuRE8benL6y8r2kR2pPOolY+ZF7Y5dLQpW62AUQkCtvaIgoy/SHHd0lsjejNKM
oEmFvEAbv6iui8qoGrUoX7VYqks6JVUYNhsBOKPe73E9IJ3JhmbVxnG/PElX1VEqcvpdW7Gosfp1
ROh9Ghneuk53sYK7bQ4FcQObja3I6dVPetNMc2ZGktrRjJo8atLxdU9v5vS7k/rrp79jFTrrgkys
Sp2L2MR5Ct3NdGZtgRpVeNR9KEOLi8QQ3754CdtWOisQ0xBMdKMuwouhVAMG4bfmSeKVj+oIa1R/
+RXzTyL0y/ykWyw1fdPggVzy5CEH9jH/eRn4OMWvtakCFwvRM19qnpp5K+TDX38ldOuCVS6sa4F9
B8vL95/N+lGR++cfgx7Hc18xtP/1jTalgaHmLObw2K2pABJCNjoR/voCGQJlz+nPvl/N80KkI0cR
BkRpV5NY0OA2a+kiKd1qRiM0xF6U35mRExNGy3oY3jH7QgrYeexsYjOR1xauj0huBqjnijKTm5go
1go/bg0r2AvXqRKwfKhLsD1sVgJbkhh4QmnJTLCLEyb+tq/l28gprnzUh9OAuXQCvghyUNv6l2bg
jpmZFHkNETpE/hrHQeBWzpJmzZ5Av6x7gFSVFc8zqlJSdydcDOcxq1uqkLAFNWvf8hjOFImqYu/H
931QtrT424nJTbkJNPXVF0wsHbEei7AP9ooTZajvQwr0pjdnjL7o3W6cBAhW1SFyzVOnvtEiu9xA
+J8raV8sMuBPg5U7zDdqsKooDU0z070YVBuiT1fDf29qTOy1jDobLzjhU/hineZzLpH52CHIgGk7
+h7qNt6xT1RBFGXmOnJqtkuFOWWQVOkH4RGt+ZKyiBPuC3vf6CaTFMgYDmAVN5rWCeFARZK95SK9
LuUrVxOrHEdvofbLyKTuGesPoVI1E3wjx1gy7go21QQgbaKoj4DxAlKVNCTxUUBHWtyHud1PdB36
ibUmwq6geeITo950+7I3L4Jwj66EeovaXju1dgt9fd3awZXs97MsTx8oxrPfR2DHVjK57zVG3CEd
prASnr3YvhlfNrMUWiWEfpsGYUeeH7wlKUYmKvg04vonJ5fnsQMqADHyna6Zj5pEBwc9/wTg21NS
M7KmQ/EGZPKp4hPqIKwmkPWh/IjyM/wYqmririAVBiX/hEKlCQanfBw/3VSj3LANDWPAyF8dzMYl
0pHF+RgOSWn3omU9UTVXgWuxc9Mmsazvx9CulGhzZsooWTqZfJ9DS2vEwC7Rr9/KtmJ5xT6XCjhz
pVhnsiZtymovgs4BckzaF3vANTa+pS+KOWJMZvk8JkvRj4+hppEVkDcpxqNJ4KfF1HOxIbOrAKNQ
4IxS+n0m7FeAqZDdM2pQSt2C3evL6lrqDbgYbc66r9LZ3XsFFYelDsprYkloSNTQalZoiIybhCpm
qg8giOhlkGqI6rOo6mky8BESOnvjqaNRpB5yImEaVXq+IsvXm8HQgtpT60+S0c7cyoBBGizpUmpb
QQsuQFc7JbdGYqtLwdfJt4UxWky4HgXglUXhFeScp+VW6a3HppAPjJXqLEnVz01aWOxl+cw58blR
079iu84mUjR3Afksq5Ycbs0p9gYCIJeGKAsb9dpNINO1bY5KjLrwxId8rFCsWxlmKl9EVfDSJ9j/
RLnzjfKLGVIIHYDS9jGJuK6Or8a34YOGNCJkriK6FHeSeOrzkFlcHtsC6GNfDnZ+69TqWxvj6C8d
aq5pCWO3IlxU4zfjt3zfxAYZlm8CmjOevAfD5yElL4HHMX0oTOUabVZLYm/TQpOVllH+wCbLRpyC
OdGNNLgMbRGsbccF7suWMo71PR11SEAuxV+7Ndm5IQMxoWKRGwARqGxYOmPzzD/L9YCQDfo59wmX
xCo2upk+ypJ+BUwAKcswJ+rzsWzytdDa60pxF35l8MrCQtgClAAMhLJqDG8feEBrLaMYl6k07yxJ
WxKOw9pYyhk4gUiRp9SBzFn2pUFhRNRs31dUs58kD7ClQ2BHD/tCuSwK4zlnCVbqCbpvIleczLrN
bePFMunccNskan0U6bDL8htTwDXQKAN2Dvfi+A3k5TSCc+dpvOELb5jXAKgkzV2rmoRdJqU4UWu7
MDRnUh8cysZd2Ua64K0Ns9qgFme38k3vUIlhsSBmet/de2lWTKFW3MZhdJk1L+DbionVVGga5XWf
Q1s2xkQlTaF5qFtQFJBe6bU7F5mFc860Z2CRVyHIE+pUO5zPN2pU7ZJamiQJBORIvT69bl9FIDPC
0BuxsovCTG+9Uk4n+O8mysCSW5N97k4Dgw4LJFZEYb+oteje9Dqbrqtboiboj5JdLVNLQHWlpjLp
dIpsusiRPN2WkD5GiRum5SIhg9W5NZRwpvYtwcrawaaOOyFB9TVj3IIhcFEW+X2QB8uy8DZ6Il3h
c7zwPUbFzr4BUUGxn0KRW3mMYJp6KKP+QiLSs7KsL1b0IqcYc+md7RO0D2UQzBD2KTh16boX8orB
Fc9zQYW1k1dDWzxTxmWzaMEzt6plwkArJfkhcONbxBTXha1Po0wbUD050ayJzWHOGuSS3OYLwhL3
uqw9ZinnDOANWvR67fcggdFiPxP1mE9GaEKGlCKjDTORKJ+yJp/TfcXvZcxpBx4Iq4rndZTdB02H
NeRW1qtX2WWNIyAitSUEhOaSiXaJo/NaZjJQPFo2Wr/OUsrEykBdEpRkPM0Vuu2FxDa+pycGKG9Z
EJc+7VOxtXx/3svaU44mjO6Vs0mdilzqfl5DlWSXSC9F1qdmnn0O6uaxDCsQHL5/rXokx1SBv2ur
5I00alrvWv1kRfm8rMqXvCeuJ08ekohlQe3f50bzGZ8tPoik27HWSBbsH00mAOAqURsevEpd2HQn
JpRL0b0VLzrX07E6wcOA4BEyrhUpISimO5cooV2QypdZNyO+Oscw16nXkYNUjpkmGSMohqnOo5Sq
s5H7Pcnqrpsnrc+doBc5fcrsiYI+yGBfpuFFeDCBEocqRxHgMFHQFoNMV+VbOaZfrHFikBMEIEBh
ybTC/VxKxkLu8w3+HpoXFjMlEpINldcbXZK9iemtg047tE0IT67fW71yoGgGRK4lfBt2DvNl8jo+
3w5p2NOyMkB8x9k0FhURdpqx12Rz3XgNo8+IDG/V/lI36bRZBZxoQ2CQcHFCu2alX5d1yAZUSK9p
zlF06SFh1JRL7ONYkMfkZu0RaQB4b8yJsqH0a4+S8Wm5b1ZvwqA+BXi7QG2ujFPzddI4LFRyhkyM
Zoj2XyWNd1FKCmw3rPlSOxtssqmDZG4g5JmKQreRdSjoVBGOSxe54t+HIqkXbhrqbKxu5DDwNzWd
EjUe22YDHRmA7DAD97ZvPMkefQHX6bY9WR6V3GyM0grnSl5unBrcbZBkxz4neFKIAcPMsDR9lMMl
JLWU7RBVBVohlQXDRg1QNZkHEjQHMiD0mdkFQL7KYE48xSoBuqPR4Z8qqYvrmzII5kT4h6mkP+aD
367zMqZKp9CfNP3HXAzXNYvIJZEkCGRFuGMJhEahN58Q3qyKobCnLLegqQEWnaQqPe66B5ID+Tyq
r3qKq02NmLGTjeeOcsV8SBlXuLjaIpG82xzw0ZzMI2cCe8xI3evUK5/EEBBG0KmQGBAmlTZULst0
lwo8c85+jWq6qi7o3oB3Hd5oBm2ykl1FWupXitOYS9Xq7rkVCiaTG6G36DCjdCeZwX0rY/NGvgMU
OGEiAwo0D7o2RVRJyiWLNYVVM5+cIWqNWwxcNnWfsox4VHhWJn0essgjKQYlgl0v2iDJV5m7HhB3
Tlw2hHKu0p4no4f1otZSJzBu7B5hSKr724i6Fe5FImYxftzqmfqSuWFwKetrOwTuHGa7Whk2nUfG
My2zSsZS71b4oTomrDhosFq51rDWMqATmawDwg/QSlHNy2rYbJjVJoXd3VeUhVqR3Fbp6AERxpQe
/kNVpohu9Sc7ezUqs5xJJZlssvBvY3+4TVTKdAU9y75021sn3FkpgazUREyJslhK9d6oo3YRDdKX
YhhoKfmtwbDc2dNUwCvQ6y/CJgwAOPNSC+R7TXqOQuMokynSJiLZqAnKGbXxLwdoNXPAETrLd3Xu
t8kVPucHTee2TmBnShTbgqGcxVaULCTDMxY1qDJchFf4kOSZ1guKgxV6XY8wLerR1kSERCAMKkEz
dZ9Aa2YO4aqxtgnWJQ5OiqLetI8ciPL20ug0a5Um5tLqHijPUCM0JBMUVfOSCNoycebctZ35pIju
gXLEfZ0IJrjcLpZSbFx1mBwmZf9GXMmjEdUsaSBQsb8y/GlcYw4HBz9kcr0MrbqdKK2rz5hDuU2j
8iYwsLt5aZHMzLBZVERI5ja1etcKDgPgTlHHT22E/Mmpn4njWhBYQ18+c3IWVO2Whvi2h4o2w9hh
7OjNmmpyNBK42/g3nWldk1vQsv2ExbMqB/Pa8rFsxEOjTHum7JUxCJAWGgstSp26uvDAlDWtCMmH
UF7aHj5hGCmz2A1WzH3uMlXua1uLsUay2AvRly9UyZtYUXwT6B4R62qzsxNx15hvZRCT6GB55A1Q
wq7qJ0LrnKyIyW/CNFjx/4BkaWKbsEccZ7hU5ZptrgDOkAjtgnb3KvShMNgkboLDXrHrAzZrzVs2
YkU3J8vp3vfriYcvZpJphYr9cYBdBQyvTr7kSYiJt3ZJqvCNF63vskkYB8a88ZVbMMMVnu+Eobk3
nuoXCzDoCgEzzWxQHqYCfb+PKPdUbLmSEeTFljZs7y0932Jv8JeWBWFpSPqZnt/7DqRDvN93BmTq
C5/nlwVfhO1egD+tO9D5RVSLOSqZpagqOmvJSlGrdkp/625wHcHDeq0XVNYVxz8YlvDXjWiuS0mn
O98hrI86hPue3/WzAcaknWBmkHTCggz5MpDUltgN7twyTaZ1CmLO7zTkitGKZo4zxx/drHRpJWAA
7+CW0EAMGhR6DT1cN5urcvf2f0uo/QORaX4SYP8AYfoTODRSmE4B3XtQCj+Rmv6tH/pOMvr9gc7A
Ta9pzZMKBsr107MUdaEBSzrDNp3e0un9/k9HiA684/rt+M9/qPYnGG+6gWuWNG9+gURib06L5PRt
ybY/0YxSZQHN/vQL5Tcv+MMp+u9Owv/8+X5FWv16nLNPcHiLWVD6ZVX4r9WPSfJCVUaO079zFn46
xl9nQZM/KapNWryKcXL8hYj9x7Ngap8Mky6o/O0k2F9P+9/rLBikrr7vLIhPNhYaHAA/3QSm/gmn
gKxZ+rfP//V8/50+vqxrxEi/9+Mr5E2SsEq07tnVVz4Zsi7LqoqXZfz11W3xN/r4tJ21d19985Om
KKqp4vz43TMAcPsT50a1FPH1TP+NPr/OhXnn1cesgn2WgGLSxk6/OJ8/3gT0dz8Z3B8mVpavd8Hp
Bf9GJwGC5vuHAJUhwDIsQzW+fkhO69lZON0EFvfJ19vtb/TxTQCC77wHNOWTbuqKzoP+23vAFJ9M
1RI8AYwQf7dZkFn8nR+ftQArAYjTiJl+/wgY2MB01db1r9Pk/+Ie+DdulD9XTaxTo7fToso/lr9b
e/13P/B9yfHr978tJdZv//zHuGY6+8F9nx2/vvbxtJAb//xfZ0uF03Lnh29+X/6cXufbP//2AX99
6bPX+v6pvv/lyj8Wh+LV60/f6L+9zZEb+s9//L/o8HKIDz+udTjtjL1/vZN//uPsff5w/f/Fgcvw
p+NqoDLffdwCUUpyfmBb4658/4HDQ0JU7/cjjZdRsXVuv/ceeUqq2Re2y+e+yK/TybuPjTmtOLyl
39/l+K4hmbKAfv+Rk+T4Wvmv9dlK+OsI+N6Dz47RoT0Ux+9vc3zbljWO9+8+8rfV+x/plz+wz9Tx
y/lpH8ed97/KgrPuv53fhYqssqJ/7/uH6EsL/vzI47L4/UdeccZ9//txTre3emLkvvctr98O3tkN
qGh097+/0Dh0/WdDyAiiold+/kSCaWEGfvdbTt78w0+jCIypD7h+67Q9v3iaPe503vuGN7+OTQa+
0w84MO+sfg3770c63RdAlD/gIRk1CeUvp9kW1gfcG9uDn5yNHigjP2J62Y5e4kPy9uPpEGxKP+AS
bg9leaAVVB7BM54f/7SvfO8tAjHc893Dee2GHcUHzAVbn7mg/InLLQB6f8ADs/XLcvwPmfvZSVFo
Kn//i/98DBmPntbFz4f+kDeeJtVPYwhscct+/5u+Or4Uh59WT0JYoA3ePY5cHZvD+byFhHlc1L/3
7rs6tn+sDjEGLf98Wuf4Y73vI45/cSzKY//9WONI9a0u9xEH3x47//VsGuPgHzGjj2fmM8mQP73v
cRv97ved4rn+Y3ooUmbKs2lHqIbyYS/wK5Ofw4sPWJJce/75GUd//AETz3UYsSI539UI2CAfMO9c
F0f35/L4qSLy3kt5c0ySso+aw0/bBKEbYynsvYe/9dK34x/r8pe5zTSMD7iQd6fsht/diFT6lA+4
pF9f4NcbcTz8B6wH95z9Y1kez5YUKh2JDxgZ98fufFep8qY/4Lj31cH7fmOMY6EKNecD5vqHYxEz
s50dman4A+bih9/RgXT1I+6/xwPzTuJW54/mt4r1e5+df4k2+rOi85/tcx798jVN0IyenXPDsD7g
wXzsU1pa7vmRbfEvJ+TfVZr+7Mj9Wn/63mn73T87L66NP/EaHQ/Ff/1/AAAA//8=</cx:binary>
              </cx:geoCache>
            </cx:geography>
          </cx:layoutPr>
          <cx:valueColors>
            <cx:minColor>
              <a:schemeClr val="bg1"/>
            </cx:minColor>
            <cx:maxColor>
              <a:srgbClr val="FF0000"/>
            </cx:maxColor>
          </cx:valueColors>
        </cx:series>
      </cx:plotAreaRegion>
    </cx:plotArea>
    <cx:legend pos="t" align="ctr" overlay="1">
      <cx:spPr>
        <a:gradFill>
          <a:gsLst>
            <a:gs pos="0">
              <a:schemeClr val="bg1"/>
            </a:gs>
            <a:gs pos="67000">
              <a:srgbClr val="FF0000"/>
            </a:gs>
          </a:gsLst>
          <a:lin ang="16200000" scaled="0"/>
        </a:gradFill>
        <a:ln>
          <a:noFill/>
        </a:ln>
      </cx:spPr>
      <cx:txPr>
        <a:bodyPr spcFirstLastPara="1" vertOverflow="ellipsis" horzOverflow="overflow" wrap="square" lIns="0" tIns="0" rIns="0" bIns="0" anchor="ctr" anchorCtr="1"/>
        <a:lstStyle/>
        <a:p>
          <a:pPr algn="ctr" rtl="0">
            <a:defRPr b="1" i="0" baseline="0">
              <a:solidFill>
                <a:schemeClr val="bg1"/>
              </a:solidFill>
              <a:latin typeface="Amasis MT Pro Black" panose="02040A04050005020304" pitchFamily="18" charset="0"/>
              <a:ea typeface="Amasis MT Pro Black" panose="02040A04050005020304" pitchFamily="18" charset="0"/>
              <a:cs typeface="Amasis MT Pro Black" panose="02040A04050005020304" pitchFamily="18" charset="0"/>
            </a:defRPr>
          </a:pPr>
          <a:endParaRPr lang="en-GB" sz="900" b="1" i="0" u="none" strike="noStrike" baseline="0">
            <a:solidFill>
              <a:schemeClr val="bg1"/>
            </a:solidFill>
            <a:latin typeface="Amasis MT Pro Black" panose="02040A04050005020304"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image" Target="../media/image8.png"/><Relationship Id="rId12" Type="http://schemas.microsoft.com/office/2014/relationships/chartEx" Target="../charts/chartEx6.xml"/><Relationship Id="rId2" Type="http://schemas.openxmlformats.org/officeDocument/2006/relationships/image" Target="../media/image3.svg"/><Relationship Id="rId16" Type="http://schemas.openxmlformats.org/officeDocument/2006/relationships/image" Target="../media/image11.svg"/><Relationship Id="rId1" Type="http://schemas.openxmlformats.org/officeDocument/2006/relationships/image" Target="../media/image2.png"/><Relationship Id="rId6" Type="http://schemas.openxmlformats.org/officeDocument/2006/relationships/image" Target="../media/image7.svg"/><Relationship Id="rId11" Type="http://schemas.microsoft.com/office/2014/relationships/chartEx" Target="../charts/chartEx5.xml"/><Relationship Id="rId5" Type="http://schemas.openxmlformats.org/officeDocument/2006/relationships/image" Target="../media/image6.png"/><Relationship Id="rId15" Type="http://schemas.openxmlformats.org/officeDocument/2006/relationships/image" Target="../media/image10.png"/><Relationship Id="rId10" Type="http://schemas.microsoft.com/office/2014/relationships/chartEx" Target="../charts/chartEx4.xml"/><Relationship Id="rId4" Type="http://schemas.openxmlformats.org/officeDocument/2006/relationships/image" Target="../media/image5.svg"/><Relationship Id="rId9" Type="http://schemas.openxmlformats.org/officeDocument/2006/relationships/chart" Target="../charts/chart4.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2</xdr:col>
      <xdr:colOff>504825</xdr:colOff>
      <xdr:row>6</xdr:row>
      <xdr:rowOff>76200</xdr:rowOff>
    </xdr:from>
    <xdr:to>
      <xdr:col>4</xdr:col>
      <xdr:colOff>847725</xdr:colOff>
      <xdr:row>19</xdr:row>
      <xdr:rowOff>123825</xdr:rowOff>
    </xdr:to>
    <mc:AlternateContent xmlns:mc="http://schemas.openxmlformats.org/markup-compatibility/2006" xmlns:a14="http://schemas.microsoft.com/office/drawing/2010/main">
      <mc:Choice Requires="a14">
        <xdr:graphicFrame macro="">
          <xdr:nvGraphicFramePr>
            <xdr:cNvPr id="2" name="Sales Representative">
              <a:extLst>
                <a:ext uri="{FF2B5EF4-FFF2-40B4-BE49-F238E27FC236}">
                  <a16:creationId xmlns:a16="http://schemas.microsoft.com/office/drawing/2014/main" id="{D23C90D6-98F5-B1CC-053A-490EC223F777}"/>
                </a:ext>
              </a:extLst>
            </xdr:cNvPr>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048000" y="1219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514350</xdr:colOff>
      <xdr:row>22</xdr:row>
      <xdr:rowOff>152400</xdr:rowOff>
    </xdr:from>
    <xdr:to>
      <xdr:col>6</xdr:col>
      <xdr:colOff>123825</xdr:colOff>
      <xdr:row>36</xdr:row>
      <xdr:rowOff>9525</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B7171030-E830-AD6F-C62D-EE3288A2CD4B}"/>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4543425" y="4343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276225</xdr:colOff>
      <xdr:row>26</xdr:row>
      <xdr:rowOff>114300</xdr:rowOff>
    </xdr:from>
    <xdr:to>
      <xdr:col>8</xdr:col>
      <xdr:colOff>619125</xdr:colOff>
      <xdr:row>39</xdr:row>
      <xdr:rowOff>161925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10DAFC7-2A33-8A39-1213-D22CF50D25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24625" y="5067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1552575</xdr:colOff>
      <xdr:row>28</xdr:row>
      <xdr:rowOff>38100</xdr:rowOff>
    </xdr:from>
    <xdr:to>
      <xdr:col>11</xdr:col>
      <xdr:colOff>552450</xdr:colOff>
      <xdr:row>41</xdr:row>
      <xdr:rowOff>85725</xdr:rowOff>
    </xdr:to>
    <mc:AlternateContent xmlns:mc="http://schemas.openxmlformats.org/markup-compatibility/2006" xmlns:a14="http://schemas.microsoft.com/office/drawing/2010/main">
      <mc:Choice Requires="a14">
        <xdr:graphicFrame macro="">
          <xdr:nvGraphicFramePr>
            <xdr:cNvPr id="5" name="Order Month">
              <a:extLst>
                <a:ext uri="{FF2B5EF4-FFF2-40B4-BE49-F238E27FC236}">
                  <a16:creationId xmlns:a16="http://schemas.microsoft.com/office/drawing/2014/main" id="{1594F3A9-6FE9-31E0-2BBF-C029A7DE7F99}"/>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9286875" y="5372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590550</xdr:colOff>
      <xdr:row>29</xdr:row>
      <xdr:rowOff>57150</xdr:rowOff>
    </xdr:from>
    <xdr:to>
      <xdr:col>14</xdr:col>
      <xdr:colOff>819150</xdr:colOff>
      <xdr:row>42</xdr:row>
      <xdr:rowOff>104775</xdr:rowOff>
    </xdr:to>
    <mc:AlternateContent xmlns:mc="http://schemas.openxmlformats.org/markup-compatibility/2006" xmlns:a14="http://schemas.microsoft.com/office/drawing/2010/main">
      <mc:Choice Requires="a14">
        <xdr:graphicFrame macro="">
          <xdr:nvGraphicFramePr>
            <xdr:cNvPr id="6" name="Item">
              <a:extLst>
                <a:ext uri="{FF2B5EF4-FFF2-40B4-BE49-F238E27FC236}">
                  <a16:creationId xmlns:a16="http://schemas.microsoft.com/office/drawing/2014/main" id="{E1246F2E-EDB6-9BE1-BC69-FEE3B9E5411E}"/>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1763375" y="55816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600074</xdr:colOff>
      <xdr:row>1</xdr:row>
      <xdr:rowOff>4762</xdr:rowOff>
    </xdr:from>
    <xdr:to>
      <xdr:col>13</xdr:col>
      <xdr:colOff>495299</xdr:colOff>
      <xdr:row>15</xdr:row>
      <xdr:rowOff>38100</xdr:rowOff>
    </xdr:to>
    <xdr:graphicFrame macro="">
      <xdr:nvGraphicFramePr>
        <xdr:cNvPr id="2" name="Chart 1">
          <a:extLst>
            <a:ext uri="{FF2B5EF4-FFF2-40B4-BE49-F238E27FC236}">
              <a16:creationId xmlns:a16="http://schemas.microsoft.com/office/drawing/2014/main" id="{F2D2DDA0-4FF1-FA1C-1012-A5B1A9F8E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409575</xdr:colOff>
      <xdr:row>4</xdr:row>
      <xdr:rowOff>61912</xdr:rowOff>
    </xdr:from>
    <xdr:to>
      <xdr:col>19</xdr:col>
      <xdr:colOff>104775</xdr:colOff>
      <xdr:row>18</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9F54BF4-BD8F-96D0-03C5-3ACEC45BCA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86725" y="8239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238125</xdr:colOff>
      <xdr:row>1</xdr:row>
      <xdr:rowOff>128587</xdr:rowOff>
    </xdr:from>
    <xdr:to>
      <xdr:col>12</xdr:col>
      <xdr:colOff>542925</xdr:colOff>
      <xdr:row>16</xdr:row>
      <xdr:rowOff>14287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BB81539-9077-6091-17FA-8EF3D582BA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3900" y="31908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223837</xdr:colOff>
      <xdr:row>11</xdr:row>
      <xdr:rowOff>138112</xdr:rowOff>
    </xdr:from>
    <xdr:to>
      <xdr:col>9</xdr:col>
      <xdr:colOff>166687</xdr:colOff>
      <xdr:row>26</xdr:row>
      <xdr:rowOff>23812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15FDB80-F496-77A0-0E9B-BF6E6D8983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67012" y="22336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xdr:colOff>
      <xdr:row>1</xdr:row>
      <xdr:rowOff>147637</xdr:rowOff>
    </xdr:from>
    <xdr:to>
      <xdr:col>7</xdr:col>
      <xdr:colOff>600075</xdr:colOff>
      <xdr:row>16</xdr:row>
      <xdr:rowOff>33337</xdr:rowOff>
    </xdr:to>
    <xdr:graphicFrame macro="">
      <xdr:nvGraphicFramePr>
        <xdr:cNvPr id="2" name="Chart 1">
          <a:extLst>
            <a:ext uri="{FF2B5EF4-FFF2-40B4-BE49-F238E27FC236}">
              <a16:creationId xmlns:a16="http://schemas.microsoft.com/office/drawing/2014/main" id="{30D3FD69-E146-FD76-3265-F129F4881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8</xdr:row>
      <xdr:rowOff>185737</xdr:rowOff>
    </xdr:from>
    <xdr:to>
      <xdr:col>3</xdr:col>
      <xdr:colOff>571500</xdr:colOff>
      <xdr:row>23</xdr:row>
      <xdr:rowOff>71437</xdr:rowOff>
    </xdr:to>
    <xdr:graphicFrame macro="">
      <xdr:nvGraphicFramePr>
        <xdr:cNvPr id="2" name="Chart 1">
          <a:extLst>
            <a:ext uri="{FF2B5EF4-FFF2-40B4-BE49-F238E27FC236}">
              <a16:creationId xmlns:a16="http://schemas.microsoft.com/office/drawing/2014/main" id="{7D1F07F7-8A61-A090-9FEE-34659C9C1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371475</xdr:colOff>
      <xdr:row>22</xdr:row>
      <xdr:rowOff>123825</xdr:rowOff>
    </xdr:from>
    <xdr:to>
      <xdr:col>23</xdr:col>
      <xdr:colOff>586331</xdr:colOff>
      <xdr:row>50</xdr:row>
      <xdr:rowOff>189825</xdr:rowOff>
    </xdr:to>
    <xdr:sp macro="" textlink="">
      <xdr:nvSpPr>
        <xdr:cNvPr id="2" name="Rectangle 1">
          <a:extLst>
            <a:ext uri="{FF2B5EF4-FFF2-40B4-BE49-F238E27FC236}">
              <a16:creationId xmlns:a16="http://schemas.microsoft.com/office/drawing/2014/main" id="{6913E7E5-15AA-E61B-42AF-A95156D63B9B}"/>
            </a:ext>
          </a:extLst>
        </xdr:cNvPr>
        <xdr:cNvSpPr/>
      </xdr:nvSpPr>
      <xdr:spPr>
        <a:xfrm>
          <a:off x="2809875" y="3552825"/>
          <a:ext cx="11797256" cy="540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noFill/>
          </a:endParaRPr>
        </a:p>
      </xdr:txBody>
    </xdr:sp>
    <xdr:clientData/>
  </xdr:twoCellAnchor>
  <xdr:twoCellAnchor>
    <xdr:from>
      <xdr:col>4</xdr:col>
      <xdr:colOff>152400</xdr:colOff>
      <xdr:row>36</xdr:row>
      <xdr:rowOff>142875</xdr:rowOff>
    </xdr:from>
    <xdr:to>
      <xdr:col>14</xdr:col>
      <xdr:colOff>250303</xdr:colOff>
      <xdr:row>36</xdr:row>
      <xdr:rowOff>178875</xdr:rowOff>
    </xdr:to>
    <xdr:sp macro="" textlink="">
      <xdr:nvSpPr>
        <xdr:cNvPr id="3" name="Rectangle 2">
          <a:extLst>
            <a:ext uri="{FF2B5EF4-FFF2-40B4-BE49-F238E27FC236}">
              <a16:creationId xmlns:a16="http://schemas.microsoft.com/office/drawing/2014/main" id="{773307CC-401D-68AC-F33A-C80953E957DC}"/>
            </a:ext>
          </a:extLst>
        </xdr:cNvPr>
        <xdr:cNvSpPr/>
      </xdr:nvSpPr>
      <xdr:spPr>
        <a:xfrm>
          <a:off x="2590800" y="7000875"/>
          <a:ext cx="6193903" cy="36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321305</xdr:colOff>
      <xdr:row>36</xdr:row>
      <xdr:rowOff>185399</xdr:rowOff>
    </xdr:from>
    <xdr:to>
      <xdr:col>9</xdr:col>
      <xdr:colOff>393305</xdr:colOff>
      <xdr:row>50</xdr:row>
      <xdr:rowOff>182399</xdr:rowOff>
    </xdr:to>
    <xdr:sp macro="" textlink="">
      <xdr:nvSpPr>
        <xdr:cNvPr id="4" name="Rectangle 3">
          <a:extLst>
            <a:ext uri="{FF2B5EF4-FFF2-40B4-BE49-F238E27FC236}">
              <a16:creationId xmlns:a16="http://schemas.microsoft.com/office/drawing/2014/main" id="{6D20F3A5-3EEA-8481-B62D-0732E2B68350}"/>
            </a:ext>
          </a:extLst>
        </xdr:cNvPr>
        <xdr:cNvSpPr/>
      </xdr:nvSpPr>
      <xdr:spPr>
        <a:xfrm rot="5400000">
          <a:off x="4511705" y="7577399"/>
          <a:ext cx="2664000" cy="72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14</xdr:col>
      <xdr:colOff>157155</xdr:colOff>
      <xdr:row>22</xdr:row>
      <xdr:rowOff>152401</xdr:rowOff>
    </xdr:from>
    <xdr:to>
      <xdr:col>14</xdr:col>
      <xdr:colOff>193155</xdr:colOff>
      <xdr:row>51</xdr:row>
      <xdr:rowOff>27902</xdr:rowOff>
    </xdr:to>
    <xdr:sp macro="" textlink="">
      <xdr:nvSpPr>
        <xdr:cNvPr id="5" name="Rectangle 4">
          <a:extLst>
            <a:ext uri="{FF2B5EF4-FFF2-40B4-BE49-F238E27FC236}">
              <a16:creationId xmlns:a16="http://schemas.microsoft.com/office/drawing/2014/main" id="{1F39EAF6-4E95-4FF1-8951-E8DABB8D83B9}"/>
            </a:ext>
          </a:extLst>
        </xdr:cNvPr>
        <xdr:cNvSpPr/>
      </xdr:nvSpPr>
      <xdr:spPr>
        <a:xfrm rot="5400000" flipV="1">
          <a:off x="6009554" y="7025402"/>
          <a:ext cx="5400001" cy="36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47625</xdr:colOff>
      <xdr:row>1</xdr:row>
      <xdr:rowOff>0</xdr:rowOff>
    </xdr:from>
    <xdr:to>
      <xdr:col>27</xdr:col>
      <xdr:colOff>476250</xdr:colOff>
      <xdr:row>4</xdr:row>
      <xdr:rowOff>47625</xdr:rowOff>
    </xdr:to>
    <xdr:sp macro="" textlink="">
      <xdr:nvSpPr>
        <xdr:cNvPr id="6" name="TextBox 5">
          <a:extLst>
            <a:ext uri="{FF2B5EF4-FFF2-40B4-BE49-F238E27FC236}">
              <a16:creationId xmlns:a16="http://schemas.microsoft.com/office/drawing/2014/main" id="{4BCB35A5-99C7-A90F-BCEE-C2DCAD21369A}"/>
            </a:ext>
          </a:extLst>
        </xdr:cNvPr>
        <xdr:cNvSpPr txBox="1"/>
      </xdr:nvSpPr>
      <xdr:spPr>
        <a:xfrm>
          <a:off x="657225" y="190500"/>
          <a:ext cx="1627822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800">
              <a:solidFill>
                <a:schemeClr val="bg1"/>
              </a:solidFill>
              <a:latin typeface="Amasis MT Pro Black" panose="02040A04050005020304" pitchFamily="18" charset="0"/>
            </a:rPr>
            <a:t>SALES REPORT FOR 2016</a:t>
          </a:r>
        </a:p>
      </xdr:txBody>
    </xdr:sp>
    <xdr:clientData/>
  </xdr:twoCellAnchor>
  <xdr:twoCellAnchor>
    <xdr:from>
      <xdr:col>0</xdr:col>
      <xdr:colOff>19050</xdr:colOff>
      <xdr:row>7</xdr:row>
      <xdr:rowOff>28575</xdr:rowOff>
    </xdr:from>
    <xdr:to>
      <xdr:col>31</xdr:col>
      <xdr:colOff>123825</xdr:colOff>
      <xdr:row>11</xdr:row>
      <xdr:rowOff>9525</xdr:rowOff>
    </xdr:to>
    <xdr:sp macro="" textlink="">
      <xdr:nvSpPr>
        <xdr:cNvPr id="7" name="Rectangle 6">
          <a:extLst>
            <a:ext uri="{FF2B5EF4-FFF2-40B4-BE49-F238E27FC236}">
              <a16:creationId xmlns:a16="http://schemas.microsoft.com/office/drawing/2014/main" id="{032AC125-02D2-5796-FF49-1D7AE6C84B45}"/>
            </a:ext>
          </a:extLst>
        </xdr:cNvPr>
        <xdr:cNvSpPr/>
      </xdr:nvSpPr>
      <xdr:spPr>
        <a:xfrm>
          <a:off x="19050" y="2314575"/>
          <a:ext cx="19002375" cy="742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GB" sz="1100">
            <a:solidFill>
              <a:schemeClr val="lt1"/>
            </a:solidFill>
            <a:latin typeface="+mn-lt"/>
            <a:ea typeface="+mn-ea"/>
            <a:cs typeface="+mn-cs"/>
          </a:endParaRPr>
        </a:p>
      </xdr:txBody>
    </xdr:sp>
    <xdr:clientData/>
  </xdr:twoCellAnchor>
  <xdr:twoCellAnchor>
    <xdr:from>
      <xdr:col>1</xdr:col>
      <xdr:colOff>34221</xdr:colOff>
      <xdr:row>7</xdr:row>
      <xdr:rowOff>66674</xdr:rowOff>
    </xdr:from>
    <xdr:to>
      <xdr:col>4</xdr:col>
      <xdr:colOff>5421</xdr:colOff>
      <xdr:row>8</xdr:row>
      <xdr:rowOff>95250</xdr:rowOff>
    </xdr:to>
    <xdr:sp macro="" textlink="">
      <xdr:nvSpPr>
        <xdr:cNvPr id="8" name="TextBox 7">
          <a:extLst>
            <a:ext uri="{FF2B5EF4-FFF2-40B4-BE49-F238E27FC236}">
              <a16:creationId xmlns:a16="http://schemas.microsoft.com/office/drawing/2014/main" id="{B4421AF5-A7AD-F2C3-E953-6E73DFB94713}"/>
            </a:ext>
          </a:extLst>
        </xdr:cNvPr>
        <xdr:cNvSpPr txBox="1"/>
      </xdr:nvSpPr>
      <xdr:spPr>
        <a:xfrm>
          <a:off x="643821" y="2352674"/>
          <a:ext cx="1800000"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Amasis MT Pro Black" panose="02040A04050005020304" pitchFamily="18" charset="0"/>
            </a:rPr>
            <a:t>BEST MONTH</a:t>
          </a:r>
        </a:p>
      </xdr:txBody>
    </xdr:sp>
    <xdr:clientData/>
  </xdr:twoCellAnchor>
  <xdr:twoCellAnchor>
    <xdr:from>
      <xdr:col>8</xdr:col>
      <xdr:colOff>238714</xdr:colOff>
      <xdr:row>7</xdr:row>
      <xdr:rowOff>85724</xdr:rowOff>
    </xdr:from>
    <xdr:to>
      <xdr:col>11</xdr:col>
      <xdr:colOff>209914</xdr:colOff>
      <xdr:row>8</xdr:row>
      <xdr:rowOff>114300</xdr:rowOff>
    </xdr:to>
    <xdr:sp macro="" textlink="">
      <xdr:nvSpPr>
        <xdr:cNvPr id="9" name="TextBox 8">
          <a:extLst>
            <a:ext uri="{FF2B5EF4-FFF2-40B4-BE49-F238E27FC236}">
              <a16:creationId xmlns:a16="http://schemas.microsoft.com/office/drawing/2014/main" id="{0FFD9A72-B6E2-2F37-E948-9B55F081324B}"/>
            </a:ext>
          </a:extLst>
        </xdr:cNvPr>
        <xdr:cNvSpPr txBox="1"/>
      </xdr:nvSpPr>
      <xdr:spPr>
        <a:xfrm>
          <a:off x="5115514" y="2371724"/>
          <a:ext cx="1800000"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Amasis MT Pro Black" panose="02040A04050005020304" pitchFamily="18" charset="0"/>
            </a:rPr>
            <a:t>BEST LOCATION</a:t>
          </a:r>
        </a:p>
      </xdr:txBody>
    </xdr:sp>
    <xdr:clientData/>
  </xdr:twoCellAnchor>
  <xdr:twoCellAnchor>
    <xdr:from>
      <xdr:col>23</xdr:col>
      <xdr:colOff>38100</xdr:colOff>
      <xdr:row>7</xdr:row>
      <xdr:rowOff>123824</xdr:rowOff>
    </xdr:from>
    <xdr:to>
      <xdr:col>26</xdr:col>
      <xdr:colOff>9300</xdr:colOff>
      <xdr:row>8</xdr:row>
      <xdr:rowOff>152400</xdr:rowOff>
    </xdr:to>
    <xdr:sp macro="" textlink="">
      <xdr:nvSpPr>
        <xdr:cNvPr id="10" name="TextBox 9">
          <a:extLst>
            <a:ext uri="{FF2B5EF4-FFF2-40B4-BE49-F238E27FC236}">
              <a16:creationId xmlns:a16="http://schemas.microsoft.com/office/drawing/2014/main" id="{DD8662F1-1B57-31DE-76FE-3B8517AB1955}"/>
            </a:ext>
          </a:extLst>
        </xdr:cNvPr>
        <xdr:cNvSpPr txBox="1"/>
      </xdr:nvSpPr>
      <xdr:spPr>
        <a:xfrm>
          <a:off x="14058900" y="2409824"/>
          <a:ext cx="1800000"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Amasis MT Pro Black" panose="02040A04050005020304" pitchFamily="18" charset="0"/>
            </a:rPr>
            <a:t>BEST SALES REPRESENTATIVE		</a:t>
          </a:r>
        </a:p>
      </xdr:txBody>
    </xdr:sp>
    <xdr:clientData/>
  </xdr:twoCellAnchor>
  <xdr:twoCellAnchor>
    <xdr:from>
      <xdr:col>15</xdr:col>
      <xdr:colOff>443207</xdr:colOff>
      <xdr:row>7</xdr:row>
      <xdr:rowOff>85724</xdr:rowOff>
    </xdr:from>
    <xdr:to>
      <xdr:col>18</xdr:col>
      <xdr:colOff>414407</xdr:colOff>
      <xdr:row>8</xdr:row>
      <xdr:rowOff>114300</xdr:rowOff>
    </xdr:to>
    <xdr:sp macro="" textlink="">
      <xdr:nvSpPr>
        <xdr:cNvPr id="11" name="TextBox 10">
          <a:extLst>
            <a:ext uri="{FF2B5EF4-FFF2-40B4-BE49-F238E27FC236}">
              <a16:creationId xmlns:a16="http://schemas.microsoft.com/office/drawing/2014/main" id="{CBEC1411-761B-BCE0-B6E5-0DB3DA1605AB}"/>
            </a:ext>
          </a:extLst>
        </xdr:cNvPr>
        <xdr:cNvSpPr txBox="1"/>
      </xdr:nvSpPr>
      <xdr:spPr>
        <a:xfrm>
          <a:off x="9587207" y="2371724"/>
          <a:ext cx="1800000"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Amasis MT Pro Black" panose="02040A04050005020304" pitchFamily="18" charset="0"/>
            </a:rPr>
            <a:t>BEST ITEM TYPE</a:t>
          </a:r>
        </a:p>
      </xdr:txBody>
    </xdr:sp>
    <xdr:clientData/>
  </xdr:twoCellAnchor>
  <xdr:twoCellAnchor editAs="oneCell">
    <xdr:from>
      <xdr:col>22</xdr:col>
      <xdr:colOff>3876</xdr:colOff>
      <xdr:row>7</xdr:row>
      <xdr:rowOff>38100</xdr:rowOff>
    </xdr:from>
    <xdr:to>
      <xdr:col>22</xdr:col>
      <xdr:colOff>543876</xdr:colOff>
      <xdr:row>10</xdr:row>
      <xdr:rowOff>6600</xdr:rowOff>
    </xdr:to>
    <xdr:pic>
      <xdr:nvPicPr>
        <xdr:cNvPr id="13" name="Graphic 12" descr="Users outline">
          <a:extLst>
            <a:ext uri="{FF2B5EF4-FFF2-40B4-BE49-F238E27FC236}">
              <a16:creationId xmlns:a16="http://schemas.microsoft.com/office/drawing/2014/main" id="{F7046FD9-FF11-E909-B262-BF07A46AF3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415076" y="2324100"/>
          <a:ext cx="540000" cy="540000"/>
        </a:xfrm>
        <a:prstGeom prst="rect">
          <a:avLst/>
        </a:prstGeom>
      </xdr:spPr>
    </xdr:pic>
    <xdr:clientData/>
  </xdr:twoCellAnchor>
  <xdr:twoCellAnchor editAs="oneCell">
    <xdr:from>
      <xdr:col>14</xdr:col>
      <xdr:colOff>408984</xdr:colOff>
      <xdr:row>7</xdr:row>
      <xdr:rowOff>7125</xdr:rowOff>
    </xdr:from>
    <xdr:to>
      <xdr:col>15</xdr:col>
      <xdr:colOff>339384</xdr:colOff>
      <xdr:row>9</xdr:row>
      <xdr:rowOff>166125</xdr:rowOff>
    </xdr:to>
    <xdr:pic>
      <xdr:nvPicPr>
        <xdr:cNvPr id="15" name="Graphic 14" descr="Hamburger Menu Icon outline">
          <a:extLst>
            <a:ext uri="{FF2B5EF4-FFF2-40B4-BE49-F238E27FC236}">
              <a16:creationId xmlns:a16="http://schemas.microsoft.com/office/drawing/2014/main" id="{1C3887CD-CB04-641A-46F3-3E5A5A0172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943384" y="2293125"/>
          <a:ext cx="540000" cy="540000"/>
        </a:xfrm>
        <a:prstGeom prst="rect">
          <a:avLst/>
        </a:prstGeom>
      </xdr:spPr>
    </xdr:pic>
    <xdr:clientData/>
  </xdr:twoCellAnchor>
  <xdr:twoCellAnchor editAs="oneCell">
    <xdr:from>
      <xdr:col>7</xdr:col>
      <xdr:colOff>204492</xdr:colOff>
      <xdr:row>7</xdr:row>
      <xdr:rowOff>14250</xdr:rowOff>
    </xdr:from>
    <xdr:to>
      <xdr:col>8</xdr:col>
      <xdr:colOff>134892</xdr:colOff>
      <xdr:row>9</xdr:row>
      <xdr:rowOff>173250</xdr:rowOff>
    </xdr:to>
    <xdr:pic>
      <xdr:nvPicPr>
        <xdr:cNvPr id="17" name="Graphic 16" descr="Marker outline">
          <a:extLst>
            <a:ext uri="{FF2B5EF4-FFF2-40B4-BE49-F238E27FC236}">
              <a16:creationId xmlns:a16="http://schemas.microsoft.com/office/drawing/2014/main" id="{6723E7EB-0BD3-6AE2-59D8-A4F58C0A9D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471692" y="2300250"/>
          <a:ext cx="540000" cy="540000"/>
        </a:xfrm>
        <a:prstGeom prst="rect">
          <a:avLst/>
        </a:prstGeom>
      </xdr:spPr>
    </xdr:pic>
    <xdr:clientData/>
  </xdr:twoCellAnchor>
  <xdr:twoCellAnchor editAs="oneCell">
    <xdr:from>
      <xdr:col>0</xdr:col>
      <xdr:colOff>0</xdr:colOff>
      <xdr:row>7</xdr:row>
      <xdr:rowOff>21375</xdr:rowOff>
    </xdr:from>
    <xdr:to>
      <xdr:col>0</xdr:col>
      <xdr:colOff>540000</xdr:colOff>
      <xdr:row>9</xdr:row>
      <xdr:rowOff>180375</xdr:rowOff>
    </xdr:to>
    <xdr:pic>
      <xdr:nvPicPr>
        <xdr:cNvPr id="19" name="Graphic 18" descr="Daily calendar outline">
          <a:extLst>
            <a:ext uri="{FF2B5EF4-FFF2-40B4-BE49-F238E27FC236}">
              <a16:creationId xmlns:a16="http://schemas.microsoft.com/office/drawing/2014/main" id="{5268C067-E1E2-24C8-3004-BF7CF1AEB8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2307375"/>
          <a:ext cx="540000" cy="540000"/>
        </a:xfrm>
        <a:prstGeom prst="rect">
          <a:avLst/>
        </a:prstGeom>
      </xdr:spPr>
    </xdr:pic>
    <xdr:clientData/>
  </xdr:twoCellAnchor>
  <xdr:twoCellAnchor>
    <xdr:from>
      <xdr:col>1</xdr:col>
      <xdr:colOff>276224</xdr:colOff>
      <xdr:row>9</xdr:row>
      <xdr:rowOff>0</xdr:rowOff>
    </xdr:from>
    <xdr:to>
      <xdr:col>3</xdr:col>
      <xdr:colOff>245024</xdr:colOff>
      <xdr:row>10</xdr:row>
      <xdr:rowOff>61500</xdr:rowOff>
    </xdr:to>
    <xdr:sp macro="" textlink="'Pivot Tables'!D3">
      <xdr:nvSpPr>
        <xdr:cNvPr id="20" name="TextBox 19">
          <a:extLst>
            <a:ext uri="{FF2B5EF4-FFF2-40B4-BE49-F238E27FC236}">
              <a16:creationId xmlns:a16="http://schemas.microsoft.com/office/drawing/2014/main" id="{53AE8D96-EB55-881F-B1A1-98A2BFB31FA9}"/>
            </a:ext>
          </a:extLst>
        </xdr:cNvPr>
        <xdr:cNvSpPr txBox="1"/>
      </xdr:nvSpPr>
      <xdr:spPr>
        <a:xfrm>
          <a:off x="885824" y="2667000"/>
          <a:ext cx="1188000" cy="2520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268BE7-57CC-462A-9F43-F49BA2A71B82}" type="TxLink">
            <a:rPr lang="en-US" sz="1400" b="1" i="0" u="none" strike="noStrike">
              <a:solidFill>
                <a:schemeClr val="bg1"/>
              </a:solidFill>
              <a:latin typeface="Calibri"/>
              <a:cs typeface="Calibri"/>
            </a:rPr>
            <a:pPr algn="ctr"/>
            <a:t>Dec</a:t>
          </a:fld>
          <a:endParaRPr lang="en-GB" sz="1400" b="1">
            <a:solidFill>
              <a:schemeClr val="bg1"/>
            </a:solidFill>
          </a:endParaRPr>
        </a:p>
      </xdr:txBody>
    </xdr:sp>
    <xdr:clientData/>
  </xdr:twoCellAnchor>
  <xdr:twoCellAnchor>
    <xdr:from>
      <xdr:col>23</xdr:col>
      <xdr:colOff>285749</xdr:colOff>
      <xdr:row>8</xdr:row>
      <xdr:rowOff>180975</xdr:rowOff>
    </xdr:from>
    <xdr:to>
      <xdr:col>25</xdr:col>
      <xdr:colOff>254549</xdr:colOff>
      <xdr:row>10</xdr:row>
      <xdr:rowOff>51975</xdr:rowOff>
    </xdr:to>
    <xdr:sp macro="" textlink="'Pivot Tables'!Q21">
      <xdr:nvSpPr>
        <xdr:cNvPr id="21" name="TextBox 20">
          <a:extLst>
            <a:ext uri="{FF2B5EF4-FFF2-40B4-BE49-F238E27FC236}">
              <a16:creationId xmlns:a16="http://schemas.microsoft.com/office/drawing/2014/main" id="{B9630C7F-CC01-E4A5-2D23-B2A3E333BD70}"/>
            </a:ext>
          </a:extLst>
        </xdr:cNvPr>
        <xdr:cNvSpPr txBox="1"/>
      </xdr:nvSpPr>
      <xdr:spPr>
        <a:xfrm>
          <a:off x="14306549" y="2657475"/>
          <a:ext cx="1188000" cy="2520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7FFF3B-5C5C-48BB-A809-E7C22C497E77}" type="TxLink">
            <a:rPr lang="en-US" sz="1400" b="1" i="0" u="none" strike="noStrike">
              <a:solidFill>
                <a:schemeClr val="bg1"/>
              </a:solidFill>
              <a:latin typeface="Calibri"/>
              <a:ea typeface="+mn-ea"/>
              <a:cs typeface="Calibri"/>
            </a:rPr>
            <a:pPr marL="0" indent="0" algn="ctr"/>
            <a:t>Sara Snyder</a:t>
          </a:fld>
          <a:endParaRPr lang="en-GB" sz="1400" b="1" i="0" u="none" strike="noStrike">
            <a:solidFill>
              <a:schemeClr val="bg1"/>
            </a:solidFill>
            <a:latin typeface="Calibri"/>
            <a:ea typeface="+mn-ea"/>
            <a:cs typeface="Calibri"/>
          </a:endParaRPr>
        </a:p>
      </xdr:txBody>
    </xdr:sp>
    <xdr:clientData/>
  </xdr:twoCellAnchor>
  <xdr:twoCellAnchor>
    <xdr:from>
      <xdr:col>16</xdr:col>
      <xdr:colOff>76199</xdr:colOff>
      <xdr:row>9</xdr:row>
      <xdr:rowOff>0</xdr:rowOff>
    </xdr:from>
    <xdr:to>
      <xdr:col>18</xdr:col>
      <xdr:colOff>44999</xdr:colOff>
      <xdr:row>10</xdr:row>
      <xdr:rowOff>61500</xdr:rowOff>
    </xdr:to>
    <xdr:sp macro="" textlink="'Pivot Tables'!Q3">
      <xdr:nvSpPr>
        <xdr:cNvPr id="22" name="TextBox 21">
          <a:extLst>
            <a:ext uri="{FF2B5EF4-FFF2-40B4-BE49-F238E27FC236}">
              <a16:creationId xmlns:a16="http://schemas.microsoft.com/office/drawing/2014/main" id="{C24FEE93-B6C6-BBC4-4479-3CFF2718BA8C}"/>
            </a:ext>
          </a:extLst>
        </xdr:cNvPr>
        <xdr:cNvSpPr txBox="1"/>
      </xdr:nvSpPr>
      <xdr:spPr>
        <a:xfrm>
          <a:off x="9829799" y="2667000"/>
          <a:ext cx="1188000" cy="2520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3BB651-2BF9-42D1-BA82-A2B66D458610}" type="TxLink">
            <a:rPr lang="en-US" sz="1400" b="1" i="0" u="none" strike="noStrike">
              <a:solidFill>
                <a:schemeClr val="bg1"/>
              </a:solidFill>
              <a:latin typeface="Calibri"/>
              <a:ea typeface="+mn-ea"/>
              <a:cs typeface="Calibri"/>
            </a:rPr>
            <a:pPr marL="0" indent="0" algn="ctr"/>
            <a:t>Widgets</a:t>
          </a:fld>
          <a:endParaRPr lang="en-GB" sz="1400" b="1" i="0" u="none" strike="noStrike">
            <a:solidFill>
              <a:schemeClr val="bg1"/>
            </a:solidFill>
            <a:latin typeface="Calibri"/>
            <a:ea typeface="+mn-ea"/>
            <a:cs typeface="Calibri"/>
          </a:endParaRPr>
        </a:p>
      </xdr:txBody>
    </xdr:sp>
    <xdr:clientData/>
  </xdr:twoCellAnchor>
  <xdr:twoCellAnchor>
    <xdr:from>
      <xdr:col>8</xdr:col>
      <xdr:colOff>438149</xdr:colOff>
      <xdr:row>8</xdr:row>
      <xdr:rowOff>171450</xdr:rowOff>
    </xdr:from>
    <xdr:to>
      <xdr:col>10</xdr:col>
      <xdr:colOff>406949</xdr:colOff>
      <xdr:row>10</xdr:row>
      <xdr:rowOff>42450</xdr:rowOff>
    </xdr:to>
    <xdr:sp macro="" textlink="'Pivot Tables'!D25">
      <xdr:nvSpPr>
        <xdr:cNvPr id="23" name="TextBox 22">
          <a:extLst>
            <a:ext uri="{FF2B5EF4-FFF2-40B4-BE49-F238E27FC236}">
              <a16:creationId xmlns:a16="http://schemas.microsoft.com/office/drawing/2014/main" id="{FB460FB8-6B08-E773-53AD-6A870501861C}"/>
            </a:ext>
          </a:extLst>
        </xdr:cNvPr>
        <xdr:cNvSpPr txBox="1"/>
      </xdr:nvSpPr>
      <xdr:spPr>
        <a:xfrm>
          <a:off x="5314949" y="2647950"/>
          <a:ext cx="1188000" cy="2520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2A02B5-333D-440E-9FAA-D13004A9FEBD}" type="TxLink">
            <a:rPr lang="en-US" sz="1400" b="1" i="0" u="none" strike="noStrike">
              <a:solidFill>
                <a:schemeClr val="bg1"/>
              </a:solidFill>
              <a:latin typeface="Calibri"/>
              <a:ea typeface="+mn-ea"/>
              <a:cs typeface="Calibri"/>
            </a:rPr>
            <a:pPr marL="0" indent="0" algn="ctr"/>
            <a:t>New York</a:t>
          </a:fld>
          <a:endParaRPr lang="en-GB" sz="1400" b="1" i="0" u="none" strike="noStrike">
            <a:solidFill>
              <a:schemeClr val="bg1"/>
            </a:solidFill>
            <a:latin typeface="Calibri"/>
            <a:ea typeface="+mn-ea"/>
            <a:cs typeface="Calibri"/>
          </a:endParaRPr>
        </a:p>
      </xdr:txBody>
    </xdr:sp>
    <xdr:clientData/>
  </xdr:twoCellAnchor>
  <xdr:twoCellAnchor>
    <xdr:from>
      <xdr:col>4</xdr:col>
      <xdr:colOff>409574</xdr:colOff>
      <xdr:row>22</xdr:row>
      <xdr:rowOff>85725</xdr:rowOff>
    </xdr:from>
    <xdr:to>
      <xdr:col>14</xdr:col>
      <xdr:colOff>57149</xdr:colOff>
      <xdr:row>36</xdr:row>
      <xdr:rowOff>82725</xdr:rowOff>
    </xdr:to>
    <xdr:graphicFrame macro="">
      <xdr:nvGraphicFramePr>
        <xdr:cNvPr id="24" name="Chart 23">
          <a:extLst>
            <a:ext uri="{FF2B5EF4-FFF2-40B4-BE49-F238E27FC236}">
              <a16:creationId xmlns:a16="http://schemas.microsoft.com/office/drawing/2014/main" id="{40B4CC23-5BA3-40F4-9227-A0B18DFC8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409575</xdr:colOff>
      <xdr:row>23</xdr:row>
      <xdr:rowOff>180975</xdr:rowOff>
    </xdr:from>
    <xdr:to>
      <xdr:col>5</xdr:col>
      <xdr:colOff>257175</xdr:colOff>
      <xdr:row>35</xdr:row>
      <xdr:rowOff>0</xdr:rowOff>
    </xdr:to>
    <xdr:sp macro="" textlink="">
      <xdr:nvSpPr>
        <xdr:cNvPr id="25" name="TextBox 24">
          <a:extLst>
            <a:ext uri="{FF2B5EF4-FFF2-40B4-BE49-F238E27FC236}">
              <a16:creationId xmlns:a16="http://schemas.microsoft.com/office/drawing/2014/main" id="{578FC0CC-E5CC-A06F-3F19-8FCD4F621704}"/>
            </a:ext>
          </a:extLst>
        </xdr:cNvPr>
        <xdr:cNvSpPr txBox="1"/>
      </xdr:nvSpPr>
      <xdr:spPr>
        <a:xfrm>
          <a:off x="2847975" y="3800475"/>
          <a:ext cx="457200" cy="2105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100">
              <a:solidFill>
                <a:schemeClr val="bg1"/>
              </a:solidFill>
              <a:latin typeface="Amasis MT Pro Black" panose="02040A04050005020304" pitchFamily="18" charset="0"/>
            </a:rPr>
            <a:t>TOTAL SALES BY MONTH</a:t>
          </a:r>
        </a:p>
      </xdr:txBody>
    </xdr:sp>
    <xdr:clientData/>
  </xdr:twoCellAnchor>
  <xdr:twoCellAnchor>
    <xdr:from>
      <xdr:col>15</xdr:col>
      <xdr:colOff>200025</xdr:colOff>
      <xdr:row>22</xdr:row>
      <xdr:rowOff>114300</xdr:rowOff>
    </xdr:from>
    <xdr:to>
      <xdr:col>23</xdr:col>
      <xdr:colOff>581025</xdr:colOff>
      <xdr:row>37</xdr:row>
      <xdr:rowOff>0</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73CC141D-DE9E-452E-A293-ECCFD09BC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344025" y="4305300"/>
              <a:ext cx="52578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314325</xdr:colOff>
      <xdr:row>23</xdr:row>
      <xdr:rowOff>142875</xdr:rowOff>
    </xdr:from>
    <xdr:to>
      <xdr:col>15</xdr:col>
      <xdr:colOff>161925</xdr:colOff>
      <xdr:row>36</xdr:row>
      <xdr:rowOff>114300</xdr:rowOff>
    </xdr:to>
    <xdr:sp macro="" textlink="">
      <xdr:nvSpPr>
        <xdr:cNvPr id="27" name="TextBox 26">
          <a:extLst>
            <a:ext uri="{FF2B5EF4-FFF2-40B4-BE49-F238E27FC236}">
              <a16:creationId xmlns:a16="http://schemas.microsoft.com/office/drawing/2014/main" id="{D238B289-E85C-B554-BA1E-42E32885A6F9}"/>
            </a:ext>
          </a:extLst>
        </xdr:cNvPr>
        <xdr:cNvSpPr txBox="1"/>
      </xdr:nvSpPr>
      <xdr:spPr>
        <a:xfrm>
          <a:off x="8848725" y="3762375"/>
          <a:ext cx="457200" cy="2447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100">
              <a:solidFill>
                <a:schemeClr val="bg1"/>
              </a:solidFill>
              <a:latin typeface="Amasis MT Pro Black" panose="02040A04050005020304" pitchFamily="18" charset="0"/>
            </a:rPr>
            <a:t>NUMBER OF SALES BY</a:t>
          </a:r>
          <a:r>
            <a:rPr lang="en-GB" sz="1100" baseline="0">
              <a:solidFill>
                <a:schemeClr val="bg1"/>
              </a:solidFill>
              <a:latin typeface="Amasis MT Pro Black" panose="02040A04050005020304" pitchFamily="18" charset="0"/>
            </a:rPr>
            <a:t> </a:t>
          </a:r>
          <a:r>
            <a:rPr lang="en-GB" sz="1100">
              <a:solidFill>
                <a:schemeClr val="bg1"/>
              </a:solidFill>
              <a:latin typeface="Amasis MT Pro Black" panose="02040A04050005020304" pitchFamily="18" charset="0"/>
            </a:rPr>
            <a:t>MONTH	</a:t>
          </a:r>
        </a:p>
      </xdr:txBody>
    </xdr:sp>
    <xdr:clientData/>
  </xdr:twoCellAnchor>
  <xdr:twoCellAnchor>
    <xdr:from>
      <xdr:col>14</xdr:col>
      <xdr:colOff>171449</xdr:colOff>
      <xdr:row>36</xdr:row>
      <xdr:rowOff>139679</xdr:rowOff>
    </xdr:from>
    <xdr:to>
      <xdr:col>31</xdr:col>
      <xdr:colOff>142874</xdr:colOff>
      <xdr:row>36</xdr:row>
      <xdr:rowOff>185398</xdr:rowOff>
    </xdr:to>
    <xdr:sp macro="" textlink="">
      <xdr:nvSpPr>
        <xdr:cNvPr id="28" name="Rectangle 27">
          <a:extLst>
            <a:ext uri="{FF2B5EF4-FFF2-40B4-BE49-F238E27FC236}">
              <a16:creationId xmlns:a16="http://schemas.microsoft.com/office/drawing/2014/main" id="{FF924599-74F1-6FFD-233F-173B15FE651C}"/>
            </a:ext>
          </a:extLst>
        </xdr:cNvPr>
        <xdr:cNvSpPr/>
      </xdr:nvSpPr>
      <xdr:spPr>
        <a:xfrm flipV="1">
          <a:off x="8705849" y="6997679"/>
          <a:ext cx="10334625" cy="4571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5</xdr:col>
      <xdr:colOff>314326</xdr:colOff>
      <xdr:row>36</xdr:row>
      <xdr:rowOff>180975</xdr:rowOff>
    </xdr:from>
    <xdr:to>
      <xdr:col>9</xdr:col>
      <xdr:colOff>390526</xdr:colOff>
      <xdr:row>50</xdr:row>
      <xdr:rowOff>152400</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F357ECBA-1AF6-4A23-9D96-EBB86F3C38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362326" y="7038975"/>
              <a:ext cx="2514600" cy="26384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419100</xdr:colOff>
      <xdr:row>38</xdr:row>
      <xdr:rowOff>161925</xdr:rowOff>
    </xdr:from>
    <xdr:to>
      <xdr:col>5</xdr:col>
      <xdr:colOff>266700</xdr:colOff>
      <xdr:row>49</xdr:row>
      <xdr:rowOff>171450</xdr:rowOff>
    </xdr:to>
    <xdr:sp macro="" textlink="">
      <xdr:nvSpPr>
        <xdr:cNvPr id="30" name="TextBox 29">
          <a:extLst>
            <a:ext uri="{FF2B5EF4-FFF2-40B4-BE49-F238E27FC236}">
              <a16:creationId xmlns:a16="http://schemas.microsoft.com/office/drawing/2014/main" id="{B35FF146-7AFD-6C1F-BC16-E9E8A5DEAF8E}"/>
            </a:ext>
          </a:extLst>
        </xdr:cNvPr>
        <xdr:cNvSpPr txBox="1"/>
      </xdr:nvSpPr>
      <xdr:spPr>
        <a:xfrm>
          <a:off x="2857500" y="6638925"/>
          <a:ext cx="457200" cy="2105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100">
              <a:solidFill>
                <a:schemeClr val="bg1"/>
              </a:solidFill>
              <a:latin typeface="Amasis MT Pro Black" panose="02040A04050005020304" pitchFamily="18" charset="0"/>
            </a:rPr>
            <a:t>TOTAL</a:t>
          </a:r>
          <a:r>
            <a:rPr lang="en-GB" sz="1100" baseline="0">
              <a:solidFill>
                <a:schemeClr val="bg1"/>
              </a:solidFill>
              <a:latin typeface="Amasis MT Pro Black" panose="02040A04050005020304" pitchFamily="18" charset="0"/>
            </a:rPr>
            <a:t> sALES BY ITEM TYPE</a:t>
          </a:r>
          <a:endParaRPr lang="en-GB" sz="1100">
            <a:solidFill>
              <a:schemeClr val="bg1"/>
            </a:solidFill>
            <a:latin typeface="Amasis MT Pro Black" panose="02040A04050005020304" pitchFamily="18" charset="0"/>
          </a:endParaRPr>
        </a:p>
      </xdr:txBody>
    </xdr:sp>
    <xdr:clientData/>
  </xdr:twoCellAnchor>
  <xdr:twoCellAnchor>
    <xdr:from>
      <xdr:col>9</xdr:col>
      <xdr:colOff>409575</xdr:colOff>
      <xdr:row>36</xdr:row>
      <xdr:rowOff>171448</xdr:rowOff>
    </xdr:from>
    <xdr:to>
      <xdr:col>14</xdr:col>
      <xdr:colOff>169575</xdr:colOff>
      <xdr:row>50</xdr:row>
      <xdr:rowOff>190499</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398C4980-B71C-4FF9-880F-62151330469C}"/>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95975" y="7029448"/>
              <a:ext cx="2808000" cy="268605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114299</xdr:colOff>
      <xdr:row>37</xdr:row>
      <xdr:rowOff>95250</xdr:rowOff>
    </xdr:from>
    <xdr:to>
      <xdr:col>23</xdr:col>
      <xdr:colOff>523874</xdr:colOff>
      <xdr:row>50</xdr:row>
      <xdr:rowOff>123825</xdr:rowOff>
    </xdr:to>
    <xdr:graphicFrame macro="">
      <xdr:nvGraphicFramePr>
        <xdr:cNvPr id="35" name="Chart 34">
          <a:extLst>
            <a:ext uri="{FF2B5EF4-FFF2-40B4-BE49-F238E27FC236}">
              <a16:creationId xmlns:a16="http://schemas.microsoft.com/office/drawing/2014/main" id="{1179C236-0804-43EC-8BE2-BC20C1761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209550</xdr:colOff>
      <xdr:row>36</xdr:row>
      <xdr:rowOff>57150</xdr:rowOff>
    </xdr:from>
    <xdr:to>
      <xdr:col>15</xdr:col>
      <xdr:colOff>304800</xdr:colOff>
      <xdr:row>51</xdr:row>
      <xdr:rowOff>38100</xdr:rowOff>
    </xdr:to>
    <xdr:sp macro="" textlink="">
      <xdr:nvSpPr>
        <xdr:cNvPr id="36" name="TextBox 35">
          <a:extLst>
            <a:ext uri="{FF2B5EF4-FFF2-40B4-BE49-F238E27FC236}">
              <a16:creationId xmlns:a16="http://schemas.microsoft.com/office/drawing/2014/main" id="{AC0CE339-48BE-BDDD-A7DC-EED9668B039A}"/>
            </a:ext>
          </a:extLst>
        </xdr:cNvPr>
        <xdr:cNvSpPr txBox="1"/>
      </xdr:nvSpPr>
      <xdr:spPr>
        <a:xfrm>
          <a:off x="8743950" y="6153150"/>
          <a:ext cx="704850" cy="283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100">
              <a:solidFill>
                <a:schemeClr val="bg1"/>
              </a:solidFill>
              <a:latin typeface="Amasis MT Pro Black" panose="02040A04050005020304" pitchFamily="18" charset="0"/>
            </a:rPr>
            <a:t>TOTAL SALES BY REPRESENTATIVE	</a:t>
          </a:r>
        </a:p>
      </xdr:txBody>
    </xdr:sp>
    <xdr:clientData/>
  </xdr:twoCellAnchor>
  <xdr:twoCellAnchor>
    <xdr:from>
      <xdr:col>0</xdr:col>
      <xdr:colOff>95249</xdr:colOff>
      <xdr:row>28</xdr:row>
      <xdr:rowOff>57149</xdr:rowOff>
    </xdr:from>
    <xdr:to>
      <xdr:col>4</xdr:col>
      <xdr:colOff>371474</xdr:colOff>
      <xdr:row>44</xdr:row>
      <xdr:rowOff>9524</xdr:rowOff>
    </xdr:to>
    <xdr:graphicFrame macro="">
      <xdr:nvGraphicFramePr>
        <xdr:cNvPr id="37" name="Chart 36">
          <a:extLst>
            <a:ext uri="{FF2B5EF4-FFF2-40B4-BE49-F238E27FC236}">
              <a16:creationId xmlns:a16="http://schemas.microsoft.com/office/drawing/2014/main" id="{1235BC6F-7FD7-4C0F-AA18-B7B991969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180975</xdr:colOff>
      <xdr:row>36</xdr:row>
      <xdr:rowOff>123825</xdr:rowOff>
    </xdr:from>
    <xdr:to>
      <xdr:col>3</xdr:col>
      <xdr:colOff>257175</xdr:colOff>
      <xdr:row>38</xdr:row>
      <xdr:rowOff>180975</xdr:rowOff>
    </xdr:to>
    <xdr:sp macro="" textlink="">
      <xdr:nvSpPr>
        <xdr:cNvPr id="38" name="TextBox 37">
          <a:extLst>
            <a:ext uri="{FF2B5EF4-FFF2-40B4-BE49-F238E27FC236}">
              <a16:creationId xmlns:a16="http://schemas.microsoft.com/office/drawing/2014/main" id="{E41C65B6-1B5F-30B4-37AD-C3AD5020DCAC}"/>
            </a:ext>
          </a:extLst>
        </xdr:cNvPr>
        <xdr:cNvSpPr txBox="1"/>
      </xdr:nvSpPr>
      <xdr:spPr>
        <a:xfrm>
          <a:off x="790575" y="6219825"/>
          <a:ext cx="12954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solidFill>
                <a:schemeClr val="bg1"/>
              </a:solidFill>
              <a:latin typeface="Amasis MT Pro Black" panose="02040A04050005020304" pitchFamily="18" charset="0"/>
            </a:rPr>
            <a:t>TOTAL SALES BY REGION</a:t>
          </a:r>
        </a:p>
      </xdr:txBody>
    </xdr:sp>
    <xdr:clientData/>
  </xdr:twoCellAnchor>
  <xdr:twoCellAnchor editAs="oneCell">
    <xdr:from>
      <xdr:col>22</xdr:col>
      <xdr:colOff>438150</xdr:colOff>
      <xdr:row>10</xdr:row>
      <xdr:rowOff>161925</xdr:rowOff>
    </xdr:from>
    <xdr:to>
      <xdr:col>26</xdr:col>
      <xdr:colOff>266700</xdr:colOff>
      <xdr:row>20</xdr:row>
      <xdr:rowOff>56925</xdr:rowOff>
    </xdr:to>
    <mc:AlternateContent xmlns:mc="http://schemas.openxmlformats.org/markup-compatibility/2006" xmlns:a14="http://schemas.microsoft.com/office/drawing/2010/main">
      <mc:Choice Requires="a14">
        <xdr:graphicFrame macro="">
          <xdr:nvGraphicFramePr>
            <xdr:cNvPr id="39" name="Sales Representative 1">
              <a:extLst>
                <a:ext uri="{FF2B5EF4-FFF2-40B4-BE49-F238E27FC236}">
                  <a16:creationId xmlns:a16="http://schemas.microsoft.com/office/drawing/2014/main" id="{5571C044-1B20-45E8-9E6F-EBD0C7F5D3A2}"/>
                </a:ext>
              </a:extLst>
            </xdr:cNvPr>
            <xdr:cNvGraphicFramePr/>
          </xdr:nvGraphicFramePr>
          <xdr:xfrm>
            <a:off x="0" y="0"/>
            <a:ext cx="0" cy="0"/>
          </xdr:xfrm>
          <a:graphic>
            <a:graphicData uri="http://schemas.microsoft.com/office/drawing/2010/slicer">
              <sle:slicer xmlns:sle="http://schemas.microsoft.com/office/drawing/2010/slicer" name="Sales Representative 1"/>
            </a:graphicData>
          </a:graphic>
        </xdr:graphicFrame>
      </mc:Choice>
      <mc:Fallback xmlns="">
        <xdr:sp macro="" textlink="">
          <xdr:nvSpPr>
            <xdr:cNvPr id="0" name=""/>
            <xdr:cNvSpPr>
              <a:spLocks noTextEdit="1"/>
            </xdr:cNvSpPr>
          </xdr:nvSpPr>
          <xdr:spPr>
            <a:xfrm>
              <a:off x="13849350" y="2066925"/>
              <a:ext cx="2266950" cy="18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10</xdr:row>
      <xdr:rowOff>119063</xdr:rowOff>
    </xdr:from>
    <xdr:to>
      <xdr:col>11</xdr:col>
      <xdr:colOff>161700</xdr:colOff>
      <xdr:row>20</xdr:row>
      <xdr:rowOff>14063</xdr:rowOff>
    </xdr:to>
    <mc:AlternateContent xmlns:mc="http://schemas.openxmlformats.org/markup-compatibility/2006" xmlns:a14="http://schemas.microsoft.com/office/drawing/2010/main">
      <mc:Choice Requires="a14">
        <xdr:graphicFrame macro="">
          <xdr:nvGraphicFramePr>
            <xdr:cNvPr id="40" name="Location 1">
              <a:extLst>
                <a:ext uri="{FF2B5EF4-FFF2-40B4-BE49-F238E27FC236}">
                  <a16:creationId xmlns:a16="http://schemas.microsoft.com/office/drawing/2014/main" id="{D9BA641D-C1C4-49E2-917F-4AED968DAD05}"/>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5067300" y="2024063"/>
              <a:ext cx="1800000" cy="18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180975</xdr:colOff>
      <xdr:row>24</xdr:row>
      <xdr:rowOff>90488</xdr:rowOff>
    </xdr:from>
    <xdr:to>
      <xdr:col>4</xdr:col>
      <xdr:colOff>180975</xdr:colOff>
      <xdr:row>29</xdr:row>
      <xdr:rowOff>176213</xdr:rowOff>
    </xdr:to>
    <mc:AlternateContent xmlns:mc="http://schemas.openxmlformats.org/markup-compatibility/2006">
      <mc:Choice xmlns:a14="http://schemas.microsoft.com/office/drawing/2010/main" Requires="a14">
        <xdr:graphicFrame macro="">
          <xdr:nvGraphicFramePr>
            <xdr:cNvPr id="41" name="Region 1">
              <a:extLst>
                <a:ext uri="{FF2B5EF4-FFF2-40B4-BE49-F238E27FC236}">
                  <a16:creationId xmlns:a16="http://schemas.microsoft.com/office/drawing/2014/main" id="{929FC100-B40C-4FBF-BA5B-33DAEE39CEA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90575" y="4662488"/>
              <a:ext cx="1828800" cy="1038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66675</xdr:colOff>
      <xdr:row>10</xdr:row>
      <xdr:rowOff>80963</xdr:rowOff>
    </xdr:from>
    <xdr:to>
      <xdr:col>4</xdr:col>
      <xdr:colOff>37875</xdr:colOff>
      <xdr:row>21</xdr:row>
      <xdr:rowOff>47624</xdr:rowOff>
    </xdr:to>
    <mc:AlternateContent xmlns:mc="http://schemas.openxmlformats.org/markup-compatibility/2006" xmlns:a14="http://schemas.microsoft.com/office/drawing/2010/main">
      <mc:Choice Requires="a14">
        <xdr:graphicFrame macro="">
          <xdr:nvGraphicFramePr>
            <xdr:cNvPr id="42" name="Order Month 1">
              <a:extLst>
                <a:ext uri="{FF2B5EF4-FFF2-40B4-BE49-F238E27FC236}">
                  <a16:creationId xmlns:a16="http://schemas.microsoft.com/office/drawing/2014/main" id="{CFB7FE1F-3167-4A9A-A39E-99A5381035AB}"/>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676275" y="1985963"/>
              <a:ext cx="1800000" cy="20621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314325</xdr:colOff>
      <xdr:row>10</xdr:row>
      <xdr:rowOff>176213</xdr:rowOff>
    </xdr:from>
    <xdr:to>
      <xdr:col>18</xdr:col>
      <xdr:colOff>285525</xdr:colOff>
      <xdr:row>20</xdr:row>
      <xdr:rowOff>71213</xdr:rowOff>
    </xdr:to>
    <mc:AlternateContent xmlns:mc="http://schemas.openxmlformats.org/markup-compatibility/2006" xmlns:a14="http://schemas.microsoft.com/office/drawing/2010/main">
      <mc:Choice Requires="a14">
        <xdr:graphicFrame macro="">
          <xdr:nvGraphicFramePr>
            <xdr:cNvPr id="43" name="Item 1">
              <a:extLst>
                <a:ext uri="{FF2B5EF4-FFF2-40B4-BE49-F238E27FC236}">
                  <a16:creationId xmlns:a16="http://schemas.microsoft.com/office/drawing/2014/main" id="{A0D00318-BBEC-4DBF-88D4-F3F98EA0EF6B}"/>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mlns="">
        <xdr:sp macro="" textlink="">
          <xdr:nvSpPr>
            <xdr:cNvPr id="0" name=""/>
            <xdr:cNvSpPr>
              <a:spLocks noTextEdit="1"/>
            </xdr:cNvSpPr>
          </xdr:nvSpPr>
          <xdr:spPr>
            <a:xfrm>
              <a:off x="9458325" y="2081213"/>
              <a:ext cx="1800000" cy="180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24</xdr:row>
      <xdr:rowOff>19051</xdr:rowOff>
    </xdr:from>
    <xdr:to>
      <xdr:col>1</xdr:col>
      <xdr:colOff>25650</xdr:colOff>
      <xdr:row>26</xdr:row>
      <xdr:rowOff>178051</xdr:rowOff>
    </xdr:to>
    <xdr:pic>
      <xdr:nvPicPr>
        <xdr:cNvPr id="14" name="Graphic 13" descr="Topography Map outline">
          <a:extLst>
            <a:ext uri="{FF2B5EF4-FFF2-40B4-BE49-F238E27FC236}">
              <a16:creationId xmlns:a16="http://schemas.microsoft.com/office/drawing/2014/main" id="{1F698358-58BE-7500-B5B0-90FC2189E48A}"/>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5250" y="4591051"/>
          <a:ext cx="540000" cy="540000"/>
        </a:xfrm>
        <a:prstGeom prst="rect">
          <a:avLst/>
        </a:prstGeom>
      </xdr:spPr>
    </xdr:pic>
    <xdr:clientData/>
  </xdr:twoCellAnchor>
  <xdr:twoCellAnchor>
    <xdr:from>
      <xdr:col>0</xdr:col>
      <xdr:colOff>3899</xdr:colOff>
      <xdr:row>22</xdr:row>
      <xdr:rowOff>109179</xdr:rowOff>
    </xdr:from>
    <xdr:to>
      <xdr:col>31</xdr:col>
      <xdr:colOff>114299</xdr:colOff>
      <xdr:row>22</xdr:row>
      <xdr:rowOff>145179</xdr:rowOff>
    </xdr:to>
    <xdr:sp macro="" textlink="">
      <xdr:nvSpPr>
        <xdr:cNvPr id="44" name="Rectangle 43">
          <a:extLst>
            <a:ext uri="{FF2B5EF4-FFF2-40B4-BE49-F238E27FC236}">
              <a16:creationId xmlns:a16="http://schemas.microsoft.com/office/drawing/2014/main" id="{06F880B5-F26B-BB74-D642-1FF8AB08872D}"/>
            </a:ext>
          </a:extLst>
        </xdr:cNvPr>
        <xdr:cNvSpPr/>
      </xdr:nvSpPr>
      <xdr:spPr>
        <a:xfrm rot="10800000" flipV="1">
          <a:off x="3899" y="4300179"/>
          <a:ext cx="19008000" cy="36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5</xdr:col>
      <xdr:colOff>508498</xdr:colOff>
      <xdr:row>7</xdr:row>
      <xdr:rowOff>104776</xdr:rowOff>
    </xdr:from>
    <xdr:to>
      <xdr:col>5</xdr:col>
      <xdr:colOff>555298</xdr:colOff>
      <xdr:row>22</xdr:row>
      <xdr:rowOff>105676</xdr:rowOff>
    </xdr:to>
    <xdr:sp macro="" textlink="">
      <xdr:nvSpPr>
        <xdr:cNvPr id="45" name="Rectangle 44">
          <a:extLst>
            <a:ext uri="{FF2B5EF4-FFF2-40B4-BE49-F238E27FC236}">
              <a16:creationId xmlns:a16="http://schemas.microsoft.com/office/drawing/2014/main" id="{7DB6223D-D5A9-3585-9674-1D75BDA42680}"/>
            </a:ext>
          </a:extLst>
        </xdr:cNvPr>
        <xdr:cNvSpPr/>
      </xdr:nvSpPr>
      <xdr:spPr>
        <a:xfrm rot="5400000" flipV="1">
          <a:off x="2150698" y="2844076"/>
          <a:ext cx="2858400" cy="468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585974</xdr:colOff>
      <xdr:row>7</xdr:row>
      <xdr:rowOff>123824</xdr:rowOff>
    </xdr:from>
    <xdr:to>
      <xdr:col>13</xdr:col>
      <xdr:colOff>22093</xdr:colOff>
      <xdr:row>22</xdr:row>
      <xdr:rowOff>123827</xdr:rowOff>
    </xdr:to>
    <xdr:sp macro="" textlink="">
      <xdr:nvSpPr>
        <xdr:cNvPr id="47" name="Rectangle 46">
          <a:extLst>
            <a:ext uri="{FF2B5EF4-FFF2-40B4-BE49-F238E27FC236}">
              <a16:creationId xmlns:a16="http://schemas.microsoft.com/office/drawing/2014/main" id="{411A7F17-C838-753C-833C-DF6F2601EE59}"/>
            </a:ext>
          </a:extLst>
        </xdr:cNvPr>
        <xdr:cNvSpPr/>
      </xdr:nvSpPr>
      <xdr:spPr>
        <a:xfrm rot="5400000" flipV="1">
          <a:off x="6495282" y="2863216"/>
          <a:ext cx="2857503" cy="4571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20</xdr:col>
      <xdr:colOff>366899</xdr:colOff>
      <xdr:row>7</xdr:row>
      <xdr:rowOff>85724</xdr:rowOff>
    </xdr:from>
    <xdr:to>
      <xdr:col>20</xdr:col>
      <xdr:colOff>412618</xdr:colOff>
      <xdr:row>22</xdr:row>
      <xdr:rowOff>85727</xdr:rowOff>
    </xdr:to>
    <xdr:sp macro="" textlink="">
      <xdr:nvSpPr>
        <xdr:cNvPr id="49" name="Rectangle 48">
          <a:extLst>
            <a:ext uri="{FF2B5EF4-FFF2-40B4-BE49-F238E27FC236}">
              <a16:creationId xmlns:a16="http://schemas.microsoft.com/office/drawing/2014/main" id="{FC1C5935-B09B-A605-5504-64640617F59C}"/>
            </a:ext>
          </a:extLst>
        </xdr:cNvPr>
        <xdr:cNvSpPr/>
      </xdr:nvSpPr>
      <xdr:spPr>
        <a:xfrm rot="5400000" flipV="1">
          <a:off x="11153007" y="2825116"/>
          <a:ext cx="2857503" cy="4571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GB"/>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urak Demir" refreshedDate="44774.500818518522" createdVersion="8" refreshedVersion="8" minRefreshableVersion="3" recordCount="5684" xr:uid="{9013D108-46F8-48F0-B211-58E966559301}">
  <cacheSource type="worksheet">
    <worksheetSource name="sales_tbl"/>
  </cacheSource>
  <cacheFields count="11">
    <cacheField name="Sales Representative" numFmtId="0">
      <sharedItems count="5">
        <s v="Sara Snyder"/>
        <s v="Diane Gonzalez"/>
        <s v="Patrick Graham"/>
        <s v="Randy Watson"/>
        <s v="Frances Warren"/>
      </sharedItems>
    </cacheField>
    <cacheField name="Location" numFmtId="0">
      <sharedItems count="8">
        <s v="Massachusetts"/>
        <s v="New York"/>
        <s v="Washington"/>
        <s v="New Jersey"/>
        <s v="Oregon"/>
        <s v="California"/>
        <s v="Connecticut"/>
        <s v="Nevada"/>
      </sharedItems>
    </cacheField>
    <cacheField name="Region" numFmtId="0">
      <sharedItems count="2">
        <s v="East"/>
        <s v="West"/>
      </sharedItems>
    </cacheField>
    <cacheField name="Customer" numFmtId="0">
      <sharedItems/>
    </cacheField>
    <cacheField name="Order Date" numFmtId="164">
      <sharedItems containsSemiMixedTypes="0" containsNonDate="0" containsDate="1" containsString="0" minDate="2016-01-01T00:00:00" maxDate="2017-01-01T00:00:00"/>
    </cacheField>
    <cacheField name="Order Month" numFmtId="164">
      <sharedItems count="12">
        <s v="Jan"/>
        <s v="Feb"/>
        <s v="Mar"/>
        <s v="Apr"/>
        <s v="May"/>
        <s v="Jun"/>
        <s v="Jul"/>
        <s v="Aug"/>
        <s v="Sep"/>
        <s v="Oct"/>
        <s v="Nov"/>
        <s v="Dec"/>
      </sharedItems>
    </cacheField>
    <cacheField name="Order Year" numFmtId="164">
      <sharedItems/>
    </cacheField>
    <cacheField name="Item" numFmtId="0">
      <sharedItems count="4">
        <s v="Junk"/>
        <s v="Stuff"/>
        <s v="Things"/>
        <s v="Widgets"/>
      </sharedItems>
    </cacheField>
    <cacheField name="Quantity" numFmtId="0">
      <sharedItems containsSemiMixedTypes="0" containsString="0" containsNumber="1" containsInteger="1" minValue="1" maxValue="10"/>
    </cacheField>
    <cacheField name="Price" numFmtId="165">
      <sharedItems containsSemiMixedTypes="0" containsString="0" containsNumber="1" minValue="12.42" maxValue="53.35"/>
    </cacheField>
    <cacheField name="Total Sale Amount" numFmtId="165">
      <sharedItems containsSemiMixedTypes="0" containsString="0" containsNumber="1" minValue="12.42" maxValue="533.5"/>
    </cacheField>
  </cacheFields>
  <extLst>
    <ext xmlns:x14="http://schemas.microsoft.com/office/spreadsheetml/2009/9/main" uri="{725AE2AE-9491-48be-B2B4-4EB974FC3084}">
      <x14:pivotCacheDefinition pivotCacheId="134091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84">
  <r>
    <x v="0"/>
    <x v="0"/>
    <x v="0"/>
    <s v="Raymond Young"/>
    <d v="2016-01-01T00:00:00"/>
    <x v="0"/>
    <s v="2016"/>
    <x v="0"/>
    <n v="6"/>
    <n v="12.42"/>
    <n v="74.52"/>
  </r>
  <r>
    <x v="0"/>
    <x v="1"/>
    <x v="0"/>
    <s v="Helen Dean"/>
    <d v="2016-01-01T00:00:00"/>
    <x v="0"/>
    <s v="2016"/>
    <x v="0"/>
    <n v="7"/>
    <n v="12.42"/>
    <n v="86.94"/>
  </r>
  <r>
    <x v="1"/>
    <x v="2"/>
    <x v="1"/>
    <s v="Shirley Chavez"/>
    <d v="2016-01-01T00:00:00"/>
    <x v="0"/>
    <s v="2016"/>
    <x v="1"/>
    <n v="2"/>
    <n v="16.32"/>
    <n v="32.64"/>
  </r>
  <r>
    <x v="0"/>
    <x v="3"/>
    <x v="0"/>
    <s v="Brian Ryan"/>
    <d v="2016-01-01T00:00:00"/>
    <x v="0"/>
    <s v="2016"/>
    <x v="0"/>
    <n v="1"/>
    <n v="12.42"/>
    <n v="12.42"/>
  </r>
  <r>
    <x v="0"/>
    <x v="3"/>
    <x v="0"/>
    <s v="Benjamin Willis"/>
    <d v="2016-01-01T00:00:00"/>
    <x v="0"/>
    <s v="2016"/>
    <x v="2"/>
    <n v="3"/>
    <n v="17.829999999999998"/>
    <n v="53.489999999999995"/>
  </r>
  <r>
    <x v="2"/>
    <x v="2"/>
    <x v="1"/>
    <s v="Annie Jenkins"/>
    <d v="2016-01-01T00:00:00"/>
    <x v="0"/>
    <s v="2016"/>
    <x v="3"/>
    <n v="6"/>
    <n v="53.35"/>
    <n v="320.10000000000002"/>
  </r>
  <r>
    <x v="0"/>
    <x v="1"/>
    <x v="0"/>
    <s v="Christina Little"/>
    <d v="2016-01-01T00:00:00"/>
    <x v="0"/>
    <s v="2016"/>
    <x v="3"/>
    <n v="6"/>
    <n v="53.35"/>
    <n v="320.10000000000002"/>
  </r>
  <r>
    <x v="2"/>
    <x v="2"/>
    <x v="1"/>
    <s v="Mary Green"/>
    <d v="2016-01-01T00:00:00"/>
    <x v="0"/>
    <s v="2016"/>
    <x v="1"/>
    <n v="9"/>
    <n v="16.32"/>
    <n v="146.88"/>
  </r>
  <r>
    <x v="3"/>
    <x v="1"/>
    <x v="0"/>
    <s v="Ruby Matthews"/>
    <d v="2016-01-02T00:00:00"/>
    <x v="0"/>
    <s v="2016"/>
    <x v="2"/>
    <n v="6"/>
    <n v="17.829999999999998"/>
    <n v="106.97999999999999"/>
  </r>
  <r>
    <x v="0"/>
    <x v="1"/>
    <x v="0"/>
    <s v="Christopher Oliver"/>
    <d v="2016-01-02T00:00:00"/>
    <x v="0"/>
    <s v="2016"/>
    <x v="0"/>
    <n v="8"/>
    <n v="12.42"/>
    <n v="99.36"/>
  </r>
  <r>
    <x v="3"/>
    <x v="0"/>
    <x v="0"/>
    <s v="Kathryn Fox"/>
    <d v="2016-01-02T00:00:00"/>
    <x v="0"/>
    <s v="2016"/>
    <x v="0"/>
    <n v="9"/>
    <n v="12.42"/>
    <n v="111.78"/>
  </r>
  <r>
    <x v="2"/>
    <x v="4"/>
    <x v="1"/>
    <s v="Carl Lawson"/>
    <d v="2016-01-02T00:00:00"/>
    <x v="0"/>
    <s v="2016"/>
    <x v="0"/>
    <n v="4"/>
    <n v="12.42"/>
    <n v="49.68"/>
  </r>
  <r>
    <x v="0"/>
    <x v="0"/>
    <x v="0"/>
    <s v="Walter Kennedy"/>
    <d v="2016-01-02T00:00:00"/>
    <x v="0"/>
    <s v="2016"/>
    <x v="0"/>
    <n v="1"/>
    <n v="12.42"/>
    <n v="12.42"/>
  </r>
  <r>
    <x v="2"/>
    <x v="2"/>
    <x v="1"/>
    <s v="Pamela Alexander"/>
    <d v="2016-01-02T00:00:00"/>
    <x v="0"/>
    <s v="2016"/>
    <x v="0"/>
    <n v="4"/>
    <n v="12.42"/>
    <n v="49.68"/>
  </r>
  <r>
    <x v="0"/>
    <x v="1"/>
    <x v="0"/>
    <s v="Gloria Harper"/>
    <d v="2016-01-02T00:00:00"/>
    <x v="0"/>
    <s v="2016"/>
    <x v="1"/>
    <n v="8"/>
    <n v="16.32"/>
    <n v="130.56"/>
  </r>
  <r>
    <x v="3"/>
    <x v="1"/>
    <x v="0"/>
    <s v="Harold Hunter"/>
    <d v="2016-01-02T00:00:00"/>
    <x v="0"/>
    <s v="2016"/>
    <x v="3"/>
    <n v="10"/>
    <n v="53.35"/>
    <n v="533.5"/>
  </r>
  <r>
    <x v="2"/>
    <x v="2"/>
    <x v="1"/>
    <s v="Judy Sanchez"/>
    <d v="2016-01-02T00:00:00"/>
    <x v="0"/>
    <s v="2016"/>
    <x v="3"/>
    <n v="7"/>
    <n v="53.35"/>
    <n v="373.45"/>
  </r>
  <r>
    <x v="1"/>
    <x v="2"/>
    <x v="1"/>
    <s v="Christine Wallace"/>
    <d v="2016-01-02T00:00:00"/>
    <x v="0"/>
    <s v="2016"/>
    <x v="0"/>
    <n v="4"/>
    <n v="12.42"/>
    <n v="49.68"/>
  </r>
  <r>
    <x v="0"/>
    <x v="0"/>
    <x v="0"/>
    <s v="Lori Shaw"/>
    <d v="2016-01-02T00:00:00"/>
    <x v="0"/>
    <s v="2016"/>
    <x v="1"/>
    <n v="7"/>
    <n v="16.32"/>
    <n v="114.24000000000001"/>
  </r>
  <r>
    <x v="0"/>
    <x v="1"/>
    <x v="0"/>
    <s v="Sandra Hicks"/>
    <d v="2016-01-02T00:00:00"/>
    <x v="0"/>
    <s v="2016"/>
    <x v="3"/>
    <n v="1"/>
    <n v="53.35"/>
    <n v="53.35"/>
  </r>
  <r>
    <x v="3"/>
    <x v="0"/>
    <x v="0"/>
    <s v="Roger Gomez"/>
    <d v="2016-01-02T00:00:00"/>
    <x v="0"/>
    <s v="2016"/>
    <x v="1"/>
    <n v="7"/>
    <n v="16.32"/>
    <n v="114.24000000000001"/>
  </r>
  <r>
    <x v="0"/>
    <x v="3"/>
    <x v="0"/>
    <s v="Kimberly Coleman"/>
    <d v="2016-01-02T00:00:00"/>
    <x v="0"/>
    <s v="2016"/>
    <x v="2"/>
    <n v="1"/>
    <n v="17.829999999999998"/>
    <n v="17.829999999999998"/>
  </r>
  <r>
    <x v="4"/>
    <x v="1"/>
    <x v="0"/>
    <s v="Heather Andrews"/>
    <d v="2016-01-02T00:00:00"/>
    <x v="0"/>
    <s v="2016"/>
    <x v="0"/>
    <n v="7"/>
    <n v="12.42"/>
    <n v="86.94"/>
  </r>
  <r>
    <x v="2"/>
    <x v="4"/>
    <x v="1"/>
    <s v="Rachel Harris"/>
    <d v="2016-01-03T00:00:00"/>
    <x v="0"/>
    <s v="2016"/>
    <x v="0"/>
    <n v="2"/>
    <n v="12.42"/>
    <n v="24.84"/>
  </r>
  <r>
    <x v="2"/>
    <x v="2"/>
    <x v="1"/>
    <s v="Susan Jacobs"/>
    <d v="2016-01-03T00:00:00"/>
    <x v="0"/>
    <s v="2016"/>
    <x v="3"/>
    <n v="9"/>
    <n v="53.35"/>
    <n v="480.15000000000003"/>
  </r>
  <r>
    <x v="0"/>
    <x v="0"/>
    <x v="0"/>
    <s v="Gary Young"/>
    <d v="2016-01-03T00:00:00"/>
    <x v="0"/>
    <s v="2016"/>
    <x v="2"/>
    <n v="3"/>
    <n v="17.829999999999998"/>
    <n v="53.489999999999995"/>
  </r>
  <r>
    <x v="3"/>
    <x v="1"/>
    <x v="0"/>
    <s v="Anthony Berry"/>
    <d v="2016-01-03T00:00:00"/>
    <x v="0"/>
    <s v="2016"/>
    <x v="2"/>
    <n v="9"/>
    <n v="17.829999999999998"/>
    <n v="160.46999999999997"/>
  </r>
  <r>
    <x v="2"/>
    <x v="5"/>
    <x v="1"/>
    <s v="Joan Robinson"/>
    <d v="2016-01-03T00:00:00"/>
    <x v="0"/>
    <s v="2016"/>
    <x v="0"/>
    <n v="2"/>
    <n v="12.42"/>
    <n v="24.84"/>
  </r>
  <r>
    <x v="0"/>
    <x v="1"/>
    <x v="0"/>
    <s v="Frank Ramos"/>
    <d v="2016-01-03T00:00:00"/>
    <x v="0"/>
    <s v="2016"/>
    <x v="1"/>
    <n v="1"/>
    <n v="16.32"/>
    <n v="16.32"/>
  </r>
  <r>
    <x v="1"/>
    <x v="4"/>
    <x v="1"/>
    <s v="Raymond Matthews"/>
    <d v="2016-01-03T00:00:00"/>
    <x v="0"/>
    <s v="2016"/>
    <x v="0"/>
    <n v="1"/>
    <n v="12.42"/>
    <n v="12.42"/>
  </r>
  <r>
    <x v="1"/>
    <x v="5"/>
    <x v="1"/>
    <s v="Mary Rose"/>
    <d v="2016-01-03T00:00:00"/>
    <x v="0"/>
    <s v="2016"/>
    <x v="2"/>
    <n v="10"/>
    <n v="17.829999999999998"/>
    <n v="178.29999999999998"/>
  </r>
  <r>
    <x v="2"/>
    <x v="2"/>
    <x v="1"/>
    <s v="Jerry Collins"/>
    <d v="2016-01-03T00:00:00"/>
    <x v="0"/>
    <s v="2016"/>
    <x v="2"/>
    <n v="9"/>
    <n v="17.829999999999998"/>
    <n v="160.46999999999997"/>
  </r>
  <r>
    <x v="3"/>
    <x v="3"/>
    <x v="0"/>
    <s v="Randy Willis"/>
    <d v="2016-01-03T00:00:00"/>
    <x v="0"/>
    <s v="2016"/>
    <x v="2"/>
    <n v="3"/>
    <n v="17.829999999999998"/>
    <n v="53.489999999999995"/>
  </r>
  <r>
    <x v="1"/>
    <x v="2"/>
    <x v="1"/>
    <s v="Denise Henry"/>
    <d v="2016-01-03T00:00:00"/>
    <x v="0"/>
    <s v="2016"/>
    <x v="3"/>
    <n v="9"/>
    <n v="53.35"/>
    <n v="480.15000000000003"/>
  </r>
  <r>
    <x v="0"/>
    <x v="1"/>
    <x v="0"/>
    <s v="Albert Miller"/>
    <d v="2016-01-03T00:00:00"/>
    <x v="0"/>
    <s v="2016"/>
    <x v="0"/>
    <n v="6"/>
    <n v="12.42"/>
    <n v="74.52"/>
  </r>
  <r>
    <x v="2"/>
    <x v="5"/>
    <x v="1"/>
    <s v="Evelyn Elliott"/>
    <d v="2016-01-03T00:00:00"/>
    <x v="0"/>
    <s v="2016"/>
    <x v="3"/>
    <n v="3"/>
    <n v="53.35"/>
    <n v="160.05000000000001"/>
  </r>
  <r>
    <x v="4"/>
    <x v="0"/>
    <x v="0"/>
    <s v="Mary Nelson"/>
    <d v="2016-01-03T00:00:00"/>
    <x v="0"/>
    <s v="2016"/>
    <x v="2"/>
    <n v="8"/>
    <n v="17.829999999999998"/>
    <n v="142.63999999999999"/>
  </r>
  <r>
    <x v="3"/>
    <x v="1"/>
    <x v="0"/>
    <s v="Mark Parker"/>
    <d v="2016-01-03T00:00:00"/>
    <x v="0"/>
    <s v="2016"/>
    <x v="2"/>
    <n v="5"/>
    <n v="17.829999999999998"/>
    <n v="89.149999999999991"/>
  </r>
  <r>
    <x v="3"/>
    <x v="3"/>
    <x v="0"/>
    <s v="Victor Bell"/>
    <d v="2016-01-03T00:00:00"/>
    <x v="0"/>
    <s v="2016"/>
    <x v="1"/>
    <n v="3"/>
    <n v="16.32"/>
    <n v="48.96"/>
  </r>
  <r>
    <x v="3"/>
    <x v="0"/>
    <x v="0"/>
    <s v="Walter Kennedy"/>
    <d v="2016-01-03T00:00:00"/>
    <x v="0"/>
    <s v="2016"/>
    <x v="0"/>
    <n v="2"/>
    <n v="12.42"/>
    <n v="24.84"/>
  </r>
  <r>
    <x v="0"/>
    <x v="1"/>
    <x v="0"/>
    <s v="Anthony Berry"/>
    <d v="2016-01-03T00:00:00"/>
    <x v="0"/>
    <s v="2016"/>
    <x v="1"/>
    <n v="6"/>
    <n v="16.32"/>
    <n v="97.92"/>
  </r>
  <r>
    <x v="3"/>
    <x v="0"/>
    <x v="0"/>
    <s v="William Payne"/>
    <d v="2016-01-03T00:00:00"/>
    <x v="0"/>
    <s v="2016"/>
    <x v="0"/>
    <n v="1"/>
    <n v="12.42"/>
    <n v="12.42"/>
  </r>
  <r>
    <x v="1"/>
    <x v="2"/>
    <x v="1"/>
    <s v="Joseph Dixon"/>
    <d v="2016-01-03T00:00:00"/>
    <x v="0"/>
    <s v="2016"/>
    <x v="3"/>
    <n v="6"/>
    <n v="53.35"/>
    <n v="320.10000000000002"/>
  </r>
  <r>
    <x v="2"/>
    <x v="5"/>
    <x v="1"/>
    <s v="Andrew Adams"/>
    <d v="2016-01-04T00:00:00"/>
    <x v="0"/>
    <s v="2016"/>
    <x v="2"/>
    <n v="1"/>
    <n v="17.829999999999998"/>
    <n v="17.829999999999998"/>
  </r>
  <r>
    <x v="4"/>
    <x v="6"/>
    <x v="0"/>
    <s v="Cheryl Henderson"/>
    <d v="2016-01-04T00:00:00"/>
    <x v="0"/>
    <s v="2016"/>
    <x v="0"/>
    <n v="7"/>
    <n v="12.42"/>
    <n v="86.94"/>
  </r>
  <r>
    <x v="0"/>
    <x v="6"/>
    <x v="0"/>
    <s v="Carlos Stephens"/>
    <d v="2016-01-04T00:00:00"/>
    <x v="0"/>
    <s v="2016"/>
    <x v="0"/>
    <n v="1"/>
    <n v="12.42"/>
    <n v="12.42"/>
  </r>
  <r>
    <x v="2"/>
    <x v="2"/>
    <x v="1"/>
    <s v="Daniel Perez"/>
    <d v="2016-01-04T00:00:00"/>
    <x v="0"/>
    <s v="2016"/>
    <x v="0"/>
    <n v="3"/>
    <n v="12.42"/>
    <n v="37.26"/>
  </r>
  <r>
    <x v="4"/>
    <x v="0"/>
    <x v="0"/>
    <s v="Carl Howard"/>
    <d v="2016-01-04T00:00:00"/>
    <x v="0"/>
    <s v="2016"/>
    <x v="2"/>
    <n v="9"/>
    <n v="17.829999999999998"/>
    <n v="160.46999999999997"/>
  </r>
  <r>
    <x v="3"/>
    <x v="0"/>
    <x v="0"/>
    <s v="Alice Davis"/>
    <d v="2016-01-04T00:00:00"/>
    <x v="0"/>
    <s v="2016"/>
    <x v="0"/>
    <n v="9"/>
    <n v="12.42"/>
    <n v="111.78"/>
  </r>
  <r>
    <x v="1"/>
    <x v="4"/>
    <x v="1"/>
    <s v="Michael Cruz"/>
    <d v="2016-01-04T00:00:00"/>
    <x v="0"/>
    <s v="2016"/>
    <x v="2"/>
    <n v="2"/>
    <n v="17.829999999999998"/>
    <n v="35.659999999999997"/>
  </r>
  <r>
    <x v="0"/>
    <x v="1"/>
    <x v="0"/>
    <s v="Anthony Berry"/>
    <d v="2016-01-04T00:00:00"/>
    <x v="0"/>
    <s v="2016"/>
    <x v="1"/>
    <n v="4"/>
    <n v="16.32"/>
    <n v="65.28"/>
  </r>
  <r>
    <x v="0"/>
    <x v="1"/>
    <x v="0"/>
    <s v="Betty Stewart"/>
    <d v="2016-01-04T00:00:00"/>
    <x v="0"/>
    <s v="2016"/>
    <x v="0"/>
    <n v="10"/>
    <n v="12.42"/>
    <n v="124.2"/>
  </r>
  <r>
    <x v="1"/>
    <x v="5"/>
    <x v="1"/>
    <s v="Jacqueline Little"/>
    <d v="2016-01-04T00:00:00"/>
    <x v="0"/>
    <s v="2016"/>
    <x v="0"/>
    <n v="5"/>
    <n v="12.42"/>
    <n v="62.1"/>
  </r>
  <r>
    <x v="2"/>
    <x v="4"/>
    <x v="1"/>
    <s v="Anna Garcia"/>
    <d v="2016-01-04T00:00:00"/>
    <x v="0"/>
    <s v="2016"/>
    <x v="2"/>
    <n v="3"/>
    <n v="17.829999999999998"/>
    <n v="53.489999999999995"/>
  </r>
  <r>
    <x v="3"/>
    <x v="1"/>
    <x v="0"/>
    <s v="Cheryl Riley"/>
    <d v="2016-01-04T00:00:00"/>
    <x v="0"/>
    <s v="2016"/>
    <x v="0"/>
    <n v="9"/>
    <n v="12.42"/>
    <n v="111.78"/>
  </r>
  <r>
    <x v="0"/>
    <x v="6"/>
    <x v="0"/>
    <s v="William Collins"/>
    <d v="2016-01-04T00:00:00"/>
    <x v="0"/>
    <s v="2016"/>
    <x v="3"/>
    <n v="7"/>
    <n v="53.35"/>
    <n v="373.45"/>
  </r>
  <r>
    <x v="0"/>
    <x v="6"/>
    <x v="0"/>
    <s v="Jane Watkins"/>
    <d v="2016-01-05T00:00:00"/>
    <x v="0"/>
    <s v="2016"/>
    <x v="1"/>
    <n v="2"/>
    <n v="16.32"/>
    <n v="32.64"/>
  </r>
  <r>
    <x v="0"/>
    <x v="0"/>
    <x v="0"/>
    <s v="Walter Kennedy"/>
    <d v="2016-01-05T00:00:00"/>
    <x v="0"/>
    <s v="2016"/>
    <x v="3"/>
    <n v="8"/>
    <n v="53.35"/>
    <n v="426.8"/>
  </r>
  <r>
    <x v="1"/>
    <x v="4"/>
    <x v="1"/>
    <s v="Phillip Harrison"/>
    <d v="2016-01-05T00:00:00"/>
    <x v="0"/>
    <s v="2016"/>
    <x v="0"/>
    <n v="2"/>
    <n v="12.42"/>
    <n v="24.84"/>
  </r>
  <r>
    <x v="1"/>
    <x v="4"/>
    <x v="1"/>
    <s v="Linda Wagner"/>
    <d v="2016-01-05T00:00:00"/>
    <x v="0"/>
    <s v="2016"/>
    <x v="3"/>
    <n v="6"/>
    <n v="53.35"/>
    <n v="320.10000000000002"/>
  </r>
  <r>
    <x v="3"/>
    <x v="1"/>
    <x v="0"/>
    <s v="Christina Oliver"/>
    <d v="2016-01-05T00:00:00"/>
    <x v="0"/>
    <s v="2016"/>
    <x v="1"/>
    <n v="9"/>
    <n v="16.32"/>
    <n v="146.88"/>
  </r>
  <r>
    <x v="0"/>
    <x v="1"/>
    <x v="0"/>
    <s v="Joseph Ryan"/>
    <d v="2016-01-05T00:00:00"/>
    <x v="0"/>
    <s v="2016"/>
    <x v="1"/>
    <n v="6"/>
    <n v="16.32"/>
    <n v="97.92"/>
  </r>
  <r>
    <x v="2"/>
    <x v="4"/>
    <x v="1"/>
    <s v="Henry Stanley"/>
    <d v="2016-01-05T00:00:00"/>
    <x v="0"/>
    <s v="2016"/>
    <x v="2"/>
    <n v="5"/>
    <n v="17.829999999999998"/>
    <n v="89.149999999999991"/>
  </r>
  <r>
    <x v="1"/>
    <x v="5"/>
    <x v="1"/>
    <s v="Diana Hamilton"/>
    <d v="2016-01-05T00:00:00"/>
    <x v="0"/>
    <s v="2016"/>
    <x v="0"/>
    <n v="4"/>
    <n v="12.42"/>
    <n v="49.68"/>
  </r>
  <r>
    <x v="4"/>
    <x v="0"/>
    <x v="0"/>
    <s v="Kevin Torres"/>
    <d v="2016-01-05T00:00:00"/>
    <x v="0"/>
    <s v="2016"/>
    <x v="2"/>
    <n v="10"/>
    <n v="17.829999999999998"/>
    <n v="178.29999999999998"/>
  </r>
  <r>
    <x v="3"/>
    <x v="0"/>
    <x v="0"/>
    <s v="Jean Torres"/>
    <d v="2016-01-05T00:00:00"/>
    <x v="0"/>
    <s v="2016"/>
    <x v="0"/>
    <n v="8"/>
    <n v="12.42"/>
    <n v="99.36"/>
  </r>
  <r>
    <x v="0"/>
    <x v="1"/>
    <x v="0"/>
    <s v="Billy Reed"/>
    <d v="2016-01-05T00:00:00"/>
    <x v="0"/>
    <s v="2016"/>
    <x v="1"/>
    <n v="5"/>
    <n v="16.32"/>
    <n v="81.599999999999994"/>
  </r>
  <r>
    <x v="4"/>
    <x v="3"/>
    <x v="0"/>
    <s v="Dorothy Baker"/>
    <d v="2016-01-05T00:00:00"/>
    <x v="0"/>
    <s v="2016"/>
    <x v="1"/>
    <n v="6"/>
    <n v="16.32"/>
    <n v="97.92"/>
  </r>
  <r>
    <x v="0"/>
    <x v="0"/>
    <x v="0"/>
    <s v="Brandon King"/>
    <d v="2016-01-05T00:00:00"/>
    <x v="0"/>
    <s v="2016"/>
    <x v="2"/>
    <n v="5"/>
    <n v="17.829999999999998"/>
    <n v="89.149999999999991"/>
  </r>
  <r>
    <x v="4"/>
    <x v="1"/>
    <x v="0"/>
    <s v="Ralph Gomez"/>
    <d v="2016-01-05T00:00:00"/>
    <x v="0"/>
    <s v="2016"/>
    <x v="3"/>
    <n v="1"/>
    <n v="53.35"/>
    <n v="53.35"/>
  </r>
  <r>
    <x v="3"/>
    <x v="3"/>
    <x v="0"/>
    <s v="Stephen Welch"/>
    <d v="2016-01-05T00:00:00"/>
    <x v="0"/>
    <s v="2016"/>
    <x v="3"/>
    <n v="3"/>
    <n v="53.35"/>
    <n v="160.05000000000001"/>
  </r>
  <r>
    <x v="2"/>
    <x v="5"/>
    <x v="1"/>
    <s v="Harold Duncan"/>
    <d v="2016-01-06T00:00:00"/>
    <x v="0"/>
    <s v="2016"/>
    <x v="2"/>
    <n v="1"/>
    <n v="17.829999999999998"/>
    <n v="17.829999999999998"/>
  </r>
  <r>
    <x v="4"/>
    <x v="1"/>
    <x v="0"/>
    <s v="Mark Alexander"/>
    <d v="2016-01-06T00:00:00"/>
    <x v="0"/>
    <s v="2016"/>
    <x v="3"/>
    <n v="6"/>
    <n v="53.35"/>
    <n v="320.10000000000002"/>
  </r>
  <r>
    <x v="0"/>
    <x v="3"/>
    <x v="0"/>
    <s v="Heather Larson"/>
    <d v="2016-01-06T00:00:00"/>
    <x v="0"/>
    <s v="2016"/>
    <x v="0"/>
    <n v="6"/>
    <n v="12.42"/>
    <n v="74.52"/>
  </r>
  <r>
    <x v="0"/>
    <x v="0"/>
    <x v="0"/>
    <s v="Carl Howard"/>
    <d v="2016-01-06T00:00:00"/>
    <x v="0"/>
    <s v="2016"/>
    <x v="0"/>
    <n v="9"/>
    <n v="12.42"/>
    <n v="111.78"/>
  </r>
  <r>
    <x v="2"/>
    <x v="4"/>
    <x v="1"/>
    <s v="Rose Matthews"/>
    <d v="2016-01-06T00:00:00"/>
    <x v="0"/>
    <s v="2016"/>
    <x v="0"/>
    <n v="2"/>
    <n v="12.42"/>
    <n v="24.84"/>
  </r>
  <r>
    <x v="3"/>
    <x v="1"/>
    <x v="0"/>
    <s v="Ralph Gomez"/>
    <d v="2016-01-06T00:00:00"/>
    <x v="0"/>
    <s v="2016"/>
    <x v="0"/>
    <n v="3"/>
    <n v="12.42"/>
    <n v="37.26"/>
  </r>
  <r>
    <x v="2"/>
    <x v="5"/>
    <x v="1"/>
    <s v="Timothy Gonzales"/>
    <d v="2016-01-06T00:00:00"/>
    <x v="0"/>
    <s v="2016"/>
    <x v="1"/>
    <n v="6"/>
    <n v="16.32"/>
    <n v="97.92"/>
  </r>
  <r>
    <x v="3"/>
    <x v="0"/>
    <x v="0"/>
    <s v="Craig Collins"/>
    <d v="2016-01-06T00:00:00"/>
    <x v="0"/>
    <s v="2016"/>
    <x v="0"/>
    <n v="2"/>
    <n v="12.42"/>
    <n v="24.84"/>
  </r>
  <r>
    <x v="0"/>
    <x v="0"/>
    <x v="0"/>
    <s v="Frank Murphy"/>
    <d v="2016-01-06T00:00:00"/>
    <x v="0"/>
    <s v="2016"/>
    <x v="0"/>
    <n v="1"/>
    <n v="12.42"/>
    <n v="12.42"/>
  </r>
  <r>
    <x v="3"/>
    <x v="0"/>
    <x v="0"/>
    <s v="Lillian Burke"/>
    <d v="2016-01-06T00:00:00"/>
    <x v="0"/>
    <s v="2016"/>
    <x v="3"/>
    <n v="7"/>
    <n v="53.35"/>
    <n v="373.45"/>
  </r>
  <r>
    <x v="3"/>
    <x v="0"/>
    <x v="0"/>
    <s v="Nancy Meyer"/>
    <d v="2016-01-06T00:00:00"/>
    <x v="0"/>
    <s v="2016"/>
    <x v="0"/>
    <n v="1"/>
    <n v="12.42"/>
    <n v="12.42"/>
  </r>
  <r>
    <x v="4"/>
    <x v="0"/>
    <x v="0"/>
    <s v="Jerry Butler"/>
    <d v="2016-01-06T00:00:00"/>
    <x v="0"/>
    <s v="2016"/>
    <x v="2"/>
    <n v="6"/>
    <n v="17.829999999999998"/>
    <n v="106.97999999999999"/>
  </r>
  <r>
    <x v="0"/>
    <x v="0"/>
    <x v="0"/>
    <s v="Harold Rodriguez"/>
    <d v="2016-01-06T00:00:00"/>
    <x v="0"/>
    <s v="2016"/>
    <x v="2"/>
    <n v="4"/>
    <n v="17.829999999999998"/>
    <n v="71.319999999999993"/>
  </r>
  <r>
    <x v="0"/>
    <x v="1"/>
    <x v="0"/>
    <s v="Eric Stanley"/>
    <d v="2016-01-07T00:00:00"/>
    <x v="0"/>
    <s v="2016"/>
    <x v="0"/>
    <n v="1"/>
    <n v="12.42"/>
    <n v="12.42"/>
  </r>
  <r>
    <x v="4"/>
    <x v="0"/>
    <x v="0"/>
    <s v="Joe Russell"/>
    <d v="2016-01-07T00:00:00"/>
    <x v="0"/>
    <s v="2016"/>
    <x v="0"/>
    <n v="8"/>
    <n v="12.42"/>
    <n v="99.36"/>
  </r>
  <r>
    <x v="2"/>
    <x v="5"/>
    <x v="1"/>
    <s v="Gerald Mcdonald"/>
    <d v="2016-01-07T00:00:00"/>
    <x v="0"/>
    <s v="2016"/>
    <x v="2"/>
    <n v="3"/>
    <n v="17.829999999999998"/>
    <n v="53.489999999999995"/>
  </r>
  <r>
    <x v="2"/>
    <x v="2"/>
    <x v="1"/>
    <s v="Ruth Kennedy"/>
    <d v="2016-01-07T00:00:00"/>
    <x v="0"/>
    <s v="2016"/>
    <x v="3"/>
    <n v="9"/>
    <n v="53.35"/>
    <n v="480.15000000000003"/>
  </r>
  <r>
    <x v="1"/>
    <x v="4"/>
    <x v="1"/>
    <s v="Anna Garcia"/>
    <d v="2016-01-07T00:00:00"/>
    <x v="0"/>
    <s v="2016"/>
    <x v="0"/>
    <n v="4"/>
    <n v="12.42"/>
    <n v="49.68"/>
  </r>
  <r>
    <x v="2"/>
    <x v="4"/>
    <x v="1"/>
    <s v="Gloria Mcdonald"/>
    <d v="2016-01-07T00:00:00"/>
    <x v="0"/>
    <s v="2016"/>
    <x v="0"/>
    <n v="1"/>
    <n v="12.42"/>
    <n v="12.42"/>
  </r>
  <r>
    <x v="2"/>
    <x v="5"/>
    <x v="1"/>
    <s v="Adam Martin"/>
    <d v="2016-01-07T00:00:00"/>
    <x v="0"/>
    <s v="2016"/>
    <x v="0"/>
    <n v="8"/>
    <n v="12.42"/>
    <n v="99.36"/>
  </r>
  <r>
    <x v="2"/>
    <x v="2"/>
    <x v="1"/>
    <s v="Philip Rodriguez"/>
    <d v="2016-01-07T00:00:00"/>
    <x v="0"/>
    <s v="2016"/>
    <x v="2"/>
    <n v="4"/>
    <n v="17.829999999999998"/>
    <n v="71.319999999999993"/>
  </r>
  <r>
    <x v="3"/>
    <x v="0"/>
    <x v="0"/>
    <s v="Steven Kelly"/>
    <d v="2016-01-07T00:00:00"/>
    <x v="0"/>
    <s v="2016"/>
    <x v="0"/>
    <n v="7"/>
    <n v="12.42"/>
    <n v="86.94"/>
  </r>
  <r>
    <x v="0"/>
    <x v="3"/>
    <x v="0"/>
    <s v="Ruth Burton"/>
    <d v="2016-01-07T00:00:00"/>
    <x v="0"/>
    <s v="2016"/>
    <x v="0"/>
    <n v="6"/>
    <n v="12.42"/>
    <n v="74.52"/>
  </r>
  <r>
    <x v="2"/>
    <x v="5"/>
    <x v="1"/>
    <s v="Rachel Stanley"/>
    <d v="2016-01-07T00:00:00"/>
    <x v="0"/>
    <s v="2016"/>
    <x v="0"/>
    <n v="3"/>
    <n v="12.42"/>
    <n v="37.26"/>
  </r>
  <r>
    <x v="1"/>
    <x v="5"/>
    <x v="1"/>
    <s v="Brenda Nelson"/>
    <d v="2016-01-08T00:00:00"/>
    <x v="0"/>
    <s v="2016"/>
    <x v="2"/>
    <n v="8"/>
    <n v="17.829999999999998"/>
    <n v="142.63999999999999"/>
  </r>
  <r>
    <x v="1"/>
    <x v="4"/>
    <x v="1"/>
    <s v="Edward Taylor"/>
    <d v="2016-01-08T00:00:00"/>
    <x v="0"/>
    <s v="2016"/>
    <x v="0"/>
    <n v="4"/>
    <n v="12.42"/>
    <n v="49.68"/>
  </r>
  <r>
    <x v="1"/>
    <x v="2"/>
    <x v="1"/>
    <s v="Philip Dean"/>
    <d v="2016-01-08T00:00:00"/>
    <x v="0"/>
    <s v="2016"/>
    <x v="2"/>
    <n v="3"/>
    <n v="17.829999999999998"/>
    <n v="53.489999999999995"/>
  </r>
  <r>
    <x v="4"/>
    <x v="0"/>
    <x v="0"/>
    <s v="Jerry Butler"/>
    <d v="2016-01-08T00:00:00"/>
    <x v="0"/>
    <s v="2016"/>
    <x v="3"/>
    <n v="7"/>
    <n v="53.35"/>
    <n v="373.45"/>
  </r>
  <r>
    <x v="1"/>
    <x v="5"/>
    <x v="1"/>
    <s v="Laura Gutierrez"/>
    <d v="2016-01-08T00:00:00"/>
    <x v="0"/>
    <s v="2016"/>
    <x v="3"/>
    <n v="7"/>
    <n v="53.35"/>
    <n v="373.45"/>
  </r>
  <r>
    <x v="4"/>
    <x v="0"/>
    <x v="0"/>
    <s v="Andrew Howard"/>
    <d v="2016-01-08T00:00:00"/>
    <x v="0"/>
    <s v="2016"/>
    <x v="1"/>
    <n v="1"/>
    <n v="16.32"/>
    <n v="16.32"/>
  </r>
  <r>
    <x v="4"/>
    <x v="1"/>
    <x v="0"/>
    <s v="Joe Ryan"/>
    <d v="2016-01-08T00:00:00"/>
    <x v="0"/>
    <s v="2016"/>
    <x v="1"/>
    <n v="4"/>
    <n v="16.32"/>
    <n v="65.28"/>
  </r>
  <r>
    <x v="0"/>
    <x v="0"/>
    <x v="0"/>
    <s v="Steven Miller"/>
    <d v="2016-01-08T00:00:00"/>
    <x v="0"/>
    <s v="2016"/>
    <x v="2"/>
    <n v="5"/>
    <n v="17.829999999999998"/>
    <n v="89.149999999999991"/>
  </r>
  <r>
    <x v="3"/>
    <x v="1"/>
    <x v="0"/>
    <s v="Christina Little"/>
    <d v="2016-01-09T00:00:00"/>
    <x v="0"/>
    <s v="2016"/>
    <x v="1"/>
    <n v="7"/>
    <n v="16.32"/>
    <n v="114.24000000000001"/>
  </r>
  <r>
    <x v="2"/>
    <x v="7"/>
    <x v="1"/>
    <s v="Doris Diaz"/>
    <d v="2016-01-09T00:00:00"/>
    <x v="0"/>
    <s v="2016"/>
    <x v="2"/>
    <n v="4"/>
    <n v="17.829999999999998"/>
    <n v="71.319999999999993"/>
  </r>
  <r>
    <x v="0"/>
    <x v="0"/>
    <x v="0"/>
    <s v="Charles Ray"/>
    <d v="2016-01-09T00:00:00"/>
    <x v="0"/>
    <s v="2016"/>
    <x v="2"/>
    <n v="10"/>
    <n v="17.829999999999998"/>
    <n v="178.29999999999998"/>
  </r>
  <r>
    <x v="2"/>
    <x v="2"/>
    <x v="1"/>
    <s v="Margaret James"/>
    <d v="2016-01-09T00:00:00"/>
    <x v="0"/>
    <s v="2016"/>
    <x v="0"/>
    <n v="5"/>
    <n v="12.42"/>
    <n v="62.1"/>
  </r>
  <r>
    <x v="0"/>
    <x v="1"/>
    <x v="0"/>
    <s v="Virginia Alvarez"/>
    <d v="2016-01-09T00:00:00"/>
    <x v="0"/>
    <s v="2016"/>
    <x v="3"/>
    <n v="10"/>
    <n v="53.35"/>
    <n v="533.5"/>
  </r>
  <r>
    <x v="2"/>
    <x v="5"/>
    <x v="1"/>
    <s v="Frank Garrett"/>
    <d v="2016-01-09T00:00:00"/>
    <x v="0"/>
    <s v="2016"/>
    <x v="3"/>
    <n v="10"/>
    <n v="53.35"/>
    <n v="533.5"/>
  </r>
  <r>
    <x v="0"/>
    <x v="3"/>
    <x v="0"/>
    <s v="Laura Wells"/>
    <d v="2016-01-09T00:00:00"/>
    <x v="0"/>
    <s v="2016"/>
    <x v="0"/>
    <n v="8"/>
    <n v="12.42"/>
    <n v="99.36"/>
  </r>
  <r>
    <x v="2"/>
    <x v="4"/>
    <x v="1"/>
    <s v="Edward Taylor"/>
    <d v="2016-01-09T00:00:00"/>
    <x v="0"/>
    <s v="2016"/>
    <x v="3"/>
    <n v="2"/>
    <n v="53.35"/>
    <n v="106.7"/>
  </r>
  <r>
    <x v="0"/>
    <x v="6"/>
    <x v="0"/>
    <s v="Sara Hawkins"/>
    <d v="2016-01-09T00:00:00"/>
    <x v="0"/>
    <s v="2016"/>
    <x v="1"/>
    <n v="8"/>
    <n v="16.32"/>
    <n v="130.56"/>
  </r>
  <r>
    <x v="2"/>
    <x v="4"/>
    <x v="1"/>
    <s v="Cynthia Matthews"/>
    <d v="2016-01-10T00:00:00"/>
    <x v="0"/>
    <s v="2016"/>
    <x v="0"/>
    <n v="2"/>
    <n v="12.42"/>
    <n v="24.84"/>
  </r>
  <r>
    <x v="2"/>
    <x v="4"/>
    <x v="1"/>
    <s v="Kelly Gomez"/>
    <d v="2016-01-10T00:00:00"/>
    <x v="0"/>
    <s v="2016"/>
    <x v="3"/>
    <n v="7"/>
    <n v="53.35"/>
    <n v="373.45"/>
  </r>
  <r>
    <x v="0"/>
    <x v="0"/>
    <x v="0"/>
    <s v="Raymond Young"/>
    <d v="2016-01-10T00:00:00"/>
    <x v="0"/>
    <s v="2016"/>
    <x v="2"/>
    <n v="3"/>
    <n v="17.829999999999998"/>
    <n v="53.489999999999995"/>
  </r>
  <r>
    <x v="2"/>
    <x v="4"/>
    <x v="1"/>
    <s v="Billy Scott"/>
    <d v="2016-01-10T00:00:00"/>
    <x v="0"/>
    <s v="2016"/>
    <x v="1"/>
    <n v="4"/>
    <n v="16.32"/>
    <n v="65.28"/>
  </r>
  <r>
    <x v="1"/>
    <x v="2"/>
    <x v="1"/>
    <s v="Arthur James"/>
    <d v="2016-01-10T00:00:00"/>
    <x v="0"/>
    <s v="2016"/>
    <x v="2"/>
    <n v="10"/>
    <n v="17.829999999999998"/>
    <n v="178.29999999999998"/>
  </r>
  <r>
    <x v="3"/>
    <x v="1"/>
    <x v="0"/>
    <s v="Ronald Kim"/>
    <d v="2016-01-10T00:00:00"/>
    <x v="0"/>
    <s v="2016"/>
    <x v="0"/>
    <n v="5"/>
    <n v="12.42"/>
    <n v="62.1"/>
  </r>
  <r>
    <x v="0"/>
    <x v="1"/>
    <x v="0"/>
    <s v="Harold Daniels"/>
    <d v="2016-01-10T00:00:00"/>
    <x v="0"/>
    <s v="2016"/>
    <x v="0"/>
    <n v="2"/>
    <n v="12.42"/>
    <n v="24.84"/>
  </r>
  <r>
    <x v="2"/>
    <x v="5"/>
    <x v="1"/>
    <s v="Adam Martin"/>
    <d v="2016-01-10T00:00:00"/>
    <x v="0"/>
    <s v="2016"/>
    <x v="2"/>
    <n v="2"/>
    <n v="17.829999999999998"/>
    <n v="35.659999999999997"/>
  </r>
  <r>
    <x v="0"/>
    <x v="0"/>
    <x v="0"/>
    <s v="Phillip Young"/>
    <d v="2016-01-10T00:00:00"/>
    <x v="0"/>
    <s v="2016"/>
    <x v="2"/>
    <n v="8"/>
    <n v="17.829999999999998"/>
    <n v="142.63999999999999"/>
  </r>
  <r>
    <x v="0"/>
    <x v="6"/>
    <x v="0"/>
    <s v="Lois Baker"/>
    <d v="2016-01-11T00:00:00"/>
    <x v="0"/>
    <s v="2016"/>
    <x v="0"/>
    <n v="5"/>
    <n v="12.42"/>
    <n v="62.1"/>
  </r>
  <r>
    <x v="1"/>
    <x v="5"/>
    <x v="1"/>
    <s v="Nicholas Schmidt"/>
    <d v="2016-01-11T00:00:00"/>
    <x v="0"/>
    <s v="2016"/>
    <x v="1"/>
    <n v="4"/>
    <n v="16.32"/>
    <n v="65.28"/>
  </r>
  <r>
    <x v="0"/>
    <x v="3"/>
    <x v="0"/>
    <s v="Martha Mills"/>
    <d v="2016-01-11T00:00:00"/>
    <x v="0"/>
    <s v="2016"/>
    <x v="0"/>
    <n v="7"/>
    <n v="12.42"/>
    <n v="86.94"/>
  </r>
  <r>
    <x v="0"/>
    <x v="3"/>
    <x v="0"/>
    <s v="Cynthia Lewis"/>
    <d v="2016-01-11T00:00:00"/>
    <x v="0"/>
    <s v="2016"/>
    <x v="1"/>
    <n v="7"/>
    <n v="16.32"/>
    <n v="114.24000000000001"/>
  </r>
  <r>
    <x v="1"/>
    <x v="7"/>
    <x v="1"/>
    <s v="John Simpson"/>
    <d v="2016-01-11T00:00:00"/>
    <x v="0"/>
    <s v="2016"/>
    <x v="1"/>
    <n v="5"/>
    <n v="16.32"/>
    <n v="81.599999999999994"/>
  </r>
  <r>
    <x v="2"/>
    <x v="5"/>
    <x v="1"/>
    <s v="Frances Parker"/>
    <d v="2016-01-11T00:00:00"/>
    <x v="0"/>
    <s v="2016"/>
    <x v="2"/>
    <n v="6"/>
    <n v="17.829999999999998"/>
    <n v="106.97999999999999"/>
  </r>
  <r>
    <x v="3"/>
    <x v="1"/>
    <x v="0"/>
    <s v="Kenneth Lane"/>
    <d v="2016-01-11T00:00:00"/>
    <x v="0"/>
    <s v="2016"/>
    <x v="0"/>
    <n v="9"/>
    <n v="12.42"/>
    <n v="111.78"/>
  </r>
  <r>
    <x v="2"/>
    <x v="4"/>
    <x v="1"/>
    <s v="Gloria Fisher"/>
    <d v="2016-01-11T00:00:00"/>
    <x v="0"/>
    <s v="2016"/>
    <x v="0"/>
    <n v="5"/>
    <n v="12.42"/>
    <n v="62.1"/>
  </r>
  <r>
    <x v="4"/>
    <x v="1"/>
    <x v="0"/>
    <s v="Mark Alexander"/>
    <d v="2016-01-11T00:00:00"/>
    <x v="0"/>
    <s v="2016"/>
    <x v="0"/>
    <n v="9"/>
    <n v="12.42"/>
    <n v="111.78"/>
  </r>
  <r>
    <x v="0"/>
    <x v="1"/>
    <x v="0"/>
    <s v="Evelyn Greene"/>
    <d v="2016-01-11T00:00:00"/>
    <x v="0"/>
    <s v="2016"/>
    <x v="2"/>
    <n v="6"/>
    <n v="17.829999999999998"/>
    <n v="106.97999999999999"/>
  </r>
  <r>
    <x v="2"/>
    <x v="2"/>
    <x v="1"/>
    <s v="Craig Thomas"/>
    <d v="2016-01-11T00:00:00"/>
    <x v="0"/>
    <s v="2016"/>
    <x v="0"/>
    <n v="7"/>
    <n v="12.42"/>
    <n v="86.94"/>
  </r>
  <r>
    <x v="0"/>
    <x v="1"/>
    <x v="0"/>
    <s v="Nancy Scott"/>
    <d v="2016-01-11T00:00:00"/>
    <x v="0"/>
    <s v="2016"/>
    <x v="3"/>
    <n v="8"/>
    <n v="53.35"/>
    <n v="426.8"/>
  </r>
  <r>
    <x v="0"/>
    <x v="3"/>
    <x v="0"/>
    <s v="Johnny Fowler"/>
    <d v="2016-01-12T00:00:00"/>
    <x v="0"/>
    <s v="2016"/>
    <x v="3"/>
    <n v="9"/>
    <n v="53.35"/>
    <n v="480.15000000000003"/>
  </r>
  <r>
    <x v="0"/>
    <x v="0"/>
    <x v="0"/>
    <s v="Cheryl Williamson"/>
    <d v="2016-01-12T00:00:00"/>
    <x v="0"/>
    <s v="2016"/>
    <x v="0"/>
    <n v="5"/>
    <n v="12.42"/>
    <n v="62.1"/>
  </r>
  <r>
    <x v="1"/>
    <x v="2"/>
    <x v="1"/>
    <s v="Joseph Willis"/>
    <d v="2016-01-12T00:00:00"/>
    <x v="0"/>
    <s v="2016"/>
    <x v="2"/>
    <n v="10"/>
    <n v="17.829999999999998"/>
    <n v="178.29999999999998"/>
  </r>
  <r>
    <x v="1"/>
    <x v="5"/>
    <x v="1"/>
    <s v="Beverly Jacobs"/>
    <d v="2016-01-12T00:00:00"/>
    <x v="0"/>
    <s v="2016"/>
    <x v="0"/>
    <n v="3"/>
    <n v="12.42"/>
    <n v="37.26"/>
  </r>
  <r>
    <x v="3"/>
    <x v="3"/>
    <x v="0"/>
    <s v="Benjamin Willis"/>
    <d v="2016-01-12T00:00:00"/>
    <x v="0"/>
    <s v="2016"/>
    <x v="2"/>
    <n v="3"/>
    <n v="17.829999999999998"/>
    <n v="53.489999999999995"/>
  </r>
  <r>
    <x v="1"/>
    <x v="7"/>
    <x v="1"/>
    <s v="Donna Williams"/>
    <d v="2016-01-12T00:00:00"/>
    <x v="0"/>
    <s v="2016"/>
    <x v="0"/>
    <n v="8"/>
    <n v="12.42"/>
    <n v="99.36"/>
  </r>
  <r>
    <x v="2"/>
    <x v="2"/>
    <x v="1"/>
    <s v="Ernest Hernandez"/>
    <d v="2016-01-12T00:00:00"/>
    <x v="0"/>
    <s v="2016"/>
    <x v="1"/>
    <n v="8"/>
    <n v="16.32"/>
    <n v="130.56"/>
  </r>
  <r>
    <x v="0"/>
    <x v="3"/>
    <x v="0"/>
    <s v="Benjamin Spencer"/>
    <d v="2016-01-12T00:00:00"/>
    <x v="0"/>
    <s v="2016"/>
    <x v="3"/>
    <n v="8"/>
    <n v="53.35"/>
    <n v="426.8"/>
  </r>
  <r>
    <x v="3"/>
    <x v="1"/>
    <x v="0"/>
    <s v="Kimberly Adams"/>
    <d v="2016-01-12T00:00:00"/>
    <x v="0"/>
    <s v="2016"/>
    <x v="3"/>
    <n v="9"/>
    <n v="53.35"/>
    <n v="480.15000000000003"/>
  </r>
  <r>
    <x v="3"/>
    <x v="3"/>
    <x v="0"/>
    <s v="Ernest Bishop"/>
    <d v="2016-01-12T00:00:00"/>
    <x v="0"/>
    <s v="2016"/>
    <x v="0"/>
    <n v="6"/>
    <n v="12.42"/>
    <n v="74.52"/>
  </r>
  <r>
    <x v="2"/>
    <x v="4"/>
    <x v="1"/>
    <s v="Kevin Garza"/>
    <d v="2016-01-12T00:00:00"/>
    <x v="0"/>
    <s v="2016"/>
    <x v="0"/>
    <n v="4"/>
    <n v="12.42"/>
    <n v="49.68"/>
  </r>
  <r>
    <x v="2"/>
    <x v="2"/>
    <x v="1"/>
    <s v="Jason Berry"/>
    <d v="2016-01-13T00:00:00"/>
    <x v="0"/>
    <s v="2016"/>
    <x v="2"/>
    <n v="6"/>
    <n v="17.829999999999998"/>
    <n v="106.97999999999999"/>
  </r>
  <r>
    <x v="0"/>
    <x v="0"/>
    <x v="0"/>
    <s v="Martha Brown"/>
    <d v="2016-01-13T00:00:00"/>
    <x v="0"/>
    <s v="2016"/>
    <x v="1"/>
    <n v="9"/>
    <n v="16.32"/>
    <n v="146.88"/>
  </r>
  <r>
    <x v="3"/>
    <x v="3"/>
    <x v="0"/>
    <s v="Russell Day"/>
    <d v="2016-01-13T00:00:00"/>
    <x v="0"/>
    <s v="2016"/>
    <x v="1"/>
    <n v="10"/>
    <n v="16.32"/>
    <n v="163.19999999999999"/>
  </r>
  <r>
    <x v="0"/>
    <x v="3"/>
    <x v="0"/>
    <s v="Sean Weaver"/>
    <d v="2016-01-13T00:00:00"/>
    <x v="0"/>
    <s v="2016"/>
    <x v="0"/>
    <n v="6"/>
    <n v="12.42"/>
    <n v="74.52"/>
  </r>
  <r>
    <x v="0"/>
    <x v="0"/>
    <x v="0"/>
    <s v="Deborah Wells"/>
    <d v="2016-01-13T00:00:00"/>
    <x v="0"/>
    <s v="2016"/>
    <x v="0"/>
    <n v="1"/>
    <n v="12.42"/>
    <n v="12.42"/>
  </r>
  <r>
    <x v="0"/>
    <x v="1"/>
    <x v="0"/>
    <s v="Sandra Hicks"/>
    <d v="2016-01-13T00:00:00"/>
    <x v="0"/>
    <s v="2016"/>
    <x v="1"/>
    <n v="1"/>
    <n v="16.32"/>
    <n v="16.32"/>
  </r>
  <r>
    <x v="0"/>
    <x v="1"/>
    <x v="0"/>
    <s v="Gloria Harper"/>
    <d v="2016-01-13T00:00:00"/>
    <x v="0"/>
    <s v="2016"/>
    <x v="3"/>
    <n v="9"/>
    <n v="53.35"/>
    <n v="480.15000000000003"/>
  </r>
  <r>
    <x v="2"/>
    <x v="5"/>
    <x v="1"/>
    <s v="Beverly Jacobs"/>
    <d v="2016-01-13T00:00:00"/>
    <x v="0"/>
    <s v="2016"/>
    <x v="2"/>
    <n v="5"/>
    <n v="17.829999999999998"/>
    <n v="89.149999999999991"/>
  </r>
  <r>
    <x v="0"/>
    <x v="6"/>
    <x v="0"/>
    <s v="Sandra Meyer"/>
    <d v="2016-01-13T00:00:00"/>
    <x v="0"/>
    <s v="2016"/>
    <x v="0"/>
    <n v="9"/>
    <n v="12.42"/>
    <n v="111.78"/>
  </r>
  <r>
    <x v="2"/>
    <x v="4"/>
    <x v="1"/>
    <s v="Sharon Rice"/>
    <d v="2016-01-13T00:00:00"/>
    <x v="0"/>
    <s v="2016"/>
    <x v="3"/>
    <n v="6"/>
    <n v="53.35"/>
    <n v="320.10000000000002"/>
  </r>
  <r>
    <x v="4"/>
    <x v="0"/>
    <x v="0"/>
    <s v="Harold Schmidt"/>
    <d v="2016-01-13T00:00:00"/>
    <x v="0"/>
    <s v="2016"/>
    <x v="3"/>
    <n v="2"/>
    <n v="53.35"/>
    <n v="106.7"/>
  </r>
  <r>
    <x v="2"/>
    <x v="4"/>
    <x v="1"/>
    <s v="Sharon Wagner"/>
    <d v="2016-01-13T00:00:00"/>
    <x v="0"/>
    <s v="2016"/>
    <x v="3"/>
    <n v="8"/>
    <n v="53.35"/>
    <n v="426.8"/>
  </r>
  <r>
    <x v="0"/>
    <x v="0"/>
    <x v="0"/>
    <s v="Carl Howard"/>
    <d v="2016-01-13T00:00:00"/>
    <x v="0"/>
    <s v="2016"/>
    <x v="3"/>
    <n v="10"/>
    <n v="53.35"/>
    <n v="533.5"/>
  </r>
  <r>
    <x v="0"/>
    <x v="0"/>
    <x v="0"/>
    <s v="Matthew Carter"/>
    <d v="2016-01-13T00:00:00"/>
    <x v="0"/>
    <s v="2016"/>
    <x v="0"/>
    <n v="5"/>
    <n v="12.42"/>
    <n v="62.1"/>
  </r>
  <r>
    <x v="0"/>
    <x v="1"/>
    <x v="0"/>
    <s v="Lillian Wood"/>
    <d v="2016-01-13T00:00:00"/>
    <x v="0"/>
    <s v="2016"/>
    <x v="1"/>
    <n v="6"/>
    <n v="16.32"/>
    <n v="97.92"/>
  </r>
  <r>
    <x v="1"/>
    <x v="4"/>
    <x v="1"/>
    <s v="Terry Pierce"/>
    <d v="2016-01-13T00:00:00"/>
    <x v="0"/>
    <s v="2016"/>
    <x v="2"/>
    <n v="5"/>
    <n v="17.829999999999998"/>
    <n v="89.149999999999991"/>
  </r>
  <r>
    <x v="3"/>
    <x v="0"/>
    <x v="0"/>
    <s v="Kenneth Nelson"/>
    <d v="2016-01-13T00:00:00"/>
    <x v="0"/>
    <s v="2016"/>
    <x v="0"/>
    <n v="5"/>
    <n v="12.42"/>
    <n v="62.1"/>
  </r>
  <r>
    <x v="1"/>
    <x v="5"/>
    <x v="1"/>
    <s v="Jacqueline Little"/>
    <d v="2016-01-13T00:00:00"/>
    <x v="0"/>
    <s v="2016"/>
    <x v="0"/>
    <n v="10"/>
    <n v="12.42"/>
    <n v="124.2"/>
  </r>
  <r>
    <x v="3"/>
    <x v="3"/>
    <x v="0"/>
    <s v="David Allen"/>
    <d v="2016-01-13T00:00:00"/>
    <x v="0"/>
    <s v="2016"/>
    <x v="3"/>
    <n v="3"/>
    <n v="53.35"/>
    <n v="160.05000000000001"/>
  </r>
  <r>
    <x v="3"/>
    <x v="0"/>
    <x v="0"/>
    <s v="Wanda Cole"/>
    <d v="2016-01-13T00:00:00"/>
    <x v="0"/>
    <s v="2016"/>
    <x v="0"/>
    <n v="6"/>
    <n v="12.42"/>
    <n v="74.52"/>
  </r>
  <r>
    <x v="3"/>
    <x v="1"/>
    <x v="0"/>
    <s v="Anthony Berry"/>
    <d v="2016-01-14T00:00:00"/>
    <x v="0"/>
    <s v="2016"/>
    <x v="3"/>
    <n v="6"/>
    <n v="53.35"/>
    <n v="320.10000000000002"/>
  </r>
  <r>
    <x v="0"/>
    <x v="6"/>
    <x v="0"/>
    <s v="Anna Franklin"/>
    <d v="2016-01-14T00:00:00"/>
    <x v="0"/>
    <s v="2016"/>
    <x v="0"/>
    <n v="4"/>
    <n v="12.42"/>
    <n v="49.68"/>
  </r>
  <r>
    <x v="1"/>
    <x v="2"/>
    <x v="1"/>
    <s v="Gary Weaver"/>
    <d v="2016-01-14T00:00:00"/>
    <x v="0"/>
    <s v="2016"/>
    <x v="1"/>
    <n v="9"/>
    <n v="16.32"/>
    <n v="146.88"/>
  </r>
  <r>
    <x v="0"/>
    <x v="3"/>
    <x v="0"/>
    <s v="David Allen"/>
    <d v="2016-01-14T00:00:00"/>
    <x v="0"/>
    <s v="2016"/>
    <x v="0"/>
    <n v="9"/>
    <n v="12.42"/>
    <n v="111.78"/>
  </r>
  <r>
    <x v="3"/>
    <x v="1"/>
    <x v="0"/>
    <s v="Juan Wallace"/>
    <d v="2016-01-14T00:00:00"/>
    <x v="0"/>
    <s v="2016"/>
    <x v="0"/>
    <n v="9"/>
    <n v="12.42"/>
    <n v="111.78"/>
  </r>
  <r>
    <x v="1"/>
    <x v="5"/>
    <x v="1"/>
    <s v="Kelly Wagner"/>
    <d v="2016-01-14T00:00:00"/>
    <x v="0"/>
    <s v="2016"/>
    <x v="0"/>
    <n v="1"/>
    <n v="12.42"/>
    <n v="12.42"/>
  </r>
  <r>
    <x v="4"/>
    <x v="0"/>
    <x v="0"/>
    <s v="Alice Davis"/>
    <d v="2016-01-14T00:00:00"/>
    <x v="0"/>
    <s v="2016"/>
    <x v="0"/>
    <n v="2"/>
    <n v="12.42"/>
    <n v="24.84"/>
  </r>
  <r>
    <x v="0"/>
    <x v="1"/>
    <x v="0"/>
    <s v="Craig Mcdonald"/>
    <d v="2016-01-14T00:00:00"/>
    <x v="0"/>
    <s v="2016"/>
    <x v="2"/>
    <n v="5"/>
    <n v="17.829999999999998"/>
    <n v="89.149999999999991"/>
  </r>
  <r>
    <x v="2"/>
    <x v="2"/>
    <x v="1"/>
    <s v="Gary Cook"/>
    <d v="2016-01-14T00:00:00"/>
    <x v="0"/>
    <s v="2016"/>
    <x v="3"/>
    <n v="8"/>
    <n v="53.35"/>
    <n v="426.8"/>
  </r>
  <r>
    <x v="1"/>
    <x v="2"/>
    <x v="1"/>
    <s v="Mildred Moore"/>
    <d v="2016-01-14T00:00:00"/>
    <x v="0"/>
    <s v="2016"/>
    <x v="0"/>
    <n v="6"/>
    <n v="12.42"/>
    <n v="74.52"/>
  </r>
  <r>
    <x v="3"/>
    <x v="1"/>
    <x v="0"/>
    <s v="Wayne Rivera"/>
    <d v="2016-01-15T00:00:00"/>
    <x v="0"/>
    <s v="2016"/>
    <x v="0"/>
    <n v="3"/>
    <n v="12.42"/>
    <n v="37.26"/>
  </r>
  <r>
    <x v="0"/>
    <x v="1"/>
    <x v="0"/>
    <s v="Maria Johnston"/>
    <d v="2016-01-15T00:00:00"/>
    <x v="0"/>
    <s v="2016"/>
    <x v="2"/>
    <n v="6"/>
    <n v="17.829999999999998"/>
    <n v="106.97999999999999"/>
  </r>
  <r>
    <x v="3"/>
    <x v="0"/>
    <x v="0"/>
    <s v="Louise Rivera"/>
    <d v="2016-01-15T00:00:00"/>
    <x v="0"/>
    <s v="2016"/>
    <x v="3"/>
    <n v="7"/>
    <n v="53.35"/>
    <n v="373.45"/>
  </r>
  <r>
    <x v="0"/>
    <x v="0"/>
    <x v="0"/>
    <s v="Heather Lawrence"/>
    <d v="2016-01-15T00:00:00"/>
    <x v="0"/>
    <s v="2016"/>
    <x v="2"/>
    <n v="3"/>
    <n v="17.829999999999998"/>
    <n v="53.489999999999995"/>
  </r>
  <r>
    <x v="4"/>
    <x v="1"/>
    <x v="0"/>
    <s v="Jessica Lewis"/>
    <d v="2016-01-15T00:00:00"/>
    <x v="0"/>
    <s v="2016"/>
    <x v="2"/>
    <n v="3"/>
    <n v="17.829999999999998"/>
    <n v="53.489999999999995"/>
  </r>
  <r>
    <x v="0"/>
    <x v="1"/>
    <x v="0"/>
    <s v="Lois Castillo"/>
    <d v="2016-01-15T00:00:00"/>
    <x v="0"/>
    <s v="2016"/>
    <x v="2"/>
    <n v="7"/>
    <n v="17.829999999999998"/>
    <n v="124.80999999999999"/>
  </r>
  <r>
    <x v="4"/>
    <x v="0"/>
    <x v="0"/>
    <s v="Thomas Robinson"/>
    <d v="2016-01-15T00:00:00"/>
    <x v="0"/>
    <s v="2016"/>
    <x v="3"/>
    <n v="10"/>
    <n v="53.35"/>
    <n v="533.5"/>
  </r>
  <r>
    <x v="2"/>
    <x v="5"/>
    <x v="1"/>
    <s v="Diana Hamilton"/>
    <d v="2016-01-15T00:00:00"/>
    <x v="0"/>
    <s v="2016"/>
    <x v="0"/>
    <n v="5"/>
    <n v="12.42"/>
    <n v="62.1"/>
  </r>
  <r>
    <x v="2"/>
    <x v="5"/>
    <x v="1"/>
    <s v="Tina Schmidt"/>
    <d v="2016-01-15T00:00:00"/>
    <x v="0"/>
    <s v="2016"/>
    <x v="0"/>
    <n v="4"/>
    <n v="12.42"/>
    <n v="49.68"/>
  </r>
  <r>
    <x v="1"/>
    <x v="5"/>
    <x v="1"/>
    <s v="Martha Bell"/>
    <d v="2016-01-15T00:00:00"/>
    <x v="0"/>
    <s v="2016"/>
    <x v="3"/>
    <n v="6"/>
    <n v="53.35"/>
    <n v="320.10000000000002"/>
  </r>
  <r>
    <x v="1"/>
    <x v="5"/>
    <x v="1"/>
    <s v="Rachel Stanley"/>
    <d v="2016-01-15T00:00:00"/>
    <x v="0"/>
    <s v="2016"/>
    <x v="0"/>
    <n v="10"/>
    <n v="12.42"/>
    <n v="124.2"/>
  </r>
  <r>
    <x v="0"/>
    <x v="3"/>
    <x v="0"/>
    <s v="Marilyn Patterson"/>
    <d v="2016-01-16T00:00:00"/>
    <x v="0"/>
    <s v="2016"/>
    <x v="2"/>
    <n v="5"/>
    <n v="17.829999999999998"/>
    <n v="89.149999999999991"/>
  </r>
  <r>
    <x v="0"/>
    <x v="3"/>
    <x v="0"/>
    <s v="Joshua Washington"/>
    <d v="2016-01-16T00:00:00"/>
    <x v="0"/>
    <s v="2016"/>
    <x v="0"/>
    <n v="10"/>
    <n v="12.42"/>
    <n v="124.2"/>
  </r>
  <r>
    <x v="4"/>
    <x v="1"/>
    <x v="0"/>
    <s v="Christopher Oliver"/>
    <d v="2016-01-16T00:00:00"/>
    <x v="0"/>
    <s v="2016"/>
    <x v="0"/>
    <n v="8"/>
    <n v="12.42"/>
    <n v="99.36"/>
  </r>
  <r>
    <x v="0"/>
    <x v="3"/>
    <x v="0"/>
    <s v="Maria Hughes"/>
    <d v="2016-01-16T00:00:00"/>
    <x v="0"/>
    <s v="2016"/>
    <x v="0"/>
    <n v="10"/>
    <n v="12.42"/>
    <n v="124.2"/>
  </r>
  <r>
    <x v="2"/>
    <x v="2"/>
    <x v="1"/>
    <s v="Marilyn Carpenter"/>
    <d v="2016-01-16T00:00:00"/>
    <x v="0"/>
    <s v="2016"/>
    <x v="0"/>
    <n v="9"/>
    <n v="12.42"/>
    <n v="111.78"/>
  </r>
  <r>
    <x v="0"/>
    <x v="0"/>
    <x v="0"/>
    <s v="Theresa Ellis"/>
    <d v="2016-01-16T00:00:00"/>
    <x v="0"/>
    <s v="2016"/>
    <x v="3"/>
    <n v="5"/>
    <n v="53.35"/>
    <n v="266.75"/>
  </r>
  <r>
    <x v="0"/>
    <x v="0"/>
    <x v="0"/>
    <s v="Linda Morrison"/>
    <d v="2016-01-16T00:00:00"/>
    <x v="0"/>
    <s v="2016"/>
    <x v="0"/>
    <n v="2"/>
    <n v="12.42"/>
    <n v="24.84"/>
  </r>
  <r>
    <x v="0"/>
    <x v="0"/>
    <x v="0"/>
    <s v="Linda Morrison"/>
    <d v="2016-01-16T00:00:00"/>
    <x v="0"/>
    <s v="2016"/>
    <x v="3"/>
    <n v="9"/>
    <n v="53.35"/>
    <n v="480.15000000000003"/>
  </r>
  <r>
    <x v="0"/>
    <x v="1"/>
    <x v="0"/>
    <s v="Anthony Berry"/>
    <d v="2016-01-16T00:00:00"/>
    <x v="0"/>
    <s v="2016"/>
    <x v="2"/>
    <n v="5"/>
    <n v="17.829999999999998"/>
    <n v="89.149999999999991"/>
  </r>
  <r>
    <x v="0"/>
    <x v="6"/>
    <x v="0"/>
    <s v="Annie Collins"/>
    <d v="2016-01-16T00:00:00"/>
    <x v="0"/>
    <s v="2016"/>
    <x v="0"/>
    <n v="4"/>
    <n v="12.42"/>
    <n v="49.68"/>
  </r>
  <r>
    <x v="0"/>
    <x v="1"/>
    <x v="0"/>
    <s v="Brenda Cruz"/>
    <d v="2016-01-16T00:00:00"/>
    <x v="0"/>
    <s v="2016"/>
    <x v="3"/>
    <n v="8"/>
    <n v="53.35"/>
    <n v="426.8"/>
  </r>
  <r>
    <x v="2"/>
    <x v="2"/>
    <x v="1"/>
    <s v="Arthur Green"/>
    <d v="2016-01-16T00:00:00"/>
    <x v="0"/>
    <s v="2016"/>
    <x v="0"/>
    <n v="4"/>
    <n v="12.42"/>
    <n v="49.68"/>
  </r>
  <r>
    <x v="1"/>
    <x v="5"/>
    <x v="1"/>
    <s v="Walter Reed"/>
    <d v="2016-01-16T00:00:00"/>
    <x v="0"/>
    <s v="2016"/>
    <x v="0"/>
    <n v="7"/>
    <n v="12.42"/>
    <n v="86.94"/>
  </r>
  <r>
    <x v="0"/>
    <x v="1"/>
    <x v="0"/>
    <s v="Evelyn Greene"/>
    <d v="2016-01-16T00:00:00"/>
    <x v="0"/>
    <s v="2016"/>
    <x v="0"/>
    <n v="5"/>
    <n v="12.42"/>
    <n v="62.1"/>
  </r>
  <r>
    <x v="0"/>
    <x v="1"/>
    <x v="0"/>
    <s v="Bonnie Wagner"/>
    <d v="2016-01-17T00:00:00"/>
    <x v="0"/>
    <s v="2016"/>
    <x v="2"/>
    <n v="8"/>
    <n v="17.829999999999998"/>
    <n v="142.63999999999999"/>
  </r>
  <r>
    <x v="4"/>
    <x v="1"/>
    <x v="0"/>
    <s v="Joan Harvey"/>
    <d v="2016-01-17T00:00:00"/>
    <x v="0"/>
    <s v="2016"/>
    <x v="0"/>
    <n v="7"/>
    <n v="12.42"/>
    <n v="86.94"/>
  </r>
  <r>
    <x v="0"/>
    <x v="3"/>
    <x v="0"/>
    <s v="Joshua Washington"/>
    <d v="2016-01-17T00:00:00"/>
    <x v="0"/>
    <s v="2016"/>
    <x v="1"/>
    <n v="4"/>
    <n v="16.32"/>
    <n v="65.28"/>
  </r>
  <r>
    <x v="4"/>
    <x v="0"/>
    <x v="0"/>
    <s v="Phillip Young"/>
    <d v="2016-01-17T00:00:00"/>
    <x v="0"/>
    <s v="2016"/>
    <x v="0"/>
    <n v="10"/>
    <n v="12.42"/>
    <n v="124.2"/>
  </r>
  <r>
    <x v="3"/>
    <x v="1"/>
    <x v="0"/>
    <s v="Jeffrey Miller"/>
    <d v="2016-01-17T00:00:00"/>
    <x v="0"/>
    <s v="2016"/>
    <x v="3"/>
    <n v="1"/>
    <n v="53.35"/>
    <n v="53.35"/>
  </r>
  <r>
    <x v="2"/>
    <x v="5"/>
    <x v="1"/>
    <s v="Robin Murphy"/>
    <d v="2016-01-17T00:00:00"/>
    <x v="0"/>
    <s v="2016"/>
    <x v="1"/>
    <n v="9"/>
    <n v="16.32"/>
    <n v="146.88"/>
  </r>
  <r>
    <x v="2"/>
    <x v="4"/>
    <x v="1"/>
    <s v="Brian Bryant"/>
    <d v="2016-01-17T00:00:00"/>
    <x v="0"/>
    <s v="2016"/>
    <x v="1"/>
    <n v="5"/>
    <n v="16.32"/>
    <n v="81.599999999999994"/>
  </r>
  <r>
    <x v="3"/>
    <x v="1"/>
    <x v="0"/>
    <s v="Billy Reed"/>
    <d v="2016-01-17T00:00:00"/>
    <x v="0"/>
    <s v="2016"/>
    <x v="2"/>
    <n v="5"/>
    <n v="17.829999999999998"/>
    <n v="89.149999999999991"/>
  </r>
  <r>
    <x v="2"/>
    <x v="5"/>
    <x v="1"/>
    <s v="Kathy Porter"/>
    <d v="2016-01-17T00:00:00"/>
    <x v="0"/>
    <s v="2016"/>
    <x v="0"/>
    <n v="5"/>
    <n v="12.42"/>
    <n v="62.1"/>
  </r>
  <r>
    <x v="0"/>
    <x v="0"/>
    <x v="0"/>
    <s v="Jean Torres"/>
    <d v="2016-01-17T00:00:00"/>
    <x v="0"/>
    <s v="2016"/>
    <x v="0"/>
    <n v="5"/>
    <n v="12.42"/>
    <n v="62.1"/>
  </r>
  <r>
    <x v="3"/>
    <x v="1"/>
    <x v="0"/>
    <s v="Jimmy Bailey"/>
    <d v="2016-01-17T00:00:00"/>
    <x v="0"/>
    <s v="2016"/>
    <x v="0"/>
    <n v="2"/>
    <n v="12.42"/>
    <n v="24.84"/>
  </r>
  <r>
    <x v="2"/>
    <x v="4"/>
    <x v="1"/>
    <s v="Jean Griffin"/>
    <d v="2016-01-17T00:00:00"/>
    <x v="0"/>
    <s v="2016"/>
    <x v="0"/>
    <n v="10"/>
    <n v="12.42"/>
    <n v="124.2"/>
  </r>
  <r>
    <x v="4"/>
    <x v="3"/>
    <x v="0"/>
    <s v="Sean Weaver"/>
    <d v="2016-01-18T00:00:00"/>
    <x v="0"/>
    <s v="2016"/>
    <x v="3"/>
    <n v="9"/>
    <n v="53.35"/>
    <n v="480.15000000000003"/>
  </r>
  <r>
    <x v="1"/>
    <x v="5"/>
    <x v="1"/>
    <s v="Frances Parker"/>
    <d v="2016-01-18T00:00:00"/>
    <x v="0"/>
    <s v="2016"/>
    <x v="1"/>
    <n v="1"/>
    <n v="16.32"/>
    <n v="16.32"/>
  </r>
  <r>
    <x v="0"/>
    <x v="0"/>
    <x v="0"/>
    <s v="Michael Foster"/>
    <d v="2016-01-18T00:00:00"/>
    <x v="0"/>
    <s v="2016"/>
    <x v="0"/>
    <n v="4"/>
    <n v="12.42"/>
    <n v="49.68"/>
  </r>
  <r>
    <x v="3"/>
    <x v="0"/>
    <x v="0"/>
    <s v="Cheryl Myers"/>
    <d v="2016-01-18T00:00:00"/>
    <x v="0"/>
    <s v="2016"/>
    <x v="0"/>
    <n v="6"/>
    <n v="12.42"/>
    <n v="74.52"/>
  </r>
  <r>
    <x v="4"/>
    <x v="0"/>
    <x v="0"/>
    <s v="Jerry Palmer"/>
    <d v="2016-01-18T00:00:00"/>
    <x v="0"/>
    <s v="2016"/>
    <x v="2"/>
    <n v="5"/>
    <n v="17.829999999999998"/>
    <n v="89.149999999999991"/>
  </r>
  <r>
    <x v="0"/>
    <x v="3"/>
    <x v="0"/>
    <s v="Cynthia Mccoy"/>
    <d v="2016-01-18T00:00:00"/>
    <x v="0"/>
    <s v="2016"/>
    <x v="3"/>
    <n v="4"/>
    <n v="53.35"/>
    <n v="213.4"/>
  </r>
  <r>
    <x v="1"/>
    <x v="2"/>
    <x v="1"/>
    <s v="Charles Collins"/>
    <d v="2016-01-18T00:00:00"/>
    <x v="0"/>
    <s v="2016"/>
    <x v="0"/>
    <n v="6"/>
    <n v="12.42"/>
    <n v="74.52"/>
  </r>
  <r>
    <x v="0"/>
    <x v="1"/>
    <x v="0"/>
    <s v="Juan Reed"/>
    <d v="2016-01-18T00:00:00"/>
    <x v="0"/>
    <s v="2016"/>
    <x v="0"/>
    <n v="9"/>
    <n v="12.42"/>
    <n v="111.78"/>
  </r>
  <r>
    <x v="1"/>
    <x v="2"/>
    <x v="1"/>
    <s v="Gary Cook"/>
    <d v="2016-01-18T00:00:00"/>
    <x v="0"/>
    <s v="2016"/>
    <x v="1"/>
    <n v="2"/>
    <n v="16.32"/>
    <n v="32.64"/>
  </r>
  <r>
    <x v="0"/>
    <x v="0"/>
    <x v="0"/>
    <s v="Carolyn Scott"/>
    <d v="2016-01-18T00:00:00"/>
    <x v="0"/>
    <s v="2016"/>
    <x v="1"/>
    <n v="10"/>
    <n v="16.32"/>
    <n v="163.19999999999999"/>
  </r>
  <r>
    <x v="0"/>
    <x v="0"/>
    <x v="0"/>
    <s v="Martha Brown"/>
    <d v="2016-01-18T00:00:00"/>
    <x v="0"/>
    <s v="2016"/>
    <x v="1"/>
    <n v="6"/>
    <n v="16.32"/>
    <n v="97.92"/>
  </r>
  <r>
    <x v="0"/>
    <x v="3"/>
    <x v="0"/>
    <s v="Adam Russell"/>
    <d v="2016-01-18T00:00:00"/>
    <x v="0"/>
    <s v="2016"/>
    <x v="0"/>
    <n v="1"/>
    <n v="12.42"/>
    <n v="12.42"/>
  </r>
  <r>
    <x v="0"/>
    <x v="1"/>
    <x v="0"/>
    <s v="Debra Allen"/>
    <d v="2016-01-18T00:00:00"/>
    <x v="0"/>
    <s v="2016"/>
    <x v="0"/>
    <n v="1"/>
    <n v="12.42"/>
    <n v="12.42"/>
  </r>
  <r>
    <x v="2"/>
    <x v="2"/>
    <x v="1"/>
    <s v="Lisa Morrison"/>
    <d v="2016-01-18T00:00:00"/>
    <x v="0"/>
    <s v="2016"/>
    <x v="2"/>
    <n v="2"/>
    <n v="17.829999999999998"/>
    <n v="35.659999999999997"/>
  </r>
  <r>
    <x v="2"/>
    <x v="2"/>
    <x v="1"/>
    <s v="Gary Weaver"/>
    <d v="2016-01-18T00:00:00"/>
    <x v="0"/>
    <s v="2016"/>
    <x v="1"/>
    <n v="4"/>
    <n v="16.32"/>
    <n v="65.28"/>
  </r>
  <r>
    <x v="0"/>
    <x v="1"/>
    <x v="0"/>
    <s v="Ashley Spencer"/>
    <d v="2016-01-18T00:00:00"/>
    <x v="0"/>
    <s v="2016"/>
    <x v="2"/>
    <n v="3"/>
    <n v="17.829999999999998"/>
    <n v="53.489999999999995"/>
  </r>
  <r>
    <x v="2"/>
    <x v="2"/>
    <x v="1"/>
    <s v="Jerry Davis"/>
    <d v="2016-01-19T00:00:00"/>
    <x v="0"/>
    <s v="2016"/>
    <x v="2"/>
    <n v="7"/>
    <n v="17.829999999999998"/>
    <n v="124.80999999999999"/>
  </r>
  <r>
    <x v="0"/>
    <x v="0"/>
    <x v="0"/>
    <s v="Alice Kelly"/>
    <d v="2016-01-19T00:00:00"/>
    <x v="0"/>
    <s v="2016"/>
    <x v="3"/>
    <n v="4"/>
    <n v="53.35"/>
    <n v="213.4"/>
  </r>
  <r>
    <x v="3"/>
    <x v="0"/>
    <x v="0"/>
    <s v="Rose Baker"/>
    <d v="2016-01-19T00:00:00"/>
    <x v="0"/>
    <s v="2016"/>
    <x v="2"/>
    <n v="10"/>
    <n v="17.829999999999998"/>
    <n v="178.29999999999998"/>
  </r>
  <r>
    <x v="4"/>
    <x v="0"/>
    <x v="0"/>
    <s v="Kevin Torres"/>
    <d v="2016-01-19T00:00:00"/>
    <x v="0"/>
    <s v="2016"/>
    <x v="1"/>
    <n v="4"/>
    <n v="16.32"/>
    <n v="65.28"/>
  </r>
  <r>
    <x v="0"/>
    <x v="1"/>
    <x v="0"/>
    <s v="Joshua Campbell"/>
    <d v="2016-01-19T00:00:00"/>
    <x v="0"/>
    <s v="2016"/>
    <x v="2"/>
    <n v="10"/>
    <n v="17.829999999999998"/>
    <n v="178.29999999999998"/>
  </r>
  <r>
    <x v="4"/>
    <x v="1"/>
    <x v="0"/>
    <s v="Joshua Campbell"/>
    <d v="2016-01-19T00:00:00"/>
    <x v="0"/>
    <s v="2016"/>
    <x v="0"/>
    <n v="10"/>
    <n v="12.42"/>
    <n v="124.2"/>
  </r>
  <r>
    <x v="3"/>
    <x v="0"/>
    <x v="0"/>
    <s v="Harold Schmidt"/>
    <d v="2016-01-19T00:00:00"/>
    <x v="0"/>
    <s v="2016"/>
    <x v="0"/>
    <n v="2"/>
    <n v="12.42"/>
    <n v="24.84"/>
  </r>
  <r>
    <x v="2"/>
    <x v="2"/>
    <x v="1"/>
    <s v="Jeremy Baker"/>
    <d v="2016-01-19T00:00:00"/>
    <x v="0"/>
    <s v="2016"/>
    <x v="0"/>
    <n v="8"/>
    <n v="12.42"/>
    <n v="99.36"/>
  </r>
  <r>
    <x v="3"/>
    <x v="1"/>
    <x v="0"/>
    <s v="Kimberly Little"/>
    <d v="2016-01-19T00:00:00"/>
    <x v="0"/>
    <s v="2016"/>
    <x v="0"/>
    <n v="6"/>
    <n v="12.42"/>
    <n v="74.52"/>
  </r>
  <r>
    <x v="3"/>
    <x v="1"/>
    <x v="0"/>
    <s v="Shirley Murray"/>
    <d v="2016-01-19T00:00:00"/>
    <x v="0"/>
    <s v="2016"/>
    <x v="0"/>
    <n v="1"/>
    <n v="12.42"/>
    <n v="12.42"/>
  </r>
  <r>
    <x v="0"/>
    <x v="1"/>
    <x v="0"/>
    <s v="Nancy Stephens"/>
    <d v="2016-01-19T00:00:00"/>
    <x v="0"/>
    <s v="2016"/>
    <x v="0"/>
    <n v="9"/>
    <n v="12.42"/>
    <n v="111.78"/>
  </r>
  <r>
    <x v="0"/>
    <x v="1"/>
    <x v="0"/>
    <s v="Joe Ryan"/>
    <d v="2016-01-19T00:00:00"/>
    <x v="0"/>
    <s v="2016"/>
    <x v="0"/>
    <n v="2"/>
    <n v="12.42"/>
    <n v="24.84"/>
  </r>
  <r>
    <x v="0"/>
    <x v="0"/>
    <x v="0"/>
    <s v="Wanda Cole"/>
    <d v="2016-01-19T00:00:00"/>
    <x v="0"/>
    <s v="2016"/>
    <x v="0"/>
    <n v="2"/>
    <n v="12.42"/>
    <n v="24.84"/>
  </r>
  <r>
    <x v="3"/>
    <x v="1"/>
    <x v="0"/>
    <s v="Antonio Mason"/>
    <d v="2016-01-19T00:00:00"/>
    <x v="0"/>
    <s v="2016"/>
    <x v="2"/>
    <n v="8"/>
    <n v="17.829999999999998"/>
    <n v="142.63999999999999"/>
  </r>
  <r>
    <x v="3"/>
    <x v="1"/>
    <x v="0"/>
    <s v="Joan Thompson"/>
    <d v="2016-01-19T00:00:00"/>
    <x v="0"/>
    <s v="2016"/>
    <x v="2"/>
    <n v="7"/>
    <n v="17.829999999999998"/>
    <n v="124.80999999999999"/>
  </r>
  <r>
    <x v="0"/>
    <x v="1"/>
    <x v="0"/>
    <s v="Kimberly Adams"/>
    <d v="2016-01-19T00:00:00"/>
    <x v="0"/>
    <s v="2016"/>
    <x v="1"/>
    <n v="3"/>
    <n v="16.32"/>
    <n v="48.96"/>
  </r>
  <r>
    <x v="4"/>
    <x v="0"/>
    <x v="0"/>
    <s v="Linda Morrison"/>
    <d v="2016-01-20T00:00:00"/>
    <x v="0"/>
    <s v="2016"/>
    <x v="0"/>
    <n v="4"/>
    <n v="12.42"/>
    <n v="49.68"/>
  </r>
  <r>
    <x v="0"/>
    <x v="0"/>
    <x v="0"/>
    <s v="Virginia Foster"/>
    <d v="2016-01-20T00:00:00"/>
    <x v="0"/>
    <s v="2016"/>
    <x v="0"/>
    <n v="1"/>
    <n v="12.42"/>
    <n v="12.42"/>
  </r>
  <r>
    <x v="0"/>
    <x v="0"/>
    <x v="0"/>
    <s v="Janice Mason"/>
    <d v="2016-01-20T00:00:00"/>
    <x v="0"/>
    <s v="2016"/>
    <x v="0"/>
    <n v="4"/>
    <n v="12.42"/>
    <n v="49.68"/>
  </r>
  <r>
    <x v="2"/>
    <x v="2"/>
    <x v="1"/>
    <s v="Russell Cooper"/>
    <d v="2016-01-20T00:00:00"/>
    <x v="0"/>
    <s v="2016"/>
    <x v="1"/>
    <n v="4"/>
    <n v="16.32"/>
    <n v="65.28"/>
  </r>
  <r>
    <x v="4"/>
    <x v="0"/>
    <x v="0"/>
    <s v="Roger Gomez"/>
    <d v="2016-01-20T00:00:00"/>
    <x v="0"/>
    <s v="2016"/>
    <x v="0"/>
    <n v="5"/>
    <n v="12.42"/>
    <n v="62.1"/>
  </r>
  <r>
    <x v="3"/>
    <x v="3"/>
    <x v="0"/>
    <s v="Jacqueline Wheeler"/>
    <d v="2016-01-20T00:00:00"/>
    <x v="0"/>
    <s v="2016"/>
    <x v="0"/>
    <n v="8"/>
    <n v="12.42"/>
    <n v="99.36"/>
  </r>
  <r>
    <x v="1"/>
    <x v="5"/>
    <x v="1"/>
    <s v="Gerald Mcdonald"/>
    <d v="2016-01-20T00:00:00"/>
    <x v="0"/>
    <s v="2016"/>
    <x v="0"/>
    <n v="4"/>
    <n v="12.42"/>
    <n v="49.68"/>
  </r>
  <r>
    <x v="2"/>
    <x v="5"/>
    <x v="1"/>
    <s v="Angela Fowler"/>
    <d v="2016-01-20T00:00:00"/>
    <x v="0"/>
    <s v="2016"/>
    <x v="3"/>
    <n v="5"/>
    <n v="53.35"/>
    <n v="266.75"/>
  </r>
  <r>
    <x v="3"/>
    <x v="3"/>
    <x v="0"/>
    <s v="Martha Mills"/>
    <d v="2016-01-20T00:00:00"/>
    <x v="0"/>
    <s v="2016"/>
    <x v="0"/>
    <n v="10"/>
    <n v="12.42"/>
    <n v="124.2"/>
  </r>
  <r>
    <x v="0"/>
    <x v="3"/>
    <x v="0"/>
    <s v="Adam Russell"/>
    <d v="2016-01-20T00:00:00"/>
    <x v="0"/>
    <s v="2016"/>
    <x v="1"/>
    <n v="3"/>
    <n v="16.32"/>
    <n v="48.96"/>
  </r>
  <r>
    <x v="0"/>
    <x v="3"/>
    <x v="0"/>
    <s v="Judith Gray"/>
    <d v="2016-01-20T00:00:00"/>
    <x v="0"/>
    <s v="2016"/>
    <x v="3"/>
    <n v="5"/>
    <n v="53.35"/>
    <n v="266.75"/>
  </r>
  <r>
    <x v="3"/>
    <x v="3"/>
    <x v="0"/>
    <s v="Anthony Ruiz"/>
    <d v="2016-01-20T00:00:00"/>
    <x v="0"/>
    <s v="2016"/>
    <x v="3"/>
    <n v="7"/>
    <n v="53.35"/>
    <n v="373.45"/>
  </r>
  <r>
    <x v="0"/>
    <x v="1"/>
    <x v="0"/>
    <s v="Frances Campbell"/>
    <d v="2016-01-20T00:00:00"/>
    <x v="0"/>
    <s v="2016"/>
    <x v="3"/>
    <n v="10"/>
    <n v="53.35"/>
    <n v="533.5"/>
  </r>
  <r>
    <x v="2"/>
    <x v="2"/>
    <x v="1"/>
    <s v="Craig Thomas"/>
    <d v="2016-01-21T00:00:00"/>
    <x v="0"/>
    <s v="2016"/>
    <x v="2"/>
    <n v="9"/>
    <n v="17.829999999999998"/>
    <n v="160.46999999999997"/>
  </r>
  <r>
    <x v="0"/>
    <x v="1"/>
    <x v="0"/>
    <s v="Joe Ryan"/>
    <d v="2016-01-21T00:00:00"/>
    <x v="0"/>
    <s v="2016"/>
    <x v="1"/>
    <n v="2"/>
    <n v="16.32"/>
    <n v="32.64"/>
  </r>
  <r>
    <x v="0"/>
    <x v="3"/>
    <x v="0"/>
    <s v="Chris George"/>
    <d v="2016-01-21T00:00:00"/>
    <x v="0"/>
    <s v="2016"/>
    <x v="3"/>
    <n v="9"/>
    <n v="53.35"/>
    <n v="480.15000000000003"/>
  </r>
  <r>
    <x v="0"/>
    <x v="1"/>
    <x v="0"/>
    <s v="Craig Mcdonald"/>
    <d v="2016-01-21T00:00:00"/>
    <x v="0"/>
    <s v="2016"/>
    <x v="0"/>
    <n v="10"/>
    <n v="12.42"/>
    <n v="124.2"/>
  </r>
  <r>
    <x v="0"/>
    <x v="0"/>
    <x v="0"/>
    <s v="Alice Davis"/>
    <d v="2016-01-21T00:00:00"/>
    <x v="0"/>
    <s v="2016"/>
    <x v="3"/>
    <n v="5"/>
    <n v="53.35"/>
    <n v="266.75"/>
  </r>
  <r>
    <x v="2"/>
    <x v="5"/>
    <x v="1"/>
    <s v="Michelle Sanchez"/>
    <d v="2016-01-21T00:00:00"/>
    <x v="0"/>
    <s v="2016"/>
    <x v="3"/>
    <n v="10"/>
    <n v="53.35"/>
    <n v="533.5"/>
  </r>
  <r>
    <x v="0"/>
    <x v="1"/>
    <x v="0"/>
    <s v="Kenneth Lane"/>
    <d v="2016-01-21T00:00:00"/>
    <x v="0"/>
    <s v="2016"/>
    <x v="1"/>
    <n v="7"/>
    <n v="16.32"/>
    <n v="114.24000000000001"/>
  </r>
  <r>
    <x v="3"/>
    <x v="0"/>
    <x v="0"/>
    <s v="Carolyn Scott"/>
    <d v="2016-01-21T00:00:00"/>
    <x v="0"/>
    <s v="2016"/>
    <x v="0"/>
    <n v="3"/>
    <n v="12.42"/>
    <n v="37.26"/>
  </r>
  <r>
    <x v="2"/>
    <x v="2"/>
    <x v="1"/>
    <s v="Jason Jackson"/>
    <d v="2016-01-21T00:00:00"/>
    <x v="0"/>
    <s v="2016"/>
    <x v="2"/>
    <n v="6"/>
    <n v="17.829999999999998"/>
    <n v="106.97999999999999"/>
  </r>
  <r>
    <x v="2"/>
    <x v="2"/>
    <x v="1"/>
    <s v="Beverly Garcia"/>
    <d v="2016-01-21T00:00:00"/>
    <x v="0"/>
    <s v="2016"/>
    <x v="0"/>
    <n v="4"/>
    <n v="12.42"/>
    <n v="49.68"/>
  </r>
  <r>
    <x v="4"/>
    <x v="6"/>
    <x v="0"/>
    <s v="Alan Dean"/>
    <d v="2016-01-21T00:00:00"/>
    <x v="0"/>
    <s v="2016"/>
    <x v="0"/>
    <n v="5"/>
    <n v="12.42"/>
    <n v="62.1"/>
  </r>
  <r>
    <x v="4"/>
    <x v="6"/>
    <x v="0"/>
    <s v="Cheryl Henderson"/>
    <d v="2016-01-21T00:00:00"/>
    <x v="0"/>
    <s v="2016"/>
    <x v="0"/>
    <n v="3"/>
    <n v="12.42"/>
    <n v="37.26"/>
  </r>
  <r>
    <x v="0"/>
    <x v="3"/>
    <x v="0"/>
    <s v="Randy Willis"/>
    <d v="2016-01-21T00:00:00"/>
    <x v="0"/>
    <s v="2016"/>
    <x v="0"/>
    <n v="2"/>
    <n v="12.42"/>
    <n v="24.84"/>
  </r>
  <r>
    <x v="2"/>
    <x v="7"/>
    <x v="1"/>
    <s v="Doris Diaz"/>
    <d v="2016-01-21T00:00:00"/>
    <x v="0"/>
    <s v="2016"/>
    <x v="3"/>
    <n v="2"/>
    <n v="53.35"/>
    <n v="106.7"/>
  </r>
  <r>
    <x v="0"/>
    <x v="1"/>
    <x v="0"/>
    <s v="Wayne Rivera"/>
    <d v="2016-01-21T00:00:00"/>
    <x v="0"/>
    <s v="2016"/>
    <x v="0"/>
    <n v="7"/>
    <n v="12.42"/>
    <n v="86.94"/>
  </r>
  <r>
    <x v="0"/>
    <x v="0"/>
    <x v="0"/>
    <s v="Kathryn Fox"/>
    <d v="2016-01-21T00:00:00"/>
    <x v="0"/>
    <s v="2016"/>
    <x v="1"/>
    <n v="8"/>
    <n v="16.32"/>
    <n v="130.56"/>
  </r>
  <r>
    <x v="0"/>
    <x v="3"/>
    <x v="0"/>
    <s v="Russell Day"/>
    <d v="2016-01-21T00:00:00"/>
    <x v="0"/>
    <s v="2016"/>
    <x v="3"/>
    <n v="2"/>
    <n v="53.35"/>
    <n v="106.7"/>
  </r>
  <r>
    <x v="0"/>
    <x v="3"/>
    <x v="0"/>
    <s v="Joshua Washington"/>
    <d v="2016-01-21T00:00:00"/>
    <x v="0"/>
    <s v="2016"/>
    <x v="0"/>
    <n v="8"/>
    <n v="12.42"/>
    <n v="99.36"/>
  </r>
  <r>
    <x v="0"/>
    <x v="1"/>
    <x v="0"/>
    <s v="Kimberly Morris"/>
    <d v="2016-01-22T00:00:00"/>
    <x v="0"/>
    <s v="2016"/>
    <x v="3"/>
    <n v="10"/>
    <n v="53.35"/>
    <n v="533.5"/>
  </r>
  <r>
    <x v="2"/>
    <x v="2"/>
    <x v="1"/>
    <s v="Philip Dean"/>
    <d v="2016-01-22T00:00:00"/>
    <x v="0"/>
    <s v="2016"/>
    <x v="3"/>
    <n v="4"/>
    <n v="53.35"/>
    <n v="213.4"/>
  </r>
  <r>
    <x v="1"/>
    <x v="5"/>
    <x v="1"/>
    <s v="Joan Robinson"/>
    <d v="2016-01-22T00:00:00"/>
    <x v="0"/>
    <s v="2016"/>
    <x v="1"/>
    <n v="3"/>
    <n v="16.32"/>
    <n v="48.96"/>
  </r>
  <r>
    <x v="4"/>
    <x v="1"/>
    <x v="0"/>
    <s v="Janet Freeman"/>
    <d v="2016-01-22T00:00:00"/>
    <x v="0"/>
    <s v="2016"/>
    <x v="3"/>
    <n v="1"/>
    <n v="53.35"/>
    <n v="53.35"/>
  </r>
  <r>
    <x v="0"/>
    <x v="1"/>
    <x v="0"/>
    <s v="Nancy Stephens"/>
    <d v="2016-01-22T00:00:00"/>
    <x v="0"/>
    <s v="2016"/>
    <x v="0"/>
    <n v="2"/>
    <n v="12.42"/>
    <n v="24.84"/>
  </r>
  <r>
    <x v="2"/>
    <x v="5"/>
    <x v="1"/>
    <s v="Nicholas Nguyen"/>
    <d v="2016-01-22T00:00:00"/>
    <x v="0"/>
    <s v="2016"/>
    <x v="0"/>
    <n v="8"/>
    <n v="12.42"/>
    <n v="99.36"/>
  </r>
  <r>
    <x v="2"/>
    <x v="5"/>
    <x v="1"/>
    <s v="Angela Fowler"/>
    <d v="2016-01-22T00:00:00"/>
    <x v="0"/>
    <s v="2016"/>
    <x v="3"/>
    <n v="2"/>
    <n v="53.35"/>
    <n v="106.7"/>
  </r>
  <r>
    <x v="0"/>
    <x v="3"/>
    <x v="0"/>
    <s v="David Allen"/>
    <d v="2016-01-22T00:00:00"/>
    <x v="0"/>
    <s v="2016"/>
    <x v="3"/>
    <n v="10"/>
    <n v="53.35"/>
    <n v="533.5"/>
  </r>
  <r>
    <x v="4"/>
    <x v="3"/>
    <x v="0"/>
    <s v="Anthony Ruiz"/>
    <d v="2016-01-22T00:00:00"/>
    <x v="0"/>
    <s v="2016"/>
    <x v="2"/>
    <n v="7"/>
    <n v="17.829999999999998"/>
    <n v="124.80999999999999"/>
  </r>
  <r>
    <x v="0"/>
    <x v="0"/>
    <x v="0"/>
    <s v="Christopher Pierce"/>
    <d v="2016-01-22T00:00:00"/>
    <x v="0"/>
    <s v="2016"/>
    <x v="0"/>
    <n v="4"/>
    <n v="12.42"/>
    <n v="49.68"/>
  </r>
  <r>
    <x v="3"/>
    <x v="1"/>
    <x v="0"/>
    <s v="Kimberly Morris"/>
    <d v="2016-01-22T00:00:00"/>
    <x v="0"/>
    <s v="2016"/>
    <x v="2"/>
    <n v="2"/>
    <n v="17.829999999999998"/>
    <n v="35.659999999999997"/>
  </r>
  <r>
    <x v="0"/>
    <x v="1"/>
    <x v="0"/>
    <s v="Raymond Collins"/>
    <d v="2016-01-22T00:00:00"/>
    <x v="0"/>
    <s v="2016"/>
    <x v="3"/>
    <n v="7"/>
    <n v="53.35"/>
    <n v="373.45"/>
  </r>
  <r>
    <x v="2"/>
    <x v="2"/>
    <x v="1"/>
    <s v="Samuel Daniels"/>
    <d v="2016-01-23T00:00:00"/>
    <x v="0"/>
    <s v="2016"/>
    <x v="3"/>
    <n v="9"/>
    <n v="53.35"/>
    <n v="480.15000000000003"/>
  </r>
  <r>
    <x v="3"/>
    <x v="1"/>
    <x v="0"/>
    <s v="Brenda Cruz"/>
    <d v="2016-01-23T00:00:00"/>
    <x v="0"/>
    <s v="2016"/>
    <x v="3"/>
    <n v="6"/>
    <n v="53.35"/>
    <n v="320.10000000000002"/>
  </r>
  <r>
    <x v="1"/>
    <x v="4"/>
    <x v="1"/>
    <s v="Sharon Rice"/>
    <d v="2016-01-23T00:00:00"/>
    <x v="0"/>
    <s v="2016"/>
    <x v="3"/>
    <n v="7"/>
    <n v="53.35"/>
    <n v="373.45"/>
  </r>
  <r>
    <x v="2"/>
    <x v="4"/>
    <x v="1"/>
    <s v="Janet Stewart"/>
    <d v="2016-01-23T00:00:00"/>
    <x v="0"/>
    <s v="2016"/>
    <x v="1"/>
    <n v="5"/>
    <n v="16.32"/>
    <n v="81.599999999999994"/>
  </r>
  <r>
    <x v="1"/>
    <x v="5"/>
    <x v="1"/>
    <s v="Howard Nelson"/>
    <d v="2016-01-23T00:00:00"/>
    <x v="0"/>
    <s v="2016"/>
    <x v="3"/>
    <n v="5"/>
    <n v="53.35"/>
    <n v="266.75"/>
  </r>
  <r>
    <x v="0"/>
    <x v="1"/>
    <x v="0"/>
    <s v="Raymond Collins"/>
    <d v="2016-01-23T00:00:00"/>
    <x v="0"/>
    <s v="2016"/>
    <x v="0"/>
    <n v="10"/>
    <n v="12.42"/>
    <n v="124.2"/>
  </r>
  <r>
    <x v="1"/>
    <x v="2"/>
    <x v="1"/>
    <s v="George Hill"/>
    <d v="2016-01-23T00:00:00"/>
    <x v="0"/>
    <s v="2016"/>
    <x v="0"/>
    <n v="10"/>
    <n v="12.42"/>
    <n v="124.2"/>
  </r>
  <r>
    <x v="0"/>
    <x v="1"/>
    <x v="0"/>
    <s v="Linda Rose"/>
    <d v="2016-01-23T00:00:00"/>
    <x v="0"/>
    <s v="2016"/>
    <x v="3"/>
    <n v="3"/>
    <n v="53.35"/>
    <n v="160.05000000000001"/>
  </r>
  <r>
    <x v="4"/>
    <x v="0"/>
    <x v="0"/>
    <s v="Nancy Meyer"/>
    <d v="2016-01-23T00:00:00"/>
    <x v="0"/>
    <s v="2016"/>
    <x v="3"/>
    <n v="5"/>
    <n v="53.35"/>
    <n v="266.75"/>
  </r>
  <r>
    <x v="2"/>
    <x v="4"/>
    <x v="1"/>
    <s v="Joyce Garcia"/>
    <d v="2016-01-23T00:00:00"/>
    <x v="0"/>
    <s v="2016"/>
    <x v="0"/>
    <n v="4"/>
    <n v="12.42"/>
    <n v="49.68"/>
  </r>
  <r>
    <x v="3"/>
    <x v="1"/>
    <x v="0"/>
    <s v="Albert Miller"/>
    <d v="2016-01-24T00:00:00"/>
    <x v="0"/>
    <s v="2016"/>
    <x v="1"/>
    <n v="10"/>
    <n v="16.32"/>
    <n v="163.19999999999999"/>
  </r>
  <r>
    <x v="4"/>
    <x v="1"/>
    <x v="0"/>
    <s v="Lori Collins"/>
    <d v="2016-01-24T00:00:00"/>
    <x v="0"/>
    <s v="2016"/>
    <x v="2"/>
    <n v="6"/>
    <n v="17.829999999999998"/>
    <n v="106.97999999999999"/>
  </r>
  <r>
    <x v="2"/>
    <x v="2"/>
    <x v="1"/>
    <s v="Mildred Hernandez"/>
    <d v="2016-01-24T00:00:00"/>
    <x v="0"/>
    <s v="2016"/>
    <x v="0"/>
    <n v="6"/>
    <n v="12.42"/>
    <n v="74.52"/>
  </r>
  <r>
    <x v="1"/>
    <x v="2"/>
    <x v="1"/>
    <s v="Gary Weaver"/>
    <d v="2016-01-24T00:00:00"/>
    <x v="0"/>
    <s v="2016"/>
    <x v="0"/>
    <n v="7"/>
    <n v="12.42"/>
    <n v="86.94"/>
  </r>
  <r>
    <x v="2"/>
    <x v="4"/>
    <x v="1"/>
    <s v="Gary Moreno"/>
    <d v="2016-01-24T00:00:00"/>
    <x v="0"/>
    <s v="2016"/>
    <x v="1"/>
    <n v="7"/>
    <n v="16.32"/>
    <n v="114.24000000000001"/>
  </r>
  <r>
    <x v="3"/>
    <x v="6"/>
    <x v="0"/>
    <s v="Lois Baker"/>
    <d v="2016-01-24T00:00:00"/>
    <x v="0"/>
    <s v="2016"/>
    <x v="0"/>
    <n v="6"/>
    <n v="12.42"/>
    <n v="74.52"/>
  </r>
  <r>
    <x v="4"/>
    <x v="1"/>
    <x v="0"/>
    <s v="Cynthia Ray"/>
    <d v="2016-01-24T00:00:00"/>
    <x v="0"/>
    <s v="2016"/>
    <x v="0"/>
    <n v="2"/>
    <n v="12.42"/>
    <n v="24.84"/>
  </r>
  <r>
    <x v="1"/>
    <x v="2"/>
    <x v="1"/>
    <s v="Jason Jackson"/>
    <d v="2016-01-24T00:00:00"/>
    <x v="0"/>
    <s v="2016"/>
    <x v="1"/>
    <n v="9"/>
    <n v="16.32"/>
    <n v="146.88"/>
  </r>
  <r>
    <x v="4"/>
    <x v="1"/>
    <x v="0"/>
    <s v="Judith Woods"/>
    <d v="2016-01-24T00:00:00"/>
    <x v="0"/>
    <s v="2016"/>
    <x v="0"/>
    <n v="4"/>
    <n v="12.42"/>
    <n v="49.68"/>
  </r>
  <r>
    <x v="3"/>
    <x v="0"/>
    <x v="0"/>
    <s v="Randy West"/>
    <d v="2016-01-24T00:00:00"/>
    <x v="0"/>
    <s v="2016"/>
    <x v="0"/>
    <n v="6"/>
    <n v="12.42"/>
    <n v="74.52"/>
  </r>
  <r>
    <x v="0"/>
    <x v="0"/>
    <x v="0"/>
    <s v="Carolyn Vasquez"/>
    <d v="2016-01-24T00:00:00"/>
    <x v="0"/>
    <s v="2016"/>
    <x v="1"/>
    <n v="6"/>
    <n v="16.32"/>
    <n v="97.92"/>
  </r>
  <r>
    <x v="0"/>
    <x v="1"/>
    <x v="0"/>
    <s v="Linda Rose"/>
    <d v="2016-01-24T00:00:00"/>
    <x v="0"/>
    <s v="2016"/>
    <x v="0"/>
    <n v="10"/>
    <n v="12.42"/>
    <n v="124.2"/>
  </r>
  <r>
    <x v="1"/>
    <x v="5"/>
    <x v="1"/>
    <s v="Rebecca Ryan"/>
    <d v="2016-01-24T00:00:00"/>
    <x v="0"/>
    <s v="2016"/>
    <x v="2"/>
    <n v="6"/>
    <n v="17.829999999999998"/>
    <n v="106.97999999999999"/>
  </r>
  <r>
    <x v="2"/>
    <x v="2"/>
    <x v="1"/>
    <s v="Mildred Hernandez"/>
    <d v="2016-01-24T00:00:00"/>
    <x v="0"/>
    <s v="2016"/>
    <x v="2"/>
    <n v="8"/>
    <n v="17.829999999999998"/>
    <n v="142.63999999999999"/>
  </r>
  <r>
    <x v="2"/>
    <x v="4"/>
    <x v="1"/>
    <s v="Joyce Garcia"/>
    <d v="2016-01-24T00:00:00"/>
    <x v="0"/>
    <s v="2016"/>
    <x v="0"/>
    <n v="8"/>
    <n v="12.42"/>
    <n v="99.36"/>
  </r>
  <r>
    <x v="3"/>
    <x v="0"/>
    <x v="0"/>
    <s v="Sandra Weaver"/>
    <d v="2016-01-24T00:00:00"/>
    <x v="0"/>
    <s v="2016"/>
    <x v="0"/>
    <n v="3"/>
    <n v="12.42"/>
    <n v="37.26"/>
  </r>
  <r>
    <x v="1"/>
    <x v="5"/>
    <x v="1"/>
    <s v="Nicholas Schmidt"/>
    <d v="2016-01-24T00:00:00"/>
    <x v="0"/>
    <s v="2016"/>
    <x v="2"/>
    <n v="9"/>
    <n v="17.829999999999998"/>
    <n v="160.46999999999997"/>
  </r>
  <r>
    <x v="3"/>
    <x v="1"/>
    <x v="0"/>
    <s v="Todd Holmes"/>
    <d v="2016-01-24T00:00:00"/>
    <x v="0"/>
    <s v="2016"/>
    <x v="2"/>
    <n v="2"/>
    <n v="17.829999999999998"/>
    <n v="35.659999999999997"/>
  </r>
  <r>
    <x v="2"/>
    <x v="2"/>
    <x v="1"/>
    <s v="Cheryl Morris"/>
    <d v="2016-01-24T00:00:00"/>
    <x v="0"/>
    <s v="2016"/>
    <x v="0"/>
    <n v="7"/>
    <n v="12.42"/>
    <n v="86.94"/>
  </r>
  <r>
    <x v="2"/>
    <x v="2"/>
    <x v="1"/>
    <s v="Joseph Willis"/>
    <d v="2016-01-24T00:00:00"/>
    <x v="0"/>
    <s v="2016"/>
    <x v="0"/>
    <n v="4"/>
    <n v="12.42"/>
    <n v="49.68"/>
  </r>
  <r>
    <x v="0"/>
    <x v="0"/>
    <x v="0"/>
    <s v="Andrea King"/>
    <d v="2016-01-24T00:00:00"/>
    <x v="0"/>
    <s v="2016"/>
    <x v="1"/>
    <n v="10"/>
    <n v="16.32"/>
    <n v="163.19999999999999"/>
  </r>
  <r>
    <x v="0"/>
    <x v="1"/>
    <x v="0"/>
    <s v="Christina Little"/>
    <d v="2016-01-25T00:00:00"/>
    <x v="0"/>
    <s v="2016"/>
    <x v="0"/>
    <n v="3"/>
    <n v="12.42"/>
    <n v="37.26"/>
  </r>
  <r>
    <x v="0"/>
    <x v="3"/>
    <x v="0"/>
    <s v="Lisa Thomas"/>
    <d v="2016-01-25T00:00:00"/>
    <x v="0"/>
    <s v="2016"/>
    <x v="3"/>
    <n v="5"/>
    <n v="53.35"/>
    <n v="266.75"/>
  </r>
  <r>
    <x v="3"/>
    <x v="0"/>
    <x v="0"/>
    <s v="Matthew Smith"/>
    <d v="2016-01-25T00:00:00"/>
    <x v="0"/>
    <s v="2016"/>
    <x v="0"/>
    <n v="8"/>
    <n v="12.42"/>
    <n v="99.36"/>
  </r>
  <r>
    <x v="4"/>
    <x v="0"/>
    <x v="0"/>
    <s v="Jacqueline Hart"/>
    <d v="2016-01-25T00:00:00"/>
    <x v="0"/>
    <s v="2016"/>
    <x v="2"/>
    <n v="9"/>
    <n v="17.829999999999998"/>
    <n v="160.46999999999997"/>
  </r>
  <r>
    <x v="1"/>
    <x v="4"/>
    <x v="1"/>
    <s v="Martha Harper"/>
    <d v="2016-01-25T00:00:00"/>
    <x v="0"/>
    <s v="2016"/>
    <x v="0"/>
    <n v="5"/>
    <n v="12.42"/>
    <n v="62.1"/>
  </r>
  <r>
    <x v="0"/>
    <x v="3"/>
    <x v="0"/>
    <s v="Judith Gray"/>
    <d v="2016-01-25T00:00:00"/>
    <x v="0"/>
    <s v="2016"/>
    <x v="0"/>
    <n v="5"/>
    <n v="12.42"/>
    <n v="62.1"/>
  </r>
  <r>
    <x v="0"/>
    <x v="3"/>
    <x v="0"/>
    <s v="Arthur Simmons"/>
    <d v="2016-01-25T00:00:00"/>
    <x v="0"/>
    <s v="2016"/>
    <x v="3"/>
    <n v="10"/>
    <n v="53.35"/>
    <n v="533.5"/>
  </r>
  <r>
    <x v="0"/>
    <x v="3"/>
    <x v="0"/>
    <s v="James Wheeler"/>
    <d v="2016-01-25T00:00:00"/>
    <x v="0"/>
    <s v="2016"/>
    <x v="3"/>
    <n v="9"/>
    <n v="53.35"/>
    <n v="480.15000000000003"/>
  </r>
  <r>
    <x v="0"/>
    <x v="1"/>
    <x v="0"/>
    <s v="Frances Campbell"/>
    <d v="2016-01-25T00:00:00"/>
    <x v="0"/>
    <s v="2016"/>
    <x v="2"/>
    <n v="3"/>
    <n v="17.829999999999998"/>
    <n v="53.489999999999995"/>
  </r>
  <r>
    <x v="3"/>
    <x v="3"/>
    <x v="0"/>
    <s v="Maria Hughes"/>
    <d v="2016-01-25T00:00:00"/>
    <x v="0"/>
    <s v="2016"/>
    <x v="0"/>
    <n v="6"/>
    <n v="12.42"/>
    <n v="74.52"/>
  </r>
  <r>
    <x v="0"/>
    <x v="1"/>
    <x v="0"/>
    <s v="Harold Daniels"/>
    <d v="2016-01-25T00:00:00"/>
    <x v="0"/>
    <s v="2016"/>
    <x v="0"/>
    <n v="8"/>
    <n v="12.42"/>
    <n v="99.36"/>
  </r>
  <r>
    <x v="1"/>
    <x v="4"/>
    <x v="1"/>
    <s v="Marilyn Graham"/>
    <d v="2016-01-26T00:00:00"/>
    <x v="0"/>
    <s v="2016"/>
    <x v="3"/>
    <n v="6"/>
    <n v="53.35"/>
    <n v="320.10000000000002"/>
  </r>
  <r>
    <x v="1"/>
    <x v="4"/>
    <x v="1"/>
    <s v="Rose Matthews"/>
    <d v="2016-01-26T00:00:00"/>
    <x v="0"/>
    <s v="2016"/>
    <x v="0"/>
    <n v="2"/>
    <n v="12.42"/>
    <n v="24.84"/>
  </r>
  <r>
    <x v="1"/>
    <x v="2"/>
    <x v="1"/>
    <s v="Jason Berry"/>
    <d v="2016-01-26T00:00:00"/>
    <x v="0"/>
    <s v="2016"/>
    <x v="2"/>
    <n v="10"/>
    <n v="17.829999999999998"/>
    <n v="178.29999999999998"/>
  </r>
  <r>
    <x v="3"/>
    <x v="0"/>
    <x v="0"/>
    <s v="Christopher Pierce"/>
    <d v="2016-01-26T00:00:00"/>
    <x v="0"/>
    <s v="2016"/>
    <x v="2"/>
    <n v="3"/>
    <n v="17.829999999999998"/>
    <n v="53.489999999999995"/>
  </r>
  <r>
    <x v="0"/>
    <x v="1"/>
    <x v="0"/>
    <s v="Joseph Ryan"/>
    <d v="2016-01-26T00:00:00"/>
    <x v="0"/>
    <s v="2016"/>
    <x v="0"/>
    <n v="10"/>
    <n v="12.42"/>
    <n v="124.2"/>
  </r>
  <r>
    <x v="0"/>
    <x v="3"/>
    <x v="0"/>
    <s v="Cheryl Howard"/>
    <d v="2016-01-26T00:00:00"/>
    <x v="0"/>
    <s v="2016"/>
    <x v="3"/>
    <n v="10"/>
    <n v="53.35"/>
    <n v="533.5"/>
  </r>
  <r>
    <x v="1"/>
    <x v="5"/>
    <x v="1"/>
    <s v="Jimmy Warren"/>
    <d v="2016-01-26T00:00:00"/>
    <x v="0"/>
    <s v="2016"/>
    <x v="3"/>
    <n v="2"/>
    <n v="53.35"/>
    <n v="106.7"/>
  </r>
  <r>
    <x v="0"/>
    <x v="3"/>
    <x v="0"/>
    <s v="Donna Bryant"/>
    <d v="2016-01-26T00:00:00"/>
    <x v="0"/>
    <s v="2016"/>
    <x v="2"/>
    <n v="9"/>
    <n v="17.829999999999998"/>
    <n v="160.46999999999997"/>
  </r>
  <r>
    <x v="2"/>
    <x v="2"/>
    <x v="1"/>
    <s v="Beverly Garcia"/>
    <d v="2016-01-26T00:00:00"/>
    <x v="0"/>
    <s v="2016"/>
    <x v="3"/>
    <n v="8"/>
    <n v="53.35"/>
    <n v="426.8"/>
  </r>
  <r>
    <x v="0"/>
    <x v="3"/>
    <x v="0"/>
    <s v="Peter Brown"/>
    <d v="2016-01-26T00:00:00"/>
    <x v="0"/>
    <s v="2016"/>
    <x v="2"/>
    <n v="6"/>
    <n v="17.829999999999998"/>
    <n v="106.97999999999999"/>
  </r>
  <r>
    <x v="0"/>
    <x v="3"/>
    <x v="0"/>
    <s v="Eric Ellis"/>
    <d v="2016-01-26T00:00:00"/>
    <x v="0"/>
    <s v="2016"/>
    <x v="3"/>
    <n v="10"/>
    <n v="53.35"/>
    <n v="533.5"/>
  </r>
  <r>
    <x v="0"/>
    <x v="1"/>
    <x v="0"/>
    <s v="Kenneth Lane"/>
    <d v="2016-01-26T00:00:00"/>
    <x v="0"/>
    <s v="2016"/>
    <x v="0"/>
    <n v="1"/>
    <n v="12.42"/>
    <n v="12.42"/>
  </r>
  <r>
    <x v="0"/>
    <x v="6"/>
    <x v="0"/>
    <s v="Cheryl Henderson"/>
    <d v="2016-01-26T00:00:00"/>
    <x v="0"/>
    <s v="2016"/>
    <x v="0"/>
    <n v="1"/>
    <n v="12.42"/>
    <n v="12.42"/>
  </r>
  <r>
    <x v="1"/>
    <x v="4"/>
    <x v="1"/>
    <s v="Roger Bell"/>
    <d v="2016-01-26T00:00:00"/>
    <x v="0"/>
    <s v="2016"/>
    <x v="2"/>
    <n v="6"/>
    <n v="17.829999999999998"/>
    <n v="106.97999999999999"/>
  </r>
  <r>
    <x v="2"/>
    <x v="5"/>
    <x v="1"/>
    <s v="Joshua Baker"/>
    <d v="2016-01-26T00:00:00"/>
    <x v="0"/>
    <s v="2016"/>
    <x v="0"/>
    <n v="7"/>
    <n v="12.42"/>
    <n v="86.94"/>
  </r>
  <r>
    <x v="0"/>
    <x v="0"/>
    <x v="0"/>
    <s v="Carl Howard"/>
    <d v="2016-01-27T00:00:00"/>
    <x v="0"/>
    <s v="2016"/>
    <x v="0"/>
    <n v="6"/>
    <n v="12.42"/>
    <n v="74.52"/>
  </r>
  <r>
    <x v="1"/>
    <x v="4"/>
    <x v="1"/>
    <s v="Teresa Fisher"/>
    <d v="2016-01-27T00:00:00"/>
    <x v="0"/>
    <s v="2016"/>
    <x v="2"/>
    <n v="5"/>
    <n v="17.829999999999998"/>
    <n v="89.149999999999991"/>
  </r>
  <r>
    <x v="4"/>
    <x v="3"/>
    <x v="0"/>
    <s v="Brian Ryan"/>
    <d v="2016-01-27T00:00:00"/>
    <x v="0"/>
    <s v="2016"/>
    <x v="1"/>
    <n v="8"/>
    <n v="16.32"/>
    <n v="130.56"/>
  </r>
  <r>
    <x v="3"/>
    <x v="0"/>
    <x v="0"/>
    <s v="Louise Green"/>
    <d v="2016-01-27T00:00:00"/>
    <x v="0"/>
    <s v="2016"/>
    <x v="0"/>
    <n v="6"/>
    <n v="12.42"/>
    <n v="74.52"/>
  </r>
  <r>
    <x v="2"/>
    <x v="2"/>
    <x v="1"/>
    <s v="Craig Hicks"/>
    <d v="2016-01-27T00:00:00"/>
    <x v="0"/>
    <s v="2016"/>
    <x v="0"/>
    <n v="8"/>
    <n v="12.42"/>
    <n v="99.36"/>
  </r>
  <r>
    <x v="0"/>
    <x v="3"/>
    <x v="0"/>
    <s v="Kimberly Coleman"/>
    <d v="2016-01-27T00:00:00"/>
    <x v="0"/>
    <s v="2016"/>
    <x v="0"/>
    <n v="6"/>
    <n v="12.42"/>
    <n v="74.52"/>
  </r>
  <r>
    <x v="0"/>
    <x v="1"/>
    <x v="0"/>
    <s v="Cheryl Riley"/>
    <d v="2016-01-27T00:00:00"/>
    <x v="0"/>
    <s v="2016"/>
    <x v="0"/>
    <n v="3"/>
    <n v="12.42"/>
    <n v="37.26"/>
  </r>
  <r>
    <x v="3"/>
    <x v="0"/>
    <x v="0"/>
    <s v="Harold Rodriguez"/>
    <d v="2016-01-27T00:00:00"/>
    <x v="0"/>
    <s v="2016"/>
    <x v="0"/>
    <n v="8"/>
    <n v="12.42"/>
    <n v="99.36"/>
  </r>
  <r>
    <x v="0"/>
    <x v="1"/>
    <x v="0"/>
    <s v="Phyllis Johnston"/>
    <d v="2016-01-27T00:00:00"/>
    <x v="0"/>
    <s v="2016"/>
    <x v="0"/>
    <n v="8"/>
    <n v="12.42"/>
    <n v="99.36"/>
  </r>
  <r>
    <x v="0"/>
    <x v="1"/>
    <x v="0"/>
    <s v="Ralph Gomez"/>
    <d v="2016-01-27T00:00:00"/>
    <x v="0"/>
    <s v="2016"/>
    <x v="2"/>
    <n v="3"/>
    <n v="17.829999999999998"/>
    <n v="53.489999999999995"/>
  </r>
  <r>
    <x v="0"/>
    <x v="1"/>
    <x v="0"/>
    <s v="Nancy Scott"/>
    <d v="2016-01-27T00:00:00"/>
    <x v="0"/>
    <s v="2016"/>
    <x v="1"/>
    <n v="7"/>
    <n v="16.32"/>
    <n v="114.24000000000001"/>
  </r>
  <r>
    <x v="2"/>
    <x v="5"/>
    <x v="1"/>
    <s v="Frances Parker"/>
    <d v="2016-01-27T00:00:00"/>
    <x v="0"/>
    <s v="2016"/>
    <x v="0"/>
    <n v="8"/>
    <n v="12.42"/>
    <n v="99.36"/>
  </r>
  <r>
    <x v="0"/>
    <x v="0"/>
    <x v="0"/>
    <s v="Andrea King"/>
    <d v="2016-01-28T00:00:00"/>
    <x v="0"/>
    <s v="2016"/>
    <x v="2"/>
    <n v="10"/>
    <n v="17.829999999999998"/>
    <n v="178.29999999999998"/>
  </r>
  <r>
    <x v="0"/>
    <x v="3"/>
    <x v="0"/>
    <s v="Anthony Ruiz"/>
    <d v="2016-01-28T00:00:00"/>
    <x v="0"/>
    <s v="2016"/>
    <x v="0"/>
    <n v="9"/>
    <n v="12.42"/>
    <n v="111.78"/>
  </r>
  <r>
    <x v="0"/>
    <x v="3"/>
    <x v="0"/>
    <s v="Kelly Daniels"/>
    <d v="2016-01-28T00:00:00"/>
    <x v="0"/>
    <s v="2016"/>
    <x v="1"/>
    <n v="1"/>
    <n v="16.32"/>
    <n v="16.32"/>
  </r>
  <r>
    <x v="0"/>
    <x v="3"/>
    <x v="0"/>
    <s v="Benjamin Spencer"/>
    <d v="2016-01-28T00:00:00"/>
    <x v="0"/>
    <s v="2016"/>
    <x v="1"/>
    <n v="10"/>
    <n v="16.32"/>
    <n v="163.19999999999999"/>
  </r>
  <r>
    <x v="0"/>
    <x v="0"/>
    <x v="0"/>
    <s v="Eric Robertson"/>
    <d v="2016-01-28T00:00:00"/>
    <x v="0"/>
    <s v="2016"/>
    <x v="0"/>
    <n v="5"/>
    <n v="12.42"/>
    <n v="62.1"/>
  </r>
  <r>
    <x v="2"/>
    <x v="5"/>
    <x v="1"/>
    <s v="Norma West"/>
    <d v="2016-01-28T00:00:00"/>
    <x v="0"/>
    <s v="2016"/>
    <x v="0"/>
    <n v="1"/>
    <n v="12.42"/>
    <n v="12.42"/>
  </r>
  <r>
    <x v="2"/>
    <x v="4"/>
    <x v="1"/>
    <s v="Joyce Garcia"/>
    <d v="2016-01-28T00:00:00"/>
    <x v="0"/>
    <s v="2016"/>
    <x v="0"/>
    <n v="8"/>
    <n v="12.42"/>
    <n v="99.36"/>
  </r>
  <r>
    <x v="3"/>
    <x v="0"/>
    <x v="0"/>
    <s v="Sean Carr"/>
    <d v="2016-01-28T00:00:00"/>
    <x v="0"/>
    <s v="2016"/>
    <x v="0"/>
    <n v="8"/>
    <n v="12.42"/>
    <n v="99.36"/>
  </r>
  <r>
    <x v="0"/>
    <x v="3"/>
    <x v="0"/>
    <s v="Ashley Adams"/>
    <d v="2016-01-28T00:00:00"/>
    <x v="0"/>
    <s v="2016"/>
    <x v="3"/>
    <n v="1"/>
    <n v="53.35"/>
    <n v="53.35"/>
  </r>
  <r>
    <x v="3"/>
    <x v="6"/>
    <x v="0"/>
    <s v="Ryan Arnold"/>
    <d v="2016-01-28T00:00:00"/>
    <x v="0"/>
    <s v="2016"/>
    <x v="1"/>
    <n v="7"/>
    <n v="16.32"/>
    <n v="114.24000000000001"/>
  </r>
  <r>
    <x v="0"/>
    <x v="1"/>
    <x v="0"/>
    <s v="Cynthia Ray"/>
    <d v="2016-01-28T00:00:00"/>
    <x v="0"/>
    <s v="2016"/>
    <x v="2"/>
    <n v="7"/>
    <n v="17.829999999999998"/>
    <n v="124.80999999999999"/>
  </r>
  <r>
    <x v="1"/>
    <x v="7"/>
    <x v="1"/>
    <s v="Kimberly Bennett"/>
    <d v="2016-01-28T00:00:00"/>
    <x v="0"/>
    <s v="2016"/>
    <x v="2"/>
    <n v="9"/>
    <n v="17.829999999999998"/>
    <n v="160.46999999999997"/>
  </r>
  <r>
    <x v="2"/>
    <x v="2"/>
    <x v="1"/>
    <s v="Gary Cook"/>
    <d v="2016-01-28T00:00:00"/>
    <x v="0"/>
    <s v="2016"/>
    <x v="3"/>
    <n v="3"/>
    <n v="53.35"/>
    <n v="160.05000000000001"/>
  </r>
  <r>
    <x v="3"/>
    <x v="0"/>
    <x v="0"/>
    <s v="Wanda Cole"/>
    <d v="2016-01-29T00:00:00"/>
    <x v="0"/>
    <s v="2016"/>
    <x v="0"/>
    <n v="5"/>
    <n v="12.42"/>
    <n v="62.1"/>
  </r>
  <r>
    <x v="0"/>
    <x v="3"/>
    <x v="0"/>
    <s v="Emily Duncan"/>
    <d v="2016-01-29T00:00:00"/>
    <x v="0"/>
    <s v="2016"/>
    <x v="0"/>
    <n v="9"/>
    <n v="12.42"/>
    <n v="111.78"/>
  </r>
  <r>
    <x v="0"/>
    <x v="0"/>
    <x v="0"/>
    <s v="Thomas Robinson"/>
    <d v="2016-01-29T00:00:00"/>
    <x v="0"/>
    <s v="2016"/>
    <x v="0"/>
    <n v="7"/>
    <n v="12.42"/>
    <n v="86.94"/>
  </r>
  <r>
    <x v="0"/>
    <x v="1"/>
    <x v="0"/>
    <s v="Cynthia Brooks"/>
    <d v="2016-01-29T00:00:00"/>
    <x v="0"/>
    <s v="2016"/>
    <x v="0"/>
    <n v="10"/>
    <n v="12.42"/>
    <n v="124.2"/>
  </r>
  <r>
    <x v="0"/>
    <x v="0"/>
    <x v="0"/>
    <s v="Virginia Foster"/>
    <d v="2016-01-29T00:00:00"/>
    <x v="0"/>
    <s v="2016"/>
    <x v="0"/>
    <n v="3"/>
    <n v="12.42"/>
    <n v="37.26"/>
  </r>
  <r>
    <x v="0"/>
    <x v="3"/>
    <x v="0"/>
    <s v="Robert Collins"/>
    <d v="2016-01-29T00:00:00"/>
    <x v="0"/>
    <s v="2016"/>
    <x v="0"/>
    <n v="8"/>
    <n v="12.42"/>
    <n v="99.36"/>
  </r>
  <r>
    <x v="0"/>
    <x v="1"/>
    <x v="0"/>
    <s v="Ashley Spencer"/>
    <d v="2016-01-29T00:00:00"/>
    <x v="0"/>
    <s v="2016"/>
    <x v="1"/>
    <n v="3"/>
    <n v="16.32"/>
    <n v="48.96"/>
  </r>
  <r>
    <x v="2"/>
    <x v="5"/>
    <x v="1"/>
    <s v="Tammy Clark"/>
    <d v="2016-01-29T00:00:00"/>
    <x v="0"/>
    <s v="2016"/>
    <x v="1"/>
    <n v="3"/>
    <n v="16.32"/>
    <n v="48.96"/>
  </r>
  <r>
    <x v="4"/>
    <x v="1"/>
    <x v="0"/>
    <s v="Emily Patterson"/>
    <d v="2016-01-29T00:00:00"/>
    <x v="0"/>
    <s v="2016"/>
    <x v="0"/>
    <n v="4"/>
    <n v="12.42"/>
    <n v="49.68"/>
  </r>
  <r>
    <x v="0"/>
    <x v="1"/>
    <x v="0"/>
    <s v="Wayne Rivera"/>
    <d v="2016-01-29T00:00:00"/>
    <x v="0"/>
    <s v="2016"/>
    <x v="3"/>
    <n v="5"/>
    <n v="53.35"/>
    <n v="266.75"/>
  </r>
  <r>
    <x v="0"/>
    <x v="3"/>
    <x v="0"/>
    <s v="Cynthia Lewis"/>
    <d v="2016-01-29T00:00:00"/>
    <x v="0"/>
    <s v="2016"/>
    <x v="2"/>
    <n v="2"/>
    <n v="17.829999999999998"/>
    <n v="35.659999999999997"/>
  </r>
  <r>
    <x v="3"/>
    <x v="0"/>
    <x v="0"/>
    <s v="Alice Kelly"/>
    <d v="2016-01-29T00:00:00"/>
    <x v="0"/>
    <s v="2016"/>
    <x v="0"/>
    <n v="1"/>
    <n v="12.42"/>
    <n v="12.42"/>
  </r>
  <r>
    <x v="1"/>
    <x v="2"/>
    <x v="1"/>
    <s v="Susan Gomez"/>
    <d v="2016-01-29T00:00:00"/>
    <x v="0"/>
    <s v="2016"/>
    <x v="2"/>
    <n v="8"/>
    <n v="17.829999999999998"/>
    <n v="142.63999999999999"/>
  </r>
  <r>
    <x v="2"/>
    <x v="5"/>
    <x v="1"/>
    <s v="Jacqueline Little"/>
    <d v="2016-01-29T00:00:00"/>
    <x v="0"/>
    <s v="2016"/>
    <x v="2"/>
    <n v="5"/>
    <n v="17.829999999999998"/>
    <n v="89.149999999999991"/>
  </r>
  <r>
    <x v="4"/>
    <x v="1"/>
    <x v="0"/>
    <s v="Peter Gilbert"/>
    <d v="2016-01-29T00:00:00"/>
    <x v="0"/>
    <s v="2016"/>
    <x v="0"/>
    <n v="1"/>
    <n v="12.42"/>
    <n v="12.42"/>
  </r>
  <r>
    <x v="0"/>
    <x v="0"/>
    <x v="0"/>
    <s v="Joshua Diaz"/>
    <d v="2016-01-30T00:00:00"/>
    <x v="0"/>
    <s v="2016"/>
    <x v="2"/>
    <n v="3"/>
    <n v="17.829999999999998"/>
    <n v="53.489999999999995"/>
  </r>
  <r>
    <x v="2"/>
    <x v="2"/>
    <x v="1"/>
    <s v="Gary Cook"/>
    <d v="2016-01-30T00:00:00"/>
    <x v="0"/>
    <s v="2016"/>
    <x v="1"/>
    <n v="5"/>
    <n v="16.32"/>
    <n v="81.599999999999994"/>
  </r>
  <r>
    <x v="0"/>
    <x v="1"/>
    <x v="0"/>
    <s v="Christina Oliver"/>
    <d v="2016-01-30T00:00:00"/>
    <x v="0"/>
    <s v="2016"/>
    <x v="2"/>
    <n v="2"/>
    <n v="17.829999999999998"/>
    <n v="35.659999999999997"/>
  </r>
  <r>
    <x v="3"/>
    <x v="3"/>
    <x v="0"/>
    <s v="Kelly Daniels"/>
    <d v="2016-01-30T00:00:00"/>
    <x v="0"/>
    <s v="2016"/>
    <x v="0"/>
    <n v="9"/>
    <n v="12.42"/>
    <n v="111.78"/>
  </r>
  <r>
    <x v="0"/>
    <x v="1"/>
    <x v="0"/>
    <s v="Carlos Greene"/>
    <d v="2016-01-30T00:00:00"/>
    <x v="0"/>
    <s v="2016"/>
    <x v="2"/>
    <n v="7"/>
    <n v="17.829999999999998"/>
    <n v="124.80999999999999"/>
  </r>
  <r>
    <x v="2"/>
    <x v="2"/>
    <x v="1"/>
    <s v="Gary Cook"/>
    <d v="2016-01-30T00:00:00"/>
    <x v="0"/>
    <s v="2016"/>
    <x v="1"/>
    <n v="9"/>
    <n v="16.32"/>
    <n v="146.88"/>
  </r>
  <r>
    <x v="2"/>
    <x v="2"/>
    <x v="1"/>
    <s v="Mildred Moore"/>
    <d v="2016-01-30T00:00:00"/>
    <x v="0"/>
    <s v="2016"/>
    <x v="1"/>
    <n v="4"/>
    <n v="16.32"/>
    <n v="65.28"/>
  </r>
  <r>
    <x v="0"/>
    <x v="3"/>
    <x v="0"/>
    <s v="Frank Spencer"/>
    <d v="2016-01-30T00:00:00"/>
    <x v="0"/>
    <s v="2016"/>
    <x v="0"/>
    <n v="4"/>
    <n v="12.42"/>
    <n v="49.68"/>
  </r>
  <r>
    <x v="2"/>
    <x v="2"/>
    <x v="1"/>
    <s v="Stephen Martinez"/>
    <d v="2016-01-31T00:00:00"/>
    <x v="0"/>
    <s v="2016"/>
    <x v="0"/>
    <n v="7"/>
    <n v="12.42"/>
    <n v="86.94"/>
  </r>
  <r>
    <x v="2"/>
    <x v="4"/>
    <x v="1"/>
    <s v="Rachel Harris"/>
    <d v="2016-01-31T00:00:00"/>
    <x v="0"/>
    <s v="2016"/>
    <x v="0"/>
    <n v="3"/>
    <n v="12.42"/>
    <n v="37.26"/>
  </r>
  <r>
    <x v="4"/>
    <x v="3"/>
    <x v="0"/>
    <s v="Albert Dunn"/>
    <d v="2016-01-31T00:00:00"/>
    <x v="0"/>
    <s v="2016"/>
    <x v="3"/>
    <n v="8"/>
    <n v="53.35"/>
    <n v="426.8"/>
  </r>
  <r>
    <x v="3"/>
    <x v="1"/>
    <x v="0"/>
    <s v="Raymond Collins"/>
    <d v="2016-01-31T00:00:00"/>
    <x v="0"/>
    <s v="2016"/>
    <x v="1"/>
    <n v="10"/>
    <n v="16.32"/>
    <n v="163.19999999999999"/>
  </r>
  <r>
    <x v="3"/>
    <x v="1"/>
    <x v="0"/>
    <s v="Janet Freeman"/>
    <d v="2016-01-31T00:00:00"/>
    <x v="0"/>
    <s v="2016"/>
    <x v="3"/>
    <n v="10"/>
    <n v="53.35"/>
    <n v="533.5"/>
  </r>
  <r>
    <x v="4"/>
    <x v="1"/>
    <x v="0"/>
    <s v="Kimberly Little"/>
    <d v="2016-01-31T00:00:00"/>
    <x v="0"/>
    <s v="2016"/>
    <x v="1"/>
    <n v="5"/>
    <n v="16.32"/>
    <n v="81.599999999999994"/>
  </r>
  <r>
    <x v="2"/>
    <x v="4"/>
    <x v="1"/>
    <s v="Rose Moreno"/>
    <d v="2016-02-01T00:00:00"/>
    <x v="1"/>
    <s v="2016"/>
    <x v="1"/>
    <n v="9"/>
    <n v="16.32"/>
    <n v="146.88"/>
  </r>
  <r>
    <x v="3"/>
    <x v="0"/>
    <x v="0"/>
    <s v="Steven Miller"/>
    <d v="2016-02-01T00:00:00"/>
    <x v="1"/>
    <s v="2016"/>
    <x v="2"/>
    <n v="2"/>
    <n v="17.829999999999998"/>
    <n v="35.659999999999997"/>
  </r>
  <r>
    <x v="2"/>
    <x v="4"/>
    <x v="1"/>
    <s v="Kelly Gomez"/>
    <d v="2016-02-01T00:00:00"/>
    <x v="1"/>
    <s v="2016"/>
    <x v="2"/>
    <n v="3"/>
    <n v="17.829999999999998"/>
    <n v="53.489999999999995"/>
  </r>
  <r>
    <x v="2"/>
    <x v="4"/>
    <x v="1"/>
    <s v="Janet Stewart"/>
    <d v="2016-02-01T00:00:00"/>
    <x v="1"/>
    <s v="2016"/>
    <x v="0"/>
    <n v="9"/>
    <n v="12.42"/>
    <n v="111.78"/>
  </r>
  <r>
    <x v="1"/>
    <x v="5"/>
    <x v="1"/>
    <s v="Anthony White"/>
    <d v="2016-02-01T00:00:00"/>
    <x v="1"/>
    <s v="2016"/>
    <x v="3"/>
    <n v="6"/>
    <n v="53.35"/>
    <n v="320.10000000000002"/>
  </r>
  <r>
    <x v="0"/>
    <x v="1"/>
    <x v="0"/>
    <s v="Joshua Campbell"/>
    <d v="2016-02-01T00:00:00"/>
    <x v="1"/>
    <s v="2016"/>
    <x v="0"/>
    <n v="2"/>
    <n v="12.42"/>
    <n v="24.84"/>
  </r>
  <r>
    <x v="0"/>
    <x v="0"/>
    <x v="0"/>
    <s v="Eric Robertson"/>
    <d v="2016-02-01T00:00:00"/>
    <x v="1"/>
    <s v="2016"/>
    <x v="1"/>
    <n v="8"/>
    <n v="16.32"/>
    <n v="130.56"/>
  </r>
  <r>
    <x v="1"/>
    <x v="4"/>
    <x v="1"/>
    <s v="Kenneth West"/>
    <d v="2016-02-01T00:00:00"/>
    <x v="1"/>
    <s v="2016"/>
    <x v="0"/>
    <n v="7"/>
    <n v="12.42"/>
    <n v="86.94"/>
  </r>
  <r>
    <x v="0"/>
    <x v="0"/>
    <x v="0"/>
    <s v="Jacqueline Hart"/>
    <d v="2016-02-01T00:00:00"/>
    <x v="1"/>
    <s v="2016"/>
    <x v="2"/>
    <n v="6"/>
    <n v="17.829999999999998"/>
    <n v="106.97999999999999"/>
  </r>
  <r>
    <x v="1"/>
    <x v="2"/>
    <x v="1"/>
    <s v="Jerry Collins"/>
    <d v="2016-02-01T00:00:00"/>
    <x v="1"/>
    <s v="2016"/>
    <x v="1"/>
    <n v="4"/>
    <n v="16.32"/>
    <n v="65.28"/>
  </r>
  <r>
    <x v="3"/>
    <x v="6"/>
    <x v="0"/>
    <s v="Irene Franklin"/>
    <d v="2016-02-02T00:00:00"/>
    <x v="1"/>
    <s v="2016"/>
    <x v="3"/>
    <n v="3"/>
    <n v="53.35"/>
    <n v="160.05000000000001"/>
  </r>
  <r>
    <x v="2"/>
    <x v="2"/>
    <x v="1"/>
    <s v="Craig Thomas"/>
    <d v="2016-02-02T00:00:00"/>
    <x v="1"/>
    <s v="2016"/>
    <x v="0"/>
    <n v="9"/>
    <n v="12.42"/>
    <n v="111.78"/>
  </r>
  <r>
    <x v="0"/>
    <x v="3"/>
    <x v="0"/>
    <s v="Laura Wells"/>
    <d v="2016-02-02T00:00:00"/>
    <x v="1"/>
    <s v="2016"/>
    <x v="1"/>
    <n v="10"/>
    <n v="16.32"/>
    <n v="163.19999999999999"/>
  </r>
  <r>
    <x v="3"/>
    <x v="0"/>
    <x v="0"/>
    <s v="Dennis Reed"/>
    <d v="2016-02-02T00:00:00"/>
    <x v="1"/>
    <s v="2016"/>
    <x v="0"/>
    <n v="3"/>
    <n v="12.42"/>
    <n v="37.26"/>
  </r>
  <r>
    <x v="0"/>
    <x v="1"/>
    <x v="0"/>
    <s v="Richard Walker"/>
    <d v="2016-02-02T00:00:00"/>
    <x v="1"/>
    <s v="2016"/>
    <x v="3"/>
    <n v="10"/>
    <n v="53.35"/>
    <n v="533.5"/>
  </r>
  <r>
    <x v="3"/>
    <x v="1"/>
    <x v="0"/>
    <s v="Jessica Lewis"/>
    <d v="2016-02-02T00:00:00"/>
    <x v="1"/>
    <s v="2016"/>
    <x v="3"/>
    <n v="7"/>
    <n v="53.35"/>
    <n v="373.45"/>
  </r>
  <r>
    <x v="4"/>
    <x v="3"/>
    <x v="0"/>
    <s v="Chris George"/>
    <d v="2016-02-02T00:00:00"/>
    <x v="1"/>
    <s v="2016"/>
    <x v="2"/>
    <n v="6"/>
    <n v="17.829999999999998"/>
    <n v="106.97999999999999"/>
  </r>
  <r>
    <x v="3"/>
    <x v="1"/>
    <x v="0"/>
    <s v="Mark Rogers"/>
    <d v="2016-02-02T00:00:00"/>
    <x v="1"/>
    <s v="2016"/>
    <x v="0"/>
    <n v="1"/>
    <n v="12.42"/>
    <n v="12.42"/>
  </r>
  <r>
    <x v="3"/>
    <x v="0"/>
    <x v="0"/>
    <s v="Robin Matthews"/>
    <d v="2016-02-02T00:00:00"/>
    <x v="1"/>
    <s v="2016"/>
    <x v="0"/>
    <n v="10"/>
    <n v="12.42"/>
    <n v="124.2"/>
  </r>
  <r>
    <x v="3"/>
    <x v="0"/>
    <x v="0"/>
    <s v="Frank Murphy"/>
    <d v="2016-02-02T00:00:00"/>
    <x v="1"/>
    <s v="2016"/>
    <x v="2"/>
    <n v="6"/>
    <n v="17.829999999999998"/>
    <n v="106.97999999999999"/>
  </r>
  <r>
    <x v="1"/>
    <x v="4"/>
    <x v="1"/>
    <s v="Lillian Howard"/>
    <d v="2016-02-02T00:00:00"/>
    <x v="1"/>
    <s v="2016"/>
    <x v="1"/>
    <n v="6"/>
    <n v="16.32"/>
    <n v="97.92"/>
  </r>
  <r>
    <x v="4"/>
    <x v="0"/>
    <x v="0"/>
    <s v="Ernest Kelley"/>
    <d v="2016-02-03T00:00:00"/>
    <x v="1"/>
    <s v="2016"/>
    <x v="0"/>
    <n v="5"/>
    <n v="12.42"/>
    <n v="62.1"/>
  </r>
  <r>
    <x v="0"/>
    <x v="0"/>
    <x v="0"/>
    <s v="Roy Franklin"/>
    <d v="2016-02-03T00:00:00"/>
    <x v="1"/>
    <s v="2016"/>
    <x v="3"/>
    <n v="7"/>
    <n v="53.35"/>
    <n v="373.45"/>
  </r>
  <r>
    <x v="3"/>
    <x v="3"/>
    <x v="0"/>
    <s v="Anthony Ruiz"/>
    <d v="2016-02-03T00:00:00"/>
    <x v="1"/>
    <s v="2016"/>
    <x v="2"/>
    <n v="6"/>
    <n v="17.829999999999998"/>
    <n v="106.97999999999999"/>
  </r>
  <r>
    <x v="1"/>
    <x v="2"/>
    <x v="1"/>
    <s v="Christine Wallace"/>
    <d v="2016-02-03T00:00:00"/>
    <x v="1"/>
    <s v="2016"/>
    <x v="1"/>
    <n v="6"/>
    <n v="16.32"/>
    <n v="97.92"/>
  </r>
  <r>
    <x v="0"/>
    <x v="0"/>
    <x v="0"/>
    <s v="Jennifer White"/>
    <d v="2016-02-03T00:00:00"/>
    <x v="1"/>
    <s v="2016"/>
    <x v="0"/>
    <n v="10"/>
    <n v="12.42"/>
    <n v="124.2"/>
  </r>
  <r>
    <x v="0"/>
    <x v="1"/>
    <x v="0"/>
    <s v="Albert Miller"/>
    <d v="2016-02-03T00:00:00"/>
    <x v="1"/>
    <s v="2016"/>
    <x v="0"/>
    <n v="9"/>
    <n v="12.42"/>
    <n v="111.78"/>
  </r>
  <r>
    <x v="1"/>
    <x v="5"/>
    <x v="1"/>
    <s v="Andrea Lawrence"/>
    <d v="2016-02-03T00:00:00"/>
    <x v="1"/>
    <s v="2016"/>
    <x v="2"/>
    <n v="9"/>
    <n v="17.829999999999998"/>
    <n v="160.46999999999997"/>
  </r>
  <r>
    <x v="3"/>
    <x v="3"/>
    <x v="0"/>
    <s v="Russell Day"/>
    <d v="2016-02-03T00:00:00"/>
    <x v="1"/>
    <s v="2016"/>
    <x v="1"/>
    <n v="9"/>
    <n v="16.32"/>
    <n v="146.88"/>
  </r>
  <r>
    <x v="2"/>
    <x v="4"/>
    <x v="1"/>
    <s v="Edward Taylor"/>
    <d v="2016-02-03T00:00:00"/>
    <x v="1"/>
    <s v="2016"/>
    <x v="0"/>
    <n v="9"/>
    <n v="12.42"/>
    <n v="111.78"/>
  </r>
  <r>
    <x v="2"/>
    <x v="4"/>
    <x v="1"/>
    <s v="Kathy Lee"/>
    <d v="2016-02-03T00:00:00"/>
    <x v="1"/>
    <s v="2016"/>
    <x v="1"/>
    <n v="6"/>
    <n v="16.32"/>
    <n v="97.92"/>
  </r>
  <r>
    <x v="2"/>
    <x v="2"/>
    <x v="1"/>
    <s v="Joseph Willis"/>
    <d v="2016-02-03T00:00:00"/>
    <x v="1"/>
    <s v="2016"/>
    <x v="0"/>
    <n v="10"/>
    <n v="12.42"/>
    <n v="124.2"/>
  </r>
  <r>
    <x v="2"/>
    <x v="5"/>
    <x v="1"/>
    <s v="Robin Murphy"/>
    <d v="2016-02-03T00:00:00"/>
    <x v="1"/>
    <s v="2016"/>
    <x v="0"/>
    <n v="2"/>
    <n v="12.42"/>
    <n v="24.84"/>
  </r>
  <r>
    <x v="0"/>
    <x v="3"/>
    <x v="0"/>
    <s v="Maria Hughes"/>
    <d v="2016-02-03T00:00:00"/>
    <x v="1"/>
    <s v="2016"/>
    <x v="2"/>
    <n v="4"/>
    <n v="17.829999999999998"/>
    <n v="71.319999999999993"/>
  </r>
  <r>
    <x v="4"/>
    <x v="1"/>
    <x v="0"/>
    <s v="Linda Rose"/>
    <d v="2016-02-03T00:00:00"/>
    <x v="1"/>
    <s v="2016"/>
    <x v="2"/>
    <n v="4"/>
    <n v="17.829999999999998"/>
    <n v="71.319999999999993"/>
  </r>
  <r>
    <x v="0"/>
    <x v="6"/>
    <x v="0"/>
    <s v="Maria Long"/>
    <d v="2016-02-04T00:00:00"/>
    <x v="1"/>
    <s v="2016"/>
    <x v="0"/>
    <n v="4"/>
    <n v="12.42"/>
    <n v="49.68"/>
  </r>
  <r>
    <x v="2"/>
    <x v="4"/>
    <x v="1"/>
    <s v="Phillip Harrison"/>
    <d v="2016-02-04T00:00:00"/>
    <x v="1"/>
    <s v="2016"/>
    <x v="1"/>
    <n v="5"/>
    <n v="16.32"/>
    <n v="81.599999999999994"/>
  </r>
  <r>
    <x v="4"/>
    <x v="1"/>
    <x v="0"/>
    <s v="Roy Young"/>
    <d v="2016-02-04T00:00:00"/>
    <x v="1"/>
    <s v="2016"/>
    <x v="3"/>
    <n v="7"/>
    <n v="53.35"/>
    <n v="373.45"/>
  </r>
  <r>
    <x v="2"/>
    <x v="4"/>
    <x v="1"/>
    <s v="Wanda Allen"/>
    <d v="2016-02-04T00:00:00"/>
    <x v="1"/>
    <s v="2016"/>
    <x v="1"/>
    <n v="7"/>
    <n v="16.32"/>
    <n v="114.24000000000001"/>
  </r>
  <r>
    <x v="2"/>
    <x v="2"/>
    <x v="1"/>
    <s v="Shirley Chavez"/>
    <d v="2016-02-04T00:00:00"/>
    <x v="1"/>
    <s v="2016"/>
    <x v="0"/>
    <n v="1"/>
    <n v="12.42"/>
    <n v="12.42"/>
  </r>
  <r>
    <x v="2"/>
    <x v="2"/>
    <x v="1"/>
    <s v="Margaret James"/>
    <d v="2016-02-04T00:00:00"/>
    <x v="1"/>
    <s v="2016"/>
    <x v="2"/>
    <n v="8"/>
    <n v="17.829999999999998"/>
    <n v="142.63999999999999"/>
  </r>
  <r>
    <x v="3"/>
    <x v="6"/>
    <x v="0"/>
    <s v="Debra Gutierrez"/>
    <d v="2016-02-04T00:00:00"/>
    <x v="1"/>
    <s v="2016"/>
    <x v="1"/>
    <n v="1"/>
    <n v="16.32"/>
    <n v="16.32"/>
  </r>
  <r>
    <x v="0"/>
    <x v="0"/>
    <x v="0"/>
    <s v="Wanda Cole"/>
    <d v="2016-02-04T00:00:00"/>
    <x v="1"/>
    <s v="2016"/>
    <x v="3"/>
    <n v="9"/>
    <n v="53.35"/>
    <n v="480.15000000000003"/>
  </r>
  <r>
    <x v="0"/>
    <x v="6"/>
    <x v="0"/>
    <s v="Alan Dean"/>
    <d v="2016-02-04T00:00:00"/>
    <x v="1"/>
    <s v="2016"/>
    <x v="2"/>
    <n v="7"/>
    <n v="17.829999999999998"/>
    <n v="124.80999999999999"/>
  </r>
  <r>
    <x v="3"/>
    <x v="0"/>
    <x v="0"/>
    <s v="Harold Schmidt"/>
    <d v="2016-02-04T00:00:00"/>
    <x v="1"/>
    <s v="2016"/>
    <x v="0"/>
    <n v="10"/>
    <n v="12.42"/>
    <n v="124.2"/>
  </r>
  <r>
    <x v="1"/>
    <x v="4"/>
    <x v="1"/>
    <s v="Kathy Lee"/>
    <d v="2016-02-04T00:00:00"/>
    <x v="1"/>
    <s v="2016"/>
    <x v="1"/>
    <n v="1"/>
    <n v="16.32"/>
    <n v="16.32"/>
  </r>
  <r>
    <x v="2"/>
    <x v="5"/>
    <x v="1"/>
    <s v="Ann Hall"/>
    <d v="2016-02-04T00:00:00"/>
    <x v="1"/>
    <s v="2016"/>
    <x v="0"/>
    <n v="8"/>
    <n v="12.42"/>
    <n v="99.36"/>
  </r>
  <r>
    <x v="0"/>
    <x v="3"/>
    <x v="0"/>
    <s v="Debra Barnes"/>
    <d v="2016-02-04T00:00:00"/>
    <x v="1"/>
    <s v="2016"/>
    <x v="2"/>
    <n v="9"/>
    <n v="17.829999999999998"/>
    <n v="160.46999999999997"/>
  </r>
  <r>
    <x v="0"/>
    <x v="0"/>
    <x v="0"/>
    <s v="Andrew Howard"/>
    <d v="2016-02-04T00:00:00"/>
    <x v="1"/>
    <s v="2016"/>
    <x v="0"/>
    <n v="6"/>
    <n v="12.42"/>
    <n v="74.52"/>
  </r>
  <r>
    <x v="0"/>
    <x v="1"/>
    <x v="0"/>
    <s v="Marie Rivera"/>
    <d v="2016-02-05T00:00:00"/>
    <x v="1"/>
    <s v="2016"/>
    <x v="0"/>
    <n v="6"/>
    <n v="12.42"/>
    <n v="74.52"/>
  </r>
  <r>
    <x v="3"/>
    <x v="3"/>
    <x v="0"/>
    <s v="Randy Willis"/>
    <d v="2016-02-05T00:00:00"/>
    <x v="1"/>
    <s v="2016"/>
    <x v="0"/>
    <n v="6"/>
    <n v="12.42"/>
    <n v="74.52"/>
  </r>
  <r>
    <x v="0"/>
    <x v="1"/>
    <x v="0"/>
    <s v="Teresa Thomas"/>
    <d v="2016-02-05T00:00:00"/>
    <x v="1"/>
    <s v="2016"/>
    <x v="3"/>
    <n v="3"/>
    <n v="53.35"/>
    <n v="160.05000000000001"/>
  </r>
  <r>
    <x v="0"/>
    <x v="0"/>
    <x v="0"/>
    <s v="Justin Dixon"/>
    <d v="2016-02-05T00:00:00"/>
    <x v="1"/>
    <s v="2016"/>
    <x v="2"/>
    <n v="6"/>
    <n v="17.829999999999998"/>
    <n v="106.97999999999999"/>
  </r>
  <r>
    <x v="3"/>
    <x v="0"/>
    <x v="0"/>
    <s v="Jean Torres"/>
    <d v="2016-02-05T00:00:00"/>
    <x v="1"/>
    <s v="2016"/>
    <x v="2"/>
    <n v="8"/>
    <n v="17.829999999999998"/>
    <n v="142.63999999999999"/>
  </r>
  <r>
    <x v="2"/>
    <x v="2"/>
    <x v="1"/>
    <s v="Gloria Morris"/>
    <d v="2016-02-05T00:00:00"/>
    <x v="1"/>
    <s v="2016"/>
    <x v="0"/>
    <n v="2"/>
    <n v="12.42"/>
    <n v="24.84"/>
  </r>
  <r>
    <x v="4"/>
    <x v="6"/>
    <x v="0"/>
    <s v="Henry Cox"/>
    <d v="2016-02-05T00:00:00"/>
    <x v="1"/>
    <s v="2016"/>
    <x v="1"/>
    <n v="6"/>
    <n v="16.32"/>
    <n v="97.92"/>
  </r>
  <r>
    <x v="0"/>
    <x v="1"/>
    <x v="0"/>
    <s v="Shirley Murray"/>
    <d v="2016-02-05T00:00:00"/>
    <x v="1"/>
    <s v="2016"/>
    <x v="2"/>
    <n v="9"/>
    <n v="17.829999999999998"/>
    <n v="160.46999999999997"/>
  </r>
  <r>
    <x v="2"/>
    <x v="2"/>
    <x v="1"/>
    <s v="Earl White"/>
    <d v="2016-02-05T00:00:00"/>
    <x v="1"/>
    <s v="2016"/>
    <x v="0"/>
    <n v="3"/>
    <n v="12.42"/>
    <n v="37.26"/>
  </r>
  <r>
    <x v="0"/>
    <x v="3"/>
    <x v="0"/>
    <s v="Ernest Bishop"/>
    <d v="2016-02-05T00:00:00"/>
    <x v="1"/>
    <s v="2016"/>
    <x v="0"/>
    <n v="10"/>
    <n v="12.42"/>
    <n v="124.2"/>
  </r>
  <r>
    <x v="0"/>
    <x v="3"/>
    <x v="0"/>
    <s v="Rachel Larson"/>
    <d v="2016-02-05T00:00:00"/>
    <x v="1"/>
    <s v="2016"/>
    <x v="2"/>
    <n v="7"/>
    <n v="17.829999999999998"/>
    <n v="124.80999999999999"/>
  </r>
  <r>
    <x v="2"/>
    <x v="4"/>
    <x v="1"/>
    <s v="Brian Roberts"/>
    <d v="2016-02-05T00:00:00"/>
    <x v="1"/>
    <s v="2016"/>
    <x v="0"/>
    <n v="7"/>
    <n v="12.42"/>
    <n v="86.94"/>
  </r>
  <r>
    <x v="3"/>
    <x v="1"/>
    <x v="0"/>
    <s v="Lillian Wood"/>
    <d v="2016-02-05T00:00:00"/>
    <x v="1"/>
    <s v="2016"/>
    <x v="0"/>
    <n v="4"/>
    <n v="12.42"/>
    <n v="49.68"/>
  </r>
  <r>
    <x v="3"/>
    <x v="6"/>
    <x v="0"/>
    <s v="Janice Ford"/>
    <d v="2016-02-05T00:00:00"/>
    <x v="1"/>
    <s v="2016"/>
    <x v="3"/>
    <n v="5"/>
    <n v="53.35"/>
    <n v="266.75"/>
  </r>
  <r>
    <x v="0"/>
    <x v="1"/>
    <x v="0"/>
    <s v="Jessica Lewis"/>
    <d v="2016-02-05T00:00:00"/>
    <x v="1"/>
    <s v="2016"/>
    <x v="3"/>
    <n v="2"/>
    <n v="53.35"/>
    <n v="106.7"/>
  </r>
  <r>
    <x v="3"/>
    <x v="0"/>
    <x v="0"/>
    <s v="Walter Kennedy"/>
    <d v="2016-02-05T00:00:00"/>
    <x v="1"/>
    <s v="2016"/>
    <x v="2"/>
    <n v="7"/>
    <n v="17.829999999999998"/>
    <n v="124.80999999999999"/>
  </r>
  <r>
    <x v="1"/>
    <x v="4"/>
    <x v="1"/>
    <s v="Rose Matthews"/>
    <d v="2016-02-05T00:00:00"/>
    <x v="1"/>
    <s v="2016"/>
    <x v="3"/>
    <n v="5"/>
    <n v="53.35"/>
    <n v="266.75"/>
  </r>
  <r>
    <x v="1"/>
    <x v="2"/>
    <x v="1"/>
    <s v="Beverly Garcia"/>
    <d v="2016-02-05T00:00:00"/>
    <x v="1"/>
    <s v="2016"/>
    <x v="1"/>
    <n v="3"/>
    <n v="16.32"/>
    <n v="48.96"/>
  </r>
  <r>
    <x v="2"/>
    <x v="4"/>
    <x v="1"/>
    <s v="Phillip Harrison"/>
    <d v="2016-02-05T00:00:00"/>
    <x v="1"/>
    <s v="2016"/>
    <x v="0"/>
    <n v="6"/>
    <n v="12.42"/>
    <n v="74.52"/>
  </r>
  <r>
    <x v="0"/>
    <x v="1"/>
    <x v="0"/>
    <s v="Phyllis Johnston"/>
    <d v="2016-02-06T00:00:00"/>
    <x v="1"/>
    <s v="2016"/>
    <x v="1"/>
    <n v="9"/>
    <n v="16.32"/>
    <n v="146.88"/>
  </r>
  <r>
    <x v="4"/>
    <x v="3"/>
    <x v="0"/>
    <s v="Debra Barnes"/>
    <d v="2016-02-06T00:00:00"/>
    <x v="1"/>
    <s v="2016"/>
    <x v="3"/>
    <n v="6"/>
    <n v="53.35"/>
    <n v="320.10000000000002"/>
  </r>
  <r>
    <x v="0"/>
    <x v="1"/>
    <x v="0"/>
    <s v="Jimmy Bailey"/>
    <d v="2016-02-06T00:00:00"/>
    <x v="1"/>
    <s v="2016"/>
    <x v="1"/>
    <n v="7"/>
    <n v="16.32"/>
    <n v="114.24000000000001"/>
  </r>
  <r>
    <x v="2"/>
    <x v="2"/>
    <x v="1"/>
    <s v="Mildred Hernandez"/>
    <d v="2016-02-06T00:00:00"/>
    <x v="1"/>
    <s v="2016"/>
    <x v="1"/>
    <n v="1"/>
    <n v="16.32"/>
    <n v="16.32"/>
  </r>
  <r>
    <x v="1"/>
    <x v="7"/>
    <x v="1"/>
    <s v="Rachel Dunn"/>
    <d v="2016-02-06T00:00:00"/>
    <x v="1"/>
    <s v="2016"/>
    <x v="0"/>
    <n v="1"/>
    <n v="12.42"/>
    <n v="12.42"/>
  </r>
  <r>
    <x v="2"/>
    <x v="5"/>
    <x v="1"/>
    <s v="Willie Oliver"/>
    <d v="2016-02-06T00:00:00"/>
    <x v="1"/>
    <s v="2016"/>
    <x v="1"/>
    <n v="4"/>
    <n v="16.32"/>
    <n v="65.28"/>
  </r>
  <r>
    <x v="1"/>
    <x v="2"/>
    <x v="1"/>
    <s v="Maria Romero"/>
    <d v="2016-02-06T00:00:00"/>
    <x v="1"/>
    <s v="2016"/>
    <x v="0"/>
    <n v="9"/>
    <n v="12.42"/>
    <n v="111.78"/>
  </r>
  <r>
    <x v="0"/>
    <x v="0"/>
    <x v="0"/>
    <s v="William Payne"/>
    <d v="2016-02-06T00:00:00"/>
    <x v="1"/>
    <s v="2016"/>
    <x v="0"/>
    <n v="6"/>
    <n v="12.42"/>
    <n v="74.52"/>
  </r>
  <r>
    <x v="0"/>
    <x v="1"/>
    <x v="0"/>
    <s v="Jason Black"/>
    <d v="2016-02-06T00:00:00"/>
    <x v="1"/>
    <s v="2016"/>
    <x v="1"/>
    <n v="5"/>
    <n v="16.32"/>
    <n v="81.599999999999994"/>
  </r>
  <r>
    <x v="3"/>
    <x v="0"/>
    <x v="0"/>
    <s v="Carl Howard"/>
    <d v="2016-02-06T00:00:00"/>
    <x v="1"/>
    <s v="2016"/>
    <x v="2"/>
    <n v="5"/>
    <n v="17.829999999999998"/>
    <n v="89.149999999999991"/>
  </r>
  <r>
    <x v="2"/>
    <x v="4"/>
    <x v="1"/>
    <s v="Henry Stanley"/>
    <d v="2016-02-06T00:00:00"/>
    <x v="1"/>
    <s v="2016"/>
    <x v="3"/>
    <n v="8"/>
    <n v="53.35"/>
    <n v="426.8"/>
  </r>
  <r>
    <x v="1"/>
    <x v="4"/>
    <x v="1"/>
    <s v="Gloria Oliver"/>
    <d v="2016-02-06T00:00:00"/>
    <x v="1"/>
    <s v="2016"/>
    <x v="2"/>
    <n v="2"/>
    <n v="17.829999999999998"/>
    <n v="35.659999999999997"/>
  </r>
  <r>
    <x v="1"/>
    <x v="4"/>
    <x v="1"/>
    <s v="Marilyn Graham"/>
    <d v="2016-02-07T00:00:00"/>
    <x v="1"/>
    <s v="2016"/>
    <x v="1"/>
    <n v="8"/>
    <n v="16.32"/>
    <n v="130.56"/>
  </r>
  <r>
    <x v="0"/>
    <x v="1"/>
    <x v="0"/>
    <s v="Judith Woods"/>
    <d v="2016-02-07T00:00:00"/>
    <x v="1"/>
    <s v="2016"/>
    <x v="2"/>
    <n v="5"/>
    <n v="17.829999999999998"/>
    <n v="89.149999999999991"/>
  </r>
  <r>
    <x v="0"/>
    <x v="6"/>
    <x v="0"/>
    <s v="Alan Dean"/>
    <d v="2016-02-07T00:00:00"/>
    <x v="1"/>
    <s v="2016"/>
    <x v="0"/>
    <n v="3"/>
    <n v="12.42"/>
    <n v="37.26"/>
  </r>
  <r>
    <x v="0"/>
    <x v="3"/>
    <x v="0"/>
    <s v="Albert Dunn"/>
    <d v="2016-02-07T00:00:00"/>
    <x v="1"/>
    <s v="2016"/>
    <x v="0"/>
    <n v="2"/>
    <n v="12.42"/>
    <n v="24.84"/>
  </r>
  <r>
    <x v="0"/>
    <x v="3"/>
    <x v="0"/>
    <s v="Arthur Simmons"/>
    <d v="2016-02-07T00:00:00"/>
    <x v="1"/>
    <s v="2016"/>
    <x v="3"/>
    <n v="9"/>
    <n v="53.35"/>
    <n v="480.15000000000003"/>
  </r>
  <r>
    <x v="3"/>
    <x v="0"/>
    <x v="0"/>
    <s v="Jean Fowler"/>
    <d v="2016-02-07T00:00:00"/>
    <x v="1"/>
    <s v="2016"/>
    <x v="0"/>
    <n v="8"/>
    <n v="12.42"/>
    <n v="99.36"/>
  </r>
  <r>
    <x v="0"/>
    <x v="6"/>
    <x v="0"/>
    <s v="Carolyn Rivera"/>
    <d v="2016-02-07T00:00:00"/>
    <x v="1"/>
    <s v="2016"/>
    <x v="2"/>
    <n v="6"/>
    <n v="17.829999999999998"/>
    <n v="106.97999999999999"/>
  </r>
  <r>
    <x v="0"/>
    <x v="0"/>
    <x v="0"/>
    <s v="Wanda Cole"/>
    <d v="2016-02-07T00:00:00"/>
    <x v="1"/>
    <s v="2016"/>
    <x v="1"/>
    <n v="2"/>
    <n v="16.32"/>
    <n v="32.64"/>
  </r>
  <r>
    <x v="3"/>
    <x v="0"/>
    <x v="0"/>
    <s v="Dennis Reed"/>
    <d v="2016-02-07T00:00:00"/>
    <x v="1"/>
    <s v="2016"/>
    <x v="0"/>
    <n v="10"/>
    <n v="12.42"/>
    <n v="124.2"/>
  </r>
  <r>
    <x v="2"/>
    <x v="5"/>
    <x v="1"/>
    <s v="Diane Lewis"/>
    <d v="2016-02-07T00:00:00"/>
    <x v="1"/>
    <s v="2016"/>
    <x v="0"/>
    <n v="3"/>
    <n v="12.42"/>
    <n v="37.26"/>
  </r>
  <r>
    <x v="2"/>
    <x v="2"/>
    <x v="1"/>
    <s v="Karen Willis"/>
    <d v="2016-02-07T00:00:00"/>
    <x v="1"/>
    <s v="2016"/>
    <x v="0"/>
    <n v="9"/>
    <n v="12.42"/>
    <n v="111.78"/>
  </r>
  <r>
    <x v="4"/>
    <x v="3"/>
    <x v="0"/>
    <s v="Russell Day"/>
    <d v="2016-02-07T00:00:00"/>
    <x v="1"/>
    <s v="2016"/>
    <x v="1"/>
    <n v="6"/>
    <n v="16.32"/>
    <n v="97.92"/>
  </r>
  <r>
    <x v="0"/>
    <x v="0"/>
    <x v="0"/>
    <s v="Susan Watkins"/>
    <d v="2016-02-07T00:00:00"/>
    <x v="1"/>
    <s v="2016"/>
    <x v="3"/>
    <n v="7"/>
    <n v="53.35"/>
    <n v="373.45"/>
  </r>
  <r>
    <x v="2"/>
    <x v="2"/>
    <x v="1"/>
    <s v="Craig Reyes"/>
    <d v="2016-02-07T00:00:00"/>
    <x v="1"/>
    <s v="2016"/>
    <x v="0"/>
    <n v="9"/>
    <n v="12.42"/>
    <n v="111.78"/>
  </r>
  <r>
    <x v="2"/>
    <x v="4"/>
    <x v="1"/>
    <s v="Teresa Fisher"/>
    <d v="2016-02-08T00:00:00"/>
    <x v="1"/>
    <s v="2016"/>
    <x v="3"/>
    <n v="5"/>
    <n v="53.35"/>
    <n v="266.75"/>
  </r>
  <r>
    <x v="1"/>
    <x v="2"/>
    <x v="1"/>
    <s v="Pamela Alexander"/>
    <d v="2016-02-08T00:00:00"/>
    <x v="1"/>
    <s v="2016"/>
    <x v="3"/>
    <n v="9"/>
    <n v="53.35"/>
    <n v="480.15000000000003"/>
  </r>
  <r>
    <x v="0"/>
    <x v="0"/>
    <x v="0"/>
    <s v="Dennis Reed"/>
    <d v="2016-02-08T00:00:00"/>
    <x v="1"/>
    <s v="2016"/>
    <x v="3"/>
    <n v="3"/>
    <n v="53.35"/>
    <n v="160.05000000000001"/>
  </r>
  <r>
    <x v="4"/>
    <x v="1"/>
    <x v="0"/>
    <s v="Raymond Collins"/>
    <d v="2016-02-08T00:00:00"/>
    <x v="1"/>
    <s v="2016"/>
    <x v="0"/>
    <n v="5"/>
    <n v="12.42"/>
    <n v="62.1"/>
  </r>
  <r>
    <x v="1"/>
    <x v="2"/>
    <x v="1"/>
    <s v="Harry Hanson"/>
    <d v="2016-02-08T00:00:00"/>
    <x v="1"/>
    <s v="2016"/>
    <x v="0"/>
    <n v="3"/>
    <n v="12.42"/>
    <n v="37.26"/>
  </r>
  <r>
    <x v="4"/>
    <x v="0"/>
    <x v="0"/>
    <s v="Roger Andrews"/>
    <d v="2016-02-08T00:00:00"/>
    <x v="1"/>
    <s v="2016"/>
    <x v="2"/>
    <n v="4"/>
    <n v="17.829999999999998"/>
    <n v="71.319999999999993"/>
  </r>
  <r>
    <x v="2"/>
    <x v="4"/>
    <x v="1"/>
    <s v="Sharon Wagner"/>
    <d v="2016-02-08T00:00:00"/>
    <x v="1"/>
    <s v="2016"/>
    <x v="0"/>
    <n v="7"/>
    <n v="12.42"/>
    <n v="86.94"/>
  </r>
  <r>
    <x v="0"/>
    <x v="1"/>
    <x v="0"/>
    <s v="Marie Rivera"/>
    <d v="2016-02-08T00:00:00"/>
    <x v="1"/>
    <s v="2016"/>
    <x v="2"/>
    <n v="6"/>
    <n v="17.829999999999998"/>
    <n v="106.97999999999999"/>
  </r>
  <r>
    <x v="0"/>
    <x v="1"/>
    <x v="0"/>
    <s v="Louis Marshall"/>
    <d v="2016-02-08T00:00:00"/>
    <x v="1"/>
    <s v="2016"/>
    <x v="2"/>
    <n v="6"/>
    <n v="17.829999999999998"/>
    <n v="106.97999999999999"/>
  </r>
  <r>
    <x v="2"/>
    <x v="4"/>
    <x v="1"/>
    <s v="Sharon Rice"/>
    <d v="2016-02-08T00:00:00"/>
    <x v="1"/>
    <s v="2016"/>
    <x v="0"/>
    <n v="7"/>
    <n v="12.42"/>
    <n v="86.94"/>
  </r>
  <r>
    <x v="2"/>
    <x v="5"/>
    <x v="1"/>
    <s v="Brenda Nelson"/>
    <d v="2016-02-08T00:00:00"/>
    <x v="1"/>
    <s v="2016"/>
    <x v="1"/>
    <n v="6"/>
    <n v="16.32"/>
    <n v="97.92"/>
  </r>
  <r>
    <x v="2"/>
    <x v="5"/>
    <x v="1"/>
    <s v="Diane Lewis"/>
    <d v="2016-02-08T00:00:00"/>
    <x v="1"/>
    <s v="2016"/>
    <x v="0"/>
    <n v="5"/>
    <n v="12.42"/>
    <n v="62.1"/>
  </r>
  <r>
    <x v="3"/>
    <x v="1"/>
    <x v="0"/>
    <s v="Jessica Lewis"/>
    <d v="2016-02-08T00:00:00"/>
    <x v="1"/>
    <s v="2016"/>
    <x v="0"/>
    <n v="5"/>
    <n v="12.42"/>
    <n v="62.1"/>
  </r>
  <r>
    <x v="0"/>
    <x v="1"/>
    <x v="0"/>
    <s v="Wayne Lawson"/>
    <d v="2016-02-08T00:00:00"/>
    <x v="1"/>
    <s v="2016"/>
    <x v="1"/>
    <n v="9"/>
    <n v="16.32"/>
    <n v="146.88"/>
  </r>
  <r>
    <x v="0"/>
    <x v="1"/>
    <x v="0"/>
    <s v="Jane Sims"/>
    <d v="2016-02-08T00:00:00"/>
    <x v="1"/>
    <s v="2016"/>
    <x v="3"/>
    <n v="1"/>
    <n v="53.35"/>
    <n v="53.35"/>
  </r>
  <r>
    <x v="3"/>
    <x v="1"/>
    <x v="0"/>
    <s v="Theresa Mendoza"/>
    <d v="2016-02-09T00:00:00"/>
    <x v="1"/>
    <s v="2016"/>
    <x v="0"/>
    <n v="6"/>
    <n v="12.42"/>
    <n v="74.52"/>
  </r>
  <r>
    <x v="2"/>
    <x v="2"/>
    <x v="1"/>
    <s v="Mary Green"/>
    <d v="2016-02-09T00:00:00"/>
    <x v="1"/>
    <s v="2016"/>
    <x v="1"/>
    <n v="6"/>
    <n v="16.32"/>
    <n v="97.92"/>
  </r>
  <r>
    <x v="2"/>
    <x v="2"/>
    <x v="1"/>
    <s v="Emily Matthews"/>
    <d v="2016-02-09T00:00:00"/>
    <x v="1"/>
    <s v="2016"/>
    <x v="2"/>
    <n v="2"/>
    <n v="17.829999999999998"/>
    <n v="35.659999999999997"/>
  </r>
  <r>
    <x v="4"/>
    <x v="3"/>
    <x v="0"/>
    <s v="Billy Wood"/>
    <d v="2016-02-09T00:00:00"/>
    <x v="1"/>
    <s v="2016"/>
    <x v="0"/>
    <n v="3"/>
    <n v="12.42"/>
    <n v="37.26"/>
  </r>
  <r>
    <x v="1"/>
    <x v="2"/>
    <x v="1"/>
    <s v="Gary Weaver"/>
    <d v="2016-02-09T00:00:00"/>
    <x v="1"/>
    <s v="2016"/>
    <x v="3"/>
    <n v="8"/>
    <n v="53.35"/>
    <n v="426.8"/>
  </r>
  <r>
    <x v="0"/>
    <x v="3"/>
    <x v="0"/>
    <s v="Edward Wells"/>
    <d v="2016-02-09T00:00:00"/>
    <x v="1"/>
    <s v="2016"/>
    <x v="0"/>
    <n v="10"/>
    <n v="12.42"/>
    <n v="124.2"/>
  </r>
  <r>
    <x v="4"/>
    <x v="0"/>
    <x v="0"/>
    <s v="Joseph Bishop"/>
    <d v="2016-02-09T00:00:00"/>
    <x v="1"/>
    <s v="2016"/>
    <x v="2"/>
    <n v="10"/>
    <n v="17.829999999999998"/>
    <n v="178.29999999999998"/>
  </r>
  <r>
    <x v="2"/>
    <x v="5"/>
    <x v="1"/>
    <s v="Beverly Jacobs"/>
    <d v="2016-02-09T00:00:00"/>
    <x v="1"/>
    <s v="2016"/>
    <x v="1"/>
    <n v="6"/>
    <n v="16.32"/>
    <n v="97.92"/>
  </r>
  <r>
    <x v="4"/>
    <x v="0"/>
    <x v="0"/>
    <s v="Steven Miller"/>
    <d v="2016-02-09T00:00:00"/>
    <x v="1"/>
    <s v="2016"/>
    <x v="3"/>
    <n v="6"/>
    <n v="53.35"/>
    <n v="320.10000000000002"/>
  </r>
  <r>
    <x v="4"/>
    <x v="0"/>
    <x v="0"/>
    <s v="Thomas Robinson"/>
    <d v="2016-02-09T00:00:00"/>
    <x v="1"/>
    <s v="2016"/>
    <x v="1"/>
    <n v="1"/>
    <n v="16.32"/>
    <n v="16.32"/>
  </r>
  <r>
    <x v="2"/>
    <x v="2"/>
    <x v="1"/>
    <s v="Terry Nguyen"/>
    <d v="2016-02-10T00:00:00"/>
    <x v="1"/>
    <s v="2016"/>
    <x v="3"/>
    <n v="10"/>
    <n v="53.35"/>
    <n v="533.5"/>
  </r>
  <r>
    <x v="1"/>
    <x v="4"/>
    <x v="1"/>
    <s v="Alice Taylor"/>
    <d v="2016-02-10T00:00:00"/>
    <x v="1"/>
    <s v="2016"/>
    <x v="1"/>
    <n v="3"/>
    <n v="16.32"/>
    <n v="48.96"/>
  </r>
  <r>
    <x v="0"/>
    <x v="0"/>
    <x v="0"/>
    <s v="Kenneth Nelson"/>
    <d v="2016-02-10T00:00:00"/>
    <x v="1"/>
    <s v="2016"/>
    <x v="1"/>
    <n v="7"/>
    <n v="16.32"/>
    <n v="114.24000000000001"/>
  </r>
  <r>
    <x v="3"/>
    <x v="1"/>
    <x v="0"/>
    <s v="Lawrence Ruiz"/>
    <d v="2016-02-10T00:00:00"/>
    <x v="1"/>
    <s v="2016"/>
    <x v="2"/>
    <n v="9"/>
    <n v="17.829999999999998"/>
    <n v="160.46999999999997"/>
  </r>
  <r>
    <x v="4"/>
    <x v="3"/>
    <x v="0"/>
    <s v="Johnny Fowler"/>
    <d v="2016-02-10T00:00:00"/>
    <x v="1"/>
    <s v="2016"/>
    <x v="1"/>
    <n v="5"/>
    <n v="16.32"/>
    <n v="81.599999999999994"/>
  </r>
  <r>
    <x v="1"/>
    <x v="4"/>
    <x v="1"/>
    <s v="Kathy Lee"/>
    <d v="2016-02-10T00:00:00"/>
    <x v="1"/>
    <s v="2016"/>
    <x v="0"/>
    <n v="7"/>
    <n v="12.42"/>
    <n v="86.94"/>
  </r>
  <r>
    <x v="0"/>
    <x v="0"/>
    <x v="0"/>
    <s v="Harold Schmidt"/>
    <d v="2016-02-10T00:00:00"/>
    <x v="1"/>
    <s v="2016"/>
    <x v="1"/>
    <n v="6"/>
    <n v="16.32"/>
    <n v="97.92"/>
  </r>
  <r>
    <x v="0"/>
    <x v="0"/>
    <x v="0"/>
    <s v="Cheryl Williamson"/>
    <d v="2016-02-10T00:00:00"/>
    <x v="1"/>
    <s v="2016"/>
    <x v="2"/>
    <n v="4"/>
    <n v="17.829999999999998"/>
    <n v="71.319999999999993"/>
  </r>
  <r>
    <x v="2"/>
    <x v="5"/>
    <x v="1"/>
    <s v="Jimmy Warren"/>
    <d v="2016-02-10T00:00:00"/>
    <x v="1"/>
    <s v="2016"/>
    <x v="0"/>
    <n v="2"/>
    <n v="12.42"/>
    <n v="24.84"/>
  </r>
  <r>
    <x v="1"/>
    <x v="2"/>
    <x v="1"/>
    <s v="Charles Collins"/>
    <d v="2016-02-10T00:00:00"/>
    <x v="1"/>
    <s v="2016"/>
    <x v="1"/>
    <n v="7"/>
    <n v="16.32"/>
    <n v="114.24000000000001"/>
  </r>
  <r>
    <x v="0"/>
    <x v="0"/>
    <x v="0"/>
    <s v="Joan Cooper"/>
    <d v="2016-02-10T00:00:00"/>
    <x v="1"/>
    <s v="2016"/>
    <x v="0"/>
    <n v="6"/>
    <n v="12.42"/>
    <n v="74.52"/>
  </r>
  <r>
    <x v="3"/>
    <x v="0"/>
    <x v="0"/>
    <s v="Matthew Berry"/>
    <d v="2016-02-10T00:00:00"/>
    <x v="1"/>
    <s v="2016"/>
    <x v="3"/>
    <n v="9"/>
    <n v="53.35"/>
    <n v="480.15000000000003"/>
  </r>
  <r>
    <x v="3"/>
    <x v="1"/>
    <x v="0"/>
    <s v="Sharon Perez"/>
    <d v="2016-02-10T00:00:00"/>
    <x v="1"/>
    <s v="2016"/>
    <x v="1"/>
    <n v="3"/>
    <n v="16.32"/>
    <n v="48.96"/>
  </r>
  <r>
    <x v="1"/>
    <x v="2"/>
    <x v="1"/>
    <s v="Gloria Morris"/>
    <d v="2016-02-10T00:00:00"/>
    <x v="1"/>
    <s v="2016"/>
    <x v="2"/>
    <n v="4"/>
    <n v="17.829999999999998"/>
    <n v="71.319999999999993"/>
  </r>
  <r>
    <x v="3"/>
    <x v="6"/>
    <x v="0"/>
    <s v="Debra Gutierrez"/>
    <d v="2016-02-10T00:00:00"/>
    <x v="1"/>
    <s v="2016"/>
    <x v="1"/>
    <n v="1"/>
    <n v="16.32"/>
    <n v="16.32"/>
  </r>
  <r>
    <x v="1"/>
    <x v="2"/>
    <x v="1"/>
    <s v="Gary Weaver"/>
    <d v="2016-02-10T00:00:00"/>
    <x v="1"/>
    <s v="2016"/>
    <x v="2"/>
    <n v="10"/>
    <n v="17.829999999999998"/>
    <n v="178.29999999999998"/>
  </r>
  <r>
    <x v="4"/>
    <x v="1"/>
    <x v="0"/>
    <s v="Debra Palmer"/>
    <d v="2016-02-10T00:00:00"/>
    <x v="1"/>
    <s v="2016"/>
    <x v="2"/>
    <n v="1"/>
    <n v="17.829999999999998"/>
    <n v="17.829999999999998"/>
  </r>
  <r>
    <x v="3"/>
    <x v="3"/>
    <x v="0"/>
    <s v="Todd Miller"/>
    <d v="2016-02-11T00:00:00"/>
    <x v="1"/>
    <s v="2016"/>
    <x v="2"/>
    <n v="7"/>
    <n v="17.829999999999998"/>
    <n v="124.80999999999999"/>
  </r>
  <r>
    <x v="4"/>
    <x v="3"/>
    <x v="0"/>
    <s v="Amy Olson"/>
    <d v="2016-02-11T00:00:00"/>
    <x v="1"/>
    <s v="2016"/>
    <x v="0"/>
    <n v="4"/>
    <n v="12.42"/>
    <n v="49.68"/>
  </r>
  <r>
    <x v="3"/>
    <x v="1"/>
    <x v="0"/>
    <s v="Helen Dean"/>
    <d v="2016-02-11T00:00:00"/>
    <x v="1"/>
    <s v="2016"/>
    <x v="0"/>
    <n v="5"/>
    <n v="12.42"/>
    <n v="62.1"/>
  </r>
  <r>
    <x v="1"/>
    <x v="5"/>
    <x v="1"/>
    <s v="Helen Diaz"/>
    <d v="2016-02-11T00:00:00"/>
    <x v="1"/>
    <s v="2016"/>
    <x v="0"/>
    <n v="3"/>
    <n v="12.42"/>
    <n v="37.26"/>
  </r>
  <r>
    <x v="1"/>
    <x v="4"/>
    <x v="1"/>
    <s v="Marilyn Graham"/>
    <d v="2016-02-11T00:00:00"/>
    <x v="1"/>
    <s v="2016"/>
    <x v="0"/>
    <n v="7"/>
    <n v="12.42"/>
    <n v="86.94"/>
  </r>
  <r>
    <x v="4"/>
    <x v="0"/>
    <x v="0"/>
    <s v="Lori Shaw"/>
    <d v="2016-02-11T00:00:00"/>
    <x v="1"/>
    <s v="2016"/>
    <x v="3"/>
    <n v="8"/>
    <n v="53.35"/>
    <n v="426.8"/>
  </r>
  <r>
    <x v="0"/>
    <x v="6"/>
    <x v="0"/>
    <s v="Clarence Mason"/>
    <d v="2016-02-11T00:00:00"/>
    <x v="1"/>
    <s v="2016"/>
    <x v="3"/>
    <n v="10"/>
    <n v="53.35"/>
    <n v="533.5"/>
  </r>
  <r>
    <x v="3"/>
    <x v="1"/>
    <x v="0"/>
    <s v="Raymond Collins"/>
    <d v="2016-02-11T00:00:00"/>
    <x v="1"/>
    <s v="2016"/>
    <x v="0"/>
    <n v="9"/>
    <n v="12.42"/>
    <n v="111.78"/>
  </r>
  <r>
    <x v="3"/>
    <x v="3"/>
    <x v="0"/>
    <s v="Phyllis Gonzales"/>
    <d v="2016-02-11T00:00:00"/>
    <x v="1"/>
    <s v="2016"/>
    <x v="2"/>
    <n v="8"/>
    <n v="17.829999999999998"/>
    <n v="142.63999999999999"/>
  </r>
  <r>
    <x v="4"/>
    <x v="1"/>
    <x v="0"/>
    <s v="Maria Johnston"/>
    <d v="2016-02-11T00:00:00"/>
    <x v="1"/>
    <s v="2016"/>
    <x v="0"/>
    <n v="2"/>
    <n v="12.42"/>
    <n v="24.84"/>
  </r>
  <r>
    <x v="3"/>
    <x v="3"/>
    <x v="0"/>
    <s v="Rachel Larson"/>
    <d v="2016-02-11T00:00:00"/>
    <x v="1"/>
    <s v="2016"/>
    <x v="0"/>
    <n v="9"/>
    <n v="12.42"/>
    <n v="111.78"/>
  </r>
  <r>
    <x v="3"/>
    <x v="0"/>
    <x v="0"/>
    <s v="Charles Ray"/>
    <d v="2016-02-11T00:00:00"/>
    <x v="1"/>
    <s v="2016"/>
    <x v="1"/>
    <n v="8"/>
    <n v="16.32"/>
    <n v="130.56"/>
  </r>
  <r>
    <x v="3"/>
    <x v="3"/>
    <x v="0"/>
    <s v="Kimberly Coleman"/>
    <d v="2016-02-11T00:00:00"/>
    <x v="1"/>
    <s v="2016"/>
    <x v="3"/>
    <n v="1"/>
    <n v="53.35"/>
    <n v="53.35"/>
  </r>
  <r>
    <x v="0"/>
    <x v="1"/>
    <x v="0"/>
    <s v="Theresa Mendoza"/>
    <d v="2016-02-11T00:00:00"/>
    <x v="1"/>
    <s v="2016"/>
    <x v="2"/>
    <n v="10"/>
    <n v="17.829999999999998"/>
    <n v="178.29999999999998"/>
  </r>
  <r>
    <x v="3"/>
    <x v="0"/>
    <x v="0"/>
    <s v="Ernest Kelley"/>
    <d v="2016-02-11T00:00:00"/>
    <x v="1"/>
    <s v="2016"/>
    <x v="2"/>
    <n v="8"/>
    <n v="17.829999999999998"/>
    <n v="142.63999999999999"/>
  </r>
  <r>
    <x v="1"/>
    <x v="4"/>
    <x v="1"/>
    <s v="Martha Harper"/>
    <d v="2016-02-11T00:00:00"/>
    <x v="1"/>
    <s v="2016"/>
    <x v="2"/>
    <n v="5"/>
    <n v="17.829999999999998"/>
    <n v="89.149999999999991"/>
  </r>
  <r>
    <x v="0"/>
    <x v="0"/>
    <x v="0"/>
    <s v="Shirley Rivera"/>
    <d v="2016-02-12T00:00:00"/>
    <x v="1"/>
    <s v="2016"/>
    <x v="0"/>
    <n v="5"/>
    <n v="12.42"/>
    <n v="62.1"/>
  </r>
  <r>
    <x v="2"/>
    <x v="4"/>
    <x v="1"/>
    <s v="Teresa Fisher"/>
    <d v="2016-02-12T00:00:00"/>
    <x v="1"/>
    <s v="2016"/>
    <x v="1"/>
    <n v="3"/>
    <n v="16.32"/>
    <n v="48.96"/>
  </r>
  <r>
    <x v="4"/>
    <x v="1"/>
    <x v="0"/>
    <s v="Billy Reed"/>
    <d v="2016-02-12T00:00:00"/>
    <x v="1"/>
    <s v="2016"/>
    <x v="0"/>
    <n v="8"/>
    <n v="12.42"/>
    <n v="99.36"/>
  </r>
  <r>
    <x v="1"/>
    <x v="5"/>
    <x v="1"/>
    <s v="Rachel Stanley"/>
    <d v="2016-02-12T00:00:00"/>
    <x v="1"/>
    <s v="2016"/>
    <x v="2"/>
    <n v="6"/>
    <n v="17.829999999999998"/>
    <n v="106.97999999999999"/>
  </r>
  <r>
    <x v="4"/>
    <x v="1"/>
    <x v="0"/>
    <s v="Jerry Pierce"/>
    <d v="2016-02-12T00:00:00"/>
    <x v="1"/>
    <s v="2016"/>
    <x v="0"/>
    <n v="1"/>
    <n v="12.42"/>
    <n v="12.42"/>
  </r>
  <r>
    <x v="4"/>
    <x v="1"/>
    <x v="0"/>
    <s v="Cheryl Riley"/>
    <d v="2016-02-12T00:00:00"/>
    <x v="1"/>
    <s v="2016"/>
    <x v="2"/>
    <n v="9"/>
    <n v="17.829999999999998"/>
    <n v="160.46999999999997"/>
  </r>
  <r>
    <x v="2"/>
    <x v="5"/>
    <x v="1"/>
    <s v="Andrea Washington"/>
    <d v="2016-02-12T00:00:00"/>
    <x v="1"/>
    <s v="2016"/>
    <x v="1"/>
    <n v="10"/>
    <n v="16.32"/>
    <n v="163.19999999999999"/>
  </r>
  <r>
    <x v="2"/>
    <x v="2"/>
    <x v="1"/>
    <s v="Stephen Murray"/>
    <d v="2016-02-12T00:00:00"/>
    <x v="1"/>
    <s v="2016"/>
    <x v="2"/>
    <n v="9"/>
    <n v="17.829999999999998"/>
    <n v="160.46999999999997"/>
  </r>
  <r>
    <x v="0"/>
    <x v="0"/>
    <x v="0"/>
    <s v="Joseph Bishop"/>
    <d v="2016-02-12T00:00:00"/>
    <x v="1"/>
    <s v="2016"/>
    <x v="2"/>
    <n v="1"/>
    <n v="17.829999999999998"/>
    <n v="17.829999999999998"/>
  </r>
  <r>
    <x v="0"/>
    <x v="0"/>
    <x v="0"/>
    <s v="Justin Dixon"/>
    <d v="2016-02-12T00:00:00"/>
    <x v="1"/>
    <s v="2016"/>
    <x v="0"/>
    <n v="6"/>
    <n v="12.42"/>
    <n v="74.52"/>
  </r>
  <r>
    <x v="0"/>
    <x v="1"/>
    <x v="0"/>
    <s v="Kimberly Adams"/>
    <d v="2016-02-12T00:00:00"/>
    <x v="1"/>
    <s v="2016"/>
    <x v="1"/>
    <n v="8"/>
    <n v="16.32"/>
    <n v="130.56"/>
  </r>
  <r>
    <x v="2"/>
    <x v="5"/>
    <x v="1"/>
    <s v="Angela Fowler"/>
    <d v="2016-02-12T00:00:00"/>
    <x v="1"/>
    <s v="2016"/>
    <x v="2"/>
    <n v="1"/>
    <n v="17.829999999999998"/>
    <n v="17.829999999999998"/>
  </r>
  <r>
    <x v="2"/>
    <x v="2"/>
    <x v="1"/>
    <s v="Jason Berry"/>
    <d v="2016-02-12T00:00:00"/>
    <x v="1"/>
    <s v="2016"/>
    <x v="0"/>
    <n v="7"/>
    <n v="12.42"/>
    <n v="86.94"/>
  </r>
  <r>
    <x v="0"/>
    <x v="0"/>
    <x v="0"/>
    <s v="Ann Duncan"/>
    <d v="2016-02-13T00:00:00"/>
    <x v="1"/>
    <s v="2016"/>
    <x v="3"/>
    <n v="6"/>
    <n v="53.35"/>
    <n v="320.10000000000002"/>
  </r>
  <r>
    <x v="4"/>
    <x v="0"/>
    <x v="0"/>
    <s v="Joan Cooper"/>
    <d v="2016-02-13T00:00:00"/>
    <x v="1"/>
    <s v="2016"/>
    <x v="0"/>
    <n v="4"/>
    <n v="12.42"/>
    <n v="49.68"/>
  </r>
  <r>
    <x v="0"/>
    <x v="0"/>
    <x v="0"/>
    <s v="Virginia Foster"/>
    <d v="2016-02-13T00:00:00"/>
    <x v="1"/>
    <s v="2016"/>
    <x v="2"/>
    <n v="2"/>
    <n v="17.829999999999998"/>
    <n v="35.659999999999997"/>
  </r>
  <r>
    <x v="3"/>
    <x v="3"/>
    <x v="0"/>
    <s v="Jacqueline Wheeler"/>
    <d v="2016-02-13T00:00:00"/>
    <x v="1"/>
    <s v="2016"/>
    <x v="0"/>
    <n v="9"/>
    <n v="12.42"/>
    <n v="111.78"/>
  </r>
  <r>
    <x v="2"/>
    <x v="5"/>
    <x v="1"/>
    <s v="Nicholas Schmidt"/>
    <d v="2016-02-13T00:00:00"/>
    <x v="1"/>
    <s v="2016"/>
    <x v="2"/>
    <n v="5"/>
    <n v="17.829999999999998"/>
    <n v="89.149999999999991"/>
  </r>
  <r>
    <x v="0"/>
    <x v="3"/>
    <x v="0"/>
    <s v="Tammy Hart"/>
    <d v="2016-02-13T00:00:00"/>
    <x v="1"/>
    <s v="2016"/>
    <x v="0"/>
    <n v="5"/>
    <n v="12.42"/>
    <n v="62.1"/>
  </r>
  <r>
    <x v="0"/>
    <x v="1"/>
    <x v="0"/>
    <s v="Christina Oliver"/>
    <d v="2016-02-13T00:00:00"/>
    <x v="1"/>
    <s v="2016"/>
    <x v="1"/>
    <n v="10"/>
    <n v="16.32"/>
    <n v="163.19999999999999"/>
  </r>
  <r>
    <x v="0"/>
    <x v="3"/>
    <x v="0"/>
    <s v="Maria Hughes"/>
    <d v="2016-02-13T00:00:00"/>
    <x v="1"/>
    <s v="2016"/>
    <x v="0"/>
    <n v="3"/>
    <n v="12.42"/>
    <n v="37.26"/>
  </r>
  <r>
    <x v="4"/>
    <x v="1"/>
    <x v="0"/>
    <s v="Maria Johnston"/>
    <d v="2016-02-13T00:00:00"/>
    <x v="1"/>
    <s v="2016"/>
    <x v="2"/>
    <n v="3"/>
    <n v="17.829999999999998"/>
    <n v="53.489999999999995"/>
  </r>
  <r>
    <x v="1"/>
    <x v="4"/>
    <x v="1"/>
    <s v="Wanda Allen"/>
    <d v="2016-02-13T00:00:00"/>
    <x v="1"/>
    <s v="2016"/>
    <x v="0"/>
    <n v="1"/>
    <n v="12.42"/>
    <n v="12.42"/>
  </r>
  <r>
    <x v="2"/>
    <x v="2"/>
    <x v="1"/>
    <s v="Paula Ross"/>
    <d v="2016-02-13T00:00:00"/>
    <x v="1"/>
    <s v="2016"/>
    <x v="0"/>
    <n v="9"/>
    <n v="12.42"/>
    <n v="111.78"/>
  </r>
  <r>
    <x v="3"/>
    <x v="0"/>
    <x v="0"/>
    <s v="Carl Ford"/>
    <d v="2016-02-13T00:00:00"/>
    <x v="1"/>
    <s v="2016"/>
    <x v="0"/>
    <n v="3"/>
    <n v="12.42"/>
    <n v="37.26"/>
  </r>
  <r>
    <x v="0"/>
    <x v="1"/>
    <x v="0"/>
    <s v="Carlos Greene"/>
    <d v="2016-02-13T00:00:00"/>
    <x v="1"/>
    <s v="2016"/>
    <x v="0"/>
    <n v="1"/>
    <n v="12.42"/>
    <n v="12.42"/>
  </r>
  <r>
    <x v="2"/>
    <x v="4"/>
    <x v="1"/>
    <s v="Samuel Garza"/>
    <d v="2016-02-13T00:00:00"/>
    <x v="1"/>
    <s v="2016"/>
    <x v="3"/>
    <n v="10"/>
    <n v="53.35"/>
    <n v="533.5"/>
  </r>
  <r>
    <x v="1"/>
    <x v="4"/>
    <x v="1"/>
    <s v="Marilyn Franklin"/>
    <d v="2016-02-14T00:00:00"/>
    <x v="1"/>
    <s v="2016"/>
    <x v="2"/>
    <n v="8"/>
    <n v="17.829999999999998"/>
    <n v="142.63999999999999"/>
  </r>
  <r>
    <x v="3"/>
    <x v="0"/>
    <x v="0"/>
    <s v="Roger Gomez"/>
    <d v="2016-02-14T00:00:00"/>
    <x v="1"/>
    <s v="2016"/>
    <x v="0"/>
    <n v="6"/>
    <n v="12.42"/>
    <n v="74.52"/>
  </r>
  <r>
    <x v="2"/>
    <x v="4"/>
    <x v="1"/>
    <s v="Samuel Garza"/>
    <d v="2016-02-14T00:00:00"/>
    <x v="1"/>
    <s v="2016"/>
    <x v="0"/>
    <n v="2"/>
    <n v="12.42"/>
    <n v="24.84"/>
  </r>
  <r>
    <x v="0"/>
    <x v="1"/>
    <x v="0"/>
    <s v="Stephen Hicks"/>
    <d v="2016-02-14T00:00:00"/>
    <x v="1"/>
    <s v="2016"/>
    <x v="3"/>
    <n v="1"/>
    <n v="53.35"/>
    <n v="53.35"/>
  </r>
  <r>
    <x v="0"/>
    <x v="0"/>
    <x v="0"/>
    <s v="Gregory Thompson"/>
    <d v="2016-02-14T00:00:00"/>
    <x v="1"/>
    <s v="2016"/>
    <x v="1"/>
    <n v="3"/>
    <n v="16.32"/>
    <n v="48.96"/>
  </r>
  <r>
    <x v="3"/>
    <x v="0"/>
    <x v="0"/>
    <s v="Heather Lawrence"/>
    <d v="2016-02-14T00:00:00"/>
    <x v="1"/>
    <s v="2016"/>
    <x v="0"/>
    <n v="5"/>
    <n v="12.42"/>
    <n v="62.1"/>
  </r>
  <r>
    <x v="0"/>
    <x v="1"/>
    <x v="0"/>
    <s v="Mark Alexander"/>
    <d v="2016-02-14T00:00:00"/>
    <x v="1"/>
    <s v="2016"/>
    <x v="2"/>
    <n v="4"/>
    <n v="17.829999999999998"/>
    <n v="71.319999999999993"/>
  </r>
  <r>
    <x v="4"/>
    <x v="1"/>
    <x v="0"/>
    <s v="Joseph Boyd"/>
    <d v="2016-02-14T00:00:00"/>
    <x v="1"/>
    <s v="2016"/>
    <x v="0"/>
    <n v="7"/>
    <n v="12.42"/>
    <n v="86.94"/>
  </r>
  <r>
    <x v="0"/>
    <x v="3"/>
    <x v="0"/>
    <s v="Victor Watson"/>
    <d v="2016-02-14T00:00:00"/>
    <x v="1"/>
    <s v="2016"/>
    <x v="0"/>
    <n v="3"/>
    <n v="12.42"/>
    <n v="37.26"/>
  </r>
  <r>
    <x v="2"/>
    <x v="2"/>
    <x v="1"/>
    <s v="Henry Sanders"/>
    <d v="2016-02-14T00:00:00"/>
    <x v="1"/>
    <s v="2016"/>
    <x v="1"/>
    <n v="8"/>
    <n v="16.32"/>
    <n v="130.56"/>
  </r>
  <r>
    <x v="0"/>
    <x v="3"/>
    <x v="0"/>
    <s v="Joseph Foster"/>
    <d v="2016-02-14T00:00:00"/>
    <x v="1"/>
    <s v="2016"/>
    <x v="3"/>
    <n v="5"/>
    <n v="53.35"/>
    <n v="266.75"/>
  </r>
  <r>
    <x v="4"/>
    <x v="1"/>
    <x v="0"/>
    <s v="Heather Andrews"/>
    <d v="2016-02-14T00:00:00"/>
    <x v="1"/>
    <s v="2016"/>
    <x v="2"/>
    <n v="3"/>
    <n v="17.829999999999998"/>
    <n v="53.489999999999995"/>
  </r>
  <r>
    <x v="0"/>
    <x v="1"/>
    <x v="0"/>
    <s v="Alan Allen"/>
    <d v="2016-02-14T00:00:00"/>
    <x v="1"/>
    <s v="2016"/>
    <x v="2"/>
    <n v="10"/>
    <n v="17.829999999999998"/>
    <n v="178.29999999999998"/>
  </r>
  <r>
    <x v="1"/>
    <x v="5"/>
    <x v="1"/>
    <s v="Helen Diaz"/>
    <d v="2016-02-14T00:00:00"/>
    <x v="1"/>
    <s v="2016"/>
    <x v="0"/>
    <n v="9"/>
    <n v="12.42"/>
    <n v="111.78"/>
  </r>
  <r>
    <x v="0"/>
    <x v="1"/>
    <x v="0"/>
    <s v="Jerry Pierce"/>
    <d v="2016-02-14T00:00:00"/>
    <x v="1"/>
    <s v="2016"/>
    <x v="0"/>
    <n v="7"/>
    <n v="12.42"/>
    <n v="86.94"/>
  </r>
  <r>
    <x v="0"/>
    <x v="0"/>
    <x v="0"/>
    <s v="Kathryn Fox"/>
    <d v="2016-02-14T00:00:00"/>
    <x v="1"/>
    <s v="2016"/>
    <x v="1"/>
    <n v="1"/>
    <n v="16.32"/>
    <n v="16.32"/>
  </r>
  <r>
    <x v="3"/>
    <x v="3"/>
    <x v="0"/>
    <s v="Cynthia Mccoy"/>
    <d v="2016-02-14T00:00:00"/>
    <x v="1"/>
    <s v="2016"/>
    <x v="1"/>
    <n v="1"/>
    <n v="16.32"/>
    <n v="16.32"/>
  </r>
  <r>
    <x v="0"/>
    <x v="0"/>
    <x v="0"/>
    <s v="Michael Foster"/>
    <d v="2016-02-14T00:00:00"/>
    <x v="1"/>
    <s v="2016"/>
    <x v="3"/>
    <n v="3"/>
    <n v="53.35"/>
    <n v="160.05000000000001"/>
  </r>
  <r>
    <x v="0"/>
    <x v="3"/>
    <x v="0"/>
    <s v="Theresa Torres"/>
    <d v="2016-02-14T00:00:00"/>
    <x v="1"/>
    <s v="2016"/>
    <x v="1"/>
    <n v="6"/>
    <n v="16.32"/>
    <n v="97.92"/>
  </r>
  <r>
    <x v="3"/>
    <x v="0"/>
    <x v="0"/>
    <s v="Beverly Hamilton"/>
    <d v="2016-02-15T00:00:00"/>
    <x v="1"/>
    <s v="2016"/>
    <x v="0"/>
    <n v="2"/>
    <n v="12.42"/>
    <n v="24.84"/>
  </r>
  <r>
    <x v="0"/>
    <x v="0"/>
    <x v="0"/>
    <s v="Bruce Cruz"/>
    <d v="2016-02-15T00:00:00"/>
    <x v="1"/>
    <s v="2016"/>
    <x v="2"/>
    <n v="8"/>
    <n v="17.829999999999998"/>
    <n v="142.63999999999999"/>
  </r>
  <r>
    <x v="3"/>
    <x v="3"/>
    <x v="0"/>
    <s v="Ronald Lopez"/>
    <d v="2016-02-15T00:00:00"/>
    <x v="1"/>
    <s v="2016"/>
    <x v="3"/>
    <n v="5"/>
    <n v="53.35"/>
    <n v="266.75"/>
  </r>
  <r>
    <x v="2"/>
    <x v="2"/>
    <x v="1"/>
    <s v="Pamela Alexander"/>
    <d v="2016-02-15T00:00:00"/>
    <x v="1"/>
    <s v="2016"/>
    <x v="0"/>
    <n v="7"/>
    <n v="12.42"/>
    <n v="86.94"/>
  </r>
  <r>
    <x v="3"/>
    <x v="0"/>
    <x v="0"/>
    <s v="Janice Mason"/>
    <d v="2016-02-15T00:00:00"/>
    <x v="1"/>
    <s v="2016"/>
    <x v="0"/>
    <n v="3"/>
    <n v="12.42"/>
    <n v="37.26"/>
  </r>
  <r>
    <x v="0"/>
    <x v="6"/>
    <x v="0"/>
    <s v="Raymond Clark"/>
    <d v="2016-02-15T00:00:00"/>
    <x v="1"/>
    <s v="2016"/>
    <x v="1"/>
    <n v="7"/>
    <n v="16.32"/>
    <n v="114.24000000000001"/>
  </r>
  <r>
    <x v="0"/>
    <x v="0"/>
    <x v="0"/>
    <s v="Phillip Young"/>
    <d v="2016-02-15T00:00:00"/>
    <x v="1"/>
    <s v="2016"/>
    <x v="3"/>
    <n v="4"/>
    <n v="53.35"/>
    <n v="213.4"/>
  </r>
  <r>
    <x v="1"/>
    <x v="2"/>
    <x v="1"/>
    <s v="Mildred Hernandez"/>
    <d v="2016-02-15T00:00:00"/>
    <x v="1"/>
    <s v="2016"/>
    <x v="2"/>
    <n v="4"/>
    <n v="17.829999999999998"/>
    <n v="71.319999999999993"/>
  </r>
  <r>
    <x v="0"/>
    <x v="6"/>
    <x v="0"/>
    <s v="Scott Weaver"/>
    <d v="2016-02-16T00:00:00"/>
    <x v="1"/>
    <s v="2016"/>
    <x v="0"/>
    <n v="5"/>
    <n v="12.42"/>
    <n v="62.1"/>
  </r>
  <r>
    <x v="4"/>
    <x v="1"/>
    <x v="0"/>
    <s v="Debra Palmer"/>
    <d v="2016-02-16T00:00:00"/>
    <x v="1"/>
    <s v="2016"/>
    <x v="2"/>
    <n v="10"/>
    <n v="17.829999999999998"/>
    <n v="178.29999999999998"/>
  </r>
  <r>
    <x v="0"/>
    <x v="0"/>
    <x v="0"/>
    <s v="Harold Schmidt"/>
    <d v="2016-02-16T00:00:00"/>
    <x v="1"/>
    <s v="2016"/>
    <x v="2"/>
    <n v="9"/>
    <n v="17.829999999999998"/>
    <n v="160.46999999999997"/>
  </r>
  <r>
    <x v="0"/>
    <x v="0"/>
    <x v="0"/>
    <s v="Ernest Kelley"/>
    <d v="2016-02-16T00:00:00"/>
    <x v="1"/>
    <s v="2016"/>
    <x v="1"/>
    <n v="3"/>
    <n v="16.32"/>
    <n v="48.96"/>
  </r>
  <r>
    <x v="4"/>
    <x v="6"/>
    <x v="0"/>
    <s v="Brandon Morales"/>
    <d v="2016-02-16T00:00:00"/>
    <x v="1"/>
    <s v="2016"/>
    <x v="2"/>
    <n v="4"/>
    <n v="17.829999999999998"/>
    <n v="71.319999999999993"/>
  </r>
  <r>
    <x v="0"/>
    <x v="1"/>
    <x v="0"/>
    <s v="Emily Patterson"/>
    <d v="2016-02-16T00:00:00"/>
    <x v="1"/>
    <s v="2016"/>
    <x v="0"/>
    <n v="10"/>
    <n v="12.42"/>
    <n v="124.2"/>
  </r>
  <r>
    <x v="3"/>
    <x v="0"/>
    <x v="0"/>
    <s v="Cheryl Myers"/>
    <d v="2016-02-16T00:00:00"/>
    <x v="1"/>
    <s v="2016"/>
    <x v="1"/>
    <n v="8"/>
    <n v="16.32"/>
    <n v="130.56"/>
  </r>
  <r>
    <x v="3"/>
    <x v="6"/>
    <x v="0"/>
    <s v="Cheryl Henderson"/>
    <d v="2016-02-16T00:00:00"/>
    <x v="1"/>
    <s v="2016"/>
    <x v="0"/>
    <n v="2"/>
    <n v="12.42"/>
    <n v="24.84"/>
  </r>
  <r>
    <x v="4"/>
    <x v="0"/>
    <x v="0"/>
    <s v="Bruce Reynolds"/>
    <d v="2016-02-16T00:00:00"/>
    <x v="1"/>
    <s v="2016"/>
    <x v="1"/>
    <n v="2"/>
    <n v="16.32"/>
    <n v="32.64"/>
  </r>
  <r>
    <x v="2"/>
    <x v="5"/>
    <x v="1"/>
    <s v="Frank Garrett"/>
    <d v="2016-02-16T00:00:00"/>
    <x v="1"/>
    <s v="2016"/>
    <x v="3"/>
    <n v="10"/>
    <n v="53.35"/>
    <n v="533.5"/>
  </r>
  <r>
    <x v="2"/>
    <x v="2"/>
    <x v="1"/>
    <s v="Judy Sanchez"/>
    <d v="2016-02-16T00:00:00"/>
    <x v="1"/>
    <s v="2016"/>
    <x v="1"/>
    <n v="8"/>
    <n v="16.32"/>
    <n v="130.56"/>
  </r>
  <r>
    <x v="2"/>
    <x v="5"/>
    <x v="1"/>
    <s v="Mary Rose"/>
    <d v="2016-02-16T00:00:00"/>
    <x v="1"/>
    <s v="2016"/>
    <x v="0"/>
    <n v="8"/>
    <n v="12.42"/>
    <n v="99.36"/>
  </r>
  <r>
    <x v="4"/>
    <x v="6"/>
    <x v="0"/>
    <s v="Ryan Arnold"/>
    <d v="2016-02-17T00:00:00"/>
    <x v="1"/>
    <s v="2016"/>
    <x v="0"/>
    <n v="5"/>
    <n v="12.42"/>
    <n v="62.1"/>
  </r>
  <r>
    <x v="2"/>
    <x v="2"/>
    <x v="1"/>
    <s v="Gregory Richardson"/>
    <d v="2016-02-17T00:00:00"/>
    <x v="1"/>
    <s v="2016"/>
    <x v="3"/>
    <n v="4"/>
    <n v="53.35"/>
    <n v="213.4"/>
  </r>
  <r>
    <x v="3"/>
    <x v="1"/>
    <x v="0"/>
    <s v="Marilyn Perez"/>
    <d v="2016-02-17T00:00:00"/>
    <x v="1"/>
    <s v="2016"/>
    <x v="2"/>
    <n v="8"/>
    <n v="17.829999999999998"/>
    <n v="142.63999999999999"/>
  </r>
  <r>
    <x v="4"/>
    <x v="3"/>
    <x v="0"/>
    <s v="Eric Ellis"/>
    <d v="2016-02-17T00:00:00"/>
    <x v="1"/>
    <s v="2016"/>
    <x v="1"/>
    <n v="7"/>
    <n v="16.32"/>
    <n v="114.24000000000001"/>
  </r>
  <r>
    <x v="1"/>
    <x v="5"/>
    <x v="1"/>
    <s v="Joshua Baker"/>
    <d v="2016-02-17T00:00:00"/>
    <x v="1"/>
    <s v="2016"/>
    <x v="0"/>
    <n v="4"/>
    <n v="12.42"/>
    <n v="49.68"/>
  </r>
  <r>
    <x v="3"/>
    <x v="1"/>
    <x v="0"/>
    <s v="Carl Rice"/>
    <d v="2016-02-17T00:00:00"/>
    <x v="1"/>
    <s v="2016"/>
    <x v="0"/>
    <n v="1"/>
    <n v="12.42"/>
    <n v="12.42"/>
  </r>
  <r>
    <x v="2"/>
    <x v="4"/>
    <x v="1"/>
    <s v="Michelle Phillips"/>
    <d v="2016-02-17T00:00:00"/>
    <x v="1"/>
    <s v="2016"/>
    <x v="0"/>
    <n v="2"/>
    <n v="12.42"/>
    <n v="24.84"/>
  </r>
  <r>
    <x v="0"/>
    <x v="1"/>
    <x v="0"/>
    <s v="Juan Wallace"/>
    <d v="2016-02-17T00:00:00"/>
    <x v="1"/>
    <s v="2016"/>
    <x v="0"/>
    <n v="2"/>
    <n v="12.42"/>
    <n v="24.84"/>
  </r>
  <r>
    <x v="0"/>
    <x v="3"/>
    <x v="0"/>
    <s v="Benjamin Spencer"/>
    <d v="2016-02-17T00:00:00"/>
    <x v="1"/>
    <s v="2016"/>
    <x v="0"/>
    <n v="5"/>
    <n v="12.42"/>
    <n v="62.1"/>
  </r>
  <r>
    <x v="0"/>
    <x v="3"/>
    <x v="0"/>
    <s v="Michelle Henderson"/>
    <d v="2016-02-17T00:00:00"/>
    <x v="1"/>
    <s v="2016"/>
    <x v="0"/>
    <n v="6"/>
    <n v="12.42"/>
    <n v="74.52"/>
  </r>
  <r>
    <x v="1"/>
    <x v="4"/>
    <x v="1"/>
    <s v="Sharon Wagner"/>
    <d v="2016-02-17T00:00:00"/>
    <x v="1"/>
    <s v="2016"/>
    <x v="0"/>
    <n v="7"/>
    <n v="12.42"/>
    <n v="86.94"/>
  </r>
  <r>
    <x v="4"/>
    <x v="0"/>
    <x v="0"/>
    <s v="Diana Pierce"/>
    <d v="2016-02-17T00:00:00"/>
    <x v="1"/>
    <s v="2016"/>
    <x v="2"/>
    <n v="1"/>
    <n v="17.829999999999998"/>
    <n v="17.829999999999998"/>
  </r>
  <r>
    <x v="0"/>
    <x v="6"/>
    <x v="0"/>
    <s v="Ryan Arnold"/>
    <d v="2016-02-17T00:00:00"/>
    <x v="1"/>
    <s v="2016"/>
    <x v="0"/>
    <n v="9"/>
    <n v="12.42"/>
    <n v="111.78"/>
  </r>
  <r>
    <x v="1"/>
    <x v="2"/>
    <x v="1"/>
    <s v="Jason Berry"/>
    <d v="2016-02-17T00:00:00"/>
    <x v="1"/>
    <s v="2016"/>
    <x v="3"/>
    <n v="9"/>
    <n v="53.35"/>
    <n v="480.15000000000003"/>
  </r>
  <r>
    <x v="3"/>
    <x v="1"/>
    <x v="0"/>
    <s v="Shirley Murray"/>
    <d v="2016-02-17T00:00:00"/>
    <x v="1"/>
    <s v="2016"/>
    <x v="3"/>
    <n v="7"/>
    <n v="53.35"/>
    <n v="373.45"/>
  </r>
  <r>
    <x v="1"/>
    <x v="4"/>
    <x v="1"/>
    <s v="Sharon Rice"/>
    <d v="2016-02-17T00:00:00"/>
    <x v="1"/>
    <s v="2016"/>
    <x v="1"/>
    <n v="5"/>
    <n v="16.32"/>
    <n v="81.599999999999994"/>
  </r>
  <r>
    <x v="0"/>
    <x v="6"/>
    <x v="0"/>
    <s v="William Collins"/>
    <d v="2016-02-17T00:00:00"/>
    <x v="1"/>
    <s v="2016"/>
    <x v="3"/>
    <n v="1"/>
    <n v="53.35"/>
    <n v="53.35"/>
  </r>
  <r>
    <x v="0"/>
    <x v="0"/>
    <x v="0"/>
    <s v="Lillian Burke"/>
    <d v="2016-02-17T00:00:00"/>
    <x v="1"/>
    <s v="2016"/>
    <x v="0"/>
    <n v="5"/>
    <n v="12.42"/>
    <n v="62.1"/>
  </r>
  <r>
    <x v="3"/>
    <x v="6"/>
    <x v="0"/>
    <s v="Sandra Meyer"/>
    <d v="2016-02-17T00:00:00"/>
    <x v="1"/>
    <s v="2016"/>
    <x v="0"/>
    <n v="2"/>
    <n v="12.42"/>
    <n v="24.84"/>
  </r>
  <r>
    <x v="2"/>
    <x v="2"/>
    <x v="1"/>
    <s v="Angela Sullivan"/>
    <d v="2016-02-17T00:00:00"/>
    <x v="1"/>
    <s v="2016"/>
    <x v="0"/>
    <n v="10"/>
    <n v="12.42"/>
    <n v="124.2"/>
  </r>
  <r>
    <x v="0"/>
    <x v="0"/>
    <x v="0"/>
    <s v="Alice Kelly"/>
    <d v="2016-02-17T00:00:00"/>
    <x v="1"/>
    <s v="2016"/>
    <x v="0"/>
    <n v="5"/>
    <n v="12.42"/>
    <n v="62.1"/>
  </r>
  <r>
    <x v="1"/>
    <x v="5"/>
    <x v="1"/>
    <s v="Kathy Porter"/>
    <d v="2016-02-17T00:00:00"/>
    <x v="1"/>
    <s v="2016"/>
    <x v="1"/>
    <n v="3"/>
    <n v="16.32"/>
    <n v="48.96"/>
  </r>
  <r>
    <x v="1"/>
    <x v="5"/>
    <x v="1"/>
    <s v="Ann Hall"/>
    <d v="2016-02-18T00:00:00"/>
    <x v="1"/>
    <s v="2016"/>
    <x v="1"/>
    <n v="8"/>
    <n v="16.32"/>
    <n v="130.56"/>
  </r>
  <r>
    <x v="0"/>
    <x v="0"/>
    <x v="0"/>
    <s v="Ryan Alvarez"/>
    <d v="2016-02-18T00:00:00"/>
    <x v="1"/>
    <s v="2016"/>
    <x v="1"/>
    <n v="7"/>
    <n v="16.32"/>
    <n v="114.24000000000001"/>
  </r>
  <r>
    <x v="1"/>
    <x v="2"/>
    <x v="1"/>
    <s v="Stephen Murray"/>
    <d v="2016-02-18T00:00:00"/>
    <x v="1"/>
    <s v="2016"/>
    <x v="1"/>
    <n v="5"/>
    <n v="16.32"/>
    <n v="81.599999999999994"/>
  </r>
  <r>
    <x v="0"/>
    <x v="3"/>
    <x v="0"/>
    <s v="Debra Barnes"/>
    <d v="2016-02-18T00:00:00"/>
    <x v="1"/>
    <s v="2016"/>
    <x v="2"/>
    <n v="3"/>
    <n v="17.829999999999998"/>
    <n v="53.489999999999995"/>
  </r>
  <r>
    <x v="0"/>
    <x v="3"/>
    <x v="0"/>
    <s v="Benjamin Spencer"/>
    <d v="2016-02-18T00:00:00"/>
    <x v="1"/>
    <s v="2016"/>
    <x v="3"/>
    <n v="1"/>
    <n v="53.35"/>
    <n v="53.35"/>
  </r>
  <r>
    <x v="1"/>
    <x v="4"/>
    <x v="1"/>
    <s v="Gary Moreno"/>
    <d v="2016-02-18T00:00:00"/>
    <x v="1"/>
    <s v="2016"/>
    <x v="2"/>
    <n v="8"/>
    <n v="17.829999999999998"/>
    <n v="142.63999999999999"/>
  </r>
  <r>
    <x v="1"/>
    <x v="4"/>
    <x v="1"/>
    <s v="Alice Brown"/>
    <d v="2016-02-18T00:00:00"/>
    <x v="1"/>
    <s v="2016"/>
    <x v="0"/>
    <n v="2"/>
    <n v="12.42"/>
    <n v="24.84"/>
  </r>
  <r>
    <x v="1"/>
    <x v="5"/>
    <x v="1"/>
    <s v="Harry Torres"/>
    <d v="2016-02-18T00:00:00"/>
    <x v="1"/>
    <s v="2016"/>
    <x v="3"/>
    <n v="10"/>
    <n v="53.35"/>
    <n v="533.5"/>
  </r>
  <r>
    <x v="2"/>
    <x v="5"/>
    <x v="1"/>
    <s v="Sandra Bowman"/>
    <d v="2016-02-18T00:00:00"/>
    <x v="1"/>
    <s v="2016"/>
    <x v="2"/>
    <n v="5"/>
    <n v="17.829999999999998"/>
    <n v="89.149999999999991"/>
  </r>
  <r>
    <x v="0"/>
    <x v="1"/>
    <x v="0"/>
    <s v="Mark Alexander"/>
    <d v="2016-02-18T00:00:00"/>
    <x v="1"/>
    <s v="2016"/>
    <x v="1"/>
    <n v="2"/>
    <n v="16.32"/>
    <n v="32.64"/>
  </r>
  <r>
    <x v="0"/>
    <x v="0"/>
    <x v="0"/>
    <s v="Roy Franklin"/>
    <d v="2016-02-18T00:00:00"/>
    <x v="1"/>
    <s v="2016"/>
    <x v="0"/>
    <n v="5"/>
    <n v="12.42"/>
    <n v="62.1"/>
  </r>
  <r>
    <x v="3"/>
    <x v="6"/>
    <x v="0"/>
    <s v="Albert Bradley"/>
    <d v="2016-02-18T00:00:00"/>
    <x v="1"/>
    <s v="2016"/>
    <x v="0"/>
    <n v="3"/>
    <n v="12.42"/>
    <n v="37.26"/>
  </r>
  <r>
    <x v="4"/>
    <x v="3"/>
    <x v="0"/>
    <s v="Russell Day"/>
    <d v="2016-02-18T00:00:00"/>
    <x v="1"/>
    <s v="2016"/>
    <x v="2"/>
    <n v="6"/>
    <n v="17.829999999999998"/>
    <n v="106.97999999999999"/>
  </r>
  <r>
    <x v="1"/>
    <x v="5"/>
    <x v="1"/>
    <s v="Michelle Sanchez"/>
    <d v="2016-02-19T00:00:00"/>
    <x v="1"/>
    <s v="2016"/>
    <x v="0"/>
    <n v="3"/>
    <n v="12.42"/>
    <n v="37.26"/>
  </r>
  <r>
    <x v="3"/>
    <x v="6"/>
    <x v="0"/>
    <s v="Marilyn Perry"/>
    <d v="2016-02-19T00:00:00"/>
    <x v="1"/>
    <s v="2016"/>
    <x v="0"/>
    <n v="5"/>
    <n v="12.42"/>
    <n v="62.1"/>
  </r>
  <r>
    <x v="2"/>
    <x v="2"/>
    <x v="1"/>
    <s v="Ryan Ramos"/>
    <d v="2016-02-19T00:00:00"/>
    <x v="1"/>
    <s v="2016"/>
    <x v="2"/>
    <n v="4"/>
    <n v="17.829999999999998"/>
    <n v="71.319999999999993"/>
  </r>
  <r>
    <x v="0"/>
    <x v="3"/>
    <x v="0"/>
    <s v="Victor Watson"/>
    <d v="2016-02-19T00:00:00"/>
    <x v="1"/>
    <s v="2016"/>
    <x v="1"/>
    <n v="5"/>
    <n v="16.32"/>
    <n v="81.599999999999994"/>
  </r>
  <r>
    <x v="0"/>
    <x v="0"/>
    <x v="0"/>
    <s v="Eugene Flores"/>
    <d v="2016-02-19T00:00:00"/>
    <x v="1"/>
    <s v="2016"/>
    <x v="0"/>
    <n v="2"/>
    <n v="12.42"/>
    <n v="24.84"/>
  </r>
  <r>
    <x v="0"/>
    <x v="1"/>
    <x v="0"/>
    <s v="Todd Holmes"/>
    <d v="2016-02-19T00:00:00"/>
    <x v="1"/>
    <s v="2016"/>
    <x v="1"/>
    <n v="6"/>
    <n v="16.32"/>
    <n v="97.92"/>
  </r>
  <r>
    <x v="4"/>
    <x v="0"/>
    <x v="0"/>
    <s v="Matthew Berry"/>
    <d v="2016-02-19T00:00:00"/>
    <x v="1"/>
    <s v="2016"/>
    <x v="2"/>
    <n v="8"/>
    <n v="17.829999999999998"/>
    <n v="142.63999999999999"/>
  </r>
  <r>
    <x v="4"/>
    <x v="3"/>
    <x v="0"/>
    <s v="Brian Ryan"/>
    <d v="2016-02-19T00:00:00"/>
    <x v="1"/>
    <s v="2016"/>
    <x v="0"/>
    <n v="8"/>
    <n v="12.42"/>
    <n v="99.36"/>
  </r>
  <r>
    <x v="2"/>
    <x v="5"/>
    <x v="1"/>
    <s v="Frank Garrett"/>
    <d v="2016-02-19T00:00:00"/>
    <x v="1"/>
    <s v="2016"/>
    <x v="0"/>
    <n v="10"/>
    <n v="12.42"/>
    <n v="124.2"/>
  </r>
  <r>
    <x v="1"/>
    <x v="2"/>
    <x v="1"/>
    <s v="Charles Montgomery"/>
    <d v="2016-02-19T00:00:00"/>
    <x v="1"/>
    <s v="2016"/>
    <x v="3"/>
    <n v="8"/>
    <n v="53.35"/>
    <n v="426.8"/>
  </r>
  <r>
    <x v="2"/>
    <x v="5"/>
    <x v="1"/>
    <s v="Norma West"/>
    <d v="2016-02-19T00:00:00"/>
    <x v="1"/>
    <s v="2016"/>
    <x v="3"/>
    <n v="8"/>
    <n v="53.35"/>
    <n v="426.8"/>
  </r>
  <r>
    <x v="0"/>
    <x v="3"/>
    <x v="0"/>
    <s v="Joseph Foster"/>
    <d v="2016-02-19T00:00:00"/>
    <x v="1"/>
    <s v="2016"/>
    <x v="0"/>
    <n v="5"/>
    <n v="12.42"/>
    <n v="62.1"/>
  </r>
  <r>
    <x v="3"/>
    <x v="3"/>
    <x v="0"/>
    <s v="Kathy Rice"/>
    <d v="2016-02-19T00:00:00"/>
    <x v="1"/>
    <s v="2016"/>
    <x v="0"/>
    <n v="7"/>
    <n v="12.42"/>
    <n v="86.94"/>
  </r>
  <r>
    <x v="3"/>
    <x v="1"/>
    <x v="0"/>
    <s v="Juan Reed"/>
    <d v="2016-02-19T00:00:00"/>
    <x v="1"/>
    <s v="2016"/>
    <x v="3"/>
    <n v="1"/>
    <n v="53.35"/>
    <n v="53.35"/>
  </r>
  <r>
    <x v="0"/>
    <x v="1"/>
    <x v="0"/>
    <s v="Katherine Mcdonald"/>
    <d v="2016-02-19T00:00:00"/>
    <x v="1"/>
    <s v="2016"/>
    <x v="3"/>
    <n v="2"/>
    <n v="53.35"/>
    <n v="106.7"/>
  </r>
  <r>
    <x v="3"/>
    <x v="1"/>
    <x v="0"/>
    <s v="Mark Rogers"/>
    <d v="2016-02-19T00:00:00"/>
    <x v="1"/>
    <s v="2016"/>
    <x v="0"/>
    <n v="7"/>
    <n v="12.42"/>
    <n v="86.94"/>
  </r>
  <r>
    <x v="0"/>
    <x v="1"/>
    <x v="0"/>
    <s v="Shirley Murray"/>
    <d v="2016-02-19T00:00:00"/>
    <x v="1"/>
    <s v="2016"/>
    <x v="0"/>
    <n v="5"/>
    <n v="12.42"/>
    <n v="62.1"/>
  </r>
  <r>
    <x v="0"/>
    <x v="1"/>
    <x v="0"/>
    <s v="Debra Allen"/>
    <d v="2016-02-20T00:00:00"/>
    <x v="1"/>
    <s v="2016"/>
    <x v="2"/>
    <n v="1"/>
    <n v="17.829999999999998"/>
    <n v="17.829999999999998"/>
  </r>
  <r>
    <x v="0"/>
    <x v="0"/>
    <x v="0"/>
    <s v="Joan Cooper"/>
    <d v="2016-02-20T00:00:00"/>
    <x v="1"/>
    <s v="2016"/>
    <x v="1"/>
    <n v="2"/>
    <n v="16.32"/>
    <n v="32.64"/>
  </r>
  <r>
    <x v="3"/>
    <x v="3"/>
    <x v="0"/>
    <s v="Raymond Freeman"/>
    <d v="2016-02-20T00:00:00"/>
    <x v="1"/>
    <s v="2016"/>
    <x v="3"/>
    <n v="1"/>
    <n v="53.35"/>
    <n v="53.35"/>
  </r>
  <r>
    <x v="3"/>
    <x v="3"/>
    <x v="0"/>
    <s v="Harold Matthews"/>
    <d v="2016-02-20T00:00:00"/>
    <x v="1"/>
    <s v="2016"/>
    <x v="0"/>
    <n v="10"/>
    <n v="12.42"/>
    <n v="124.2"/>
  </r>
  <r>
    <x v="0"/>
    <x v="3"/>
    <x v="0"/>
    <s v="Benjamin Spencer"/>
    <d v="2016-02-20T00:00:00"/>
    <x v="1"/>
    <s v="2016"/>
    <x v="2"/>
    <n v="3"/>
    <n v="17.829999999999998"/>
    <n v="53.489999999999995"/>
  </r>
  <r>
    <x v="0"/>
    <x v="0"/>
    <x v="0"/>
    <s v="Jennifer Reyes"/>
    <d v="2016-02-20T00:00:00"/>
    <x v="1"/>
    <s v="2016"/>
    <x v="0"/>
    <n v="2"/>
    <n v="12.42"/>
    <n v="24.84"/>
  </r>
  <r>
    <x v="0"/>
    <x v="0"/>
    <x v="0"/>
    <s v="Teresa Walker"/>
    <d v="2016-02-20T00:00:00"/>
    <x v="1"/>
    <s v="2016"/>
    <x v="0"/>
    <n v="6"/>
    <n v="12.42"/>
    <n v="74.52"/>
  </r>
  <r>
    <x v="3"/>
    <x v="1"/>
    <x v="0"/>
    <s v="Cynthia Brooks"/>
    <d v="2016-02-20T00:00:00"/>
    <x v="1"/>
    <s v="2016"/>
    <x v="2"/>
    <n v="8"/>
    <n v="17.829999999999998"/>
    <n v="142.63999999999999"/>
  </r>
  <r>
    <x v="4"/>
    <x v="1"/>
    <x v="0"/>
    <s v="Gerald Phillips"/>
    <d v="2016-02-20T00:00:00"/>
    <x v="1"/>
    <s v="2016"/>
    <x v="0"/>
    <n v="8"/>
    <n v="12.42"/>
    <n v="99.36"/>
  </r>
  <r>
    <x v="0"/>
    <x v="1"/>
    <x v="0"/>
    <s v="Arthur Austin"/>
    <d v="2016-02-20T00:00:00"/>
    <x v="1"/>
    <s v="2016"/>
    <x v="2"/>
    <n v="5"/>
    <n v="17.829999999999998"/>
    <n v="89.149999999999991"/>
  </r>
  <r>
    <x v="0"/>
    <x v="1"/>
    <x v="0"/>
    <s v="Judith Woods"/>
    <d v="2016-02-20T00:00:00"/>
    <x v="1"/>
    <s v="2016"/>
    <x v="2"/>
    <n v="6"/>
    <n v="17.829999999999998"/>
    <n v="106.97999999999999"/>
  </r>
  <r>
    <x v="2"/>
    <x v="5"/>
    <x v="1"/>
    <s v="Michelle Sanchez"/>
    <d v="2016-02-20T00:00:00"/>
    <x v="1"/>
    <s v="2016"/>
    <x v="3"/>
    <n v="6"/>
    <n v="53.35"/>
    <n v="320.10000000000002"/>
  </r>
  <r>
    <x v="0"/>
    <x v="0"/>
    <x v="0"/>
    <s v="Alice Davis"/>
    <d v="2016-02-20T00:00:00"/>
    <x v="1"/>
    <s v="2016"/>
    <x v="2"/>
    <n v="1"/>
    <n v="17.829999999999998"/>
    <n v="17.829999999999998"/>
  </r>
  <r>
    <x v="3"/>
    <x v="0"/>
    <x v="0"/>
    <s v="Randy West"/>
    <d v="2016-02-21T00:00:00"/>
    <x v="1"/>
    <s v="2016"/>
    <x v="1"/>
    <n v="6"/>
    <n v="16.32"/>
    <n v="97.92"/>
  </r>
  <r>
    <x v="0"/>
    <x v="1"/>
    <x v="0"/>
    <s v="Marilyn Martin"/>
    <d v="2016-02-21T00:00:00"/>
    <x v="1"/>
    <s v="2016"/>
    <x v="2"/>
    <n v="9"/>
    <n v="17.829999999999998"/>
    <n v="160.46999999999997"/>
  </r>
  <r>
    <x v="2"/>
    <x v="2"/>
    <x v="1"/>
    <s v="Paula Ross"/>
    <d v="2016-02-21T00:00:00"/>
    <x v="1"/>
    <s v="2016"/>
    <x v="2"/>
    <n v="2"/>
    <n v="17.829999999999998"/>
    <n v="35.659999999999997"/>
  </r>
  <r>
    <x v="0"/>
    <x v="0"/>
    <x v="0"/>
    <s v="Carl Ford"/>
    <d v="2016-02-21T00:00:00"/>
    <x v="1"/>
    <s v="2016"/>
    <x v="0"/>
    <n v="8"/>
    <n v="12.42"/>
    <n v="99.36"/>
  </r>
  <r>
    <x v="3"/>
    <x v="6"/>
    <x v="0"/>
    <s v="Jane Watkins"/>
    <d v="2016-02-21T00:00:00"/>
    <x v="1"/>
    <s v="2016"/>
    <x v="0"/>
    <n v="9"/>
    <n v="12.42"/>
    <n v="111.78"/>
  </r>
  <r>
    <x v="0"/>
    <x v="0"/>
    <x v="0"/>
    <s v="Sandra Weaver"/>
    <d v="2016-02-21T00:00:00"/>
    <x v="1"/>
    <s v="2016"/>
    <x v="3"/>
    <n v="9"/>
    <n v="53.35"/>
    <n v="480.15000000000003"/>
  </r>
  <r>
    <x v="0"/>
    <x v="0"/>
    <x v="0"/>
    <s v="Walter Kennedy"/>
    <d v="2016-02-21T00:00:00"/>
    <x v="1"/>
    <s v="2016"/>
    <x v="3"/>
    <n v="8"/>
    <n v="53.35"/>
    <n v="426.8"/>
  </r>
  <r>
    <x v="3"/>
    <x v="6"/>
    <x v="0"/>
    <s v="Katherine Carroll"/>
    <d v="2016-02-21T00:00:00"/>
    <x v="1"/>
    <s v="2016"/>
    <x v="0"/>
    <n v="7"/>
    <n v="12.42"/>
    <n v="86.94"/>
  </r>
  <r>
    <x v="0"/>
    <x v="0"/>
    <x v="0"/>
    <s v="Eugene Flores"/>
    <d v="2016-02-21T00:00:00"/>
    <x v="1"/>
    <s v="2016"/>
    <x v="1"/>
    <n v="10"/>
    <n v="16.32"/>
    <n v="163.19999999999999"/>
  </r>
  <r>
    <x v="2"/>
    <x v="4"/>
    <x v="1"/>
    <s v="Sharon Wagner"/>
    <d v="2016-02-21T00:00:00"/>
    <x v="1"/>
    <s v="2016"/>
    <x v="1"/>
    <n v="3"/>
    <n v="16.32"/>
    <n v="48.96"/>
  </r>
  <r>
    <x v="1"/>
    <x v="5"/>
    <x v="1"/>
    <s v="Harry Torres"/>
    <d v="2016-02-22T00:00:00"/>
    <x v="1"/>
    <s v="2016"/>
    <x v="0"/>
    <n v="1"/>
    <n v="12.42"/>
    <n v="12.42"/>
  </r>
  <r>
    <x v="3"/>
    <x v="3"/>
    <x v="0"/>
    <s v="Joshua Washington"/>
    <d v="2016-02-22T00:00:00"/>
    <x v="1"/>
    <s v="2016"/>
    <x v="3"/>
    <n v="4"/>
    <n v="53.35"/>
    <n v="213.4"/>
  </r>
  <r>
    <x v="2"/>
    <x v="2"/>
    <x v="1"/>
    <s v="Jason Berry"/>
    <d v="2016-02-22T00:00:00"/>
    <x v="1"/>
    <s v="2016"/>
    <x v="2"/>
    <n v="10"/>
    <n v="17.829999999999998"/>
    <n v="178.29999999999998"/>
  </r>
  <r>
    <x v="1"/>
    <x v="5"/>
    <x v="1"/>
    <s v="Nicholas Schmidt"/>
    <d v="2016-02-22T00:00:00"/>
    <x v="1"/>
    <s v="2016"/>
    <x v="0"/>
    <n v="9"/>
    <n v="12.42"/>
    <n v="111.78"/>
  </r>
  <r>
    <x v="3"/>
    <x v="1"/>
    <x v="0"/>
    <s v="Wayne Lawson"/>
    <d v="2016-02-22T00:00:00"/>
    <x v="1"/>
    <s v="2016"/>
    <x v="1"/>
    <n v="2"/>
    <n v="16.32"/>
    <n v="32.64"/>
  </r>
  <r>
    <x v="0"/>
    <x v="0"/>
    <x v="0"/>
    <s v="Bruce Nelson"/>
    <d v="2016-02-22T00:00:00"/>
    <x v="1"/>
    <s v="2016"/>
    <x v="3"/>
    <n v="7"/>
    <n v="53.35"/>
    <n v="373.45"/>
  </r>
  <r>
    <x v="2"/>
    <x v="5"/>
    <x v="1"/>
    <s v="Nicholas Schmidt"/>
    <d v="2016-02-22T00:00:00"/>
    <x v="1"/>
    <s v="2016"/>
    <x v="1"/>
    <n v="9"/>
    <n v="16.32"/>
    <n v="146.88"/>
  </r>
  <r>
    <x v="3"/>
    <x v="3"/>
    <x v="0"/>
    <s v="Joshua Washington"/>
    <d v="2016-02-22T00:00:00"/>
    <x v="1"/>
    <s v="2016"/>
    <x v="3"/>
    <n v="1"/>
    <n v="53.35"/>
    <n v="53.35"/>
  </r>
  <r>
    <x v="1"/>
    <x v="2"/>
    <x v="1"/>
    <s v="Donald Lopez"/>
    <d v="2016-02-22T00:00:00"/>
    <x v="1"/>
    <s v="2016"/>
    <x v="0"/>
    <n v="9"/>
    <n v="12.42"/>
    <n v="111.78"/>
  </r>
  <r>
    <x v="4"/>
    <x v="1"/>
    <x v="0"/>
    <s v="Frank Owens"/>
    <d v="2016-02-22T00:00:00"/>
    <x v="1"/>
    <s v="2016"/>
    <x v="3"/>
    <n v="10"/>
    <n v="53.35"/>
    <n v="533.5"/>
  </r>
  <r>
    <x v="0"/>
    <x v="1"/>
    <x v="0"/>
    <s v="Tina Jones"/>
    <d v="2016-02-22T00:00:00"/>
    <x v="1"/>
    <s v="2016"/>
    <x v="2"/>
    <n v="5"/>
    <n v="17.829999999999998"/>
    <n v="89.149999999999991"/>
  </r>
  <r>
    <x v="2"/>
    <x v="4"/>
    <x v="1"/>
    <s v="Marilyn Franklin"/>
    <d v="2016-02-23T00:00:00"/>
    <x v="1"/>
    <s v="2016"/>
    <x v="0"/>
    <n v="5"/>
    <n v="12.42"/>
    <n v="62.1"/>
  </r>
  <r>
    <x v="2"/>
    <x v="4"/>
    <x v="1"/>
    <s v="Anna Garcia"/>
    <d v="2016-02-23T00:00:00"/>
    <x v="1"/>
    <s v="2016"/>
    <x v="2"/>
    <n v="7"/>
    <n v="17.829999999999998"/>
    <n v="124.80999999999999"/>
  </r>
  <r>
    <x v="2"/>
    <x v="2"/>
    <x v="1"/>
    <s v="Sharon Montgomery"/>
    <d v="2016-02-23T00:00:00"/>
    <x v="1"/>
    <s v="2016"/>
    <x v="0"/>
    <n v="10"/>
    <n v="12.42"/>
    <n v="124.2"/>
  </r>
  <r>
    <x v="3"/>
    <x v="6"/>
    <x v="0"/>
    <s v="Anna Franklin"/>
    <d v="2016-02-23T00:00:00"/>
    <x v="1"/>
    <s v="2016"/>
    <x v="3"/>
    <n v="10"/>
    <n v="53.35"/>
    <n v="533.5"/>
  </r>
  <r>
    <x v="0"/>
    <x v="3"/>
    <x v="0"/>
    <s v="Maria Hughes"/>
    <d v="2016-02-23T00:00:00"/>
    <x v="1"/>
    <s v="2016"/>
    <x v="0"/>
    <n v="9"/>
    <n v="12.42"/>
    <n v="111.78"/>
  </r>
  <r>
    <x v="0"/>
    <x v="0"/>
    <x v="0"/>
    <s v="Susan Watkins"/>
    <d v="2016-02-23T00:00:00"/>
    <x v="1"/>
    <s v="2016"/>
    <x v="3"/>
    <n v="4"/>
    <n v="53.35"/>
    <n v="213.4"/>
  </r>
  <r>
    <x v="0"/>
    <x v="3"/>
    <x v="0"/>
    <s v="Johnny Fowler"/>
    <d v="2016-02-23T00:00:00"/>
    <x v="1"/>
    <s v="2016"/>
    <x v="2"/>
    <n v="1"/>
    <n v="17.829999999999998"/>
    <n v="17.829999999999998"/>
  </r>
  <r>
    <x v="1"/>
    <x v="4"/>
    <x v="1"/>
    <s v="Samuel Garza"/>
    <d v="2016-02-23T00:00:00"/>
    <x v="1"/>
    <s v="2016"/>
    <x v="2"/>
    <n v="7"/>
    <n v="17.829999999999998"/>
    <n v="124.80999999999999"/>
  </r>
  <r>
    <x v="2"/>
    <x v="7"/>
    <x v="1"/>
    <s v="Donna Williams"/>
    <d v="2016-02-23T00:00:00"/>
    <x v="1"/>
    <s v="2016"/>
    <x v="0"/>
    <n v="7"/>
    <n v="12.42"/>
    <n v="86.94"/>
  </r>
  <r>
    <x v="0"/>
    <x v="3"/>
    <x v="0"/>
    <s v="Johnny Fowler"/>
    <d v="2016-02-24T00:00:00"/>
    <x v="1"/>
    <s v="2016"/>
    <x v="3"/>
    <n v="7"/>
    <n v="53.35"/>
    <n v="373.45"/>
  </r>
  <r>
    <x v="0"/>
    <x v="0"/>
    <x v="0"/>
    <s v="Douglas Duncan"/>
    <d v="2016-02-24T00:00:00"/>
    <x v="1"/>
    <s v="2016"/>
    <x v="2"/>
    <n v="9"/>
    <n v="17.829999999999998"/>
    <n v="160.46999999999997"/>
  </r>
  <r>
    <x v="2"/>
    <x v="5"/>
    <x v="1"/>
    <s v="Steven Stewart"/>
    <d v="2016-02-24T00:00:00"/>
    <x v="1"/>
    <s v="2016"/>
    <x v="2"/>
    <n v="10"/>
    <n v="17.829999999999998"/>
    <n v="178.29999999999998"/>
  </r>
  <r>
    <x v="2"/>
    <x v="2"/>
    <x v="1"/>
    <s v="Cheryl Morris"/>
    <d v="2016-02-24T00:00:00"/>
    <x v="1"/>
    <s v="2016"/>
    <x v="3"/>
    <n v="5"/>
    <n v="53.35"/>
    <n v="266.75"/>
  </r>
  <r>
    <x v="0"/>
    <x v="1"/>
    <x v="0"/>
    <s v="Phyllis Johnston"/>
    <d v="2016-02-24T00:00:00"/>
    <x v="1"/>
    <s v="2016"/>
    <x v="0"/>
    <n v="8"/>
    <n v="12.42"/>
    <n v="99.36"/>
  </r>
  <r>
    <x v="2"/>
    <x v="2"/>
    <x v="1"/>
    <s v="Jerry Collins"/>
    <d v="2016-02-24T00:00:00"/>
    <x v="1"/>
    <s v="2016"/>
    <x v="1"/>
    <n v="2"/>
    <n v="16.32"/>
    <n v="32.64"/>
  </r>
  <r>
    <x v="1"/>
    <x v="2"/>
    <x v="1"/>
    <s v="Beverly Garcia"/>
    <d v="2016-02-24T00:00:00"/>
    <x v="1"/>
    <s v="2016"/>
    <x v="3"/>
    <n v="2"/>
    <n v="53.35"/>
    <n v="106.7"/>
  </r>
  <r>
    <x v="3"/>
    <x v="1"/>
    <x v="0"/>
    <s v="Brenda Cruz"/>
    <d v="2016-02-24T00:00:00"/>
    <x v="1"/>
    <s v="2016"/>
    <x v="0"/>
    <n v="2"/>
    <n v="12.42"/>
    <n v="24.84"/>
  </r>
  <r>
    <x v="4"/>
    <x v="1"/>
    <x v="0"/>
    <s v="Sharon Perez"/>
    <d v="2016-02-24T00:00:00"/>
    <x v="1"/>
    <s v="2016"/>
    <x v="1"/>
    <n v="5"/>
    <n v="16.32"/>
    <n v="81.599999999999994"/>
  </r>
  <r>
    <x v="2"/>
    <x v="7"/>
    <x v="1"/>
    <s v="Craig Lewis"/>
    <d v="2016-02-24T00:00:00"/>
    <x v="1"/>
    <s v="2016"/>
    <x v="0"/>
    <n v="4"/>
    <n v="12.42"/>
    <n v="49.68"/>
  </r>
  <r>
    <x v="0"/>
    <x v="3"/>
    <x v="0"/>
    <s v="Heather Larson"/>
    <d v="2016-02-24T00:00:00"/>
    <x v="1"/>
    <s v="2016"/>
    <x v="2"/>
    <n v="1"/>
    <n v="17.829999999999998"/>
    <n v="17.829999999999998"/>
  </r>
  <r>
    <x v="2"/>
    <x v="2"/>
    <x v="1"/>
    <s v="Henry Sanders"/>
    <d v="2016-02-24T00:00:00"/>
    <x v="1"/>
    <s v="2016"/>
    <x v="0"/>
    <n v="6"/>
    <n v="12.42"/>
    <n v="74.52"/>
  </r>
  <r>
    <x v="0"/>
    <x v="1"/>
    <x v="0"/>
    <s v="Richard Walker"/>
    <d v="2016-02-24T00:00:00"/>
    <x v="1"/>
    <s v="2016"/>
    <x v="2"/>
    <n v="9"/>
    <n v="17.829999999999998"/>
    <n v="160.46999999999997"/>
  </r>
  <r>
    <x v="1"/>
    <x v="5"/>
    <x v="1"/>
    <s v="Helen Diaz"/>
    <d v="2016-02-24T00:00:00"/>
    <x v="1"/>
    <s v="2016"/>
    <x v="0"/>
    <n v="2"/>
    <n v="12.42"/>
    <n v="24.84"/>
  </r>
  <r>
    <x v="4"/>
    <x v="0"/>
    <x v="0"/>
    <s v="Theresa Ellis"/>
    <d v="2016-02-25T00:00:00"/>
    <x v="1"/>
    <s v="2016"/>
    <x v="0"/>
    <n v="10"/>
    <n v="12.42"/>
    <n v="124.2"/>
  </r>
  <r>
    <x v="2"/>
    <x v="2"/>
    <x v="1"/>
    <s v="Jane Ramirez"/>
    <d v="2016-02-25T00:00:00"/>
    <x v="1"/>
    <s v="2016"/>
    <x v="0"/>
    <n v="1"/>
    <n v="12.42"/>
    <n v="12.42"/>
  </r>
  <r>
    <x v="0"/>
    <x v="0"/>
    <x v="0"/>
    <s v="Roger Gomez"/>
    <d v="2016-02-25T00:00:00"/>
    <x v="1"/>
    <s v="2016"/>
    <x v="2"/>
    <n v="10"/>
    <n v="17.829999999999998"/>
    <n v="178.29999999999998"/>
  </r>
  <r>
    <x v="2"/>
    <x v="5"/>
    <x v="1"/>
    <s v="Rachel Stanley"/>
    <d v="2016-02-25T00:00:00"/>
    <x v="1"/>
    <s v="2016"/>
    <x v="1"/>
    <n v="2"/>
    <n v="16.32"/>
    <n v="32.64"/>
  </r>
  <r>
    <x v="4"/>
    <x v="0"/>
    <x v="0"/>
    <s v="Paul Perkins"/>
    <d v="2016-02-25T00:00:00"/>
    <x v="1"/>
    <s v="2016"/>
    <x v="2"/>
    <n v="3"/>
    <n v="17.829999999999998"/>
    <n v="53.489999999999995"/>
  </r>
  <r>
    <x v="2"/>
    <x v="2"/>
    <x v="1"/>
    <s v="Earl Morales"/>
    <d v="2016-02-25T00:00:00"/>
    <x v="1"/>
    <s v="2016"/>
    <x v="0"/>
    <n v="1"/>
    <n v="12.42"/>
    <n v="12.42"/>
  </r>
  <r>
    <x v="0"/>
    <x v="6"/>
    <x v="0"/>
    <s v="Henry Cox"/>
    <d v="2016-02-25T00:00:00"/>
    <x v="1"/>
    <s v="2016"/>
    <x v="2"/>
    <n v="9"/>
    <n v="17.829999999999998"/>
    <n v="160.46999999999997"/>
  </r>
  <r>
    <x v="3"/>
    <x v="3"/>
    <x v="0"/>
    <s v="Brian Ryan"/>
    <d v="2016-02-25T00:00:00"/>
    <x v="1"/>
    <s v="2016"/>
    <x v="1"/>
    <n v="1"/>
    <n v="16.32"/>
    <n v="16.32"/>
  </r>
  <r>
    <x v="0"/>
    <x v="0"/>
    <x v="0"/>
    <s v="Ryan Alvarez"/>
    <d v="2016-02-25T00:00:00"/>
    <x v="1"/>
    <s v="2016"/>
    <x v="0"/>
    <n v="2"/>
    <n v="12.42"/>
    <n v="24.84"/>
  </r>
  <r>
    <x v="0"/>
    <x v="6"/>
    <x v="0"/>
    <s v="Henry Cox"/>
    <d v="2016-02-25T00:00:00"/>
    <x v="1"/>
    <s v="2016"/>
    <x v="0"/>
    <n v="2"/>
    <n v="12.42"/>
    <n v="24.84"/>
  </r>
  <r>
    <x v="3"/>
    <x v="3"/>
    <x v="0"/>
    <s v="Maria Hughes"/>
    <d v="2016-02-25T00:00:00"/>
    <x v="1"/>
    <s v="2016"/>
    <x v="1"/>
    <n v="10"/>
    <n v="16.32"/>
    <n v="163.19999999999999"/>
  </r>
  <r>
    <x v="2"/>
    <x v="2"/>
    <x v="1"/>
    <s v="Kathy Schmidt"/>
    <d v="2016-02-25T00:00:00"/>
    <x v="1"/>
    <s v="2016"/>
    <x v="3"/>
    <n v="4"/>
    <n v="53.35"/>
    <n v="213.4"/>
  </r>
  <r>
    <x v="2"/>
    <x v="5"/>
    <x v="1"/>
    <s v="Martha Bell"/>
    <d v="2016-02-25T00:00:00"/>
    <x v="1"/>
    <s v="2016"/>
    <x v="0"/>
    <n v="10"/>
    <n v="12.42"/>
    <n v="124.2"/>
  </r>
  <r>
    <x v="2"/>
    <x v="2"/>
    <x v="1"/>
    <s v="Judy Sanchez"/>
    <d v="2016-02-25T00:00:00"/>
    <x v="1"/>
    <s v="2016"/>
    <x v="2"/>
    <n v="6"/>
    <n v="17.829999999999998"/>
    <n v="106.97999999999999"/>
  </r>
  <r>
    <x v="2"/>
    <x v="2"/>
    <x v="1"/>
    <s v="Ernest Hernandez"/>
    <d v="2016-02-26T00:00:00"/>
    <x v="1"/>
    <s v="2016"/>
    <x v="2"/>
    <n v="5"/>
    <n v="17.829999999999998"/>
    <n v="89.149999999999991"/>
  </r>
  <r>
    <x v="2"/>
    <x v="2"/>
    <x v="1"/>
    <s v="Susan Gomez"/>
    <d v="2016-02-26T00:00:00"/>
    <x v="1"/>
    <s v="2016"/>
    <x v="0"/>
    <n v="9"/>
    <n v="12.42"/>
    <n v="111.78"/>
  </r>
  <r>
    <x v="4"/>
    <x v="3"/>
    <x v="0"/>
    <s v="Joshua Washington"/>
    <d v="2016-02-26T00:00:00"/>
    <x v="1"/>
    <s v="2016"/>
    <x v="0"/>
    <n v="9"/>
    <n v="12.42"/>
    <n v="111.78"/>
  </r>
  <r>
    <x v="1"/>
    <x v="7"/>
    <x v="1"/>
    <s v="Donna Williams"/>
    <d v="2016-02-26T00:00:00"/>
    <x v="1"/>
    <s v="2016"/>
    <x v="1"/>
    <n v="10"/>
    <n v="16.32"/>
    <n v="163.19999999999999"/>
  </r>
  <r>
    <x v="0"/>
    <x v="3"/>
    <x v="0"/>
    <s v="Stephen Welch"/>
    <d v="2016-02-26T00:00:00"/>
    <x v="1"/>
    <s v="2016"/>
    <x v="1"/>
    <n v="5"/>
    <n v="16.32"/>
    <n v="81.599999999999994"/>
  </r>
  <r>
    <x v="0"/>
    <x v="1"/>
    <x v="0"/>
    <s v="Wayne Lawson"/>
    <d v="2016-02-26T00:00:00"/>
    <x v="1"/>
    <s v="2016"/>
    <x v="0"/>
    <n v="4"/>
    <n v="12.42"/>
    <n v="49.68"/>
  </r>
  <r>
    <x v="0"/>
    <x v="0"/>
    <x v="0"/>
    <s v="Andrew Howard"/>
    <d v="2016-02-26T00:00:00"/>
    <x v="1"/>
    <s v="2016"/>
    <x v="1"/>
    <n v="10"/>
    <n v="16.32"/>
    <n v="163.19999999999999"/>
  </r>
  <r>
    <x v="2"/>
    <x v="2"/>
    <x v="1"/>
    <s v="Maria Romero"/>
    <d v="2016-02-26T00:00:00"/>
    <x v="1"/>
    <s v="2016"/>
    <x v="1"/>
    <n v="5"/>
    <n v="16.32"/>
    <n v="81.599999999999994"/>
  </r>
  <r>
    <x v="2"/>
    <x v="7"/>
    <x v="1"/>
    <s v="Sarah Harrison"/>
    <d v="2016-02-26T00:00:00"/>
    <x v="1"/>
    <s v="2016"/>
    <x v="0"/>
    <n v="6"/>
    <n v="12.42"/>
    <n v="74.52"/>
  </r>
  <r>
    <x v="3"/>
    <x v="1"/>
    <x v="0"/>
    <s v="Anna Wheeler"/>
    <d v="2016-02-26T00:00:00"/>
    <x v="1"/>
    <s v="2016"/>
    <x v="1"/>
    <n v="5"/>
    <n v="16.32"/>
    <n v="81.599999999999994"/>
  </r>
  <r>
    <x v="0"/>
    <x v="3"/>
    <x v="0"/>
    <s v="Judy Carpenter"/>
    <d v="2016-02-26T00:00:00"/>
    <x v="1"/>
    <s v="2016"/>
    <x v="1"/>
    <n v="4"/>
    <n v="16.32"/>
    <n v="65.28"/>
  </r>
  <r>
    <x v="1"/>
    <x v="2"/>
    <x v="1"/>
    <s v="Jason Berry"/>
    <d v="2016-02-26T00:00:00"/>
    <x v="1"/>
    <s v="2016"/>
    <x v="3"/>
    <n v="6"/>
    <n v="53.35"/>
    <n v="320.10000000000002"/>
  </r>
  <r>
    <x v="1"/>
    <x v="2"/>
    <x v="1"/>
    <s v="Louis Frazier"/>
    <d v="2016-02-26T00:00:00"/>
    <x v="1"/>
    <s v="2016"/>
    <x v="0"/>
    <n v="4"/>
    <n v="12.42"/>
    <n v="49.68"/>
  </r>
  <r>
    <x v="0"/>
    <x v="0"/>
    <x v="0"/>
    <s v="Jason Patterson"/>
    <d v="2016-02-27T00:00:00"/>
    <x v="1"/>
    <s v="2016"/>
    <x v="3"/>
    <n v="5"/>
    <n v="53.35"/>
    <n v="266.75"/>
  </r>
  <r>
    <x v="3"/>
    <x v="3"/>
    <x v="0"/>
    <s v="Ronald Lopez"/>
    <d v="2016-02-27T00:00:00"/>
    <x v="1"/>
    <s v="2016"/>
    <x v="0"/>
    <n v="9"/>
    <n v="12.42"/>
    <n v="111.78"/>
  </r>
  <r>
    <x v="1"/>
    <x v="2"/>
    <x v="1"/>
    <s v="Charles Collins"/>
    <d v="2016-02-27T00:00:00"/>
    <x v="1"/>
    <s v="2016"/>
    <x v="0"/>
    <n v="4"/>
    <n v="12.42"/>
    <n v="49.68"/>
  </r>
  <r>
    <x v="1"/>
    <x v="4"/>
    <x v="1"/>
    <s v="Rose Moreno"/>
    <d v="2016-02-27T00:00:00"/>
    <x v="1"/>
    <s v="2016"/>
    <x v="0"/>
    <n v="7"/>
    <n v="12.42"/>
    <n v="86.94"/>
  </r>
  <r>
    <x v="0"/>
    <x v="6"/>
    <x v="0"/>
    <s v="Lois Baker"/>
    <d v="2016-02-27T00:00:00"/>
    <x v="1"/>
    <s v="2016"/>
    <x v="0"/>
    <n v="3"/>
    <n v="12.42"/>
    <n v="37.26"/>
  </r>
  <r>
    <x v="0"/>
    <x v="0"/>
    <x v="0"/>
    <s v="Steven Miller"/>
    <d v="2016-02-27T00:00:00"/>
    <x v="1"/>
    <s v="2016"/>
    <x v="3"/>
    <n v="6"/>
    <n v="53.35"/>
    <n v="320.10000000000002"/>
  </r>
  <r>
    <x v="0"/>
    <x v="0"/>
    <x v="0"/>
    <s v="Phillip Young"/>
    <d v="2016-02-27T00:00:00"/>
    <x v="1"/>
    <s v="2016"/>
    <x v="1"/>
    <n v="4"/>
    <n v="16.32"/>
    <n v="65.28"/>
  </r>
  <r>
    <x v="0"/>
    <x v="6"/>
    <x v="0"/>
    <s v="Ryan Arnold"/>
    <d v="2016-02-27T00:00:00"/>
    <x v="1"/>
    <s v="2016"/>
    <x v="0"/>
    <n v="9"/>
    <n v="12.42"/>
    <n v="111.78"/>
  </r>
  <r>
    <x v="0"/>
    <x v="1"/>
    <x v="0"/>
    <s v="Katherine Hayes"/>
    <d v="2016-02-28T00:00:00"/>
    <x v="1"/>
    <s v="2016"/>
    <x v="0"/>
    <n v="5"/>
    <n v="12.42"/>
    <n v="62.1"/>
  </r>
  <r>
    <x v="0"/>
    <x v="3"/>
    <x v="0"/>
    <s v="Arthur Simmons"/>
    <d v="2016-02-28T00:00:00"/>
    <x v="1"/>
    <s v="2016"/>
    <x v="0"/>
    <n v="8"/>
    <n v="12.42"/>
    <n v="99.36"/>
  </r>
  <r>
    <x v="2"/>
    <x v="2"/>
    <x v="1"/>
    <s v="Charles Collins"/>
    <d v="2016-02-28T00:00:00"/>
    <x v="1"/>
    <s v="2016"/>
    <x v="0"/>
    <n v="3"/>
    <n v="12.42"/>
    <n v="37.26"/>
  </r>
  <r>
    <x v="0"/>
    <x v="0"/>
    <x v="0"/>
    <s v="Kevin Barnes"/>
    <d v="2016-02-28T00:00:00"/>
    <x v="1"/>
    <s v="2016"/>
    <x v="3"/>
    <n v="10"/>
    <n v="53.35"/>
    <n v="533.5"/>
  </r>
  <r>
    <x v="0"/>
    <x v="1"/>
    <x v="0"/>
    <s v="Arthur Austin"/>
    <d v="2016-02-28T00:00:00"/>
    <x v="1"/>
    <s v="2016"/>
    <x v="3"/>
    <n v="3"/>
    <n v="53.35"/>
    <n v="160.05000000000001"/>
  </r>
  <r>
    <x v="0"/>
    <x v="0"/>
    <x v="0"/>
    <s v="Frances Lane"/>
    <d v="2016-02-28T00:00:00"/>
    <x v="1"/>
    <s v="2016"/>
    <x v="0"/>
    <n v="1"/>
    <n v="12.42"/>
    <n v="12.42"/>
  </r>
  <r>
    <x v="2"/>
    <x v="5"/>
    <x v="1"/>
    <s v="Anthony White"/>
    <d v="2016-02-28T00:00:00"/>
    <x v="1"/>
    <s v="2016"/>
    <x v="2"/>
    <n v="2"/>
    <n v="17.829999999999998"/>
    <n v="35.659999999999997"/>
  </r>
  <r>
    <x v="1"/>
    <x v="5"/>
    <x v="1"/>
    <s v="Deborah Gilbert"/>
    <d v="2016-02-28T00:00:00"/>
    <x v="1"/>
    <s v="2016"/>
    <x v="3"/>
    <n v="5"/>
    <n v="53.35"/>
    <n v="266.75"/>
  </r>
  <r>
    <x v="2"/>
    <x v="4"/>
    <x v="1"/>
    <s v="Kevin Garza"/>
    <d v="2016-02-28T00:00:00"/>
    <x v="1"/>
    <s v="2016"/>
    <x v="1"/>
    <n v="1"/>
    <n v="16.32"/>
    <n v="16.32"/>
  </r>
  <r>
    <x v="1"/>
    <x v="2"/>
    <x v="1"/>
    <s v="Lisa Morrison"/>
    <d v="2016-02-28T00:00:00"/>
    <x v="1"/>
    <s v="2016"/>
    <x v="0"/>
    <n v="8"/>
    <n v="12.42"/>
    <n v="99.36"/>
  </r>
  <r>
    <x v="3"/>
    <x v="3"/>
    <x v="0"/>
    <s v="Cynthia Mccoy"/>
    <d v="2016-02-28T00:00:00"/>
    <x v="1"/>
    <s v="2016"/>
    <x v="2"/>
    <n v="1"/>
    <n v="17.829999999999998"/>
    <n v="17.829999999999998"/>
  </r>
  <r>
    <x v="0"/>
    <x v="1"/>
    <x v="0"/>
    <s v="Cynthia Ray"/>
    <d v="2016-02-28T00:00:00"/>
    <x v="1"/>
    <s v="2016"/>
    <x v="2"/>
    <n v="9"/>
    <n v="17.829999999999998"/>
    <n v="160.46999999999997"/>
  </r>
  <r>
    <x v="0"/>
    <x v="0"/>
    <x v="0"/>
    <s v="Eric Robertson"/>
    <d v="2016-02-28T00:00:00"/>
    <x v="1"/>
    <s v="2016"/>
    <x v="1"/>
    <n v="4"/>
    <n v="16.32"/>
    <n v="65.28"/>
  </r>
  <r>
    <x v="0"/>
    <x v="0"/>
    <x v="0"/>
    <s v="Louise Green"/>
    <d v="2016-02-28T00:00:00"/>
    <x v="1"/>
    <s v="2016"/>
    <x v="3"/>
    <n v="2"/>
    <n v="53.35"/>
    <n v="106.7"/>
  </r>
  <r>
    <x v="0"/>
    <x v="3"/>
    <x v="0"/>
    <s v="Ernest Bishop"/>
    <d v="2016-02-28T00:00:00"/>
    <x v="1"/>
    <s v="2016"/>
    <x v="0"/>
    <n v="1"/>
    <n v="12.42"/>
    <n v="12.42"/>
  </r>
  <r>
    <x v="1"/>
    <x v="7"/>
    <x v="1"/>
    <s v="Sarah Harrison"/>
    <d v="2016-02-28T00:00:00"/>
    <x v="1"/>
    <s v="2016"/>
    <x v="0"/>
    <n v="3"/>
    <n v="12.42"/>
    <n v="37.26"/>
  </r>
  <r>
    <x v="2"/>
    <x v="4"/>
    <x v="1"/>
    <s v="Marilyn Graham"/>
    <d v="2016-02-28T00:00:00"/>
    <x v="1"/>
    <s v="2016"/>
    <x v="1"/>
    <n v="5"/>
    <n v="16.32"/>
    <n v="81.599999999999994"/>
  </r>
  <r>
    <x v="4"/>
    <x v="0"/>
    <x v="0"/>
    <s v="Antonio Hunter"/>
    <d v="2016-02-28T00:00:00"/>
    <x v="1"/>
    <s v="2016"/>
    <x v="3"/>
    <n v="8"/>
    <n v="53.35"/>
    <n v="426.8"/>
  </r>
  <r>
    <x v="0"/>
    <x v="0"/>
    <x v="0"/>
    <s v="Carl Howard"/>
    <d v="2016-02-28T00:00:00"/>
    <x v="1"/>
    <s v="2016"/>
    <x v="3"/>
    <n v="1"/>
    <n v="53.35"/>
    <n v="53.35"/>
  </r>
  <r>
    <x v="2"/>
    <x v="2"/>
    <x v="1"/>
    <s v="Henry Sanders"/>
    <d v="2016-02-28T00:00:00"/>
    <x v="1"/>
    <s v="2016"/>
    <x v="1"/>
    <n v="8"/>
    <n v="16.32"/>
    <n v="130.56"/>
  </r>
  <r>
    <x v="4"/>
    <x v="1"/>
    <x v="0"/>
    <s v="Emily Patterson"/>
    <d v="2016-02-29T00:00:00"/>
    <x v="1"/>
    <s v="2016"/>
    <x v="0"/>
    <n v="2"/>
    <n v="12.42"/>
    <n v="24.84"/>
  </r>
  <r>
    <x v="1"/>
    <x v="2"/>
    <x v="1"/>
    <s v="Jennifer Adams"/>
    <d v="2016-02-29T00:00:00"/>
    <x v="1"/>
    <s v="2016"/>
    <x v="1"/>
    <n v="1"/>
    <n v="16.32"/>
    <n v="16.32"/>
  </r>
  <r>
    <x v="0"/>
    <x v="1"/>
    <x v="0"/>
    <s v="Mark Rogers"/>
    <d v="2016-02-29T00:00:00"/>
    <x v="1"/>
    <s v="2016"/>
    <x v="0"/>
    <n v="2"/>
    <n v="12.42"/>
    <n v="24.84"/>
  </r>
  <r>
    <x v="0"/>
    <x v="3"/>
    <x v="0"/>
    <s v="Albert Dunn"/>
    <d v="2016-02-29T00:00:00"/>
    <x v="1"/>
    <s v="2016"/>
    <x v="3"/>
    <n v="8"/>
    <n v="53.35"/>
    <n v="426.8"/>
  </r>
  <r>
    <x v="0"/>
    <x v="1"/>
    <x v="0"/>
    <s v="Roy Young"/>
    <d v="2016-02-29T00:00:00"/>
    <x v="1"/>
    <s v="2016"/>
    <x v="0"/>
    <n v="2"/>
    <n v="12.42"/>
    <n v="24.84"/>
  </r>
  <r>
    <x v="3"/>
    <x v="1"/>
    <x v="0"/>
    <s v="Ronald Kim"/>
    <d v="2016-02-29T00:00:00"/>
    <x v="1"/>
    <s v="2016"/>
    <x v="2"/>
    <n v="5"/>
    <n v="17.829999999999998"/>
    <n v="89.149999999999991"/>
  </r>
  <r>
    <x v="1"/>
    <x v="4"/>
    <x v="1"/>
    <s v="Lois Fernandez"/>
    <d v="2016-02-29T00:00:00"/>
    <x v="1"/>
    <s v="2016"/>
    <x v="3"/>
    <n v="2"/>
    <n v="53.35"/>
    <n v="106.7"/>
  </r>
  <r>
    <x v="3"/>
    <x v="0"/>
    <x v="0"/>
    <s v="Susan Watkins"/>
    <d v="2016-02-29T00:00:00"/>
    <x v="1"/>
    <s v="2016"/>
    <x v="0"/>
    <n v="5"/>
    <n v="12.42"/>
    <n v="62.1"/>
  </r>
  <r>
    <x v="3"/>
    <x v="1"/>
    <x v="0"/>
    <s v="Chris Gilbert"/>
    <d v="2016-02-29T00:00:00"/>
    <x v="1"/>
    <s v="2016"/>
    <x v="3"/>
    <n v="6"/>
    <n v="53.35"/>
    <n v="320.10000000000002"/>
  </r>
  <r>
    <x v="3"/>
    <x v="1"/>
    <x v="0"/>
    <s v="Denise Perez"/>
    <d v="2016-02-29T00:00:00"/>
    <x v="1"/>
    <s v="2016"/>
    <x v="0"/>
    <n v="8"/>
    <n v="12.42"/>
    <n v="99.36"/>
  </r>
  <r>
    <x v="0"/>
    <x v="0"/>
    <x v="0"/>
    <s v="Eugene Schmidt"/>
    <d v="2016-02-29T00:00:00"/>
    <x v="1"/>
    <s v="2016"/>
    <x v="0"/>
    <n v="6"/>
    <n v="12.42"/>
    <n v="74.52"/>
  </r>
  <r>
    <x v="2"/>
    <x v="2"/>
    <x v="1"/>
    <s v="Terry Nguyen"/>
    <d v="2016-02-29T00:00:00"/>
    <x v="1"/>
    <s v="2016"/>
    <x v="2"/>
    <n v="7"/>
    <n v="17.829999999999998"/>
    <n v="124.80999999999999"/>
  </r>
  <r>
    <x v="0"/>
    <x v="0"/>
    <x v="0"/>
    <s v="Walter Meyer"/>
    <d v="2016-02-29T00:00:00"/>
    <x v="1"/>
    <s v="2016"/>
    <x v="0"/>
    <n v="7"/>
    <n v="12.42"/>
    <n v="86.94"/>
  </r>
  <r>
    <x v="0"/>
    <x v="1"/>
    <x v="0"/>
    <s v="Annie Wilson"/>
    <d v="2016-02-29T00:00:00"/>
    <x v="1"/>
    <s v="2016"/>
    <x v="3"/>
    <n v="6"/>
    <n v="53.35"/>
    <n v="320.10000000000002"/>
  </r>
  <r>
    <x v="3"/>
    <x v="0"/>
    <x v="0"/>
    <s v="Nancy Meyer"/>
    <d v="2016-02-29T00:00:00"/>
    <x v="1"/>
    <s v="2016"/>
    <x v="2"/>
    <n v="8"/>
    <n v="17.829999999999998"/>
    <n v="142.63999999999999"/>
  </r>
  <r>
    <x v="4"/>
    <x v="6"/>
    <x v="0"/>
    <s v="Annie Collins"/>
    <d v="2016-03-01T00:00:00"/>
    <x v="2"/>
    <s v="2016"/>
    <x v="0"/>
    <n v="2"/>
    <n v="12.42"/>
    <n v="24.84"/>
  </r>
  <r>
    <x v="0"/>
    <x v="0"/>
    <x v="0"/>
    <s v="Joan Cooper"/>
    <d v="2016-03-01T00:00:00"/>
    <x v="2"/>
    <s v="2016"/>
    <x v="0"/>
    <n v="5"/>
    <n v="12.42"/>
    <n v="62.1"/>
  </r>
  <r>
    <x v="0"/>
    <x v="3"/>
    <x v="0"/>
    <s v="Todd Miller"/>
    <d v="2016-03-01T00:00:00"/>
    <x v="2"/>
    <s v="2016"/>
    <x v="1"/>
    <n v="10"/>
    <n v="16.32"/>
    <n v="163.19999999999999"/>
  </r>
  <r>
    <x v="3"/>
    <x v="0"/>
    <x v="0"/>
    <s v="Louise Green"/>
    <d v="2016-03-01T00:00:00"/>
    <x v="2"/>
    <s v="2016"/>
    <x v="3"/>
    <n v="8"/>
    <n v="53.35"/>
    <n v="426.8"/>
  </r>
  <r>
    <x v="1"/>
    <x v="7"/>
    <x v="1"/>
    <s v="Michelle Elliott"/>
    <d v="2016-03-01T00:00:00"/>
    <x v="2"/>
    <s v="2016"/>
    <x v="3"/>
    <n v="3"/>
    <n v="53.35"/>
    <n v="160.05000000000001"/>
  </r>
  <r>
    <x v="0"/>
    <x v="0"/>
    <x v="0"/>
    <s v="Walter Meyer"/>
    <d v="2016-03-01T00:00:00"/>
    <x v="2"/>
    <s v="2016"/>
    <x v="0"/>
    <n v="3"/>
    <n v="12.42"/>
    <n v="37.26"/>
  </r>
  <r>
    <x v="0"/>
    <x v="3"/>
    <x v="0"/>
    <s v="Chris George"/>
    <d v="2016-03-01T00:00:00"/>
    <x v="2"/>
    <s v="2016"/>
    <x v="0"/>
    <n v="3"/>
    <n v="12.42"/>
    <n v="37.26"/>
  </r>
  <r>
    <x v="1"/>
    <x v="2"/>
    <x v="1"/>
    <s v="Paula Ross"/>
    <d v="2016-03-01T00:00:00"/>
    <x v="2"/>
    <s v="2016"/>
    <x v="0"/>
    <n v="8"/>
    <n v="12.42"/>
    <n v="99.36"/>
  </r>
  <r>
    <x v="3"/>
    <x v="0"/>
    <x v="0"/>
    <s v="Jean Fowler"/>
    <d v="2016-03-01T00:00:00"/>
    <x v="2"/>
    <s v="2016"/>
    <x v="1"/>
    <n v="6"/>
    <n v="16.32"/>
    <n v="97.92"/>
  </r>
  <r>
    <x v="3"/>
    <x v="3"/>
    <x v="0"/>
    <s v="Stephen Welch"/>
    <d v="2016-03-01T00:00:00"/>
    <x v="2"/>
    <s v="2016"/>
    <x v="0"/>
    <n v="3"/>
    <n v="12.42"/>
    <n v="37.26"/>
  </r>
  <r>
    <x v="0"/>
    <x v="3"/>
    <x v="0"/>
    <s v="Lisa Thomas"/>
    <d v="2016-03-01T00:00:00"/>
    <x v="2"/>
    <s v="2016"/>
    <x v="0"/>
    <n v="7"/>
    <n v="12.42"/>
    <n v="86.94"/>
  </r>
  <r>
    <x v="0"/>
    <x v="0"/>
    <x v="0"/>
    <s v="Brandon King"/>
    <d v="2016-03-01T00:00:00"/>
    <x v="2"/>
    <s v="2016"/>
    <x v="0"/>
    <n v="10"/>
    <n v="12.42"/>
    <n v="124.2"/>
  </r>
  <r>
    <x v="0"/>
    <x v="0"/>
    <x v="0"/>
    <s v="Shirley Rivera"/>
    <d v="2016-03-01T00:00:00"/>
    <x v="2"/>
    <s v="2016"/>
    <x v="3"/>
    <n v="9"/>
    <n v="53.35"/>
    <n v="480.15000000000003"/>
  </r>
  <r>
    <x v="0"/>
    <x v="0"/>
    <x v="0"/>
    <s v="Teresa Walker"/>
    <d v="2016-03-01T00:00:00"/>
    <x v="2"/>
    <s v="2016"/>
    <x v="1"/>
    <n v="3"/>
    <n v="16.32"/>
    <n v="48.96"/>
  </r>
  <r>
    <x v="4"/>
    <x v="3"/>
    <x v="0"/>
    <s v="Jennifer Simpson"/>
    <d v="2016-03-01T00:00:00"/>
    <x v="2"/>
    <s v="2016"/>
    <x v="2"/>
    <n v="8"/>
    <n v="17.829999999999998"/>
    <n v="142.63999999999999"/>
  </r>
  <r>
    <x v="0"/>
    <x v="0"/>
    <x v="0"/>
    <s v="Walter Meyer"/>
    <d v="2016-03-01T00:00:00"/>
    <x v="2"/>
    <s v="2016"/>
    <x v="1"/>
    <n v="2"/>
    <n v="16.32"/>
    <n v="32.64"/>
  </r>
  <r>
    <x v="3"/>
    <x v="0"/>
    <x v="0"/>
    <s v="Frank Murphy"/>
    <d v="2016-03-01T00:00:00"/>
    <x v="2"/>
    <s v="2016"/>
    <x v="3"/>
    <n v="6"/>
    <n v="53.35"/>
    <n v="320.10000000000002"/>
  </r>
  <r>
    <x v="3"/>
    <x v="1"/>
    <x v="0"/>
    <s v="Louis Marshall"/>
    <d v="2016-03-01T00:00:00"/>
    <x v="2"/>
    <s v="2016"/>
    <x v="2"/>
    <n v="10"/>
    <n v="17.829999999999998"/>
    <n v="178.29999999999998"/>
  </r>
  <r>
    <x v="0"/>
    <x v="0"/>
    <x v="0"/>
    <s v="Douglas Duncan"/>
    <d v="2016-03-01T00:00:00"/>
    <x v="2"/>
    <s v="2016"/>
    <x v="3"/>
    <n v="10"/>
    <n v="53.35"/>
    <n v="533.5"/>
  </r>
  <r>
    <x v="1"/>
    <x v="4"/>
    <x v="1"/>
    <s v="Kelly Gomez"/>
    <d v="2016-03-02T00:00:00"/>
    <x v="2"/>
    <s v="2016"/>
    <x v="3"/>
    <n v="5"/>
    <n v="53.35"/>
    <n v="266.75"/>
  </r>
  <r>
    <x v="4"/>
    <x v="3"/>
    <x v="0"/>
    <s v="Edward Wells"/>
    <d v="2016-03-02T00:00:00"/>
    <x v="2"/>
    <s v="2016"/>
    <x v="1"/>
    <n v="2"/>
    <n v="16.32"/>
    <n v="32.64"/>
  </r>
  <r>
    <x v="2"/>
    <x v="4"/>
    <x v="1"/>
    <s v="Billy Scott"/>
    <d v="2016-03-02T00:00:00"/>
    <x v="2"/>
    <s v="2016"/>
    <x v="0"/>
    <n v="2"/>
    <n v="12.42"/>
    <n v="24.84"/>
  </r>
  <r>
    <x v="3"/>
    <x v="0"/>
    <x v="0"/>
    <s v="Rose Baker"/>
    <d v="2016-03-02T00:00:00"/>
    <x v="2"/>
    <s v="2016"/>
    <x v="3"/>
    <n v="4"/>
    <n v="53.35"/>
    <n v="213.4"/>
  </r>
  <r>
    <x v="1"/>
    <x v="5"/>
    <x v="1"/>
    <s v="Brenda Nelson"/>
    <d v="2016-03-02T00:00:00"/>
    <x v="2"/>
    <s v="2016"/>
    <x v="0"/>
    <n v="8"/>
    <n v="12.42"/>
    <n v="99.36"/>
  </r>
  <r>
    <x v="3"/>
    <x v="3"/>
    <x v="0"/>
    <s v="Edward Wells"/>
    <d v="2016-03-02T00:00:00"/>
    <x v="2"/>
    <s v="2016"/>
    <x v="3"/>
    <n v="7"/>
    <n v="53.35"/>
    <n v="373.45"/>
  </r>
  <r>
    <x v="0"/>
    <x v="3"/>
    <x v="0"/>
    <s v="Tammy Hart"/>
    <d v="2016-03-02T00:00:00"/>
    <x v="2"/>
    <s v="2016"/>
    <x v="0"/>
    <n v="4"/>
    <n v="12.42"/>
    <n v="49.68"/>
  </r>
  <r>
    <x v="3"/>
    <x v="3"/>
    <x v="0"/>
    <s v="Theresa Torres"/>
    <d v="2016-03-02T00:00:00"/>
    <x v="2"/>
    <s v="2016"/>
    <x v="0"/>
    <n v="6"/>
    <n v="12.42"/>
    <n v="74.52"/>
  </r>
  <r>
    <x v="0"/>
    <x v="6"/>
    <x v="0"/>
    <s v="Phyllis Grant"/>
    <d v="2016-03-02T00:00:00"/>
    <x v="2"/>
    <s v="2016"/>
    <x v="3"/>
    <n v="8"/>
    <n v="53.35"/>
    <n v="426.8"/>
  </r>
  <r>
    <x v="0"/>
    <x v="0"/>
    <x v="0"/>
    <s v="Joe Russell"/>
    <d v="2016-03-02T00:00:00"/>
    <x v="2"/>
    <s v="2016"/>
    <x v="1"/>
    <n v="5"/>
    <n v="16.32"/>
    <n v="81.599999999999994"/>
  </r>
  <r>
    <x v="2"/>
    <x v="4"/>
    <x v="1"/>
    <s v="Clarence Bishop"/>
    <d v="2016-03-02T00:00:00"/>
    <x v="2"/>
    <s v="2016"/>
    <x v="1"/>
    <n v="1"/>
    <n v="16.32"/>
    <n v="16.32"/>
  </r>
  <r>
    <x v="0"/>
    <x v="6"/>
    <x v="0"/>
    <s v="Albert Bradley"/>
    <d v="2016-03-02T00:00:00"/>
    <x v="2"/>
    <s v="2016"/>
    <x v="0"/>
    <n v="4"/>
    <n v="12.42"/>
    <n v="49.68"/>
  </r>
  <r>
    <x v="2"/>
    <x v="5"/>
    <x v="1"/>
    <s v="Timothy Gonzales"/>
    <d v="2016-03-02T00:00:00"/>
    <x v="2"/>
    <s v="2016"/>
    <x v="0"/>
    <n v="10"/>
    <n v="12.42"/>
    <n v="124.2"/>
  </r>
  <r>
    <x v="0"/>
    <x v="1"/>
    <x v="0"/>
    <s v="Tina Jones"/>
    <d v="2016-03-02T00:00:00"/>
    <x v="2"/>
    <s v="2016"/>
    <x v="1"/>
    <n v="6"/>
    <n v="16.32"/>
    <n v="97.92"/>
  </r>
  <r>
    <x v="0"/>
    <x v="6"/>
    <x v="0"/>
    <s v="Ryan Arnold"/>
    <d v="2016-03-02T00:00:00"/>
    <x v="2"/>
    <s v="2016"/>
    <x v="1"/>
    <n v="7"/>
    <n v="16.32"/>
    <n v="114.24000000000001"/>
  </r>
  <r>
    <x v="1"/>
    <x v="2"/>
    <x v="1"/>
    <s v="Arthur Green"/>
    <d v="2016-03-03T00:00:00"/>
    <x v="2"/>
    <s v="2016"/>
    <x v="0"/>
    <n v="9"/>
    <n v="12.42"/>
    <n v="111.78"/>
  </r>
  <r>
    <x v="3"/>
    <x v="6"/>
    <x v="0"/>
    <s v="Carlos Stephens"/>
    <d v="2016-03-03T00:00:00"/>
    <x v="2"/>
    <s v="2016"/>
    <x v="0"/>
    <n v="6"/>
    <n v="12.42"/>
    <n v="74.52"/>
  </r>
  <r>
    <x v="0"/>
    <x v="0"/>
    <x v="0"/>
    <s v="Amanda Bryant"/>
    <d v="2016-03-03T00:00:00"/>
    <x v="2"/>
    <s v="2016"/>
    <x v="1"/>
    <n v="2"/>
    <n v="16.32"/>
    <n v="32.64"/>
  </r>
  <r>
    <x v="3"/>
    <x v="0"/>
    <x v="0"/>
    <s v="Rose Baker"/>
    <d v="2016-03-03T00:00:00"/>
    <x v="2"/>
    <s v="2016"/>
    <x v="0"/>
    <n v="10"/>
    <n v="12.42"/>
    <n v="124.2"/>
  </r>
  <r>
    <x v="1"/>
    <x v="2"/>
    <x v="1"/>
    <s v="Angela Sullivan"/>
    <d v="2016-03-03T00:00:00"/>
    <x v="2"/>
    <s v="2016"/>
    <x v="0"/>
    <n v="8"/>
    <n v="12.42"/>
    <n v="99.36"/>
  </r>
  <r>
    <x v="2"/>
    <x v="5"/>
    <x v="1"/>
    <s v="Frank Garrett"/>
    <d v="2016-03-03T00:00:00"/>
    <x v="2"/>
    <s v="2016"/>
    <x v="2"/>
    <n v="1"/>
    <n v="17.829999999999998"/>
    <n v="17.829999999999998"/>
  </r>
  <r>
    <x v="2"/>
    <x v="4"/>
    <x v="1"/>
    <s v="Rose Matthews"/>
    <d v="2016-03-03T00:00:00"/>
    <x v="2"/>
    <s v="2016"/>
    <x v="3"/>
    <n v="1"/>
    <n v="53.35"/>
    <n v="53.35"/>
  </r>
  <r>
    <x v="3"/>
    <x v="3"/>
    <x v="0"/>
    <s v="Denise Mitchell"/>
    <d v="2016-03-03T00:00:00"/>
    <x v="2"/>
    <s v="2016"/>
    <x v="3"/>
    <n v="3"/>
    <n v="53.35"/>
    <n v="160.05000000000001"/>
  </r>
  <r>
    <x v="3"/>
    <x v="0"/>
    <x v="0"/>
    <s v="Thomas Robinson"/>
    <d v="2016-03-03T00:00:00"/>
    <x v="2"/>
    <s v="2016"/>
    <x v="0"/>
    <n v="9"/>
    <n v="12.42"/>
    <n v="111.78"/>
  </r>
  <r>
    <x v="4"/>
    <x v="1"/>
    <x v="0"/>
    <s v="Marilyn Martin"/>
    <d v="2016-03-03T00:00:00"/>
    <x v="2"/>
    <s v="2016"/>
    <x v="2"/>
    <n v="7"/>
    <n v="17.829999999999998"/>
    <n v="124.80999999999999"/>
  </r>
  <r>
    <x v="2"/>
    <x v="4"/>
    <x v="1"/>
    <s v="Sharon Rice"/>
    <d v="2016-03-03T00:00:00"/>
    <x v="2"/>
    <s v="2016"/>
    <x v="2"/>
    <n v="4"/>
    <n v="17.829999999999998"/>
    <n v="71.319999999999993"/>
  </r>
  <r>
    <x v="2"/>
    <x v="2"/>
    <x v="1"/>
    <s v="Sharon Montgomery"/>
    <d v="2016-03-03T00:00:00"/>
    <x v="2"/>
    <s v="2016"/>
    <x v="2"/>
    <n v="10"/>
    <n v="17.829999999999998"/>
    <n v="178.29999999999998"/>
  </r>
  <r>
    <x v="1"/>
    <x v="5"/>
    <x v="1"/>
    <s v="Jimmy Warren"/>
    <d v="2016-03-03T00:00:00"/>
    <x v="2"/>
    <s v="2016"/>
    <x v="1"/>
    <n v="4"/>
    <n v="16.32"/>
    <n v="65.28"/>
  </r>
  <r>
    <x v="0"/>
    <x v="1"/>
    <x v="0"/>
    <s v="Phyllis Ward"/>
    <d v="2016-03-03T00:00:00"/>
    <x v="2"/>
    <s v="2016"/>
    <x v="0"/>
    <n v="5"/>
    <n v="12.42"/>
    <n v="62.1"/>
  </r>
  <r>
    <x v="0"/>
    <x v="3"/>
    <x v="0"/>
    <s v="Todd Miller"/>
    <d v="2016-03-03T00:00:00"/>
    <x v="2"/>
    <s v="2016"/>
    <x v="2"/>
    <n v="9"/>
    <n v="17.829999999999998"/>
    <n v="160.46999999999997"/>
  </r>
  <r>
    <x v="1"/>
    <x v="4"/>
    <x v="1"/>
    <s v="Martha Harper"/>
    <d v="2016-03-03T00:00:00"/>
    <x v="2"/>
    <s v="2016"/>
    <x v="3"/>
    <n v="5"/>
    <n v="53.35"/>
    <n v="266.75"/>
  </r>
  <r>
    <x v="0"/>
    <x v="3"/>
    <x v="0"/>
    <s v="Phyllis Gonzales"/>
    <d v="2016-03-03T00:00:00"/>
    <x v="2"/>
    <s v="2016"/>
    <x v="1"/>
    <n v="2"/>
    <n v="16.32"/>
    <n v="32.64"/>
  </r>
  <r>
    <x v="0"/>
    <x v="0"/>
    <x v="0"/>
    <s v="Alice Davis"/>
    <d v="2016-03-03T00:00:00"/>
    <x v="2"/>
    <s v="2016"/>
    <x v="0"/>
    <n v="4"/>
    <n v="12.42"/>
    <n v="49.68"/>
  </r>
  <r>
    <x v="1"/>
    <x v="2"/>
    <x v="1"/>
    <s v="Russell Cooper"/>
    <d v="2016-03-03T00:00:00"/>
    <x v="2"/>
    <s v="2016"/>
    <x v="2"/>
    <n v="2"/>
    <n v="17.829999999999998"/>
    <n v="35.659999999999997"/>
  </r>
  <r>
    <x v="0"/>
    <x v="6"/>
    <x v="0"/>
    <s v="Nicholas Ward"/>
    <d v="2016-03-03T00:00:00"/>
    <x v="2"/>
    <s v="2016"/>
    <x v="2"/>
    <n v="7"/>
    <n v="17.829999999999998"/>
    <n v="124.80999999999999"/>
  </r>
  <r>
    <x v="1"/>
    <x v="2"/>
    <x v="1"/>
    <s v="Christine Wallace"/>
    <d v="2016-03-04T00:00:00"/>
    <x v="2"/>
    <s v="2016"/>
    <x v="0"/>
    <n v="6"/>
    <n v="12.42"/>
    <n v="74.52"/>
  </r>
  <r>
    <x v="2"/>
    <x v="4"/>
    <x v="1"/>
    <s v="Kathy Lee"/>
    <d v="2016-03-04T00:00:00"/>
    <x v="2"/>
    <s v="2016"/>
    <x v="0"/>
    <n v="2"/>
    <n v="12.42"/>
    <n v="24.84"/>
  </r>
  <r>
    <x v="1"/>
    <x v="4"/>
    <x v="1"/>
    <s v="Joyce Garcia"/>
    <d v="2016-03-04T00:00:00"/>
    <x v="2"/>
    <s v="2016"/>
    <x v="1"/>
    <n v="6"/>
    <n v="16.32"/>
    <n v="97.92"/>
  </r>
  <r>
    <x v="0"/>
    <x v="1"/>
    <x v="0"/>
    <s v="Betty Stewart"/>
    <d v="2016-03-04T00:00:00"/>
    <x v="2"/>
    <s v="2016"/>
    <x v="1"/>
    <n v="9"/>
    <n v="16.32"/>
    <n v="146.88"/>
  </r>
  <r>
    <x v="3"/>
    <x v="1"/>
    <x v="0"/>
    <s v="Kimberly Morris"/>
    <d v="2016-03-04T00:00:00"/>
    <x v="2"/>
    <s v="2016"/>
    <x v="0"/>
    <n v="8"/>
    <n v="12.42"/>
    <n v="99.36"/>
  </r>
  <r>
    <x v="0"/>
    <x v="0"/>
    <x v="0"/>
    <s v="Bruce Cruz"/>
    <d v="2016-03-04T00:00:00"/>
    <x v="2"/>
    <s v="2016"/>
    <x v="0"/>
    <n v="7"/>
    <n v="12.42"/>
    <n v="86.94"/>
  </r>
  <r>
    <x v="0"/>
    <x v="0"/>
    <x v="0"/>
    <s v="Eric Robertson"/>
    <d v="2016-03-04T00:00:00"/>
    <x v="2"/>
    <s v="2016"/>
    <x v="0"/>
    <n v="3"/>
    <n v="12.42"/>
    <n v="37.26"/>
  </r>
  <r>
    <x v="3"/>
    <x v="3"/>
    <x v="0"/>
    <s v="Johnny Fowler"/>
    <d v="2016-03-04T00:00:00"/>
    <x v="2"/>
    <s v="2016"/>
    <x v="0"/>
    <n v="10"/>
    <n v="12.42"/>
    <n v="124.2"/>
  </r>
  <r>
    <x v="3"/>
    <x v="3"/>
    <x v="0"/>
    <s v="Edward Wells"/>
    <d v="2016-03-04T00:00:00"/>
    <x v="2"/>
    <s v="2016"/>
    <x v="1"/>
    <n v="8"/>
    <n v="16.32"/>
    <n v="130.56"/>
  </r>
  <r>
    <x v="0"/>
    <x v="0"/>
    <x v="0"/>
    <s v="Jerry Butler"/>
    <d v="2016-03-04T00:00:00"/>
    <x v="2"/>
    <s v="2016"/>
    <x v="0"/>
    <n v="8"/>
    <n v="12.42"/>
    <n v="99.36"/>
  </r>
  <r>
    <x v="0"/>
    <x v="3"/>
    <x v="0"/>
    <s v="Todd Miller"/>
    <d v="2016-03-04T00:00:00"/>
    <x v="2"/>
    <s v="2016"/>
    <x v="0"/>
    <n v="8"/>
    <n v="12.42"/>
    <n v="99.36"/>
  </r>
  <r>
    <x v="2"/>
    <x v="4"/>
    <x v="1"/>
    <s v="Linda Wagner"/>
    <d v="2016-03-04T00:00:00"/>
    <x v="2"/>
    <s v="2016"/>
    <x v="1"/>
    <n v="4"/>
    <n v="16.32"/>
    <n v="65.28"/>
  </r>
  <r>
    <x v="4"/>
    <x v="0"/>
    <x v="0"/>
    <s v="Phillip Johnston"/>
    <d v="2016-03-04T00:00:00"/>
    <x v="2"/>
    <s v="2016"/>
    <x v="3"/>
    <n v="1"/>
    <n v="53.35"/>
    <n v="53.35"/>
  </r>
  <r>
    <x v="0"/>
    <x v="0"/>
    <x v="0"/>
    <s v="Carl Howard"/>
    <d v="2016-03-04T00:00:00"/>
    <x v="2"/>
    <s v="2016"/>
    <x v="2"/>
    <n v="9"/>
    <n v="17.829999999999998"/>
    <n v="160.46999999999997"/>
  </r>
  <r>
    <x v="0"/>
    <x v="6"/>
    <x v="0"/>
    <s v="Annie Collins"/>
    <d v="2016-03-04T00:00:00"/>
    <x v="2"/>
    <s v="2016"/>
    <x v="0"/>
    <n v="5"/>
    <n v="12.42"/>
    <n v="62.1"/>
  </r>
  <r>
    <x v="0"/>
    <x v="1"/>
    <x v="0"/>
    <s v="Robert Hayes"/>
    <d v="2016-03-04T00:00:00"/>
    <x v="2"/>
    <s v="2016"/>
    <x v="0"/>
    <n v="6"/>
    <n v="12.42"/>
    <n v="74.52"/>
  </r>
  <r>
    <x v="3"/>
    <x v="3"/>
    <x v="0"/>
    <s v="Peter Brown"/>
    <d v="2016-03-05T00:00:00"/>
    <x v="2"/>
    <s v="2016"/>
    <x v="3"/>
    <n v="3"/>
    <n v="53.35"/>
    <n v="160.05000000000001"/>
  </r>
  <r>
    <x v="0"/>
    <x v="1"/>
    <x v="0"/>
    <s v="Cynthia Ray"/>
    <d v="2016-03-05T00:00:00"/>
    <x v="2"/>
    <s v="2016"/>
    <x v="2"/>
    <n v="1"/>
    <n v="17.829999999999998"/>
    <n v="17.829999999999998"/>
  </r>
  <r>
    <x v="0"/>
    <x v="1"/>
    <x v="0"/>
    <s v="Nicholas Howell"/>
    <d v="2016-03-05T00:00:00"/>
    <x v="2"/>
    <s v="2016"/>
    <x v="3"/>
    <n v="7"/>
    <n v="53.35"/>
    <n v="373.45"/>
  </r>
  <r>
    <x v="0"/>
    <x v="1"/>
    <x v="0"/>
    <s v="Frances Campbell"/>
    <d v="2016-03-05T00:00:00"/>
    <x v="2"/>
    <s v="2016"/>
    <x v="0"/>
    <n v="8"/>
    <n v="12.42"/>
    <n v="99.36"/>
  </r>
  <r>
    <x v="0"/>
    <x v="1"/>
    <x v="0"/>
    <s v="Louis Mason"/>
    <d v="2016-03-05T00:00:00"/>
    <x v="2"/>
    <s v="2016"/>
    <x v="0"/>
    <n v="8"/>
    <n v="12.42"/>
    <n v="99.36"/>
  </r>
  <r>
    <x v="1"/>
    <x v="2"/>
    <x v="1"/>
    <s v="Christine Wallace"/>
    <d v="2016-03-05T00:00:00"/>
    <x v="2"/>
    <s v="2016"/>
    <x v="0"/>
    <n v="9"/>
    <n v="12.42"/>
    <n v="111.78"/>
  </r>
  <r>
    <x v="0"/>
    <x v="0"/>
    <x v="0"/>
    <s v="Teresa Walker"/>
    <d v="2016-03-05T00:00:00"/>
    <x v="2"/>
    <s v="2016"/>
    <x v="0"/>
    <n v="7"/>
    <n v="12.42"/>
    <n v="86.94"/>
  </r>
  <r>
    <x v="0"/>
    <x v="0"/>
    <x v="0"/>
    <s v="Sean Carr"/>
    <d v="2016-03-05T00:00:00"/>
    <x v="2"/>
    <s v="2016"/>
    <x v="2"/>
    <n v="5"/>
    <n v="17.829999999999998"/>
    <n v="89.149999999999991"/>
  </r>
  <r>
    <x v="2"/>
    <x v="4"/>
    <x v="1"/>
    <s v="Edward Taylor"/>
    <d v="2016-03-06T00:00:00"/>
    <x v="2"/>
    <s v="2016"/>
    <x v="2"/>
    <n v="9"/>
    <n v="17.829999999999998"/>
    <n v="160.46999999999997"/>
  </r>
  <r>
    <x v="0"/>
    <x v="1"/>
    <x v="0"/>
    <s v="Lois Castillo"/>
    <d v="2016-03-06T00:00:00"/>
    <x v="2"/>
    <s v="2016"/>
    <x v="0"/>
    <n v="8"/>
    <n v="12.42"/>
    <n v="99.36"/>
  </r>
  <r>
    <x v="2"/>
    <x v="7"/>
    <x v="1"/>
    <s v="Laura Lewis"/>
    <d v="2016-03-06T00:00:00"/>
    <x v="2"/>
    <s v="2016"/>
    <x v="0"/>
    <n v="8"/>
    <n v="12.42"/>
    <n v="99.36"/>
  </r>
  <r>
    <x v="1"/>
    <x v="4"/>
    <x v="1"/>
    <s v="Lillian Howard"/>
    <d v="2016-03-06T00:00:00"/>
    <x v="2"/>
    <s v="2016"/>
    <x v="0"/>
    <n v="7"/>
    <n v="12.42"/>
    <n v="86.94"/>
  </r>
  <r>
    <x v="0"/>
    <x v="3"/>
    <x v="0"/>
    <s v="David Allen"/>
    <d v="2016-03-06T00:00:00"/>
    <x v="2"/>
    <s v="2016"/>
    <x v="3"/>
    <n v="2"/>
    <n v="53.35"/>
    <n v="106.7"/>
  </r>
  <r>
    <x v="2"/>
    <x v="2"/>
    <x v="1"/>
    <s v="Jessica Miller"/>
    <d v="2016-03-06T00:00:00"/>
    <x v="2"/>
    <s v="2016"/>
    <x v="3"/>
    <n v="5"/>
    <n v="53.35"/>
    <n v="266.75"/>
  </r>
  <r>
    <x v="1"/>
    <x v="4"/>
    <x v="1"/>
    <s v="Brian Bryant"/>
    <d v="2016-03-06T00:00:00"/>
    <x v="2"/>
    <s v="2016"/>
    <x v="1"/>
    <n v="8"/>
    <n v="16.32"/>
    <n v="130.56"/>
  </r>
  <r>
    <x v="3"/>
    <x v="1"/>
    <x v="0"/>
    <s v="Peter Gilbert"/>
    <d v="2016-03-06T00:00:00"/>
    <x v="2"/>
    <s v="2016"/>
    <x v="3"/>
    <n v="10"/>
    <n v="53.35"/>
    <n v="533.5"/>
  </r>
  <r>
    <x v="4"/>
    <x v="0"/>
    <x v="0"/>
    <s v="Jeremy Richards"/>
    <d v="2016-03-06T00:00:00"/>
    <x v="2"/>
    <s v="2016"/>
    <x v="2"/>
    <n v="5"/>
    <n v="17.829999999999998"/>
    <n v="89.149999999999991"/>
  </r>
  <r>
    <x v="0"/>
    <x v="1"/>
    <x v="0"/>
    <s v="Anna Wheeler"/>
    <d v="2016-03-06T00:00:00"/>
    <x v="2"/>
    <s v="2016"/>
    <x v="0"/>
    <n v="10"/>
    <n v="12.42"/>
    <n v="124.2"/>
  </r>
  <r>
    <x v="0"/>
    <x v="3"/>
    <x v="0"/>
    <s v="Anthony Ruiz"/>
    <d v="2016-03-06T00:00:00"/>
    <x v="2"/>
    <s v="2016"/>
    <x v="2"/>
    <n v="4"/>
    <n v="17.829999999999998"/>
    <n v="71.319999999999993"/>
  </r>
  <r>
    <x v="2"/>
    <x v="4"/>
    <x v="1"/>
    <s v="Thomas Lane"/>
    <d v="2016-03-06T00:00:00"/>
    <x v="2"/>
    <s v="2016"/>
    <x v="0"/>
    <n v="6"/>
    <n v="12.42"/>
    <n v="74.52"/>
  </r>
  <r>
    <x v="0"/>
    <x v="6"/>
    <x v="0"/>
    <s v="Raymond Clark"/>
    <d v="2016-03-06T00:00:00"/>
    <x v="2"/>
    <s v="2016"/>
    <x v="2"/>
    <n v="6"/>
    <n v="17.829999999999998"/>
    <n v="106.97999999999999"/>
  </r>
  <r>
    <x v="0"/>
    <x v="3"/>
    <x v="0"/>
    <s v="Adam Russell"/>
    <d v="2016-03-06T00:00:00"/>
    <x v="2"/>
    <s v="2016"/>
    <x v="3"/>
    <n v="7"/>
    <n v="53.35"/>
    <n v="373.45"/>
  </r>
  <r>
    <x v="2"/>
    <x v="7"/>
    <x v="1"/>
    <s v="Rachel Dunn"/>
    <d v="2016-03-06T00:00:00"/>
    <x v="2"/>
    <s v="2016"/>
    <x v="0"/>
    <n v="10"/>
    <n v="12.42"/>
    <n v="124.2"/>
  </r>
  <r>
    <x v="3"/>
    <x v="0"/>
    <x v="0"/>
    <s v="Harold Schmidt"/>
    <d v="2016-03-06T00:00:00"/>
    <x v="2"/>
    <s v="2016"/>
    <x v="1"/>
    <n v="1"/>
    <n v="16.32"/>
    <n v="16.32"/>
  </r>
  <r>
    <x v="0"/>
    <x v="0"/>
    <x v="0"/>
    <s v="Roger Gomez"/>
    <d v="2016-03-06T00:00:00"/>
    <x v="2"/>
    <s v="2016"/>
    <x v="3"/>
    <n v="2"/>
    <n v="53.35"/>
    <n v="106.7"/>
  </r>
  <r>
    <x v="3"/>
    <x v="3"/>
    <x v="0"/>
    <s v="Rebecca Williams"/>
    <d v="2016-03-07T00:00:00"/>
    <x v="2"/>
    <s v="2016"/>
    <x v="2"/>
    <n v="1"/>
    <n v="17.829999999999998"/>
    <n v="17.829999999999998"/>
  </r>
  <r>
    <x v="1"/>
    <x v="2"/>
    <x v="1"/>
    <s v="Joseph Dixon"/>
    <d v="2016-03-07T00:00:00"/>
    <x v="2"/>
    <s v="2016"/>
    <x v="0"/>
    <n v="9"/>
    <n v="12.42"/>
    <n v="111.78"/>
  </r>
  <r>
    <x v="2"/>
    <x v="2"/>
    <x v="1"/>
    <s v="Jean Stephens"/>
    <d v="2016-03-07T00:00:00"/>
    <x v="2"/>
    <s v="2016"/>
    <x v="0"/>
    <n v="6"/>
    <n v="12.42"/>
    <n v="74.52"/>
  </r>
  <r>
    <x v="0"/>
    <x v="1"/>
    <x v="0"/>
    <s v="Dorothy Patterson"/>
    <d v="2016-03-07T00:00:00"/>
    <x v="2"/>
    <s v="2016"/>
    <x v="0"/>
    <n v="2"/>
    <n v="12.42"/>
    <n v="24.84"/>
  </r>
  <r>
    <x v="0"/>
    <x v="0"/>
    <x v="0"/>
    <s v="Harold Schmidt"/>
    <d v="2016-03-07T00:00:00"/>
    <x v="2"/>
    <s v="2016"/>
    <x v="3"/>
    <n v="1"/>
    <n v="53.35"/>
    <n v="53.35"/>
  </r>
  <r>
    <x v="2"/>
    <x v="7"/>
    <x v="1"/>
    <s v="Craig Lewis"/>
    <d v="2016-03-07T00:00:00"/>
    <x v="2"/>
    <s v="2016"/>
    <x v="2"/>
    <n v="4"/>
    <n v="17.829999999999998"/>
    <n v="71.319999999999993"/>
  </r>
  <r>
    <x v="3"/>
    <x v="1"/>
    <x v="0"/>
    <s v="Lawrence Ruiz"/>
    <d v="2016-03-07T00:00:00"/>
    <x v="2"/>
    <s v="2016"/>
    <x v="0"/>
    <n v="10"/>
    <n v="12.42"/>
    <n v="124.2"/>
  </r>
  <r>
    <x v="0"/>
    <x v="1"/>
    <x v="0"/>
    <s v="Jimmy Bailey"/>
    <d v="2016-03-07T00:00:00"/>
    <x v="2"/>
    <s v="2016"/>
    <x v="3"/>
    <n v="10"/>
    <n v="53.35"/>
    <n v="533.5"/>
  </r>
  <r>
    <x v="4"/>
    <x v="6"/>
    <x v="0"/>
    <s v="Ashley Olson"/>
    <d v="2016-03-07T00:00:00"/>
    <x v="2"/>
    <s v="2016"/>
    <x v="0"/>
    <n v="10"/>
    <n v="12.42"/>
    <n v="124.2"/>
  </r>
  <r>
    <x v="1"/>
    <x v="5"/>
    <x v="1"/>
    <s v="Robin Murphy"/>
    <d v="2016-03-07T00:00:00"/>
    <x v="2"/>
    <s v="2016"/>
    <x v="1"/>
    <n v="8"/>
    <n v="16.32"/>
    <n v="130.56"/>
  </r>
  <r>
    <x v="1"/>
    <x v="7"/>
    <x v="1"/>
    <s v="Doris Diaz"/>
    <d v="2016-03-07T00:00:00"/>
    <x v="2"/>
    <s v="2016"/>
    <x v="3"/>
    <n v="7"/>
    <n v="53.35"/>
    <n v="373.45"/>
  </r>
  <r>
    <x v="0"/>
    <x v="0"/>
    <x v="0"/>
    <s v="George Stone"/>
    <d v="2016-03-07T00:00:00"/>
    <x v="2"/>
    <s v="2016"/>
    <x v="0"/>
    <n v="9"/>
    <n v="12.42"/>
    <n v="111.78"/>
  </r>
  <r>
    <x v="0"/>
    <x v="3"/>
    <x v="0"/>
    <s v="Theresa Torres"/>
    <d v="2016-03-07T00:00:00"/>
    <x v="2"/>
    <s v="2016"/>
    <x v="1"/>
    <n v="1"/>
    <n v="16.32"/>
    <n v="16.32"/>
  </r>
  <r>
    <x v="3"/>
    <x v="0"/>
    <x v="0"/>
    <s v="Justin Dixon"/>
    <d v="2016-03-07T00:00:00"/>
    <x v="2"/>
    <s v="2016"/>
    <x v="0"/>
    <n v="10"/>
    <n v="12.42"/>
    <n v="124.2"/>
  </r>
  <r>
    <x v="4"/>
    <x v="0"/>
    <x v="0"/>
    <s v="Brandon King"/>
    <d v="2016-03-08T00:00:00"/>
    <x v="2"/>
    <s v="2016"/>
    <x v="3"/>
    <n v="6"/>
    <n v="53.35"/>
    <n v="320.10000000000002"/>
  </r>
  <r>
    <x v="0"/>
    <x v="0"/>
    <x v="0"/>
    <s v="Bobby Mitchell"/>
    <d v="2016-03-08T00:00:00"/>
    <x v="2"/>
    <s v="2016"/>
    <x v="0"/>
    <n v="8"/>
    <n v="12.42"/>
    <n v="99.36"/>
  </r>
  <r>
    <x v="0"/>
    <x v="1"/>
    <x v="0"/>
    <s v="Evelyn Greene"/>
    <d v="2016-03-08T00:00:00"/>
    <x v="2"/>
    <s v="2016"/>
    <x v="3"/>
    <n v="4"/>
    <n v="53.35"/>
    <n v="213.4"/>
  </r>
  <r>
    <x v="0"/>
    <x v="1"/>
    <x v="0"/>
    <s v="Todd Holmes"/>
    <d v="2016-03-08T00:00:00"/>
    <x v="2"/>
    <s v="2016"/>
    <x v="0"/>
    <n v="3"/>
    <n v="12.42"/>
    <n v="37.26"/>
  </r>
  <r>
    <x v="0"/>
    <x v="1"/>
    <x v="0"/>
    <s v="Joe Ryan"/>
    <d v="2016-03-08T00:00:00"/>
    <x v="2"/>
    <s v="2016"/>
    <x v="2"/>
    <n v="4"/>
    <n v="17.829999999999998"/>
    <n v="71.319999999999993"/>
  </r>
  <r>
    <x v="0"/>
    <x v="0"/>
    <x v="0"/>
    <s v="Sean Carr"/>
    <d v="2016-03-08T00:00:00"/>
    <x v="2"/>
    <s v="2016"/>
    <x v="3"/>
    <n v="9"/>
    <n v="53.35"/>
    <n v="480.15000000000003"/>
  </r>
  <r>
    <x v="1"/>
    <x v="5"/>
    <x v="1"/>
    <s v="Judy Lopez"/>
    <d v="2016-03-08T00:00:00"/>
    <x v="2"/>
    <s v="2016"/>
    <x v="3"/>
    <n v="8"/>
    <n v="53.35"/>
    <n v="426.8"/>
  </r>
  <r>
    <x v="0"/>
    <x v="0"/>
    <x v="0"/>
    <s v="Carl Ford"/>
    <d v="2016-03-08T00:00:00"/>
    <x v="2"/>
    <s v="2016"/>
    <x v="0"/>
    <n v="1"/>
    <n v="12.42"/>
    <n v="12.42"/>
  </r>
  <r>
    <x v="2"/>
    <x v="7"/>
    <x v="1"/>
    <s v="Laura Lewis"/>
    <d v="2016-03-08T00:00:00"/>
    <x v="2"/>
    <s v="2016"/>
    <x v="0"/>
    <n v="6"/>
    <n v="12.42"/>
    <n v="74.52"/>
  </r>
  <r>
    <x v="4"/>
    <x v="0"/>
    <x v="0"/>
    <s v="Eugene Flores"/>
    <d v="2016-03-08T00:00:00"/>
    <x v="2"/>
    <s v="2016"/>
    <x v="3"/>
    <n v="2"/>
    <n v="53.35"/>
    <n v="106.7"/>
  </r>
  <r>
    <x v="1"/>
    <x v="2"/>
    <x v="1"/>
    <s v="Phillip Mills"/>
    <d v="2016-03-08T00:00:00"/>
    <x v="2"/>
    <s v="2016"/>
    <x v="3"/>
    <n v="7"/>
    <n v="53.35"/>
    <n v="373.45"/>
  </r>
  <r>
    <x v="2"/>
    <x v="5"/>
    <x v="1"/>
    <s v="Frank Garrett"/>
    <d v="2016-03-08T00:00:00"/>
    <x v="2"/>
    <s v="2016"/>
    <x v="0"/>
    <n v="9"/>
    <n v="12.42"/>
    <n v="111.78"/>
  </r>
  <r>
    <x v="2"/>
    <x v="5"/>
    <x v="1"/>
    <s v="Joan Robinson"/>
    <d v="2016-03-08T00:00:00"/>
    <x v="2"/>
    <s v="2016"/>
    <x v="3"/>
    <n v="1"/>
    <n v="53.35"/>
    <n v="53.35"/>
  </r>
  <r>
    <x v="0"/>
    <x v="0"/>
    <x v="0"/>
    <s v="Phillip Johnston"/>
    <d v="2016-03-08T00:00:00"/>
    <x v="2"/>
    <s v="2016"/>
    <x v="1"/>
    <n v="6"/>
    <n v="16.32"/>
    <n v="97.92"/>
  </r>
  <r>
    <x v="0"/>
    <x v="1"/>
    <x v="0"/>
    <s v="Katherine Mcdonald"/>
    <d v="2016-03-08T00:00:00"/>
    <x v="2"/>
    <s v="2016"/>
    <x v="1"/>
    <n v="4"/>
    <n v="16.32"/>
    <n v="65.28"/>
  </r>
  <r>
    <x v="3"/>
    <x v="1"/>
    <x v="0"/>
    <s v="Ruby Matthews"/>
    <d v="2016-03-09T00:00:00"/>
    <x v="2"/>
    <s v="2016"/>
    <x v="0"/>
    <n v="6"/>
    <n v="12.42"/>
    <n v="74.52"/>
  </r>
  <r>
    <x v="2"/>
    <x v="5"/>
    <x v="1"/>
    <s v="Judy Lopez"/>
    <d v="2016-03-09T00:00:00"/>
    <x v="2"/>
    <s v="2016"/>
    <x v="0"/>
    <n v="7"/>
    <n v="12.42"/>
    <n v="86.94"/>
  </r>
  <r>
    <x v="0"/>
    <x v="0"/>
    <x v="0"/>
    <s v="Jeremy Richards"/>
    <d v="2016-03-09T00:00:00"/>
    <x v="2"/>
    <s v="2016"/>
    <x v="2"/>
    <n v="3"/>
    <n v="17.829999999999998"/>
    <n v="53.489999999999995"/>
  </r>
  <r>
    <x v="4"/>
    <x v="1"/>
    <x v="0"/>
    <s v="Frank Ramos"/>
    <d v="2016-03-09T00:00:00"/>
    <x v="2"/>
    <s v="2016"/>
    <x v="3"/>
    <n v="7"/>
    <n v="53.35"/>
    <n v="373.45"/>
  </r>
  <r>
    <x v="2"/>
    <x v="7"/>
    <x v="1"/>
    <s v="Michelle Elliott"/>
    <d v="2016-03-09T00:00:00"/>
    <x v="2"/>
    <s v="2016"/>
    <x v="1"/>
    <n v="1"/>
    <n v="16.32"/>
    <n v="16.32"/>
  </r>
  <r>
    <x v="1"/>
    <x v="4"/>
    <x v="1"/>
    <s v="Julie Gonzalez"/>
    <d v="2016-03-09T00:00:00"/>
    <x v="2"/>
    <s v="2016"/>
    <x v="2"/>
    <n v="8"/>
    <n v="17.829999999999998"/>
    <n v="142.63999999999999"/>
  </r>
  <r>
    <x v="2"/>
    <x v="5"/>
    <x v="1"/>
    <s v="Evelyn Elliott"/>
    <d v="2016-03-09T00:00:00"/>
    <x v="2"/>
    <s v="2016"/>
    <x v="0"/>
    <n v="6"/>
    <n v="12.42"/>
    <n v="74.52"/>
  </r>
  <r>
    <x v="3"/>
    <x v="3"/>
    <x v="0"/>
    <s v="Ronald Lopez"/>
    <d v="2016-03-09T00:00:00"/>
    <x v="2"/>
    <s v="2016"/>
    <x v="3"/>
    <n v="1"/>
    <n v="53.35"/>
    <n v="53.35"/>
  </r>
  <r>
    <x v="1"/>
    <x v="7"/>
    <x v="1"/>
    <s v="Sandra Hughes"/>
    <d v="2016-03-09T00:00:00"/>
    <x v="2"/>
    <s v="2016"/>
    <x v="0"/>
    <n v="4"/>
    <n v="12.42"/>
    <n v="49.68"/>
  </r>
  <r>
    <x v="0"/>
    <x v="3"/>
    <x v="0"/>
    <s v="Rachel Larson"/>
    <d v="2016-03-09T00:00:00"/>
    <x v="2"/>
    <s v="2016"/>
    <x v="0"/>
    <n v="5"/>
    <n v="12.42"/>
    <n v="62.1"/>
  </r>
  <r>
    <x v="0"/>
    <x v="3"/>
    <x v="0"/>
    <s v="Russell Day"/>
    <d v="2016-03-09T00:00:00"/>
    <x v="2"/>
    <s v="2016"/>
    <x v="0"/>
    <n v="6"/>
    <n v="12.42"/>
    <n v="74.52"/>
  </r>
  <r>
    <x v="1"/>
    <x v="5"/>
    <x v="1"/>
    <s v="Jimmy Warren"/>
    <d v="2016-03-09T00:00:00"/>
    <x v="2"/>
    <s v="2016"/>
    <x v="1"/>
    <n v="3"/>
    <n v="16.32"/>
    <n v="48.96"/>
  </r>
  <r>
    <x v="3"/>
    <x v="6"/>
    <x v="0"/>
    <s v="Henry Cox"/>
    <d v="2016-03-10T00:00:00"/>
    <x v="2"/>
    <s v="2016"/>
    <x v="0"/>
    <n v="10"/>
    <n v="12.42"/>
    <n v="124.2"/>
  </r>
  <r>
    <x v="4"/>
    <x v="6"/>
    <x v="0"/>
    <s v="Russell Romero"/>
    <d v="2016-03-10T00:00:00"/>
    <x v="2"/>
    <s v="2016"/>
    <x v="0"/>
    <n v="9"/>
    <n v="12.42"/>
    <n v="111.78"/>
  </r>
  <r>
    <x v="0"/>
    <x v="1"/>
    <x v="0"/>
    <s v="Edward Cooper"/>
    <d v="2016-03-10T00:00:00"/>
    <x v="2"/>
    <s v="2016"/>
    <x v="2"/>
    <n v="5"/>
    <n v="17.829999999999998"/>
    <n v="89.149999999999991"/>
  </r>
  <r>
    <x v="0"/>
    <x v="3"/>
    <x v="0"/>
    <s v="Kathy Rice"/>
    <d v="2016-03-10T00:00:00"/>
    <x v="2"/>
    <s v="2016"/>
    <x v="2"/>
    <n v="4"/>
    <n v="17.829999999999998"/>
    <n v="71.319999999999993"/>
  </r>
  <r>
    <x v="3"/>
    <x v="3"/>
    <x v="0"/>
    <s v="Jacqueline Wheeler"/>
    <d v="2016-03-10T00:00:00"/>
    <x v="2"/>
    <s v="2016"/>
    <x v="0"/>
    <n v="9"/>
    <n v="12.42"/>
    <n v="111.78"/>
  </r>
  <r>
    <x v="2"/>
    <x v="7"/>
    <x v="1"/>
    <s v="Kimberly Bennett"/>
    <d v="2016-03-10T00:00:00"/>
    <x v="2"/>
    <s v="2016"/>
    <x v="0"/>
    <n v="10"/>
    <n v="12.42"/>
    <n v="124.2"/>
  </r>
  <r>
    <x v="1"/>
    <x v="2"/>
    <x v="1"/>
    <s v="Arthur James"/>
    <d v="2016-03-10T00:00:00"/>
    <x v="2"/>
    <s v="2016"/>
    <x v="3"/>
    <n v="8"/>
    <n v="53.35"/>
    <n v="426.8"/>
  </r>
  <r>
    <x v="0"/>
    <x v="3"/>
    <x v="0"/>
    <s v="Eugene Hayes"/>
    <d v="2016-03-10T00:00:00"/>
    <x v="2"/>
    <s v="2016"/>
    <x v="0"/>
    <n v="10"/>
    <n v="12.42"/>
    <n v="124.2"/>
  </r>
  <r>
    <x v="0"/>
    <x v="0"/>
    <x v="0"/>
    <s v="Harold Rodriguez"/>
    <d v="2016-03-10T00:00:00"/>
    <x v="2"/>
    <s v="2016"/>
    <x v="2"/>
    <n v="7"/>
    <n v="17.829999999999998"/>
    <n v="124.80999999999999"/>
  </r>
  <r>
    <x v="0"/>
    <x v="1"/>
    <x v="0"/>
    <s v="Anthony Berry"/>
    <d v="2016-03-10T00:00:00"/>
    <x v="2"/>
    <s v="2016"/>
    <x v="0"/>
    <n v="4"/>
    <n v="12.42"/>
    <n v="49.68"/>
  </r>
  <r>
    <x v="4"/>
    <x v="0"/>
    <x v="0"/>
    <s v="Roger Andrews"/>
    <d v="2016-03-11T00:00:00"/>
    <x v="2"/>
    <s v="2016"/>
    <x v="2"/>
    <n v="1"/>
    <n v="17.829999999999998"/>
    <n v="17.829999999999998"/>
  </r>
  <r>
    <x v="3"/>
    <x v="6"/>
    <x v="0"/>
    <s v="Russell Romero"/>
    <d v="2016-03-11T00:00:00"/>
    <x v="2"/>
    <s v="2016"/>
    <x v="0"/>
    <n v="7"/>
    <n v="12.42"/>
    <n v="86.94"/>
  </r>
  <r>
    <x v="2"/>
    <x v="4"/>
    <x v="1"/>
    <s v="Teresa Fisher"/>
    <d v="2016-03-11T00:00:00"/>
    <x v="2"/>
    <s v="2016"/>
    <x v="3"/>
    <n v="8"/>
    <n v="53.35"/>
    <n v="426.8"/>
  </r>
  <r>
    <x v="4"/>
    <x v="0"/>
    <x v="0"/>
    <s v="Aaron Morris"/>
    <d v="2016-03-11T00:00:00"/>
    <x v="2"/>
    <s v="2016"/>
    <x v="0"/>
    <n v="4"/>
    <n v="12.42"/>
    <n v="49.68"/>
  </r>
  <r>
    <x v="0"/>
    <x v="1"/>
    <x v="0"/>
    <s v="Cheryl Riley"/>
    <d v="2016-03-11T00:00:00"/>
    <x v="2"/>
    <s v="2016"/>
    <x v="3"/>
    <n v="4"/>
    <n v="53.35"/>
    <n v="213.4"/>
  </r>
  <r>
    <x v="0"/>
    <x v="3"/>
    <x v="0"/>
    <s v="Adam Russell"/>
    <d v="2016-03-11T00:00:00"/>
    <x v="2"/>
    <s v="2016"/>
    <x v="0"/>
    <n v="6"/>
    <n v="12.42"/>
    <n v="74.52"/>
  </r>
  <r>
    <x v="0"/>
    <x v="6"/>
    <x v="0"/>
    <s v="Jane Watkins"/>
    <d v="2016-03-11T00:00:00"/>
    <x v="2"/>
    <s v="2016"/>
    <x v="1"/>
    <n v="7"/>
    <n v="16.32"/>
    <n v="114.24000000000001"/>
  </r>
  <r>
    <x v="3"/>
    <x v="1"/>
    <x v="0"/>
    <s v="Joseph Boyd"/>
    <d v="2016-03-11T00:00:00"/>
    <x v="2"/>
    <s v="2016"/>
    <x v="3"/>
    <n v="6"/>
    <n v="53.35"/>
    <n v="320.10000000000002"/>
  </r>
  <r>
    <x v="0"/>
    <x v="1"/>
    <x v="0"/>
    <s v="Sandra Hicks"/>
    <d v="2016-03-11T00:00:00"/>
    <x v="2"/>
    <s v="2016"/>
    <x v="1"/>
    <n v="10"/>
    <n v="16.32"/>
    <n v="163.19999999999999"/>
  </r>
  <r>
    <x v="1"/>
    <x v="4"/>
    <x v="1"/>
    <s v="Kenneth West"/>
    <d v="2016-03-11T00:00:00"/>
    <x v="2"/>
    <s v="2016"/>
    <x v="2"/>
    <n v="9"/>
    <n v="17.829999999999998"/>
    <n v="160.46999999999997"/>
  </r>
  <r>
    <x v="0"/>
    <x v="0"/>
    <x v="0"/>
    <s v="Cheryl Myers"/>
    <d v="2016-03-11T00:00:00"/>
    <x v="2"/>
    <s v="2016"/>
    <x v="3"/>
    <n v="9"/>
    <n v="53.35"/>
    <n v="480.15000000000003"/>
  </r>
  <r>
    <x v="2"/>
    <x v="4"/>
    <x v="1"/>
    <s v="Jean Griffin"/>
    <d v="2016-03-12T00:00:00"/>
    <x v="2"/>
    <s v="2016"/>
    <x v="2"/>
    <n v="4"/>
    <n v="17.829999999999998"/>
    <n v="71.319999999999993"/>
  </r>
  <r>
    <x v="0"/>
    <x v="1"/>
    <x v="0"/>
    <s v="Emily Patterson"/>
    <d v="2016-03-12T00:00:00"/>
    <x v="2"/>
    <s v="2016"/>
    <x v="0"/>
    <n v="5"/>
    <n v="12.42"/>
    <n v="62.1"/>
  </r>
  <r>
    <x v="0"/>
    <x v="1"/>
    <x v="0"/>
    <s v="Peter Gilbert"/>
    <d v="2016-03-12T00:00:00"/>
    <x v="2"/>
    <s v="2016"/>
    <x v="3"/>
    <n v="9"/>
    <n v="53.35"/>
    <n v="480.15000000000003"/>
  </r>
  <r>
    <x v="3"/>
    <x v="0"/>
    <x v="0"/>
    <s v="Paul Perkins"/>
    <d v="2016-03-12T00:00:00"/>
    <x v="2"/>
    <s v="2016"/>
    <x v="2"/>
    <n v="3"/>
    <n v="17.829999999999998"/>
    <n v="53.489999999999995"/>
  </r>
  <r>
    <x v="0"/>
    <x v="1"/>
    <x v="0"/>
    <s v="Raymond Collins"/>
    <d v="2016-03-12T00:00:00"/>
    <x v="2"/>
    <s v="2016"/>
    <x v="0"/>
    <n v="7"/>
    <n v="12.42"/>
    <n v="86.94"/>
  </r>
  <r>
    <x v="0"/>
    <x v="1"/>
    <x v="0"/>
    <s v="Nancy Scott"/>
    <d v="2016-03-12T00:00:00"/>
    <x v="2"/>
    <s v="2016"/>
    <x v="0"/>
    <n v="2"/>
    <n v="12.42"/>
    <n v="24.84"/>
  </r>
  <r>
    <x v="1"/>
    <x v="2"/>
    <x v="1"/>
    <s v="Henry Sanders"/>
    <d v="2016-03-12T00:00:00"/>
    <x v="2"/>
    <s v="2016"/>
    <x v="0"/>
    <n v="7"/>
    <n v="12.42"/>
    <n v="86.94"/>
  </r>
  <r>
    <x v="0"/>
    <x v="1"/>
    <x v="0"/>
    <s v="Albert Miller"/>
    <d v="2016-03-12T00:00:00"/>
    <x v="2"/>
    <s v="2016"/>
    <x v="0"/>
    <n v="7"/>
    <n v="12.42"/>
    <n v="86.94"/>
  </r>
  <r>
    <x v="4"/>
    <x v="0"/>
    <x v="0"/>
    <s v="Cheryl Williamson"/>
    <d v="2016-03-12T00:00:00"/>
    <x v="2"/>
    <s v="2016"/>
    <x v="0"/>
    <n v="9"/>
    <n v="12.42"/>
    <n v="111.78"/>
  </r>
  <r>
    <x v="0"/>
    <x v="1"/>
    <x v="0"/>
    <s v="Lori Collins"/>
    <d v="2016-03-12T00:00:00"/>
    <x v="2"/>
    <s v="2016"/>
    <x v="2"/>
    <n v="5"/>
    <n v="17.829999999999998"/>
    <n v="89.149999999999991"/>
  </r>
  <r>
    <x v="1"/>
    <x v="2"/>
    <x v="1"/>
    <s v="Jerry Collins"/>
    <d v="2016-03-12T00:00:00"/>
    <x v="2"/>
    <s v="2016"/>
    <x v="1"/>
    <n v="9"/>
    <n v="16.32"/>
    <n v="146.88"/>
  </r>
  <r>
    <x v="2"/>
    <x v="4"/>
    <x v="1"/>
    <s v="Kathy Lee"/>
    <d v="2016-03-12T00:00:00"/>
    <x v="2"/>
    <s v="2016"/>
    <x v="0"/>
    <n v="4"/>
    <n v="12.42"/>
    <n v="49.68"/>
  </r>
  <r>
    <x v="0"/>
    <x v="0"/>
    <x v="0"/>
    <s v="Matthew Smith"/>
    <d v="2016-03-12T00:00:00"/>
    <x v="2"/>
    <s v="2016"/>
    <x v="2"/>
    <n v="8"/>
    <n v="17.829999999999998"/>
    <n v="142.63999999999999"/>
  </r>
  <r>
    <x v="0"/>
    <x v="0"/>
    <x v="0"/>
    <s v="Roger Andrews"/>
    <d v="2016-03-12T00:00:00"/>
    <x v="2"/>
    <s v="2016"/>
    <x v="0"/>
    <n v="6"/>
    <n v="12.42"/>
    <n v="74.52"/>
  </r>
  <r>
    <x v="3"/>
    <x v="6"/>
    <x v="0"/>
    <s v="Sandra Meyer"/>
    <d v="2016-03-12T00:00:00"/>
    <x v="2"/>
    <s v="2016"/>
    <x v="1"/>
    <n v="10"/>
    <n v="16.32"/>
    <n v="163.19999999999999"/>
  </r>
  <r>
    <x v="0"/>
    <x v="3"/>
    <x v="0"/>
    <s v="Adam Russell"/>
    <d v="2016-03-12T00:00:00"/>
    <x v="2"/>
    <s v="2016"/>
    <x v="2"/>
    <n v="9"/>
    <n v="17.829999999999998"/>
    <n v="160.46999999999997"/>
  </r>
  <r>
    <x v="2"/>
    <x v="2"/>
    <x v="1"/>
    <s v="Pamela Alexander"/>
    <d v="2016-03-12T00:00:00"/>
    <x v="2"/>
    <s v="2016"/>
    <x v="0"/>
    <n v="2"/>
    <n v="12.42"/>
    <n v="24.84"/>
  </r>
  <r>
    <x v="3"/>
    <x v="1"/>
    <x v="0"/>
    <s v="Randy Burton"/>
    <d v="2016-03-13T00:00:00"/>
    <x v="2"/>
    <s v="2016"/>
    <x v="1"/>
    <n v="4"/>
    <n v="16.32"/>
    <n v="65.28"/>
  </r>
  <r>
    <x v="4"/>
    <x v="6"/>
    <x v="0"/>
    <s v="Russell Romero"/>
    <d v="2016-03-13T00:00:00"/>
    <x v="2"/>
    <s v="2016"/>
    <x v="0"/>
    <n v="1"/>
    <n v="12.42"/>
    <n v="12.42"/>
  </r>
  <r>
    <x v="0"/>
    <x v="1"/>
    <x v="0"/>
    <s v="Phyllis Ward"/>
    <d v="2016-03-13T00:00:00"/>
    <x v="2"/>
    <s v="2016"/>
    <x v="3"/>
    <n v="10"/>
    <n v="53.35"/>
    <n v="533.5"/>
  </r>
  <r>
    <x v="1"/>
    <x v="4"/>
    <x v="1"/>
    <s v="Anna Garcia"/>
    <d v="2016-03-13T00:00:00"/>
    <x v="2"/>
    <s v="2016"/>
    <x v="1"/>
    <n v="6"/>
    <n v="16.32"/>
    <n v="97.92"/>
  </r>
  <r>
    <x v="2"/>
    <x v="4"/>
    <x v="1"/>
    <s v="Anna Garcia"/>
    <d v="2016-03-13T00:00:00"/>
    <x v="2"/>
    <s v="2016"/>
    <x v="0"/>
    <n v="9"/>
    <n v="12.42"/>
    <n v="111.78"/>
  </r>
  <r>
    <x v="0"/>
    <x v="6"/>
    <x v="0"/>
    <s v="Jane Watkins"/>
    <d v="2016-03-13T00:00:00"/>
    <x v="2"/>
    <s v="2016"/>
    <x v="0"/>
    <n v="8"/>
    <n v="12.42"/>
    <n v="99.36"/>
  </r>
  <r>
    <x v="1"/>
    <x v="2"/>
    <x v="1"/>
    <s v="Gloria Morris"/>
    <d v="2016-03-13T00:00:00"/>
    <x v="2"/>
    <s v="2016"/>
    <x v="1"/>
    <n v="1"/>
    <n v="16.32"/>
    <n v="16.32"/>
  </r>
  <r>
    <x v="4"/>
    <x v="1"/>
    <x v="0"/>
    <s v="Kenneth Fernandez"/>
    <d v="2016-03-13T00:00:00"/>
    <x v="2"/>
    <s v="2016"/>
    <x v="1"/>
    <n v="5"/>
    <n v="16.32"/>
    <n v="81.599999999999994"/>
  </r>
  <r>
    <x v="0"/>
    <x v="3"/>
    <x v="0"/>
    <s v="Ronald Lopez"/>
    <d v="2016-03-13T00:00:00"/>
    <x v="2"/>
    <s v="2016"/>
    <x v="0"/>
    <n v="4"/>
    <n v="12.42"/>
    <n v="49.68"/>
  </r>
  <r>
    <x v="0"/>
    <x v="0"/>
    <x v="0"/>
    <s v="Kevin Barnes"/>
    <d v="2016-03-13T00:00:00"/>
    <x v="2"/>
    <s v="2016"/>
    <x v="2"/>
    <n v="2"/>
    <n v="17.829999999999998"/>
    <n v="35.659999999999997"/>
  </r>
  <r>
    <x v="0"/>
    <x v="3"/>
    <x v="0"/>
    <s v="Keith Berry"/>
    <d v="2016-03-13T00:00:00"/>
    <x v="2"/>
    <s v="2016"/>
    <x v="3"/>
    <n v="10"/>
    <n v="53.35"/>
    <n v="533.5"/>
  </r>
  <r>
    <x v="0"/>
    <x v="0"/>
    <x v="0"/>
    <s v="Susan Watkins"/>
    <d v="2016-03-13T00:00:00"/>
    <x v="2"/>
    <s v="2016"/>
    <x v="3"/>
    <n v="5"/>
    <n v="53.35"/>
    <n v="266.75"/>
  </r>
  <r>
    <x v="0"/>
    <x v="6"/>
    <x v="0"/>
    <s v="Lois Baker"/>
    <d v="2016-03-13T00:00:00"/>
    <x v="2"/>
    <s v="2016"/>
    <x v="0"/>
    <n v="3"/>
    <n v="12.42"/>
    <n v="37.26"/>
  </r>
  <r>
    <x v="2"/>
    <x v="4"/>
    <x v="1"/>
    <s v="Julie Gonzalez"/>
    <d v="2016-03-13T00:00:00"/>
    <x v="2"/>
    <s v="2016"/>
    <x v="0"/>
    <n v="8"/>
    <n v="12.42"/>
    <n v="99.36"/>
  </r>
  <r>
    <x v="3"/>
    <x v="0"/>
    <x v="0"/>
    <s v="Alice Kelly"/>
    <d v="2016-03-13T00:00:00"/>
    <x v="2"/>
    <s v="2016"/>
    <x v="3"/>
    <n v="4"/>
    <n v="53.35"/>
    <n v="213.4"/>
  </r>
  <r>
    <x v="2"/>
    <x v="4"/>
    <x v="1"/>
    <s v="Kathy Lee"/>
    <d v="2016-03-13T00:00:00"/>
    <x v="2"/>
    <s v="2016"/>
    <x v="1"/>
    <n v="8"/>
    <n v="16.32"/>
    <n v="130.56"/>
  </r>
  <r>
    <x v="2"/>
    <x v="2"/>
    <x v="1"/>
    <s v="Maria Romero"/>
    <d v="2016-03-13T00:00:00"/>
    <x v="2"/>
    <s v="2016"/>
    <x v="3"/>
    <n v="6"/>
    <n v="53.35"/>
    <n v="320.10000000000002"/>
  </r>
  <r>
    <x v="2"/>
    <x v="2"/>
    <x v="1"/>
    <s v="Jeremy Baker"/>
    <d v="2016-03-14T00:00:00"/>
    <x v="2"/>
    <s v="2016"/>
    <x v="0"/>
    <n v="9"/>
    <n v="12.42"/>
    <n v="111.78"/>
  </r>
  <r>
    <x v="3"/>
    <x v="1"/>
    <x v="0"/>
    <s v="Mark Alexander"/>
    <d v="2016-03-14T00:00:00"/>
    <x v="2"/>
    <s v="2016"/>
    <x v="2"/>
    <n v="10"/>
    <n v="17.829999999999998"/>
    <n v="178.29999999999998"/>
  </r>
  <r>
    <x v="2"/>
    <x v="2"/>
    <x v="1"/>
    <s v="Craig Thomas"/>
    <d v="2016-03-14T00:00:00"/>
    <x v="2"/>
    <s v="2016"/>
    <x v="0"/>
    <n v="4"/>
    <n v="12.42"/>
    <n v="49.68"/>
  </r>
  <r>
    <x v="0"/>
    <x v="1"/>
    <x v="0"/>
    <s v="Cheryl Riley"/>
    <d v="2016-03-14T00:00:00"/>
    <x v="2"/>
    <s v="2016"/>
    <x v="1"/>
    <n v="9"/>
    <n v="16.32"/>
    <n v="146.88"/>
  </r>
  <r>
    <x v="0"/>
    <x v="0"/>
    <x v="0"/>
    <s v="Bruce Reynolds"/>
    <d v="2016-03-14T00:00:00"/>
    <x v="2"/>
    <s v="2016"/>
    <x v="0"/>
    <n v="3"/>
    <n v="12.42"/>
    <n v="37.26"/>
  </r>
  <r>
    <x v="0"/>
    <x v="1"/>
    <x v="0"/>
    <s v="Ashley Spencer"/>
    <d v="2016-03-14T00:00:00"/>
    <x v="2"/>
    <s v="2016"/>
    <x v="1"/>
    <n v="9"/>
    <n v="16.32"/>
    <n v="146.88"/>
  </r>
  <r>
    <x v="3"/>
    <x v="1"/>
    <x v="0"/>
    <s v="Wayne Rivera"/>
    <d v="2016-03-14T00:00:00"/>
    <x v="2"/>
    <s v="2016"/>
    <x v="0"/>
    <n v="8"/>
    <n v="12.42"/>
    <n v="99.36"/>
  </r>
  <r>
    <x v="3"/>
    <x v="6"/>
    <x v="0"/>
    <s v="Maria Long"/>
    <d v="2016-03-14T00:00:00"/>
    <x v="2"/>
    <s v="2016"/>
    <x v="3"/>
    <n v="6"/>
    <n v="53.35"/>
    <n v="320.10000000000002"/>
  </r>
  <r>
    <x v="3"/>
    <x v="1"/>
    <x v="0"/>
    <s v="Ralph Gomez"/>
    <d v="2016-03-14T00:00:00"/>
    <x v="2"/>
    <s v="2016"/>
    <x v="2"/>
    <n v="1"/>
    <n v="17.829999999999998"/>
    <n v="17.829999999999998"/>
  </r>
  <r>
    <x v="1"/>
    <x v="2"/>
    <x v="1"/>
    <s v="Sharon Montgomery"/>
    <d v="2016-03-14T00:00:00"/>
    <x v="2"/>
    <s v="2016"/>
    <x v="2"/>
    <n v="1"/>
    <n v="17.829999999999998"/>
    <n v="17.829999999999998"/>
  </r>
  <r>
    <x v="2"/>
    <x v="5"/>
    <x v="1"/>
    <s v="Robin Murphy"/>
    <d v="2016-03-14T00:00:00"/>
    <x v="2"/>
    <s v="2016"/>
    <x v="0"/>
    <n v="3"/>
    <n v="12.42"/>
    <n v="37.26"/>
  </r>
  <r>
    <x v="4"/>
    <x v="1"/>
    <x v="0"/>
    <s v="Joe Ryan"/>
    <d v="2016-03-15T00:00:00"/>
    <x v="2"/>
    <s v="2016"/>
    <x v="0"/>
    <n v="6"/>
    <n v="12.42"/>
    <n v="74.52"/>
  </r>
  <r>
    <x v="0"/>
    <x v="0"/>
    <x v="0"/>
    <s v="Jerry Palmer"/>
    <d v="2016-03-15T00:00:00"/>
    <x v="2"/>
    <s v="2016"/>
    <x v="3"/>
    <n v="2"/>
    <n v="53.35"/>
    <n v="106.7"/>
  </r>
  <r>
    <x v="0"/>
    <x v="1"/>
    <x v="0"/>
    <s v="Jerry Pierce"/>
    <d v="2016-03-15T00:00:00"/>
    <x v="2"/>
    <s v="2016"/>
    <x v="3"/>
    <n v="4"/>
    <n v="53.35"/>
    <n v="213.4"/>
  </r>
  <r>
    <x v="2"/>
    <x v="7"/>
    <x v="1"/>
    <s v="Paula Watson"/>
    <d v="2016-03-15T00:00:00"/>
    <x v="2"/>
    <s v="2016"/>
    <x v="0"/>
    <n v="2"/>
    <n v="12.42"/>
    <n v="24.84"/>
  </r>
  <r>
    <x v="0"/>
    <x v="1"/>
    <x v="0"/>
    <s v="Heather Andrews"/>
    <d v="2016-03-15T00:00:00"/>
    <x v="2"/>
    <s v="2016"/>
    <x v="3"/>
    <n v="8"/>
    <n v="53.35"/>
    <n v="426.8"/>
  </r>
  <r>
    <x v="4"/>
    <x v="0"/>
    <x v="0"/>
    <s v="Michael Foster"/>
    <d v="2016-03-15T00:00:00"/>
    <x v="2"/>
    <s v="2016"/>
    <x v="0"/>
    <n v="6"/>
    <n v="12.42"/>
    <n v="74.52"/>
  </r>
  <r>
    <x v="2"/>
    <x v="4"/>
    <x v="1"/>
    <s v="Lillian Howard"/>
    <d v="2016-03-15T00:00:00"/>
    <x v="2"/>
    <s v="2016"/>
    <x v="0"/>
    <n v="9"/>
    <n v="12.42"/>
    <n v="111.78"/>
  </r>
  <r>
    <x v="1"/>
    <x v="2"/>
    <x v="1"/>
    <s v="Angela Sullivan"/>
    <d v="2016-03-15T00:00:00"/>
    <x v="2"/>
    <s v="2016"/>
    <x v="0"/>
    <n v="6"/>
    <n v="12.42"/>
    <n v="74.52"/>
  </r>
  <r>
    <x v="3"/>
    <x v="3"/>
    <x v="0"/>
    <s v="Jacqueline Wheeler"/>
    <d v="2016-03-15T00:00:00"/>
    <x v="2"/>
    <s v="2016"/>
    <x v="0"/>
    <n v="5"/>
    <n v="12.42"/>
    <n v="62.1"/>
  </r>
  <r>
    <x v="2"/>
    <x v="2"/>
    <x v="1"/>
    <s v="Annie Hughes"/>
    <d v="2016-03-15T00:00:00"/>
    <x v="2"/>
    <s v="2016"/>
    <x v="1"/>
    <n v="4"/>
    <n v="16.32"/>
    <n v="65.28"/>
  </r>
  <r>
    <x v="4"/>
    <x v="3"/>
    <x v="0"/>
    <s v="Denise Mitchell"/>
    <d v="2016-03-15T00:00:00"/>
    <x v="2"/>
    <s v="2016"/>
    <x v="3"/>
    <n v="6"/>
    <n v="53.35"/>
    <n v="320.10000000000002"/>
  </r>
  <r>
    <x v="0"/>
    <x v="0"/>
    <x v="0"/>
    <s v="Joseph Bishop"/>
    <d v="2016-03-15T00:00:00"/>
    <x v="2"/>
    <s v="2016"/>
    <x v="2"/>
    <n v="4"/>
    <n v="17.829999999999998"/>
    <n v="71.319999999999993"/>
  </r>
  <r>
    <x v="2"/>
    <x v="2"/>
    <x v="1"/>
    <s v="Mildred Hernandez"/>
    <d v="2016-03-15T00:00:00"/>
    <x v="2"/>
    <s v="2016"/>
    <x v="0"/>
    <n v="3"/>
    <n v="12.42"/>
    <n v="37.26"/>
  </r>
  <r>
    <x v="0"/>
    <x v="0"/>
    <x v="0"/>
    <s v="Steven Miller"/>
    <d v="2016-03-15T00:00:00"/>
    <x v="2"/>
    <s v="2016"/>
    <x v="0"/>
    <n v="9"/>
    <n v="12.42"/>
    <n v="111.78"/>
  </r>
  <r>
    <x v="1"/>
    <x v="2"/>
    <x v="1"/>
    <s v="Gary Cook"/>
    <d v="2016-03-15T00:00:00"/>
    <x v="2"/>
    <s v="2016"/>
    <x v="0"/>
    <n v="6"/>
    <n v="12.42"/>
    <n v="74.52"/>
  </r>
  <r>
    <x v="2"/>
    <x v="2"/>
    <x v="1"/>
    <s v="Arthur Green"/>
    <d v="2016-03-15T00:00:00"/>
    <x v="2"/>
    <s v="2016"/>
    <x v="3"/>
    <n v="10"/>
    <n v="53.35"/>
    <n v="533.5"/>
  </r>
  <r>
    <x v="2"/>
    <x v="7"/>
    <x v="1"/>
    <s v="Rachel Dunn"/>
    <d v="2016-03-15T00:00:00"/>
    <x v="2"/>
    <s v="2016"/>
    <x v="0"/>
    <n v="2"/>
    <n v="12.42"/>
    <n v="24.84"/>
  </r>
  <r>
    <x v="1"/>
    <x v="5"/>
    <x v="1"/>
    <s v="Andrew Adams"/>
    <d v="2016-03-15T00:00:00"/>
    <x v="2"/>
    <s v="2016"/>
    <x v="3"/>
    <n v="7"/>
    <n v="53.35"/>
    <n v="373.45"/>
  </r>
  <r>
    <x v="2"/>
    <x v="4"/>
    <x v="1"/>
    <s v="Roger Bell"/>
    <d v="2016-03-15T00:00:00"/>
    <x v="2"/>
    <s v="2016"/>
    <x v="1"/>
    <n v="3"/>
    <n v="16.32"/>
    <n v="48.96"/>
  </r>
  <r>
    <x v="0"/>
    <x v="0"/>
    <x v="0"/>
    <s v="Brandon King"/>
    <d v="2016-03-15T00:00:00"/>
    <x v="2"/>
    <s v="2016"/>
    <x v="1"/>
    <n v="10"/>
    <n v="16.32"/>
    <n v="163.19999999999999"/>
  </r>
  <r>
    <x v="2"/>
    <x v="7"/>
    <x v="1"/>
    <s v="Kimberly Bennett"/>
    <d v="2016-03-15T00:00:00"/>
    <x v="2"/>
    <s v="2016"/>
    <x v="0"/>
    <n v="5"/>
    <n v="12.42"/>
    <n v="62.1"/>
  </r>
  <r>
    <x v="0"/>
    <x v="1"/>
    <x v="0"/>
    <s v="Gloria Harper"/>
    <d v="2016-03-15T00:00:00"/>
    <x v="2"/>
    <s v="2016"/>
    <x v="1"/>
    <n v="5"/>
    <n v="16.32"/>
    <n v="81.599999999999994"/>
  </r>
  <r>
    <x v="4"/>
    <x v="0"/>
    <x v="0"/>
    <s v="Aaron Morris"/>
    <d v="2016-03-16T00:00:00"/>
    <x v="2"/>
    <s v="2016"/>
    <x v="0"/>
    <n v="1"/>
    <n v="12.42"/>
    <n v="12.42"/>
  </r>
  <r>
    <x v="0"/>
    <x v="0"/>
    <x v="0"/>
    <s v="Todd Spencer"/>
    <d v="2016-03-16T00:00:00"/>
    <x v="2"/>
    <s v="2016"/>
    <x v="0"/>
    <n v="8"/>
    <n v="12.42"/>
    <n v="99.36"/>
  </r>
  <r>
    <x v="2"/>
    <x v="2"/>
    <x v="1"/>
    <s v="Kathy Schmidt"/>
    <d v="2016-03-16T00:00:00"/>
    <x v="2"/>
    <s v="2016"/>
    <x v="0"/>
    <n v="9"/>
    <n v="12.42"/>
    <n v="111.78"/>
  </r>
  <r>
    <x v="3"/>
    <x v="1"/>
    <x v="0"/>
    <s v="Tammy Ferguson"/>
    <d v="2016-03-16T00:00:00"/>
    <x v="2"/>
    <s v="2016"/>
    <x v="3"/>
    <n v="1"/>
    <n v="53.35"/>
    <n v="53.35"/>
  </r>
  <r>
    <x v="3"/>
    <x v="0"/>
    <x v="0"/>
    <s v="Sandra Weaver"/>
    <d v="2016-03-16T00:00:00"/>
    <x v="2"/>
    <s v="2016"/>
    <x v="0"/>
    <n v="3"/>
    <n v="12.42"/>
    <n v="37.26"/>
  </r>
  <r>
    <x v="0"/>
    <x v="1"/>
    <x v="0"/>
    <s v="Jane Sims"/>
    <d v="2016-03-16T00:00:00"/>
    <x v="2"/>
    <s v="2016"/>
    <x v="2"/>
    <n v="8"/>
    <n v="17.829999999999998"/>
    <n v="142.63999999999999"/>
  </r>
  <r>
    <x v="2"/>
    <x v="4"/>
    <x v="1"/>
    <s v="Gloria Mcdonald"/>
    <d v="2016-03-16T00:00:00"/>
    <x v="2"/>
    <s v="2016"/>
    <x v="1"/>
    <n v="2"/>
    <n v="16.32"/>
    <n v="32.64"/>
  </r>
  <r>
    <x v="0"/>
    <x v="3"/>
    <x v="0"/>
    <s v="Marilyn Patterson"/>
    <d v="2016-03-16T00:00:00"/>
    <x v="2"/>
    <s v="2016"/>
    <x v="3"/>
    <n v="6"/>
    <n v="53.35"/>
    <n v="320.10000000000002"/>
  </r>
  <r>
    <x v="0"/>
    <x v="0"/>
    <x v="0"/>
    <s v="Phillip Johnston"/>
    <d v="2016-03-16T00:00:00"/>
    <x v="2"/>
    <s v="2016"/>
    <x v="2"/>
    <n v="2"/>
    <n v="17.829999999999998"/>
    <n v="35.659999999999997"/>
  </r>
  <r>
    <x v="4"/>
    <x v="0"/>
    <x v="0"/>
    <s v="Cheryl Myers"/>
    <d v="2016-03-16T00:00:00"/>
    <x v="2"/>
    <s v="2016"/>
    <x v="0"/>
    <n v="8"/>
    <n v="12.42"/>
    <n v="99.36"/>
  </r>
  <r>
    <x v="2"/>
    <x v="7"/>
    <x v="1"/>
    <s v="Michelle Elliott"/>
    <d v="2016-03-16T00:00:00"/>
    <x v="2"/>
    <s v="2016"/>
    <x v="0"/>
    <n v="8"/>
    <n v="12.42"/>
    <n v="99.36"/>
  </r>
  <r>
    <x v="0"/>
    <x v="3"/>
    <x v="0"/>
    <s v="Bonnie Shaw"/>
    <d v="2016-03-16T00:00:00"/>
    <x v="2"/>
    <s v="2016"/>
    <x v="0"/>
    <n v="4"/>
    <n v="12.42"/>
    <n v="49.68"/>
  </r>
  <r>
    <x v="3"/>
    <x v="0"/>
    <x v="0"/>
    <s v="Antonio Hunter"/>
    <d v="2016-03-16T00:00:00"/>
    <x v="2"/>
    <s v="2016"/>
    <x v="0"/>
    <n v="9"/>
    <n v="12.42"/>
    <n v="111.78"/>
  </r>
  <r>
    <x v="3"/>
    <x v="0"/>
    <x v="0"/>
    <s v="Jeremy Richards"/>
    <d v="2016-03-16T00:00:00"/>
    <x v="2"/>
    <s v="2016"/>
    <x v="3"/>
    <n v="3"/>
    <n v="53.35"/>
    <n v="160.05000000000001"/>
  </r>
  <r>
    <x v="2"/>
    <x v="2"/>
    <x v="1"/>
    <s v="Christine Jacobs"/>
    <d v="2016-03-16T00:00:00"/>
    <x v="2"/>
    <s v="2016"/>
    <x v="1"/>
    <n v="4"/>
    <n v="16.32"/>
    <n v="65.28"/>
  </r>
  <r>
    <x v="2"/>
    <x v="4"/>
    <x v="1"/>
    <s v="Joseph Reynolds"/>
    <d v="2016-03-16T00:00:00"/>
    <x v="2"/>
    <s v="2016"/>
    <x v="0"/>
    <n v="1"/>
    <n v="12.42"/>
    <n v="12.42"/>
  </r>
  <r>
    <x v="2"/>
    <x v="4"/>
    <x v="1"/>
    <s v="Henry Day"/>
    <d v="2016-03-17T00:00:00"/>
    <x v="2"/>
    <s v="2016"/>
    <x v="0"/>
    <n v="9"/>
    <n v="12.42"/>
    <n v="111.78"/>
  </r>
  <r>
    <x v="0"/>
    <x v="0"/>
    <x v="0"/>
    <s v="Deborah Wells"/>
    <d v="2016-03-17T00:00:00"/>
    <x v="2"/>
    <s v="2016"/>
    <x v="3"/>
    <n v="6"/>
    <n v="53.35"/>
    <n v="320.10000000000002"/>
  </r>
  <r>
    <x v="1"/>
    <x v="2"/>
    <x v="1"/>
    <s v="Ryan Ramos"/>
    <d v="2016-03-17T00:00:00"/>
    <x v="2"/>
    <s v="2016"/>
    <x v="3"/>
    <n v="4"/>
    <n v="53.35"/>
    <n v="213.4"/>
  </r>
  <r>
    <x v="2"/>
    <x v="5"/>
    <x v="1"/>
    <s v="Martha Bell"/>
    <d v="2016-03-17T00:00:00"/>
    <x v="2"/>
    <s v="2016"/>
    <x v="1"/>
    <n v="7"/>
    <n v="16.32"/>
    <n v="114.24000000000001"/>
  </r>
  <r>
    <x v="3"/>
    <x v="0"/>
    <x v="0"/>
    <s v="Bobby Mitchell"/>
    <d v="2016-03-17T00:00:00"/>
    <x v="2"/>
    <s v="2016"/>
    <x v="1"/>
    <n v="5"/>
    <n v="16.32"/>
    <n v="81.599999999999994"/>
  </r>
  <r>
    <x v="2"/>
    <x v="5"/>
    <x v="1"/>
    <s v="Harry Torres"/>
    <d v="2016-03-17T00:00:00"/>
    <x v="2"/>
    <s v="2016"/>
    <x v="0"/>
    <n v="5"/>
    <n v="12.42"/>
    <n v="62.1"/>
  </r>
  <r>
    <x v="0"/>
    <x v="3"/>
    <x v="0"/>
    <s v="Michelle Henderson"/>
    <d v="2016-03-17T00:00:00"/>
    <x v="2"/>
    <s v="2016"/>
    <x v="1"/>
    <n v="5"/>
    <n v="16.32"/>
    <n v="81.599999999999994"/>
  </r>
  <r>
    <x v="3"/>
    <x v="0"/>
    <x v="0"/>
    <s v="Joe Russell"/>
    <d v="2016-03-17T00:00:00"/>
    <x v="2"/>
    <s v="2016"/>
    <x v="0"/>
    <n v="10"/>
    <n v="12.42"/>
    <n v="124.2"/>
  </r>
  <r>
    <x v="2"/>
    <x v="4"/>
    <x v="1"/>
    <s v="Roger Bell"/>
    <d v="2016-03-17T00:00:00"/>
    <x v="2"/>
    <s v="2016"/>
    <x v="3"/>
    <n v="3"/>
    <n v="53.35"/>
    <n v="160.05000000000001"/>
  </r>
  <r>
    <x v="1"/>
    <x v="2"/>
    <x v="1"/>
    <s v="Joseph Willis"/>
    <d v="2016-03-17T00:00:00"/>
    <x v="2"/>
    <s v="2016"/>
    <x v="2"/>
    <n v="3"/>
    <n v="17.829999999999998"/>
    <n v="53.489999999999995"/>
  </r>
  <r>
    <x v="3"/>
    <x v="0"/>
    <x v="0"/>
    <s v="George Stone"/>
    <d v="2016-03-17T00:00:00"/>
    <x v="2"/>
    <s v="2016"/>
    <x v="2"/>
    <n v="10"/>
    <n v="17.829999999999998"/>
    <n v="178.29999999999998"/>
  </r>
  <r>
    <x v="0"/>
    <x v="0"/>
    <x v="0"/>
    <s v="Aaron Morris"/>
    <d v="2016-03-18T00:00:00"/>
    <x v="2"/>
    <s v="2016"/>
    <x v="0"/>
    <n v="8"/>
    <n v="12.42"/>
    <n v="99.36"/>
  </r>
  <r>
    <x v="4"/>
    <x v="3"/>
    <x v="0"/>
    <s v="Robert Collins"/>
    <d v="2016-03-18T00:00:00"/>
    <x v="2"/>
    <s v="2016"/>
    <x v="3"/>
    <n v="4"/>
    <n v="53.35"/>
    <n v="213.4"/>
  </r>
  <r>
    <x v="0"/>
    <x v="6"/>
    <x v="0"/>
    <s v="Clarence Mason"/>
    <d v="2016-03-18T00:00:00"/>
    <x v="2"/>
    <s v="2016"/>
    <x v="0"/>
    <n v="7"/>
    <n v="12.42"/>
    <n v="86.94"/>
  </r>
  <r>
    <x v="2"/>
    <x v="5"/>
    <x v="1"/>
    <s v="Joan Robinson"/>
    <d v="2016-03-18T00:00:00"/>
    <x v="2"/>
    <s v="2016"/>
    <x v="3"/>
    <n v="2"/>
    <n v="53.35"/>
    <n v="106.7"/>
  </r>
  <r>
    <x v="2"/>
    <x v="2"/>
    <x v="1"/>
    <s v="Mildred Hernandez"/>
    <d v="2016-03-18T00:00:00"/>
    <x v="2"/>
    <s v="2016"/>
    <x v="0"/>
    <n v="8"/>
    <n v="12.42"/>
    <n v="99.36"/>
  </r>
  <r>
    <x v="3"/>
    <x v="0"/>
    <x v="0"/>
    <s v="Amanda Bryant"/>
    <d v="2016-03-18T00:00:00"/>
    <x v="2"/>
    <s v="2016"/>
    <x v="1"/>
    <n v="4"/>
    <n v="16.32"/>
    <n v="65.28"/>
  </r>
  <r>
    <x v="0"/>
    <x v="3"/>
    <x v="0"/>
    <s v="Benjamin Spencer"/>
    <d v="2016-03-18T00:00:00"/>
    <x v="2"/>
    <s v="2016"/>
    <x v="0"/>
    <n v="6"/>
    <n v="12.42"/>
    <n v="74.52"/>
  </r>
  <r>
    <x v="0"/>
    <x v="3"/>
    <x v="0"/>
    <s v="Sean Weaver"/>
    <d v="2016-03-18T00:00:00"/>
    <x v="2"/>
    <s v="2016"/>
    <x v="0"/>
    <n v="10"/>
    <n v="12.42"/>
    <n v="124.2"/>
  </r>
  <r>
    <x v="4"/>
    <x v="3"/>
    <x v="0"/>
    <s v="Kelly Daniels"/>
    <d v="2016-03-18T00:00:00"/>
    <x v="2"/>
    <s v="2016"/>
    <x v="0"/>
    <n v="5"/>
    <n v="12.42"/>
    <n v="62.1"/>
  </r>
  <r>
    <x v="2"/>
    <x v="2"/>
    <x v="1"/>
    <s v="Ruth Day"/>
    <d v="2016-03-18T00:00:00"/>
    <x v="2"/>
    <s v="2016"/>
    <x v="0"/>
    <n v="3"/>
    <n v="12.42"/>
    <n v="37.26"/>
  </r>
  <r>
    <x v="4"/>
    <x v="6"/>
    <x v="0"/>
    <s v="Benjamin Phillips"/>
    <d v="2016-03-18T00:00:00"/>
    <x v="2"/>
    <s v="2016"/>
    <x v="0"/>
    <n v="1"/>
    <n v="12.42"/>
    <n v="12.42"/>
  </r>
  <r>
    <x v="0"/>
    <x v="0"/>
    <x v="0"/>
    <s v="George Stone"/>
    <d v="2016-03-18T00:00:00"/>
    <x v="2"/>
    <s v="2016"/>
    <x v="0"/>
    <n v="8"/>
    <n v="12.42"/>
    <n v="99.36"/>
  </r>
  <r>
    <x v="2"/>
    <x v="2"/>
    <x v="1"/>
    <s v="Angela Sullivan"/>
    <d v="2016-03-18T00:00:00"/>
    <x v="2"/>
    <s v="2016"/>
    <x v="3"/>
    <n v="3"/>
    <n v="53.35"/>
    <n v="160.05000000000001"/>
  </r>
  <r>
    <x v="1"/>
    <x v="2"/>
    <x v="1"/>
    <s v="Judy Sanchez"/>
    <d v="2016-03-18T00:00:00"/>
    <x v="2"/>
    <s v="2016"/>
    <x v="0"/>
    <n v="1"/>
    <n v="12.42"/>
    <n v="12.42"/>
  </r>
  <r>
    <x v="2"/>
    <x v="5"/>
    <x v="1"/>
    <s v="Joan Robinson"/>
    <d v="2016-03-18T00:00:00"/>
    <x v="2"/>
    <s v="2016"/>
    <x v="3"/>
    <n v="8"/>
    <n v="53.35"/>
    <n v="426.8"/>
  </r>
  <r>
    <x v="0"/>
    <x v="1"/>
    <x v="0"/>
    <s v="Debra Allen"/>
    <d v="2016-03-19T00:00:00"/>
    <x v="2"/>
    <s v="2016"/>
    <x v="1"/>
    <n v="6"/>
    <n v="16.32"/>
    <n v="97.92"/>
  </r>
  <r>
    <x v="0"/>
    <x v="3"/>
    <x v="0"/>
    <s v="Laura Wells"/>
    <d v="2016-03-19T00:00:00"/>
    <x v="2"/>
    <s v="2016"/>
    <x v="2"/>
    <n v="6"/>
    <n v="17.829999999999998"/>
    <n v="106.97999999999999"/>
  </r>
  <r>
    <x v="3"/>
    <x v="6"/>
    <x v="0"/>
    <s v="Ryan Arnold"/>
    <d v="2016-03-19T00:00:00"/>
    <x v="2"/>
    <s v="2016"/>
    <x v="0"/>
    <n v="1"/>
    <n v="12.42"/>
    <n v="12.42"/>
  </r>
  <r>
    <x v="3"/>
    <x v="1"/>
    <x v="0"/>
    <s v="Jerry Pierce"/>
    <d v="2016-03-19T00:00:00"/>
    <x v="2"/>
    <s v="2016"/>
    <x v="0"/>
    <n v="6"/>
    <n v="12.42"/>
    <n v="74.52"/>
  </r>
  <r>
    <x v="1"/>
    <x v="2"/>
    <x v="1"/>
    <s v="Phillip Mills"/>
    <d v="2016-03-19T00:00:00"/>
    <x v="2"/>
    <s v="2016"/>
    <x v="1"/>
    <n v="4"/>
    <n v="16.32"/>
    <n v="65.28"/>
  </r>
  <r>
    <x v="0"/>
    <x v="1"/>
    <x v="0"/>
    <s v="Harold Hunter"/>
    <d v="2016-03-19T00:00:00"/>
    <x v="2"/>
    <s v="2016"/>
    <x v="0"/>
    <n v="2"/>
    <n v="12.42"/>
    <n v="24.84"/>
  </r>
  <r>
    <x v="1"/>
    <x v="2"/>
    <x v="1"/>
    <s v="Marilyn Carpenter"/>
    <d v="2016-03-19T00:00:00"/>
    <x v="2"/>
    <s v="2016"/>
    <x v="3"/>
    <n v="6"/>
    <n v="53.35"/>
    <n v="320.10000000000002"/>
  </r>
  <r>
    <x v="0"/>
    <x v="1"/>
    <x v="0"/>
    <s v="Irene Wells"/>
    <d v="2016-03-19T00:00:00"/>
    <x v="2"/>
    <s v="2016"/>
    <x v="1"/>
    <n v="8"/>
    <n v="16.32"/>
    <n v="130.56"/>
  </r>
  <r>
    <x v="1"/>
    <x v="4"/>
    <x v="1"/>
    <s v="Rose Matthews"/>
    <d v="2016-03-19T00:00:00"/>
    <x v="2"/>
    <s v="2016"/>
    <x v="0"/>
    <n v="5"/>
    <n v="12.42"/>
    <n v="62.1"/>
  </r>
  <r>
    <x v="3"/>
    <x v="0"/>
    <x v="0"/>
    <s v="Kevin Torres"/>
    <d v="2016-03-19T00:00:00"/>
    <x v="2"/>
    <s v="2016"/>
    <x v="2"/>
    <n v="5"/>
    <n v="17.829999999999998"/>
    <n v="89.149999999999991"/>
  </r>
  <r>
    <x v="0"/>
    <x v="1"/>
    <x v="0"/>
    <s v="Ralph Gomez"/>
    <d v="2016-03-19T00:00:00"/>
    <x v="2"/>
    <s v="2016"/>
    <x v="1"/>
    <n v="10"/>
    <n v="16.32"/>
    <n v="163.19999999999999"/>
  </r>
  <r>
    <x v="2"/>
    <x v="2"/>
    <x v="1"/>
    <s v="Carol Pierce"/>
    <d v="2016-03-19T00:00:00"/>
    <x v="2"/>
    <s v="2016"/>
    <x v="0"/>
    <n v="1"/>
    <n v="12.42"/>
    <n v="12.42"/>
  </r>
  <r>
    <x v="2"/>
    <x v="2"/>
    <x v="1"/>
    <s v="Evelyn Lane"/>
    <d v="2016-03-19T00:00:00"/>
    <x v="2"/>
    <s v="2016"/>
    <x v="2"/>
    <n v="1"/>
    <n v="17.829999999999998"/>
    <n v="17.829999999999998"/>
  </r>
  <r>
    <x v="1"/>
    <x v="2"/>
    <x v="1"/>
    <s v="Maria Romero"/>
    <d v="2016-03-20T00:00:00"/>
    <x v="2"/>
    <s v="2016"/>
    <x v="0"/>
    <n v="7"/>
    <n v="12.42"/>
    <n v="86.94"/>
  </r>
  <r>
    <x v="2"/>
    <x v="2"/>
    <x v="1"/>
    <s v="Denise Henry"/>
    <d v="2016-03-20T00:00:00"/>
    <x v="2"/>
    <s v="2016"/>
    <x v="0"/>
    <n v="6"/>
    <n v="12.42"/>
    <n v="74.52"/>
  </r>
  <r>
    <x v="4"/>
    <x v="3"/>
    <x v="0"/>
    <s v="Edward Wells"/>
    <d v="2016-03-20T00:00:00"/>
    <x v="2"/>
    <s v="2016"/>
    <x v="2"/>
    <n v="9"/>
    <n v="17.829999999999998"/>
    <n v="160.46999999999997"/>
  </r>
  <r>
    <x v="3"/>
    <x v="0"/>
    <x v="0"/>
    <s v="Theresa Ellis"/>
    <d v="2016-03-20T00:00:00"/>
    <x v="2"/>
    <s v="2016"/>
    <x v="0"/>
    <n v="4"/>
    <n v="12.42"/>
    <n v="49.68"/>
  </r>
  <r>
    <x v="2"/>
    <x v="5"/>
    <x v="1"/>
    <s v="Frances Parker"/>
    <d v="2016-03-20T00:00:00"/>
    <x v="2"/>
    <s v="2016"/>
    <x v="3"/>
    <n v="3"/>
    <n v="53.35"/>
    <n v="160.05000000000001"/>
  </r>
  <r>
    <x v="4"/>
    <x v="1"/>
    <x v="0"/>
    <s v="Chris Gilbert"/>
    <d v="2016-03-20T00:00:00"/>
    <x v="2"/>
    <s v="2016"/>
    <x v="2"/>
    <n v="9"/>
    <n v="17.829999999999998"/>
    <n v="160.46999999999997"/>
  </r>
  <r>
    <x v="2"/>
    <x v="5"/>
    <x v="1"/>
    <s v="Joan Robinson"/>
    <d v="2016-03-20T00:00:00"/>
    <x v="2"/>
    <s v="2016"/>
    <x v="3"/>
    <n v="1"/>
    <n v="53.35"/>
    <n v="53.35"/>
  </r>
  <r>
    <x v="0"/>
    <x v="0"/>
    <x v="0"/>
    <s v="Beverly Hamilton"/>
    <d v="2016-03-20T00:00:00"/>
    <x v="2"/>
    <s v="2016"/>
    <x v="3"/>
    <n v="7"/>
    <n v="53.35"/>
    <n v="373.45"/>
  </r>
  <r>
    <x v="0"/>
    <x v="3"/>
    <x v="0"/>
    <s v="Keith Berry"/>
    <d v="2016-03-20T00:00:00"/>
    <x v="2"/>
    <s v="2016"/>
    <x v="2"/>
    <n v="9"/>
    <n v="17.829999999999998"/>
    <n v="160.46999999999997"/>
  </r>
  <r>
    <x v="3"/>
    <x v="0"/>
    <x v="0"/>
    <s v="Sandra Weaver"/>
    <d v="2016-03-20T00:00:00"/>
    <x v="2"/>
    <s v="2016"/>
    <x v="0"/>
    <n v="8"/>
    <n v="12.42"/>
    <n v="99.36"/>
  </r>
  <r>
    <x v="0"/>
    <x v="0"/>
    <x v="0"/>
    <s v="Roger Gomez"/>
    <d v="2016-03-20T00:00:00"/>
    <x v="2"/>
    <s v="2016"/>
    <x v="3"/>
    <n v="3"/>
    <n v="53.35"/>
    <n v="160.05000000000001"/>
  </r>
  <r>
    <x v="2"/>
    <x v="4"/>
    <x v="1"/>
    <s v="Brian Roberts"/>
    <d v="2016-03-20T00:00:00"/>
    <x v="2"/>
    <s v="2016"/>
    <x v="0"/>
    <n v="3"/>
    <n v="12.42"/>
    <n v="37.26"/>
  </r>
  <r>
    <x v="2"/>
    <x v="2"/>
    <x v="1"/>
    <s v="Daniel Perez"/>
    <d v="2016-03-20T00:00:00"/>
    <x v="2"/>
    <s v="2016"/>
    <x v="0"/>
    <n v="8"/>
    <n v="12.42"/>
    <n v="99.36"/>
  </r>
  <r>
    <x v="3"/>
    <x v="1"/>
    <x v="0"/>
    <s v="Katherine Mcdonald"/>
    <d v="2016-03-20T00:00:00"/>
    <x v="2"/>
    <s v="2016"/>
    <x v="0"/>
    <n v="10"/>
    <n v="12.42"/>
    <n v="124.2"/>
  </r>
  <r>
    <x v="4"/>
    <x v="1"/>
    <x v="0"/>
    <s v="Joseph Boyd"/>
    <d v="2016-03-20T00:00:00"/>
    <x v="2"/>
    <s v="2016"/>
    <x v="2"/>
    <n v="7"/>
    <n v="17.829999999999998"/>
    <n v="124.80999999999999"/>
  </r>
  <r>
    <x v="4"/>
    <x v="6"/>
    <x v="0"/>
    <s v="Ryan Arnold"/>
    <d v="2016-03-20T00:00:00"/>
    <x v="2"/>
    <s v="2016"/>
    <x v="1"/>
    <n v="5"/>
    <n v="16.32"/>
    <n v="81.599999999999994"/>
  </r>
  <r>
    <x v="2"/>
    <x v="2"/>
    <x v="1"/>
    <s v="Evelyn Lane"/>
    <d v="2016-03-21T00:00:00"/>
    <x v="2"/>
    <s v="2016"/>
    <x v="2"/>
    <n v="5"/>
    <n v="17.829999999999998"/>
    <n v="89.149999999999991"/>
  </r>
  <r>
    <x v="3"/>
    <x v="0"/>
    <x v="0"/>
    <s v="Ann Duncan"/>
    <d v="2016-03-21T00:00:00"/>
    <x v="2"/>
    <s v="2016"/>
    <x v="2"/>
    <n v="5"/>
    <n v="17.829999999999998"/>
    <n v="89.149999999999991"/>
  </r>
  <r>
    <x v="0"/>
    <x v="0"/>
    <x v="0"/>
    <s v="Lori Shaw"/>
    <d v="2016-03-21T00:00:00"/>
    <x v="2"/>
    <s v="2016"/>
    <x v="2"/>
    <n v="1"/>
    <n v="17.829999999999998"/>
    <n v="17.829999999999998"/>
  </r>
  <r>
    <x v="0"/>
    <x v="0"/>
    <x v="0"/>
    <s v="Kevin Barnes"/>
    <d v="2016-03-21T00:00:00"/>
    <x v="2"/>
    <s v="2016"/>
    <x v="3"/>
    <n v="2"/>
    <n v="53.35"/>
    <n v="106.7"/>
  </r>
  <r>
    <x v="3"/>
    <x v="6"/>
    <x v="0"/>
    <s v="Cheryl Henderson"/>
    <d v="2016-03-21T00:00:00"/>
    <x v="2"/>
    <s v="2016"/>
    <x v="0"/>
    <n v="2"/>
    <n v="12.42"/>
    <n v="24.84"/>
  </r>
  <r>
    <x v="4"/>
    <x v="3"/>
    <x v="0"/>
    <s v="Jacqueline Wheeler"/>
    <d v="2016-03-21T00:00:00"/>
    <x v="2"/>
    <s v="2016"/>
    <x v="0"/>
    <n v="8"/>
    <n v="12.42"/>
    <n v="99.36"/>
  </r>
  <r>
    <x v="0"/>
    <x v="1"/>
    <x v="0"/>
    <s v="Irene Wells"/>
    <d v="2016-03-21T00:00:00"/>
    <x v="2"/>
    <s v="2016"/>
    <x v="1"/>
    <n v="1"/>
    <n v="16.32"/>
    <n v="16.32"/>
  </r>
  <r>
    <x v="2"/>
    <x v="4"/>
    <x v="1"/>
    <s v="Brian Roberts"/>
    <d v="2016-03-21T00:00:00"/>
    <x v="2"/>
    <s v="2016"/>
    <x v="2"/>
    <n v="9"/>
    <n v="17.829999999999998"/>
    <n v="160.46999999999997"/>
  </r>
  <r>
    <x v="3"/>
    <x v="0"/>
    <x v="0"/>
    <s v="Bruce Nelson"/>
    <d v="2016-03-21T00:00:00"/>
    <x v="2"/>
    <s v="2016"/>
    <x v="2"/>
    <n v="9"/>
    <n v="17.829999999999998"/>
    <n v="160.46999999999997"/>
  </r>
  <r>
    <x v="0"/>
    <x v="0"/>
    <x v="0"/>
    <s v="Alice Davis"/>
    <d v="2016-03-21T00:00:00"/>
    <x v="2"/>
    <s v="2016"/>
    <x v="1"/>
    <n v="6"/>
    <n v="16.32"/>
    <n v="97.92"/>
  </r>
  <r>
    <x v="2"/>
    <x v="5"/>
    <x v="1"/>
    <s v="Jimmy Warren"/>
    <d v="2016-03-21T00:00:00"/>
    <x v="2"/>
    <s v="2016"/>
    <x v="3"/>
    <n v="6"/>
    <n v="53.35"/>
    <n v="320.10000000000002"/>
  </r>
  <r>
    <x v="2"/>
    <x v="2"/>
    <x v="1"/>
    <s v="Ryan Ramos"/>
    <d v="2016-03-21T00:00:00"/>
    <x v="2"/>
    <s v="2016"/>
    <x v="0"/>
    <n v="9"/>
    <n v="12.42"/>
    <n v="111.78"/>
  </r>
  <r>
    <x v="4"/>
    <x v="1"/>
    <x v="0"/>
    <s v="Helen Dean"/>
    <d v="2016-03-21T00:00:00"/>
    <x v="2"/>
    <s v="2016"/>
    <x v="0"/>
    <n v="3"/>
    <n v="12.42"/>
    <n v="37.26"/>
  </r>
  <r>
    <x v="2"/>
    <x v="7"/>
    <x v="1"/>
    <s v="Kimberly Bennett"/>
    <d v="2016-03-22T00:00:00"/>
    <x v="2"/>
    <s v="2016"/>
    <x v="1"/>
    <n v="4"/>
    <n v="16.32"/>
    <n v="65.28"/>
  </r>
  <r>
    <x v="3"/>
    <x v="0"/>
    <x v="0"/>
    <s v="Walter Meyer"/>
    <d v="2016-03-22T00:00:00"/>
    <x v="2"/>
    <s v="2016"/>
    <x v="1"/>
    <n v="1"/>
    <n v="16.32"/>
    <n v="16.32"/>
  </r>
  <r>
    <x v="0"/>
    <x v="1"/>
    <x v="0"/>
    <s v="Craig Mcdonald"/>
    <d v="2016-03-22T00:00:00"/>
    <x v="2"/>
    <s v="2016"/>
    <x v="0"/>
    <n v="2"/>
    <n v="12.42"/>
    <n v="24.84"/>
  </r>
  <r>
    <x v="1"/>
    <x v="4"/>
    <x v="1"/>
    <s v="Gloria Mcdonald"/>
    <d v="2016-03-22T00:00:00"/>
    <x v="2"/>
    <s v="2016"/>
    <x v="0"/>
    <n v="7"/>
    <n v="12.42"/>
    <n v="86.94"/>
  </r>
  <r>
    <x v="2"/>
    <x v="2"/>
    <x v="1"/>
    <s v="Kathy Schmidt"/>
    <d v="2016-03-22T00:00:00"/>
    <x v="2"/>
    <s v="2016"/>
    <x v="1"/>
    <n v="6"/>
    <n v="16.32"/>
    <n v="97.92"/>
  </r>
  <r>
    <x v="1"/>
    <x v="2"/>
    <x v="1"/>
    <s v="Annie Hunter"/>
    <d v="2016-03-22T00:00:00"/>
    <x v="2"/>
    <s v="2016"/>
    <x v="2"/>
    <n v="1"/>
    <n v="17.829999999999998"/>
    <n v="17.829999999999998"/>
  </r>
  <r>
    <x v="0"/>
    <x v="0"/>
    <x v="0"/>
    <s v="Jennifer Reyes"/>
    <d v="2016-03-22T00:00:00"/>
    <x v="2"/>
    <s v="2016"/>
    <x v="0"/>
    <n v="1"/>
    <n v="12.42"/>
    <n v="12.42"/>
  </r>
  <r>
    <x v="3"/>
    <x v="6"/>
    <x v="0"/>
    <s v="Betty Hicks"/>
    <d v="2016-03-22T00:00:00"/>
    <x v="2"/>
    <s v="2016"/>
    <x v="0"/>
    <n v="9"/>
    <n v="12.42"/>
    <n v="111.78"/>
  </r>
  <r>
    <x v="3"/>
    <x v="1"/>
    <x v="0"/>
    <s v="Anthony Berry"/>
    <d v="2016-03-22T00:00:00"/>
    <x v="2"/>
    <s v="2016"/>
    <x v="0"/>
    <n v="5"/>
    <n v="12.42"/>
    <n v="62.1"/>
  </r>
  <r>
    <x v="0"/>
    <x v="0"/>
    <x v="0"/>
    <s v="Steven Kelly"/>
    <d v="2016-03-22T00:00:00"/>
    <x v="2"/>
    <s v="2016"/>
    <x v="2"/>
    <n v="8"/>
    <n v="17.829999999999998"/>
    <n v="142.63999999999999"/>
  </r>
  <r>
    <x v="3"/>
    <x v="1"/>
    <x v="0"/>
    <s v="Nancy Scott"/>
    <d v="2016-03-22T00:00:00"/>
    <x v="2"/>
    <s v="2016"/>
    <x v="2"/>
    <n v="6"/>
    <n v="17.829999999999998"/>
    <n v="106.97999999999999"/>
  </r>
  <r>
    <x v="3"/>
    <x v="0"/>
    <x v="0"/>
    <s v="Lori Shaw"/>
    <d v="2016-03-22T00:00:00"/>
    <x v="2"/>
    <s v="2016"/>
    <x v="0"/>
    <n v="4"/>
    <n v="12.42"/>
    <n v="49.68"/>
  </r>
  <r>
    <x v="0"/>
    <x v="1"/>
    <x v="0"/>
    <s v="Jane Sims"/>
    <d v="2016-03-22T00:00:00"/>
    <x v="2"/>
    <s v="2016"/>
    <x v="2"/>
    <n v="3"/>
    <n v="17.829999999999998"/>
    <n v="53.489999999999995"/>
  </r>
  <r>
    <x v="0"/>
    <x v="1"/>
    <x v="0"/>
    <s v="Frances Campbell"/>
    <d v="2016-03-22T00:00:00"/>
    <x v="2"/>
    <s v="2016"/>
    <x v="0"/>
    <n v="7"/>
    <n v="12.42"/>
    <n v="86.94"/>
  </r>
  <r>
    <x v="0"/>
    <x v="0"/>
    <x v="0"/>
    <s v="Cheryl Williamson"/>
    <d v="2016-03-23T00:00:00"/>
    <x v="2"/>
    <s v="2016"/>
    <x v="1"/>
    <n v="7"/>
    <n v="16.32"/>
    <n v="114.24000000000001"/>
  </r>
  <r>
    <x v="0"/>
    <x v="0"/>
    <x v="0"/>
    <s v="Louise Green"/>
    <d v="2016-03-23T00:00:00"/>
    <x v="2"/>
    <s v="2016"/>
    <x v="1"/>
    <n v="7"/>
    <n v="16.32"/>
    <n v="114.24000000000001"/>
  </r>
  <r>
    <x v="1"/>
    <x v="5"/>
    <x v="1"/>
    <s v="Joan Robinson"/>
    <d v="2016-03-23T00:00:00"/>
    <x v="2"/>
    <s v="2016"/>
    <x v="2"/>
    <n v="9"/>
    <n v="17.829999999999998"/>
    <n v="160.46999999999997"/>
  </r>
  <r>
    <x v="3"/>
    <x v="3"/>
    <x v="0"/>
    <s v="Emily Duncan"/>
    <d v="2016-03-23T00:00:00"/>
    <x v="2"/>
    <s v="2016"/>
    <x v="0"/>
    <n v="4"/>
    <n v="12.42"/>
    <n v="49.68"/>
  </r>
  <r>
    <x v="2"/>
    <x v="4"/>
    <x v="1"/>
    <s v="Lois Fernandez"/>
    <d v="2016-03-23T00:00:00"/>
    <x v="2"/>
    <s v="2016"/>
    <x v="0"/>
    <n v="1"/>
    <n v="12.42"/>
    <n v="12.42"/>
  </r>
  <r>
    <x v="3"/>
    <x v="1"/>
    <x v="0"/>
    <s v="Anthony Berry"/>
    <d v="2016-03-23T00:00:00"/>
    <x v="2"/>
    <s v="2016"/>
    <x v="2"/>
    <n v="5"/>
    <n v="17.829999999999998"/>
    <n v="89.149999999999991"/>
  </r>
  <r>
    <x v="0"/>
    <x v="0"/>
    <x v="0"/>
    <s v="Eugene Flores"/>
    <d v="2016-03-23T00:00:00"/>
    <x v="2"/>
    <s v="2016"/>
    <x v="3"/>
    <n v="4"/>
    <n v="53.35"/>
    <n v="213.4"/>
  </r>
  <r>
    <x v="2"/>
    <x v="2"/>
    <x v="1"/>
    <s v="Earl White"/>
    <d v="2016-03-23T00:00:00"/>
    <x v="2"/>
    <s v="2016"/>
    <x v="0"/>
    <n v="7"/>
    <n v="12.42"/>
    <n v="86.94"/>
  </r>
  <r>
    <x v="0"/>
    <x v="1"/>
    <x v="0"/>
    <s v="Phyllis Johnston"/>
    <d v="2016-03-23T00:00:00"/>
    <x v="2"/>
    <s v="2016"/>
    <x v="3"/>
    <n v="6"/>
    <n v="53.35"/>
    <n v="320.10000000000002"/>
  </r>
  <r>
    <x v="2"/>
    <x v="2"/>
    <x v="1"/>
    <s v="George Hill"/>
    <d v="2016-03-23T00:00:00"/>
    <x v="2"/>
    <s v="2016"/>
    <x v="0"/>
    <n v="7"/>
    <n v="12.42"/>
    <n v="86.94"/>
  </r>
  <r>
    <x v="0"/>
    <x v="0"/>
    <x v="0"/>
    <s v="Gregory Thompson"/>
    <d v="2016-03-23T00:00:00"/>
    <x v="2"/>
    <s v="2016"/>
    <x v="1"/>
    <n v="9"/>
    <n v="16.32"/>
    <n v="146.88"/>
  </r>
  <r>
    <x v="0"/>
    <x v="0"/>
    <x v="0"/>
    <s v="Craig Collins"/>
    <d v="2016-03-23T00:00:00"/>
    <x v="2"/>
    <s v="2016"/>
    <x v="2"/>
    <n v="5"/>
    <n v="17.829999999999998"/>
    <n v="89.149999999999991"/>
  </r>
  <r>
    <x v="1"/>
    <x v="2"/>
    <x v="1"/>
    <s v="Paula Ross"/>
    <d v="2016-03-23T00:00:00"/>
    <x v="2"/>
    <s v="2016"/>
    <x v="0"/>
    <n v="8"/>
    <n v="12.42"/>
    <n v="99.36"/>
  </r>
  <r>
    <x v="0"/>
    <x v="0"/>
    <x v="0"/>
    <s v="Mary Nelson"/>
    <d v="2016-03-23T00:00:00"/>
    <x v="2"/>
    <s v="2016"/>
    <x v="3"/>
    <n v="6"/>
    <n v="53.35"/>
    <n v="320.10000000000002"/>
  </r>
  <r>
    <x v="3"/>
    <x v="0"/>
    <x v="0"/>
    <s v="Howard Adams"/>
    <d v="2016-03-23T00:00:00"/>
    <x v="2"/>
    <s v="2016"/>
    <x v="1"/>
    <n v="5"/>
    <n v="16.32"/>
    <n v="81.599999999999994"/>
  </r>
  <r>
    <x v="0"/>
    <x v="1"/>
    <x v="0"/>
    <s v="Linda Rose"/>
    <d v="2016-03-24T00:00:00"/>
    <x v="2"/>
    <s v="2016"/>
    <x v="0"/>
    <n v="3"/>
    <n v="12.42"/>
    <n v="37.26"/>
  </r>
  <r>
    <x v="3"/>
    <x v="0"/>
    <x v="0"/>
    <s v="Gregory Thompson"/>
    <d v="2016-03-24T00:00:00"/>
    <x v="2"/>
    <s v="2016"/>
    <x v="0"/>
    <n v="3"/>
    <n v="12.42"/>
    <n v="37.26"/>
  </r>
  <r>
    <x v="2"/>
    <x v="7"/>
    <x v="1"/>
    <s v="Laura Mcdonald"/>
    <d v="2016-03-24T00:00:00"/>
    <x v="2"/>
    <s v="2016"/>
    <x v="3"/>
    <n v="4"/>
    <n v="53.35"/>
    <n v="213.4"/>
  </r>
  <r>
    <x v="3"/>
    <x v="0"/>
    <x v="0"/>
    <s v="Howard Adams"/>
    <d v="2016-03-24T00:00:00"/>
    <x v="2"/>
    <s v="2016"/>
    <x v="0"/>
    <n v="2"/>
    <n v="12.42"/>
    <n v="24.84"/>
  </r>
  <r>
    <x v="3"/>
    <x v="1"/>
    <x v="0"/>
    <s v="Marilyn Martin"/>
    <d v="2016-03-24T00:00:00"/>
    <x v="2"/>
    <s v="2016"/>
    <x v="3"/>
    <n v="7"/>
    <n v="53.35"/>
    <n v="373.45"/>
  </r>
  <r>
    <x v="0"/>
    <x v="3"/>
    <x v="0"/>
    <s v="Arthur Simmons"/>
    <d v="2016-03-24T00:00:00"/>
    <x v="2"/>
    <s v="2016"/>
    <x v="3"/>
    <n v="6"/>
    <n v="53.35"/>
    <n v="320.10000000000002"/>
  </r>
  <r>
    <x v="2"/>
    <x v="2"/>
    <x v="1"/>
    <s v="Carol Pierce"/>
    <d v="2016-03-24T00:00:00"/>
    <x v="2"/>
    <s v="2016"/>
    <x v="2"/>
    <n v="9"/>
    <n v="17.829999999999998"/>
    <n v="160.46999999999997"/>
  </r>
  <r>
    <x v="1"/>
    <x v="5"/>
    <x v="1"/>
    <s v="Andrew Adams"/>
    <d v="2016-03-24T00:00:00"/>
    <x v="2"/>
    <s v="2016"/>
    <x v="3"/>
    <n v="3"/>
    <n v="53.35"/>
    <n v="160.05000000000001"/>
  </r>
  <r>
    <x v="0"/>
    <x v="1"/>
    <x v="0"/>
    <s v="Louis Marshall"/>
    <d v="2016-03-24T00:00:00"/>
    <x v="2"/>
    <s v="2016"/>
    <x v="2"/>
    <n v="10"/>
    <n v="17.829999999999998"/>
    <n v="178.29999999999998"/>
  </r>
  <r>
    <x v="1"/>
    <x v="4"/>
    <x v="1"/>
    <s v="Clarence Bishop"/>
    <d v="2016-03-24T00:00:00"/>
    <x v="2"/>
    <s v="2016"/>
    <x v="0"/>
    <n v="7"/>
    <n v="12.42"/>
    <n v="86.94"/>
  </r>
  <r>
    <x v="0"/>
    <x v="0"/>
    <x v="0"/>
    <s v="Sean Carr"/>
    <d v="2016-03-24T00:00:00"/>
    <x v="2"/>
    <s v="2016"/>
    <x v="0"/>
    <n v="8"/>
    <n v="12.42"/>
    <n v="99.36"/>
  </r>
  <r>
    <x v="0"/>
    <x v="1"/>
    <x v="0"/>
    <s v="Lawrence Ruiz"/>
    <d v="2016-03-25T00:00:00"/>
    <x v="2"/>
    <s v="2016"/>
    <x v="3"/>
    <n v="5"/>
    <n v="53.35"/>
    <n v="266.75"/>
  </r>
  <r>
    <x v="2"/>
    <x v="2"/>
    <x v="1"/>
    <s v="Gloria Morris"/>
    <d v="2016-03-25T00:00:00"/>
    <x v="2"/>
    <s v="2016"/>
    <x v="0"/>
    <n v="4"/>
    <n v="12.42"/>
    <n v="49.68"/>
  </r>
  <r>
    <x v="2"/>
    <x v="2"/>
    <x v="1"/>
    <s v="George Hill"/>
    <d v="2016-03-25T00:00:00"/>
    <x v="2"/>
    <s v="2016"/>
    <x v="3"/>
    <n v="2"/>
    <n v="53.35"/>
    <n v="106.7"/>
  </r>
  <r>
    <x v="2"/>
    <x v="4"/>
    <x v="1"/>
    <s v="Roger Bell"/>
    <d v="2016-03-25T00:00:00"/>
    <x v="2"/>
    <s v="2016"/>
    <x v="2"/>
    <n v="3"/>
    <n v="17.829999999999998"/>
    <n v="53.489999999999995"/>
  </r>
  <r>
    <x v="0"/>
    <x v="0"/>
    <x v="0"/>
    <s v="Walter Kennedy"/>
    <d v="2016-03-25T00:00:00"/>
    <x v="2"/>
    <s v="2016"/>
    <x v="0"/>
    <n v="7"/>
    <n v="12.42"/>
    <n v="86.94"/>
  </r>
  <r>
    <x v="4"/>
    <x v="3"/>
    <x v="0"/>
    <s v="Peter Brown"/>
    <d v="2016-03-25T00:00:00"/>
    <x v="2"/>
    <s v="2016"/>
    <x v="0"/>
    <n v="4"/>
    <n v="12.42"/>
    <n v="49.68"/>
  </r>
  <r>
    <x v="0"/>
    <x v="1"/>
    <x v="0"/>
    <s v="Raymond Collins"/>
    <d v="2016-03-25T00:00:00"/>
    <x v="2"/>
    <s v="2016"/>
    <x v="2"/>
    <n v="8"/>
    <n v="17.829999999999998"/>
    <n v="142.63999999999999"/>
  </r>
  <r>
    <x v="2"/>
    <x v="5"/>
    <x v="1"/>
    <s v="Jimmy Warren"/>
    <d v="2016-03-25T00:00:00"/>
    <x v="2"/>
    <s v="2016"/>
    <x v="3"/>
    <n v="3"/>
    <n v="53.35"/>
    <n v="160.05000000000001"/>
  </r>
  <r>
    <x v="1"/>
    <x v="2"/>
    <x v="1"/>
    <s v="Ernest Hernandez"/>
    <d v="2016-03-25T00:00:00"/>
    <x v="2"/>
    <s v="2016"/>
    <x v="2"/>
    <n v="9"/>
    <n v="17.829999999999998"/>
    <n v="160.46999999999997"/>
  </r>
  <r>
    <x v="2"/>
    <x v="2"/>
    <x v="1"/>
    <s v="Cheryl Morris"/>
    <d v="2016-03-25T00:00:00"/>
    <x v="2"/>
    <s v="2016"/>
    <x v="1"/>
    <n v="3"/>
    <n v="16.32"/>
    <n v="48.96"/>
  </r>
  <r>
    <x v="0"/>
    <x v="1"/>
    <x v="0"/>
    <s v="Juan Reed"/>
    <d v="2016-03-25T00:00:00"/>
    <x v="2"/>
    <s v="2016"/>
    <x v="0"/>
    <n v="9"/>
    <n v="12.42"/>
    <n v="111.78"/>
  </r>
  <r>
    <x v="0"/>
    <x v="1"/>
    <x v="0"/>
    <s v="Lawrence Ruiz"/>
    <d v="2016-03-25T00:00:00"/>
    <x v="2"/>
    <s v="2016"/>
    <x v="2"/>
    <n v="1"/>
    <n v="17.829999999999998"/>
    <n v="17.829999999999998"/>
  </r>
  <r>
    <x v="3"/>
    <x v="1"/>
    <x v="0"/>
    <s v="Robert Hayes"/>
    <d v="2016-03-25T00:00:00"/>
    <x v="2"/>
    <s v="2016"/>
    <x v="3"/>
    <n v="4"/>
    <n v="53.35"/>
    <n v="213.4"/>
  </r>
  <r>
    <x v="4"/>
    <x v="1"/>
    <x v="0"/>
    <s v="Evelyn Greene"/>
    <d v="2016-03-25T00:00:00"/>
    <x v="2"/>
    <s v="2016"/>
    <x v="2"/>
    <n v="8"/>
    <n v="17.829999999999998"/>
    <n v="142.63999999999999"/>
  </r>
  <r>
    <x v="4"/>
    <x v="6"/>
    <x v="0"/>
    <s v="Henry Cox"/>
    <d v="2016-03-26T00:00:00"/>
    <x v="2"/>
    <s v="2016"/>
    <x v="0"/>
    <n v="9"/>
    <n v="12.42"/>
    <n v="111.78"/>
  </r>
  <r>
    <x v="3"/>
    <x v="0"/>
    <x v="0"/>
    <s v="Mary Nelson"/>
    <d v="2016-03-26T00:00:00"/>
    <x v="2"/>
    <s v="2016"/>
    <x v="3"/>
    <n v="2"/>
    <n v="53.35"/>
    <n v="106.7"/>
  </r>
  <r>
    <x v="0"/>
    <x v="0"/>
    <x v="0"/>
    <s v="Eugene Schmidt"/>
    <d v="2016-03-26T00:00:00"/>
    <x v="2"/>
    <s v="2016"/>
    <x v="0"/>
    <n v="6"/>
    <n v="12.42"/>
    <n v="74.52"/>
  </r>
  <r>
    <x v="2"/>
    <x v="2"/>
    <x v="1"/>
    <s v="Ruby Gonzales"/>
    <d v="2016-03-26T00:00:00"/>
    <x v="2"/>
    <s v="2016"/>
    <x v="3"/>
    <n v="6"/>
    <n v="53.35"/>
    <n v="320.10000000000002"/>
  </r>
  <r>
    <x v="4"/>
    <x v="1"/>
    <x v="0"/>
    <s v="Kimberly Little"/>
    <d v="2016-03-26T00:00:00"/>
    <x v="2"/>
    <s v="2016"/>
    <x v="2"/>
    <n v="2"/>
    <n v="17.829999999999998"/>
    <n v="35.659999999999997"/>
  </r>
  <r>
    <x v="4"/>
    <x v="1"/>
    <x v="0"/>
    <s v="Louis Marshall"/>
    <d v="2016-03-26T00:00:00"/>
    <x v="2"/>
    <s v="2016"/>
    <x v="2"/>
    <n v="6"/>
    <n v="17.829999999999998"/>
    <n v="106.97999999999999"/>
  </r>
  <r>
    <x v="2"/>
    <x v="7"/>
    <x v="1"/>
    <s v="Michelle Elliott"/>
    <d v="2016-03-26T00:00:00"/>
    <x v="2"/>
    <s v="2016"/>
    <x v="3"/>
    <n v="4"/>
    <n v="53.35"/>
    <n v="213.4"/>
  </r>
  <r>
    <x v="0"/>
    <x v="3"/>
    <x v="0"/>
    <s v="Marilyn Patterson"/>
    <d v="2016-03-26T00:00:00"/>
    <x v="2"/>
    <s v="2016"/>
    <x v="0"/>
    <n v="2"/>
    <n v="12.42"/>
    <n v="24.84"/>
  </r>
  <r>
    <x v="1"/>
    <x v="5"/>
    <x v="1"/>
    <s v="Martha Bell"/>
    <d v="2016-03-26T00:00:00"/>
    <x v="2"/>
    <s v="2016"/>
    <x v="0"/>
    <n v="2"/>
    <n v="12.42"/>
    <n v="24.84"/>
  </r>
  <r>
    <x v="0"/>
    <x v="1"/>
    <x v="0"/>
    <s v="Gloria Harper"/>
    <d v="2016-03-26T00:00:00"/>
    <x v="2"/>
    <s v="2016"/>
    <x v="3"/>
    <n v="9"/>
    <n v="53.35"/>
    <n v="480.15000000000003"/>
  </r>
  <r>
    <x v="0"/>
    <x v="3"/>
    <x v="0"/>
    <s v="Michelle Henderson"/>
    <d v="2016-03-26T00:00:00"/>
    <x v="2"/>
    <s v="2016"/>
    <x v="0"/>
    <n v="1"/>
    <n v="12.42"/>
    <n v="12.42"/>
  </r>
  <r>
    <x v="3"/>
    <x v="0"/>
    <x v="0"/>
    <s v="Todd Spencer"/>
    <d v="2016-03-26T00:00:00"/>
    <x v="2"/>
    <s v="2016"/>
    <x v="1"/>
    <n v="6"/>
    <n v="16.32"/>
    <n v="97.92"/>
  </r>
  <r>
    <x v="2"/>
    <x v="2"/>
    <x v="1"/>
    <s v="Annie Hughes"/>
    <d v="2016-03-26T00:00:00"/>
    <x v="2"/>
    <s v="2016"/>
    <x v="2"/>
    <n v="5"/>
    <n v="17.829999999999998"/>
    <n v="89.149999999999991"/>
  </r>
  <r>
    <x v="0"/>
    <x v="3"/>
    <x v="0"/>
    <s v="Marilyn Patterson"/>
    <d v="2016-03-26T00:00:00"/>
    <x v="2"/>
    <s v="2016"/>
    <x v="3"/>
    <n v="2"/>
    <n v="53.35"/>
    <n v="106.7"/>
  </r>
  <r>
    <x v="0"/>
    <x v="1"/>
    <x v="0"/>
    <s v="Ruby Matthews"/>
    <d v="2016-03-26T00:00:00"/>
    <x v="2"/>
    <s v="2016"/>
    <x v="2"/>
    <n v="7"/>
    <n v="17.829999999999998"/>
    <n v="124.80999999999999"/>
  </r>
  <r>
    <x v="0"/>
    <x v="1"/>
    <x v="0"/>
    <s v="Nancy Stephens"/>
    <d v="2016-03-26T00:00:00"/>
    <x v="2"/>
    <s v="2016"/>
    <x v="2"/>
    <n v="1"/>
    <n v="17.829999999999998"/>
    <n v="17.829999999999998"/>
  </r>
  <r>
    <x v="2"/>
    <x v="2"/>
    <x v="1"/>
    <s v="Joseph Dixon"/>
    <d v="2016-03-27T00:00:00"/>
    <x v="2"/>
    <s v="2016"/>
    <x v="2"/>
    <n v="3"/>
    <n v="17.829999999999998"/>
    <n v="53.489999999999995"/>
  </r>
  <r>
    <x v="2"/>
    <x v="2"/>
    <x v="1"/>
    <s v="Harry Hanson"/>
    <d v="2016-03-27T00:00:00"/>
    <x v="2"/>
    <s v="2016"/>
    <x v="1"/>
    <n v="4"/>
    <n v="16.32"/>
    <n v="65.28"/>
  </r>
  <r>
    <x v="0"/>
    <x v="1"/>
    <x v="0"/>
    <s v="Daniel Morris"/>
    <d v="2016-03-27T00:00:00"/>
    <x v="2"/>
    <s v="2016"/>
    <x v="0"/>
    <n v="6"/>
    <n v="12.42"/>
    <n v="74.52"/>
  </r>
  <r>
    <x v="0"/>
    <x v="1"/>
    <x v="0"/>
    <s v="Edward Cooper"/>
    <d v="2016-03-27T00:00:00"/>
    <x v="2"/>
    <s v="2016"/>
    <x v="0"/>
    <n v="4"/>
    <n v="12.42"/>
    <n v="49.68"/>
  </r>
  <r>
    <x v="0"/>
    <x v="0"/>
    <x v="0"/>
    <s v="Todd Spencer"/>
    <d v="2016-03-27T00:00:00"/>
    <x v="2"/>
    <s v="2016"/>
    <x v="3"/>
    <n v="7"/>
    <n v="53.35"/>
    <n v="373.45"/>
  </r>
  <r>
    <x v="1"/>
    <x v="2"/>
    <x v="1"/>
    <s v="Beverly Garcia"/>
    <d v="2016-03-27T00:00:00"/>
    <x v="2"/>
    <s v="2016"/>
    <x v="0"/>
    <n v="3"/>
    <n v="12.42"/>
    <n v="37.26"/>
  </r>
  <r>
    <x v="2"/>
    <x v="5"/>
    <x v="1"/>
    <s v="Evelyn Elliott"/>
    <d v="2016-03-27T00:00:00"/>
    <x v="2"/>
    <s v="2016"/>
    <x v="0"/>
    <n v="9"/>
    <n v="12.42"/>
    <n v="111.78"/>
  </r>
  <r>
    <x v="0"/>
    <x v="3"/>
    <x v="0"/>
    <s v="William Hicks"/>
    <d v="2016-03-27T00:00:00"/>
    <x v="2"/>
    <s v="2016"/>
    <x v="0"/>
    <n v="2"/>
    <n v="12.42"/>
    <n v="24.84"/>
  </r>
  <r>
    <x v="2"/>
    <x v="2"/>
    <x v="1"/>
    <s v="Kenneth Gomez"/>
    <d v="2016-03-27T00:00:00"/>
    <x v="2"/>
    <s v="2016"/>
    <x v="0"/>
    <n v="2"/>
    <n v="12.42"/>
    <n v="24.84"/>
  </r>
  <r>
    <x v="2"/>
    <x v="2"/>
    <x v="1"/>
    <s v="Arthur Green"/>
    <d v="2016-03-27T00:00:00"/>
    <x v="2"/>
    <s v="2016"/>
    <x v="0"/>
    <n v="5"/>
    <n v="12.42"/>
    <n v="62.1"/>
  </r>
  <r>
    <x v="3"/>
    <x v="0"/>
    <x v="0"/>
    <s v="Phillip Johnston"/>
    <d v="2016-03-27T00:00:00"/>
    <x v="2"/>
    <s v="2016"/>
    <x v="0"/>
    <n v="10"/>
    <n v="12.42"/>
    <n v="124.2"/>
  </r>
  <r>
    <x v="0"/>
    <x v="3"/>
    <x v="0"/>
    <s v="Benjamin Willis"/>
    <d v="2016-03-27T00:00:00"/>
    <x v="2"/>
    <s v="2016"/>
    <x v="3"/>
    <n v="1"/>
    <n v="53.35"/>
    <n v="53.35"/>
  </r>
  <r>
    <x v="3"/>
    <x v="0"/>
    <x v="0"/>
    <s v="Kevin Torres"/>
    <d v="2016-03-27T00:00:00"/>
    <x v="2"/>
    <s v="2016"/>
    <x v="0"/>
    <n v="7"/>
    <n v="12.42"/>
    <n v="86.94"/>
  </r>
  <r>
    <x v="3"/>
    <x v="1"/>
    <x v="0"/>
    <s v="Joe Ryan"/>
    <d v="2016-03-28T00:00:00"/>
    <x v="2"/>
    <s v="2016"/>
    <x v="0"/>
    <n v="6"/>
    <n v="12.42"/>
    <n v="74.52"/>
  </r>
  <r>
    <x v="2"/>
    <x v="2"/>
    <x v="1"/>
    <s v="Ruth Kennedy"/>
    <d v="2016-03-28T00:00:00"/>
    <x v="2"/>
    <s v="2016"/>
    <x v="0"/>
    <n v="1"/>
    <n v="12.42"/>
    <n v="12.42"/>
  </r>
  <r>
    <x v="3"/>
    <x v="1"/>
    <x v="0"/>
    <s v="Betty Stewart"/>
    <d v="2016-03-28T00:00:00"/>
    <x v="2"/>
    <s v="2016"/>
    <x v="1"/>
    <n v="5"/>
    <n v="16.32"/>
    <n v="81.599999999999994"/>
  </r>
  <r>
    <x v="3"/>
    <x v="3"/>
    <x v="0"/>
    <s v="Randy Willis"/>
    <d v="2016-03-28T00:00:00"/>
    <x v="2"/>
    <s v="2016"/>
    <x v="0"/>
    <n v="5"/>
    <n v="12.42"/>
    <n v="62.1"/>
  </r>
  <r>
    <x v="1"/>
    <x v="2"/>
    <x v="1"/>
    <s v="Charles Montgomery"/>
    <d v="2016-03-28T00:00:00"/>
    <x v="2"/>
    <s v="2016"/>
    <x v="2"/>
    <n v="7"/>
    <n v="17.829999999999998"/>
    <n v="124.80999999999999"/>
  </r>
  <r>
    <x v="0"/>
    <x v="1"/>
    <x v="0"/>
    <s v="Debra Allen"/>
    <d v="2016-03-28T00:00:00"/>
    <x v="2"/>
    <s v="2016"/>
    <x v="2"/>
    <n v="3"/>
    <n v="17.829999999999998"/>
    <n v="53.489999999999995"/>
  </r>
  <r>
    <x v="2"/>
    <x v="2"/>
    <x v="1"/>
    <s v="Annie Hughes"/>
    <d v="2016-03-28T00:00:00"/>
    <x v="2"/>
    <s v="2016"/>
    <x v="0"/>
    <n v="9"/>
    <n v="12.42"/>
    <n v="111.78"/>
  </r>
  <r>
    <x v="1"/>
    <x v="5"/>
    <x v="1"/>
    <s v="Adam Garza"/>
    <d v="2016-03-28T00:00:00"/>
    <x v="2"/>
    <s v="2016"/>
    <x v="3"/>
    <n v="3"/>
    <n v="53.35"/>
    <n v="160.05000000000001"/>
  </r>
  <r>
    <x v="0"/>
    <x v="0"/>
    <x v="0"/>
    <s v="Carl Ford"/>
    <d v="2016-03-28T00:00:00"/>
    <x v="2"/>
    <s v="2016"/>
    <x v="0"/>
    <n v="3"/>
    <n v="12.42"/>
    <n v="37.26"/>
  </r>
  <r>
    <x v="0"/>
    <x v="3"/>
    <x v="0"/>
    <s v="Albert Dunn"/>
    <d v="2016-03-28T00:00:00"/>
    <x v="2"/>
    <s v="2016"/>
    <x v="3"/>
    <n v="6"/>
    <n v="53.35"/>
    <n v="320.10000000000002"/>
  </r>
  <r>
    <x v="4"/>
    <x v="3"/>
    <x v="0"/>
    <s v="Adam Russell"/>
    <d v="2016-03-28T00:00:00"/>
    <x v="2"/>
    <s v="2016"/>
    <x v="0"/>
    <n v="9"/>
    <n v="12.42"/>
    <n v="111.78"/>
  </r>
  <r>
    <x v="0"/>
    <x v="0"/>
    <x v="0"/>
    <s v="Jerry Butler"/>
    <d v="2016-03-29T00:00:00"/>
    <x v="2"/>
    <s v="2016"/>
    <x v="3"/>
    <n v="6"/>
    <n v="53.35"/>
    <n v="320.10000000000002"/>
  </r>
  <r>
    <x v="0"/>
    <x v="0"/>
    <x v="0"/>
    <s v="Robin Matthews"/>
    <d v="2016-03-29T00:00:00"/>
    <x v="2"/>
    <s v="2016"/>
    <x v="0"/>
    <n v="5"/>
    <n v="12.42"/>
    <n v="62.1"/>
  </r>
  <r>
    <x v="2"/>
    <x v="2"/>
    <x v="1"/>
    <s v="Craig Hicks"/>
    <d v="2016-03-29T00:00:00"/>
    <x v="2"/>
    <s v="2016"/>
    <x v="0"/>
    <n v="1"/>
    <n v="12.42"/>
    <n v="12.42"/>
  </r>
  <r>
    <x v="0"/>
    <x v="0"/>
    <x v="0"/>
    <s v="Carl Howard"/>
    <d v="2016-03-29T00:00:00"/>
    <x v="2"/>
    <s v="2016"/>
    <x v="0"/>
    <n v="9"/>
    <n v="12.42"/>
    <n v="111.78"/>
  </r>
  <r>
    <x v="0"/>
    <x v="0"/>
    <x v="0"/>
    <s v="Eric Robertson"/>
    <d v="2016-03-29T00:00:00"/>
    <x v="2"/>
    <s v="2016"/>
    <x v="0"/>
    <n v="9"/>
    <n v="12.42"/>
    <n v="111.78"/>
  </r>
  <r>
    <x v="0"/>
    <x v="1"/>
    <x v="0"/>
    <s v="Chris Gilbert"/>
    <d v="2016-03-29T00:00:00"/>
    <x v="2"/>
    <s v="2016"/>
    <x v="2"/>
    <n v="1"/>
    <n v="17.829999999999998"/>
    <n v="17.829999999999998"/>
  </r>
  <r>
    <x v="4"/>
    <x v="0"/>
    <x v="0"/>
    <s v="Robin Matthews"/>
    <d v="2016-03-29T00:00:00"/>
    <x v="2"/>
    <s v="2016"/>
    <x v="1"/>
    <n v="6"/>
    <n v="16.32"/>
    <n v="97.92"/>
  </r>
  <r>
    <x v="0"/>
    <x v="1"/>
    <x v="0"/>
    <s v="Lillian Wood"/>
    <d v="2016-03-29T00:00:00"/>
    <x v="2"/>
    <s v="2016"/>
    <x v="3"/>
    <n v="9"/>
    <n v="53.35"/>
    <n v="480.15000000000003"/>
  </r>
  <r>
    <x v="0"/>
    <x v="0"/>
    <x v="0"/>
    <s v="Walter Kennedy"/>
    <d v="2016-03-29T00:00:00"/>
    <x v="2"/>
    <s v="2016"/>
    <x v="2"/>
    <n v="6"/>
    <n v="17.829999999999998"/>
    <n v="106.97999999999999"/>
  </r>
  <r>
    <x v="1"/>
    <x v="4"/>
    <x v="1"/>
    <s v="Gloria Oliver"/>
    <d v="2016-03-29T00:00:00"/>
    <x v="2"/>
    <s v="2016"/>
    <x v="1"/>
    <n v="4"/>
    <n v="16.32"/>
    <n v="65.28"/>
  </r>
  <r>
    <x v="0"/>
    <x v="1"/>
    <x v="0"/>
    <s v="Ruby Matthews"/>
    <d v="2016-03-29T00:00:00"/>
    <x v="2"/>
    <s v="2016"/>
    <x v="0"/>
    <n v="10"/>
    <n v="12.42"/>
    <n v="124.2"/>
  </r>
  <r>
    <x v="2"/>
    <x v="2"/>
    <x v="1"/>
    <s v="Samuel Daniels"/>
    <d v="2016-03-30T00:00:00"/>
    <x v="2"/>
    <s v="2016"/>
    <x v="1"/>
    <n v="4"/>
    <n v="16.32"/>
    <n v="65.28"/>
  </r>
  <r>
    <x v="1"/>
    <x v="7"/>
    <x v="1"/>
    <s v="Stephen Rice"/>
    <d v="2016-03-30T00:00:00"/>
    <x v="2"/>
    <s v="2016"/>
    <x v="1"/>
    <n v="10"/>
    <n v="16.32"/>
    <n v="163.19999999999999"/>
  </r>
  <r>
    <x v="0"/>
    <x v="3"/>
    <x v="0"/>
    <s v="Cheryl Howard"/>
    <d v="2016-03-30T00:00:00"/>
    <x v="2"/>
    <s v="2016"/>
    <x v="2"/>
    <n v="7"/>
    <n v="17.829999999999998"/>
    <n v="124.80999999999999"/>
  </r>
  <r>
    <x v="0"/>
    <x v="6"/>
    <x v="0"/>
    <s v="Russell Romero"/>
    <d v="2016-03-30T00:00:00"/>
    <x v="2"/>
    <s v="2016"/>
    <x v="2"/>
    <n v="6"/>
    <n v="17.829999999999998"/>
    <n v="106.97999999999999"/>
  </r>
  <r>
    <x v="2"/>
    <x v="5"/>
    <x v="1"/>
    <s v="Deborah Gilbert"/>
    <d v="2016-03-30T00:00:00"/>
    <x v="2"/>
    <s v="2016"/>
    <x v="3"/>
    <n v="1"/>
    <n v="53.35"/>
    <n v="53.35"/>
  </r>
  <r>
    <x v="2"/>
    <x v="5"/>
    <x v="1"/>
    <s v="Diane Lewis"/>
    <d v="2016-03-30T00:00:00"/>
    <x v="2"/>
    <s v="2016"/>
    <x v="0"/>
    <n v="1"/>
    <n v="12.42"/>
    <n v="12.42"/>
  </r>
  <r>
    <x v="0"/>
    <x v="6"/>
    <x v="0"/>
    <s v="Carlos Stephens"/>
    <d v="2016-03-30T00:00:00"/>
    <x v="2"/>
    <s v="2016"/>
    <x v="3"/>
    <n v="3"/>
    <n v="53.35"/>
    <n v="160.05000000000001"/>
  </r>
  <r>
    <x v="2"/>
    <x v="7"/>
    <x v="1"/>
    <s v="Paula Watson"/>
    <d v="2016-03-30T00:00:00"/>
    <x v="2"/>
    <s v="2016"/>
    <x v="3"/>
    <n v="3"/>
    <n v="53.35"/>
    <n v="160.05000000000001"/>
  </r>
  <r>
    <x v="0"/>
    <x v="1"/>
    <x v="0"/>
    <s v="Edward Cooper"/>
    <d v="2016-03-30T00:00:00"/>
    <x v="2"/>
    <s v="2016"/>
    <x v="2"/>
    <n v="4"/>
    <n v="17.829999999999998"/>
    <n v="71.319999999999993"/>
  </r>
  <r>
    <x v="2"/>
    <x v="5"/>
    <x v="1"/>
    <s v="Andrew Adams"/>
    <d v="2016-03-31T00:00:00"/>
    <x v="2"/>
    <s v="2016"/>
    <x v="3"/>
    <n v="7"/>
    <n v="53.35"/>
    <n v="373.45"/>
  </r>
  <r>
    <x v="4"/>
    <x v="6"/>
    <x v="0"/>
    <s v="William Collins"/>
    <d v="2016-03-31T00:00:00"/>
    <x v="2"/>
    <s v="2016"/>
    <x v="2"/>
    <n v="9"/>
    <n v="17.829999999999998"/>
    <n v="160.46999999999997"/>
  </r>
  <r>
    <x v="1"/>
    <x v="5"/>
    <x v="1"/>
    <s v="Deborah Gilbert"/>
    <d v="2016-03-31T00:00:00"/>
    <x v="2"/>
    <s v="2016"/>
    <x v="2"/>
    <n v="8"/>
    <n v="17.829999999999998"/>
    <n v="142.63999999999999"/>
  </r>
  <r>
    <x v="0"/>
    <x v="6"/>
    <x v="0"/>
    <s v="Clarence Mason"/>
    <d v="2016-03-31T00:00:00"/>
    <x v="2"/>
    <s v="2016"/>
    <x v="2"/>
    <n v="2"/>
    <n v="17.829999999999998"/>
    <n v="35.659999999999997"/>
  </r>
  <r>
    <x v="0"/>
    <x v="3"/>
    <x v="0"/>
    <s v="Johnny Fowler"/>
    <d v="2016-03-31T00:00:00"/>
    <x v="2"/>
    <s v="2016"/>
    <x v="0"/>
    <n v="10"/>
    <n v="12.42"/>
    <n v="124.2"/>
  </r>
  <r>
    <x v="2"/>
    <x v="5"/>
    <x v="1"/>
    <s v="Adam Martin"/>
    <d v="2016-03-31T00:00:00"/>
    <x v="2"/>
    <s v="2016"/>
    <x v="1"/>
    <n v="6"/>
    <n v="16.32"/>
    <n v="97.92"/>
  </r>
  <r>
    <x v="0"/>
    <x v="3"/>
    <x v="0"/>
    <s v="Joshua Washington"/>
    <d v="2016-03-31T00:00:00"/>
    <x v="2"/>
    <s v="2016"/>
    <x v="0"/>
    <n v="2"/>
    <n v="12.42"/>
    <n v="24.84"/>
  </r>
  <r>
    <x v="2"/>
    <x v="4"/>
    <x v="1"/>
    <s v="Julie Gonzalez"/>
    <d v="2016-03-31T00:00:00"/>
    <x v="2"/>
    <s v="2016"/>
    <x v="0"/>
    <n v="5"/>
    <n v="12.42"/>
    <n v="62.1"/>
  </r>
  <r>
    <x v="4"/>
    <x v="1"/>
    <x v="0"/>
    <s v="Jessica Lewis"/>
    <d v="2016-03-31T00:00:00"/>
    <x v="2"/>
    <s v="2016"/>
    <x v="2"/>
    <n v="10"/>
    <n v="17.829999999999998"/>
    <n v="178.29999999999998"/>
  </r>
  <r>
    <x v="4"/>
    <x v="1"/>
    <x v="0"/>
    <s v="Karen Gray"/>
    <d v="2016-03-31T00:00:00"/>
    <x v="2"/>
    <s v="2016"/>
    <x v="0"/>
    <n v="7"/>
    <n v="12.42"/>
    <n v="86.94"/>
  </r>
  <r>
    <x v="3"/>
    <x v="1"/>
    <x v="0"/>
    <s v="Joshua Campbell"/>
    <d v="2016-03-31T00:00:00"/>
    <x v="2"/>
    <s v="2016"/>
    <x v="3"/>
    <n v="8"/>
    <n v="53.35"/>
    <n v="426.8"/>
  </r>
  <r>
    <x v="1"/>
    <x v="2"/>
    <x v="1"/>
    <s v="Stephen Murray"/>
    <d v="2016-03-31T00:00:00"/>
    <x v="2"/>
    <s v="2016"/>
    <x v="0"/>
    <n v="6"/>
    <n v="12.42"/>
    <n v="74.52"/>
  </r>
  <r>
    <x v="2"/>
    <x v="4"/>
    <x v="1"/>
    <s v="Kathy Lee"/>
    <d v="2016-03-31T00:00:00"/>
    <x v="2"/>
    <s v="2016"/>
    <x v="2"/>
    <n v="2"/>
    <n v="17.829999999999998"/>
    <n v="35.659999999999997"/>
  </r>
  <r>
    <x v="0"/>
    <x v="1"/>
    <x v="0"/>
    <s v="Betty Stewart"/>
    <d v="2016-03-31T00:00:00"/>
    <x v="2"/>
    <s v="2016"/>
    <x v="2"/>
    <n v="1"/>
    <n v="17.829999999999998"/>
    <n v="17.829999999999998"/>
  </r>
  <r>
    <x v="0"/>
    <x v="0"/>
    <x v="0"/>
    <s v="Martha Brown"/>
    <d v="2016-03-31T00:00:00"/>
    <x v="2"/>
    <s v="2016"/>
    <x v="1"/>
    <n v="2"/>
    <n v="16.32"/>
    <n v="32.64"/>
  </r>
  <r>
    <x v="2"/>
    <x v="5"/>
    <x v="1"/>
    <s v="Willie Oliver"/>
    <d v="2016-03-31T00:00:00"/>
    <x v="2"/>
    <s v="2016"/>
    <x v="3"/>
    <n v="1"/>
    <n v="53.35"/>
    <n v="53.35"/>
  </r>
  <r>
    <x v="0"/>
    <x v="1"/>
    <x v="0"/>
    <s v="Albert Miller"/>
    <d v="2016-04-01T00:00:00"/>
    <x v="3"/>
    <s v="2016"/>
    <x v="3"/>
    <n v="9"/>
    <n v="53.35"/>
    <n v="480.15000000000003"/>
  </r>
  <r>
    <x v="0"/>
    <x v="3"/>
    <x v="0"/>
    <s v="Dorothy Baker"/>
    <d v="2016-04-01T00:00:00"/>
    <x v="3"/>
    <s v="2016"/>
    <x v="1"/>
    <n v="5"/>
    <n v="16.32"/>
    <n v="81.599999999999994"/>
  </r>
  <r>
    <x v="4"/>
    <x v="3"/>
    <x v="0"/>
    <s v="Kimberly Coleman"/>
    <d v="2016-04-01T00:00:00"/>
    <x v="3"/>
    <s v="2016"/>
    <x v="1"/>
    <n v="4"/>
    <n v="16.32"/>
    <n v="65.28"/>
  </r>
  <r>
    <x v="3"/>
    <x v="0"/>
    <x v="0"/>
    <s v="Jerry Smith"/>
    <d v="2016-04-01T00:00:00"/>
    <x v="3"/>
    <s v="2016"/>
    <x v="3"/>
    <n v="10"/>
    <n v="53.35"/>
    <n v="533.5"/>
  </r>
  <r>
    <x v="0"/>
    <x v="3"/>
    <x v="0"/>
    <s v="Cynthia Mccoy"/>
    <d v="2016-04-01T00:00:00"/>
    <x v="3"/>
    <s v="2016"/>
    <x v="0"/>
    <n v="8"/>
    <n v="12.42"/>
    <n v="99.36"/>
  </r>
  <r>
    <x v="2"/>
    <x v="2"/>
    <x v="1"/>
    <s v="Henry Sanders"/>
    <d v="2016-04-01T00:00:00"/>
    <x v="3"/>
    <s v="2016"/>
    <x v="0"/>
    <n v="9"/>
    <n v="12.42"/>
    <n v="111.78"/>
  </r>
  <r>
    <x v="2"/>
    <x v="2"/>
    <x v="1"/>
    <s v="Jeremy Baker"/>
    <d v="2016-04-01T00:00:00"/>
    <x v="3"/>
    <s v="2016"/>
    <x v="0"/>
    <n v="8"/>
    <n v="12.42"/>
    <n v="99.36"/>
  </r>
  <r>
    <x v="4"/>
    <x v="3"/>
    <x v="0"/>
    <s v="Albert Dunn"/>
    <d v="2016-04-01T00:00:00"/>
    <x v="3"/>
    <s v="2016"/>
    <x v="3"/>
    <n v="9"/>
    <n v="53.35"/>
    <n v="480.15000000000003"/>
  </r>
  <r>
    <x v="0"/>
    <x v="1"/>
    <x v="0"/>
    <s v="Robert Hayes"/>
    <d v="2016-04-01T00:00:00"/>
    <x v="3"/>
    <s v="2016"/>
    <x v="0"/>
    <n v="4"/>
    <n v="12.42"/>
    <n v="49.68"/>
  </r>
  <r>
    <x v="3"/>
    <x v="1"/>
    <x v="0"/>
    <s v="Cheryl Riley"/>
    <d v="2016-04-01T00:00:00"/>
    <x v="3"/>
    <s v="2016"/>
    <x v="3"/>
    <n v="5"/>
    <n v="53.35"/>
    <n v="266.75"/>
  </r>
  <r>
    <x v="3"/>
    <x v="3"/>
    <x v="0"/>
    <s v="Kimberly Coleman"/>
    <d v="2016-04-01T00:00:00"/>
    <x v="3"/>
    <s v="2016"/>
    <x v="3"/>
    <n v="2"/>
    <n v="53.35"/>
    <n v="106.7"/>
  </r>
  <r>
    <x v="2"/>
    <x v="4"/>
    <x v="1"/>
    <s v="Clarence Bishop"/>
    <d v="2016-04-01T00:00:00"/>
    <x v="3"/>
    <s v="2016"/>
    <x v="1"/>
    <n v="6"/>
    <n v="16.32"/>
    <n v="97.92"/>
  </r>
  <r>
    <x v="1"/>
    <x v="2"/>
    <x v="1"/>
    <s v="Judy Sanchez"/>
    <d v="2016-04-01T00:00:00"/>
    <x v="3"/>
    <s v="2016"/>
    <x v="1"/>
    <n v="8"/>
    <n v="16.32"/>
    <n v="130.56"/>
  </r>
  <r>
    <x v="2"/>
    <x v="4"/>
    <x v="1"/>
    <s v="Gloria Mcdonald"/>
    <d v="2016-04-02T00:00:00"/>
    <x v="3"/>
    <s v="2016"/>
    <x v="0"/>
    <n v="9"/>
    <n v="12.42"/>
    <n v="111.78"/>
  </r>
  <r>
    <x v="2"/>
    <x v="4"/>
    <x v="1"/>
    <s v="Gary Moreno"/>
    <d v="2016-04-02T00:00:00"/>
    <x v="3"/>
    <s v="2016"/>
    <x v="2"/>
    <n v="7"/>
    <n v="17.829999999999998"/>
    <n v="124.80999999999999"/>
  </r>
  <r>
    <x v="4"/>
    <x v="3"/>
    <x v="0"/>
    <s v="Kimberly Coleman"/>
    <d v="2016-04-02T00:00:00"/>
    <x v="3"/>
    <s v="2016"/>
    <x v="1"/>
    <n v="7"/>
    <n v="16.32"/>
    <n v="114.24000000000001"/>
  </r>
  <r>
    <x v="1"/>
    <x v="2"/>
    <x v="1"/>
    <s v="Joan Austin"/>
    <d v="2016-04-02T00:00:00"/>
    <x v="3"/>
    <s v="2016"/>
    <x v="3"/>
    <n v="3"/>
    <n v="53.35"/>
    <n v="160.05000000000001"/>
  </r>
  <r>
    <x v="1"/>
    <x v="5"/>
    <x v="1"/>
    <s v="Frank Garrett"/>
    <d v="2016-04-02T00:00:00"/>
    <x v="3"/>
    <s v="2016"/>
    <x v="3"/>
    <n v="9"/>
    <n v="53.35"/>
    <n v="480.15000000000003"/>
  </r>
  <r>
    <x v="4"/>
    <x v="1"/>
    <x v="0"/>
    <s v="Helen Dean"/>
    <d v="2016-04-02T00:00:00"/>
    <x v="3"/>
    <s v="2016"/>
    <x v="0"/>
    <n v="7"/>
    <n v="12.42"/>
    <n v="86.94"/>
  </r>
  <r>
    <x v="0"/>
    <x v="3"/>
    <x v="0"/>
    <s v="Robert Collins"/>
    <d v="2016-04-02T00:00:00"/>
    <x v="3"/>
    <s v="2016"/>
    <x v="0"/>
    <n v="2"/>
    <n v="12.42"/>
    <n v="24.84"/>
  </r>
  <r>
    <x v="0"/>
    <x v="1"/>
    <x v="0"/>
    <s v="Janice Jackson"/>
    <d v="2016-04-02T00:00:00"/>
    <x v="3"/>
    <s v="2016"/>
    <x v="0"/>
    <n v="2"/>
    <n v="12.42"/>
    <n v="24.84"/>
  </r>
  <r>
    <x v="2"/>
    <x v="2"/>
    <x v="1"/>
    <s v="Philip Rodriguez"/>
    <d v="2016-04-02T00:00:00"/>
    <x v="3"/>
    <s v="2016"/>
    <x v="0"/>
    <n v="10"/>
    <n v="12.42"/>
    <n v="124.2"/>
  </r>
  <r>
    <x v="0"/>
    <x v="1"/>
    <x v="0"/>
    <s v="Anthony Berry"/>
    <d v="2016-04-02T00:00:00"/>
    <x v="3"/>
    <s v="2016"/>
    <x v="1"/>
    <n v="3"/>
    <n v="16.32"/>
    <n v="48.96"/>
  </r>
  <r>
    <x v="3"/>
    <x v="6"/>
    <x v="0"/>
    <s v="Sara Hawkins"/>
    <d v="2016-04-02T00:00:00"/>
    <x v="3"/>
    <s v="2016"/>
    <x v="3"/>
    <n v="10"/>
    <n v="53.35"/>
    <n v="533.5"/>
  </r>
  <r>
    <x v="0"/>
    <x v="1"/>
    <x v="0"/>
    <s v="Cynthia Brooks"/>
    <d v="2016-04-02T00:00:00"/>
    <x v="3"/>
    <s v="2016"/>
    <x v="3"/>
    <n v="4"/>
    <n v="53.35"/>
    <n v="213.4"/>
  </r>
  <r>
    <x v="1"/>
    <x v="4"/>
    <x v="1"/>
    <s v="Gary Moreno"/>
    <d v="2016-04-02T00:00:00"/>
    <x v="3"/>
    <s v="2016"/>
    <x v="2"/>
    <n v="1"/>
    <n v="17.829999999999998"/>
    <n v="17.829999999999998"/>
  </r>
  <r>
    <x v="0"/>
    <x v="6"/>
    <x v="0"/>
    <s v="Raymond Clark"/>
    <d v="2016-04-02T00:00:00"/>
    <x v="3"/>
    <s v="2016"/>
    <x v="0"/>
    <n v="6"/>
    <n v="12.42"/>
    <n v="74.52"/>
  </r>
  <r>
    <x v="0"/>
    <x v="0"/>
    <x v="0"/>
    <s v="Lillian Burke"/>
    <d v="2016-04-03T00:00:00"/>
    <x v="3"/>
    <s v="2016"/>
    <x v="0"/>
    <n v="5"/>
    <n v="12.42"/>
    <n v="62.1"/>
  </r>
  <r>
    <x v="3"/>
    <x v="0"/>
    <x v="0"/>
    <s v="Alice Davis"/>
    <d v="2016-04-03T00:00:00"/>
    <x v="3"/>
    <s v="2016"/>
    <x v="2"/>
    <n v="7"/>
    <n v="17.829999999999998"/>
    <n v="124.80999999999999"/>
  </r>
  <r>
    <x v="0"/>
    <x v="1"/>
    <x v="0"/>
    <s v="Helen Dean"/>
    <d v="2016-04-03T00:00:00"/>
    <x v="3"/>
    <s v="2016"/>
    <x v="0"/>
    <n v="5"/>
    <n v="12.42"/>
    <n v="62.1"/>
  </r>
  <r>
    <x v="4"/>
    <x v="0"/>
    <x v="0"/>
    <s v="Joan Cooper"/>
    <d v="2016-04-03T00:00:00"/>
    <x v="3"/>
    <s v="2016"/>
    <x v="2"/>
    <n v="1"/>
    <n v="17.829999999999998"/>
    <n v="17.829999999999998"/>
  </r>
  <r>
    <x v="1"/>
    <x v="2"/>
    <x v="1"/>
    <s v="Joseph Willis"/>
    <d v="2016-04-03T00:00:00"/>
    <x v="3"/>
    <s v="2016"/>
    <x v="1"/>
    <n v="6"/>
    <n v="16.32"/>
    <n v="97.92"/>
  </r>
  <r>
    <x v="2"/>
    <x v="2"/>
    <x v="1"/>
    <s v="Craig Reyes"/>
    <d v="2016-04-03T00:00:00"/>
    <x v="3"/>
    <s v="2016"/>
    <x v="1"/>
    <n v="3"/>
    <n v="16.32"/>
    <n v="48.96"/>
  </r>
  <r>
    <x v="3"/>
    <x v="1"/>
    <x v="0"/>
    <s v="Juan Reed"/>
    <d v="2016-04-03T00:00:00"/>
    <x v="3"/>
    <s v="2016"/>
    <x v="0"/>
    <n v="5"/>
    <n v="12.42"/>
    <n v="62.1"/>
  </r>
  <r>
    <x v="1"/>
    <x v="7"/>
    <x v="1"/>
    <s v="Laura Mcdonald"/>
    <d v="2016-04-03T00:00:00"/>
    <x v="3"/>
    <s v="2016"/>
    <x v="0"/>
    <n v="6"/>
    <n v="12.42"/>
    <n v="74.52"/>
  </r>
  <r>
    <x v="0"/>
    <x v="1"/>
    <x v="0"/>
    <s v="Harold Daniels"/>
    <d v="2016-04-03T00:00:00"/>
    <x v="3"/>
    <s v="2016"/>
    <x v="0"/>
    <n v="1"/>
    <n v="12.42"/>
    <n v="12.42"/>
  </r>
  <r>
    <x v="3"/>
    <x v="0"/>
    <x v="0"/>
    <s v="Joshua Diaz"/>
    <d v="2016-04-03T00:00:00"/>
    <x v="3"/>
    <s v="2016"/>
    <x v="2"/>
    <n v="1"/>
    <n v="17.829999999999998"/>
    <n v="17.829999999999998"/>
  </r>
  <r>
    <x v="1"/>
    <x v="2"/>
    <x v="1"/>
    <s v="Stephen Murray"/>
    <d v="2016-04-04T00:00:00"/>
    <x v="3"/>
    <s v="2016"/>
    <x v="3"/>
    <n v="1"/>
    <n v="53.35"/>
    <n v="53.35"/>
  </r>
  <r>
    <x v="3"/>
    <x v="0"/>
    <x v="0"/>
    <s v="Eric Robertson"/>
    <d v="2016-04-04T00:00:00"/>
    <x v="3"/>
    <s v="2016"/>
    <x v="0"/>
    <n v="4"/>
    <n v="12.42"/>
    <n v="49.68"/>
  </r>
  <r>
    <x v="2"/>
    <x v="2"/>
    <x v="1"/>
    <s v="Michelle Allen"/>
    <d v="2016-04-04T00:00:00"/>
    <x v="3"/>
    <s v="2016"/>
    <x v="1"/>
    <n v="4"/>
    <n v="16.32"/>
    <n v="65.28"/>
  </r>
  <r>
    <x v="4"/>
    <x v="6"/>
    <x v="0"/>
    <s v="Benjamin Phillips"/>
    <d v="2016-04-04T00:00:00"/>
    <x v="3"/>
    <s v="2016"/>
    <x v="2"/>
    <n v="8"/>
    <n v="17.829999999999998"/>
    <n v="142.63999999999999"/>
  </r>
  <r>
    <x v="1"/>
    <x v="5"/>
    <x v="1"/>
    <s v="Gerald Mcdonald"/>
    <d v="2016-04-04T00:00:00"/>
    <x v="3"/>
    <s v="2016"/>
    <x v="2"/>
    <n v="3"/>
    <n v="17.829999999999998"/>
    <n v="53.489999999999995"/>
  </r>
  <r>
    <x v="0"/>
    <x v="3"/>
    <x v="0"/>
    <s v="Maria Hughes"/>
    <d v="2016-04-04T00:00:00"/>
    <x v="3"/>
    <s v="2016"/>
    <x v="0"/>
    <n v="7"/>
    <n v="12.42"/>
    <n v="86.94"/>
  </r>
  <r>
    <x v="3"/>
    <x v="1"/>
    <x v="0"/>
    <s v="Lawrence Ruiz"/>
    <d v="2016-04-04T00:00:00"/>
    <x v="3"/>
    <s v="2016"/>
    <x v="3"/>
    <n v="8"/>
    <n v="53.35"/>
    <n v="426.8"/>
  </r>
  <r>
    <x v="0"/>
    <x v="0"/>
    <x v="0"/>
    <s v="Susan Watkins"/>
    <d v="2016-04-04T00:00:00"/>
    <x v="3"/>
    <s v="2016"/>
    <x v="3"/>
    <n v="7"/>
    <n v="53.35"/>
    <n v="373.45"/>
  </r>
  <r>
    <x v="0"/>
    <x v="6"/>
    <x v="0"/>
    <s v="Clarence Mason"/>
    <d v="2016-04-04T00:00:00"/>
    <x v="3"/>
    <s v="2016"/>
    <x v="3"/>
    <n v="10"/>
    <n v="53.35"/>
    <n v="533.5"/>
  </r>
  <r>
    <x v="0"/>
    <x v="1"/>
    <x v="0"/>
    <s v="Gloria Harper"/>
    <d v="2016-04-05T00:00:00"/>
    <x v="3"/>
    <s v="2016"/>
    <x v="1"/>
    <n v="1"/>
    <n v="16.32"/>
    <n v="16.32"/>
  </r>
  <r>
    <x v="0"/>
    <x v="3"/>
    <x v="0"/>
    <s v="Dorothy Baker"/>
    <d v="2016-04-05T00:00:00"/>
    <x v="3"/>
    <s v="2016"/>
    <x v="2"/>
    <n v="7"/>
    <n v="17.829999999999998"/>
    <n v="124.80999999999999"/>
  </r>
  <r>
    <x v="2"/>
    <x v="2"/>
    <x v="1"/>
    <s v="Shirley Chavez"/>
    <d v="2016-04-05T00:00:00"/>
    <x v="3"/>
    <s v="2016"/>
    <x v="1"/>
    <n v="6"/>
    <n v="16.32"/>
    <n v="97.92"/>
  </r>
  <r>
    <x v="1"/>
    <x v="2"/>
    <x v="1"/>
    <s v="Jennifer Adams"/>
    <d v="2016-04-05T00:00:00"/>
    <x v="3"/>
    <s v="2016"/>
    <x v="3"/>
    <n v="2"/>
    <n v="53.35"/>
    <n v="106.7"/>
  </r>
  <r>
    <x v="3"/>
    <x v="6"/>
    <x v="0"/>
    <s v="Irene Franklin"/>
    <d v="2016-04-05T00:00:00"/>
    <x v="3"/>
    <s v="2016"/>
    <x v="1"/>
    <n v="2"/>
    <n v="16.32"/>
    <n v="32.64"/>
  </r>
  <r>
    <x v="0"/>
    <x v="0"/>
    <x v="0"/>
    <s v="Kevin Torres"/>
    <d v="2016-04-05T00:00:00"/>
    <x v="3"/>
    <s v="2016"/>
    <x v="3"/>
    <n v="3"/>
    <n v="53.35"/>
    <n v="160.05000000000001"/>
  </r>
  <r>
    <x v="1"/>
    <x v="5"/>
    <x v="1"/>
    <s v="Nicholas Nguyen"/>
    <d v="2016-04-05T00:00:00"/>
    <x v="3"/>
    <s v="2016"/>
    <x v="1"/>
    <n v="5"/>
    <n v="16.32"/>
    <n v="81.599999999999994"/>
  </r>
  <r>
    <x v="0"/>
    <x v="1"/>
    <x v="0"/>
    <s v="Nancy Stephens"/>
    <d v="2016-04-05T00:00:00"/>
    <x v="3"/>
    <s v="2016"/>
    <x v="3"/>
    <n v="3"/>
    <n v="53.35"/>
    <n v="160.05000000000001"/>
  </r>
  <r>
    <x v="3"/>
    <x v="3"/>
    <x v="0"/>
    <s v="Cynthia Lewis"/>
    <d v="2016-04-05T00:00:00"/>
    <x v="3"/>
    <s v="2016"/>
    <x v="0"/>
    <n v="7"/>
    <n v="12.42"/>
    <n v="86.94"/>
  </r>
  <r>
    <x v="3"/>
    <x v="3"/>
    <x v="0"/>
    <s v="Harold Matthews"/>
    <d v="2016-04-05T00:00:00"/>
    <x v="3"/>
    <s v="2016"/>
    <x v="3"/>
    <n v="3"/>
    <n v="53.35"/>
    <n v="160.05000000000001"/>
  </r>
  <r>
    <x v="3"/>
    <x v="3"/>
    <x v="0"/>
    <s v="Ruth Fields"/>
    <d v="2016-04-05T00:00:00"/>
    <x v="3"/>
    <s v="2016"/>
    <x v="0"/>
    <n v="2"/>
    <n v="12.42"/>
    <n v="24.84"/>
  </r>
  <r>
    <x v="2"/>
    <x v="4"/>
    <x v="1"/>
    <s v="Carl Lawson"/>
    <d v="2016-04-05T00:00:00"/>
    <x v="3"/>
    <s v="2016"/>
    <x v="1"/>
    <n v="4"/>
    <n v="16.32"/>
    <n v="65.28"/>
  </r>
  <r>
    <x v="2"/>
    <x v="5"/>
    <x v="1"/>
    <s v="Benjamin Carpenter"/>
    <d v="2016-04-05T00:00:00"/>
    <x v="3"/>
    <s v="2016"/>
    <x v="0"/>
    <n v="10"/>
    <n v="12.42"/>
    <n v="124.2"/>
  </r>
  <r>
    <x v="0"/>
    <x v="0"/>
    <x v="0"/>
    <s v="Aaron Morris"/>
    <d v="2016-04-05T00:00:00"/>
    <x v="3"/>
    <s v="2016"/>
    <x v="3"/>
    <n v="8"/>
    <n v="53.35"/>
    <n v="426.8"/>
  </r>
  <r>
    <x v="3"/>
    <x v="1"/>
    <x v="0"/>
    <s v="Lillian Wood"/>
    <d v="2016-04-05T00:00:00"/>
    <x v="3"/>
    <s v="2016"/>
    <x v="2"/>
    <n v="1"/>
    <n v="17.829999999999998"/>
    <n v="17.829999999999998"/>
  </r>
  <r>
    <x v="0"/>
    <x v="1"/>
    <x v="0"/>
    <s v="Irene Wells"/>
    <d v="2016-04-06T00:00:00"/>
    <x v="3"/>
    <s v="2016"/>
    <x v="1"/>
    <n v="4"/>
    <n v="16.32"/>
    <n v="65.28"/>
  </r>
  <r>
    <x v="0"/>
    <x v="0"/>
    <x v="0"/>
    <s v="Eugene Schmidt"/>
    <d v="2016-04-06T00:00:00"/>
    <x v="3"/>
    <s v="2016"/>
    <x v="3"/>
    <n v="4"/>
    <n v="53.35"/>
    <n v="213.4"/>
  </r>
  <r>
    <x v="4"/>
    <x v="1"/>
    <x v="0"/>
    <s v="Randy Burton"/>
    <d v="2016-04-06T00:00:00"/>
    <x v="3"/>
    <s v="2016"/>
    <x v="0"/>
    <n v="4"/>
    <n v="12.42"/>
    <n v="49.68"/>
  </r>
  <r>
    <x v="4"/>
    <x v="1"/>
    <x v="0"/>
    <s v="Louis Marshall"/>
    <d v="2016-04-06T00:00:00"/>
    <x v="3"/>
    <s v="2016"/>
    <x v="2"/>
    <n v="4"/>
    <n v="17.829999999999998"/>
    <n v="71.319999999999993"/>
  </r>
  <r>
    <x v="4"/>
    <x v="0"/>
    <x v="0"/>
    <s v="Ann Duncan"/>
    <d v="2016-04-06T00:00:00"/>
    <x v="3"/>
    <s v="2016"/>
    <x v="0"/>
    <n v="10"/>
    <n v="12.42"/>
    <n v="124.2"/>
  </r>
  <r>
    <x v="0"/>
    <x v="1"/>
    <x v="0"/>
    <s v="Katherine Hayes"/>
    <d v="2016-04-06T00:00:00"/>
    <x v="3"/>
    <s v="2016"/>
    <x v="0"/>
    <n v="6"/>
    <n v="12.42"/>
    <n v="74.52"/>
  </r>
  <r>
    <x v="2"/>
    <x v="2"/>
    <x v="1"/>
    <s v="Arthur Green"/>
    <d v="2016-04-06T00:00:00"/>
    <x v="3"/>
    <s v="2016"/>
    <x v="3"/>
    <n v="6"/>
    <n v="53.35"/>
    <n v="320.10000000000002"/>
  </r>
  <r>
    <x v="2"/>
    <x v="4"/>
    <x v="1"/>
    <s v="Martha Harper"/>
    <d v="2016-04-06T00:00:00"/>
    <x v="3"/>
    <s v="2016"/>
    <x v="3"/>
    <n v="9"/>
    <n v="53.35"/>
    <n v="480.15000000000003"/>
  </r>
  <r>
    <x v="1"/>
    <x v="5"/>
    <x v="1"/>
    <s v="Andrew Adams"/>
    <d v="2016-04-06T00:00:00"/>
    <x v="3"/>
    <s v="2016"/>
    <x v="1"/>
    <n v="6"/>
    <n v="16.32"/>
    <n v="97.92"/>
  </r>
  <r>
    <x v="3"/>
    <x v="3"/>
    <x v="0"/>
    <s v="Rebecca Williams"/>
    <d v="2016-04-06T00:00:00"/>
    <x v="3"/>
    <s v="2016"/>
    <x v="1"/>
    <n v="1"/>
    <n v="16.32"/>
    <n v="16.32"/>
  </r>
  <r>
    <x v="2"/>
    <x v="4"/>
    <x v="1"/>
    <s v="Marilyn Franklin"/>
    <d v="2016-04-06T00:00:00"/>
    <x v="3"/>
    <s v="2016"/>
    <x v="0"/>
    <n v="6"/>
    <n v="12.42"/>
    <n v="74.52"/>
  </r>
  <r>
    <x v="3"/>
    <x v="0"/>
    <x v="0"/>
    <s v="Eugene Hughes"/>
    <d v="2016-04-07T00:00:00"/>
    <x v="3"/>
    <s v="2016"/>
    <x v="3"/>
    <n v="6"/>
    <n v="53.35"/>
    <n v="320.10000000000002"/>
  </r>
  <r>
    <x v="2"/>
    <x v="4"/>
    <x v="1"/>
    <s v="Gloria Fisher"/>
    <d v="2016-04-07T00:00:00"/>
    <x v="3"/>
    <s v="2016"/>
    <x v="2"/>
    <n v="7"/>
    <n v="17.829999999999998"/>
    <n v="124.80999999999999"/>
  </r>
  <r>
    <x v="0"/>
    <x v="3"/>
    <x v="0"/>
    <s v="Jacqueline Wheeler"/>
    <d v="2016-04-07T00:00:00"/>
    <x v="3"/>
    <s v="2016"/>
    <x v="3"/>
    <n v="3"/>
    <n v="53.35"/>
    <n v="160.05000000000001"/>
  </r>
  <r>
    <x v="1"/>
    <x v="5"/>
    <x v="1"/>
    <s v="Dennis Fields"/>
    <d v="2016-04-07T00:00:00"/>
    <x v="3"/>
    <s v="2016"/>
    <x v="3"/>
    <n v="9"/>
    <n v="53.35"/>
    <n v="480.15000000000003"/>
  </r>
  <r>
    <x v="3"/>
    <x v="6"/>
    <x v="0"/>
    <s v="Debra Gutierrez"/>
    <d v="2016-04-07T00:00:00"/>
    <x v="3"/>
    <s v="2016"/>
    <x v="2"/>
    <n v="6"/>
    <n v="17.829999999999998"/>
    <n v="106.97999999999999"/>
  </r>
  <r>
    <x v="2"/>
    <x v="2"/>
    <x v="1"/>
    <s v="Michelle Allen"/>
    <d v="2016-04-07T00:00:00"/>
    <x v="3"/>
    <s v="2016"/>
    <x v="3"/>
    <n v="1"/>
    <n v="53.35"/>
    <n v="53.35"/>
  </r>
  <r>
    <x v="0"/>
    <x v="0"/>
    <x v="0"/>
    <s v="Walter Kennedy"/>
    <d v="2016-04-07T00:00:00"/>
    <x v="3"/>
    <s v="2016"/>
    <x v="3"/>
    <n v="7"/>
    <n v="53.35"/>
    <n v="373.45"/>
  </r>
  <r>
    <x v="0"/>
    <x v="3"/>
    <x v="0"/>
    <s v="Edward Wells"/>
    <d v="2016-04-07T00:00:00"/>
    <x v="3"/>
    <s v="2016"/>
    <x v="0"/>
    <n v="8"/>
    <n v="12.42"/>
    <n v="99.36"/>
  </r>
  <r>
    <x v="2"/>
    <x v="4"/>
    <x v="1"/>
    <s v="Teresa Payne"/>
    <d v="2016-04-07T00:00:00"/>
    <x v="3"/>
    <s v="2016"/>
    <x v="1"/>
    <n v="2"/>
    <n v="16.32"/>
    <n v="32.64"/>
  </r>
  <r>
    <x v="0"/>
    <x v="1"/>
    <x v="0"/>
    <s v="Anna Wheeler"/>
    <d v="2016-04-07T00:00:00"/>
    <x v="3"/>
    <s v="2016"/>
    <x v="0"/>
    <n v="3"/>
    <n v="12.42"/>
    <n v="37.26"/>
  </r>
  <r>
    <x v="3"/>
    <x v="0"/>
    <x v="0"/>
    <s v="Shirley Rivera"/>
    <d v="2016-04-07T00:00:00"/>
    <x v="3"/>
    <s v="2016"/>
    <x v="0"/>
    <n v="6"/>
    <n v="12.42"/>
    <n v="74.52"/>
  </r>
  <r>
    <x v="2"/>
    <x v="4"/>
    <x v="1"/>
    <s v="Roger Bell"/>
    <d v="2016-04-07T00:00:00"/>
    <x v="3"/>
    <s v="2016"/>
    <x v="0"/>
    <n v="1"/>
    <n v="12.42"/>
    <n v="12.42"/>
  </r>
  <r>
    <x v="2"/>
    <x v="2"/>
    <x v="1"/>
    <s v="Denise Henry"/>
    <d v="2016-04-07T00:00:00"/>
    <x v="3"/>
    <s v="2016"/>
    <x v="0"/>
    <n v="1"/>
    <n v="12.42"/>
    <n v="12.42"/>
  </r>
  <r>
    <x v="1"/>
    <x v="2"/>
    <x v="1"/>
    <s v="Terry Nguyen"/>
    <d v="2016-04-08T00:00:00"/>
    <x v="3"/>
    <s v="2016"/>
    <x v="0"/>
    <n v="6"/>
    <n v="12.42"/>
    <n v="74.52"/>
  </r>
  <r>
    <x v="2"/>
    <x v="5"/>
    <x v="1"/>
    <s v="Howard Nelson"/>
    <d v="2016-04-08T00:00:00"/>
    <x v="3"/>
    <s v="2016"/>
    <x v="0"/>
    <n v="5"/>
    <n v="12.42"/>
    <n v="62.1"/>
  </r>
  <r>
    <x v="3"/>
    <x v="1"/>
    <x v="0"/>
    <s v="Emily Patterson"/>
    <d v="2016-04-08T00:00:00"/>
    <x v="3"/>
    <s v="2016"/>
    <x v="0"/>
    <n v="4"/>
    <n v="12.42"/>
    <n v="49.68"/>
  </r>
  <r>
    <x v="3"/>
    <x v="0"/>
    <x v="0"/>
    <s v="Roy Rivera"/>
    <d v="2016-04-08T00:00:00"/>
    <x v="3"/>
    <s v="2016"/>
    <x v="1"/>
    <n v="4"/>
    <n v="16.32"/>
    <n v="65.28"/>
  </r>
  <r>
    <x v="0"/>
    <x v="1"/>
    <x v="0"/>
    <s v="Kenneth Lane"/>
    <d v="2016-04-08T00:00:00"/>
    <x v="3"/>
    <s v="2016"/>
    <x v="3"/>
    <n v="2"/>
    <n v="53.35"/>
    <n v="106.7"/>
  </r>
  <r>
    <x v="2"/>
    <x v="4"/>
    <x v="1"/>
    <s v="Kenneth West"/>
    <d v="2016-04-08T00:00:00"/>
    <x v="3"/>
    <s v="2016"/>
    <x v="2"/>
    <n v="7"/>
    <n v="17.829999999999998"/>
    <n v="124.80999999999999"/>
  </r>
  <r>
    <x v="4"/>
    <x v="3"/>
    <x v="0"/>
    <s v="Cheryl Howard"/>
    <d v="2016-04-08T00:00:00"/>
    <x v="3"/>
    <s v="2016"/>
    <x v="1"/>
    <n v="4"/>
    <n v="16.32"/>
    <n v="65.28"/>
  </r>
  <r>
    <x v="2"/>
    <x v="5"/>
    <x v="1"/>
    <s v="Sandra Bowman"/>
    <d v="2016-04-08T00:00:00"/>
    <x v="3"/>
    <s v="2016"/>
    <x v="2"/>
    <n v="10"/>
    <n v="17.829999999999998"/>
    <n v="178.29999999999998"/>
  </r>
  <r>
    <x v="2"/>
    <x v="5"/>
    <x v="1"/>
    <s v="Timothy Gonzales"/>
    <d v="2016-04-08T00:00:00"/>
    <x v="3"/>
    <s v="2016"/>
    <x v="0"/>
    <n v="4"/>
    <n v="12.42"/>
    <n v="49.68"/>
  </r>
  <r>
    <x v="2"/>
    <x v="4"/>
    <x v="1"/>
    <s v="Kathy Lee"/>
    <d v="2016-04-08T00:00:00"/>
    <x v="3"/>
    <s v="2016"/>
    <x v="1"/>
    <n v="4"/>
    <n v="16.32"/>
    <n v="65.28"/>
  </r>
  <r>
    <x v="3"/>
    <x v="1"/>
    <x v="0"/>
    <s v="Alan Allen"/>
    <d v="2016-04-08T00:00:00"/>
    <x v="3"/>
    <s v="2016"/>
    <x v="0"/>
    <n v="3"/>
    <n v="12.42"/>
    <n v="37.26"/>
  </r>
  <r>
    <x v="3"/>
    <x v="3"/>
    <x v="0"/>
    <s v="Victor Watson"/>
    <d v="2016-04-08T00:00:00"/>
    <x v="3"/>
    <s v="2016"/>
    <x v="1"/>
    <n v="8"/>
    <n v="16.32"/>
    <n v="130.56"/>
  </r>
  <r>
    <x v="0"/>
    <x v="0"/>
    <x v="0"/>
    <s v="Rose Baker"/>
    <d v="2016-04-08T00:00:00"/>
    <x v="3"/>
    <s v="2016"/>
    <x v="0"/>
    <n v="1"/>
    <n v="12.42"/>
    <n v="12.42"/>
  </r>
  <r>
    <x v="2"/>
    <x v="4"/>
    <x v="1"/>
    <s v="Michelle Phillips"/>
    <d v="2016-04-08T00:00:00"/>
    <x v="3"/>
    <s v="2016"/>
    <x v="2"/>
    <n v="9"/>
    <n v="17.829999999999998"/>
    <n v="160.46999999999997"/>
  </r>
  <r>
    <x v="4"/>
    <x v="1"/>
    <x v="0"/>
    <s v="Tina Jones"/>
    <d v="2016-04-09T00:00:00"/>
    <x v="3"/>
    <s v="2016"/>
    <x v="3"/>
    <n v="1"/>
    <n v="53.35"/>
    <n v="53.35"/>
  </r>
  <r>
    <x v="4"/>
    <x v="3"/>
    <x v="0"/>
    <s v="Todd Miller"/>
    <d v="2016-04-09T00:00:00"/>
    <x v="3"/>
    <s v="2016"/>
    <x v="3"/>
    <n v="1"/>
    <n v="53.35"/>
    <n v="53.35"/>
  </r>
  <r>
    <x v="2"/>
    <x v="4"/>
    <x v="1"/>
    <s v="Ruby Taylor"/>
    <d v="2016-04-09T00:00:00"/>
    <x v="3"/>
    <s v="2016"/>
    <x v="1"/>
    <n v="6"/>
    <n v="16.32"/>
    <n v="97.92"/>
  </r>
  <r>
    <x v="2"/>
    <x v="2"/>
    <x v="1"/>
    <s v="Earl Morales"/>
    <d v="2016-04-09T00:00:00"/>
    <x v="3"/>
    <s v="2016"/>
    <x v="0"/>
    <n v="8"/>
    <n v="12.42"/>
    <n v="99.36"/>
  </r>
  <r>
    <x v="3"/>
    <x v="3"/>
    <x v="0"/>
    <s v="Joseph Foster"/>
    <d v="2016-04-09T00:00:00"/>
    <x v="3"/>
    <s v="2016"/>
    <x v="1"/>
    <n v="1"/>
    <n v="16.32"/>
    <n v="16.32"/>
  </r>
  <r>
    <x v="4"/>
    <x v="1"/>
    <x v="0"/>
    <s v="Louis Mason"/>
    <d v="2016-04-09T00:00:00"/>
    <x v="3"/>
    <s v="2016"/>
    <x v="2"/>
    <n v="7"/>
    <n v="17.829999999999998"/>
    <n v="124.80999999999999"/>
  </r>
  <r>
    <x v="1"/>
    <x v="4"/>
    <x v="1"/>
    <s v="Joyce Myers"/>
    <d v="2016-04-09T00:00:00"/>
    <x v="3"/>
    <s v="2016"/>
    <x v="3"/>
    <n v="1"/>
    <n v="53.35"/>
    <n v="53.35"/>
  </r>
  <r>
    <x v="2"/>
    <x v="4"/>
    <x v="1"/>
    <s v="Gloria Fisher"/>
    <d v="2016-04-09T00:00:00"/>
    <x v="3"/>
    <s v="2016"/>
    <x v="2"/>
    <n v="8"/>
    <n v="17.829999999999998"/>
    <n v="142.63999999999999"/>
  </r>
  <r>
    <x v="3"/>
    <x v="6"/>
    <x v="0"/>
    <s v="Phyllis Grant"/>
    <d v="2016-04-09T00:00:00"/>
    <x v="3"/>
    <s v="2016"/>
    <x v="0"/>
    <n v="9"/>
    <n v="12.42"/>
    <n v="111.78"/>
  </r>
  <r>
    <x v="4"/>
    <x v="6"/>
    <x v="0"/>
    <s v="Carlos Stephens"/>
    <d v="2016-04-09T00:00:00"/>
    <x v="3"/>
    <s v="2016"/>
    <x v="2"/>
    <n v="8"/>
    <n v="17.829999999999998"/>
    <n v="142.63999999999999"/>
  </r>
  <r>
    <x v="2"/>
    <x v="5"/>
    <x v="1"/>
    <s v="Judy Lopez"/>
    <d v="2016-04-09T00:00:00"/>
    <x v="3"/>
    <s v="2016"/>
    <x v="3"/>
    <n v="9"/>
    <n v="53.35"/>
    <n v="480.15000000000003"/>
  </r>
  <r>
    <x v="4"/>
    <x v="1"/>
    <x v="0"/>
    <s v="Louis Mason"/>
    <d v="2016-04-09T00:00:00"/>
    <x v="3"/>
    <s v="2016"/>
    <x v="1"/>
    <n v="10"/>
    <n v="16.32"/>
    <n v="163.19999999999999"/>
  </r>
  <r>
    <x v="1"/>
    <x v="2"/>
    <x v="1"/>
    <s v="Craig Hicks"/>
    <d v="2016-04-09T00:00:00"/>
    <x v="3"/>
    <s v="2016"/>
    <x v="3"/>
    <n v="6"/>
    <n v="53.35"/>
    <n v="320.10000000000002"/>
  </r>
  <r>
    <x v="2"/>
    <x v="2"/>
    <x v="1"/>
    <s v="Christine Jacobs"/>
    <d v="2016-04-09T00:00:00"/>
    <x v="3"/>
    <s v="2016"/>
    <x v="2"/>
    <n v="10"/>
    <n v="17.829999999999998"/>
    <n v="178.29999999999998"/>
  </r>
  <r>
    <x v="1"/>
    <x v="4"/>
    <x v="1"/>
    <s v="Rose Matthews"/>
    <d v="2016-04-09T00:00:00"/>
    <x v="3"/>
    <s v="2016"/>
    <x v="0"/>
    <n v="1"/>
    <n v="12.42"/>
    <n v="12.42"/>
  </r>
  <r>
    <x v="3"/>
    <x v="0"/>
    <x v="0"/>
    <s v="Alice Kelly"/>
    <d v="2016-04-10T00:00:00"/>
    <x v="3"/>
    <s v="2016"/>
    <x v="0"/>
    <n v="4"/>
    <n v="12.42"/>
    <n v="49.68"/>
  </r>
  <r>
    <x v="0"/>
    <x v="1"/>
    <x v="0"/>
    <s v="Joe Ryan"/>
    <d v="2016-04-10T00:00:00"/>
    <x v="3"/>
    <s v="2016"/>
    <x v="2"/>
    <n v="2"/>
    <n v="17.829999999999998"/>
    <n v="35.659999999999997"/>
  </r>
  <r>
    <x v="2"/>
    <x v="5"/>
    <x v="1"/>
    <s v="Nicholas Schmidt"/>
    <d v="2016-04-10T00:00:00"/>
    <x v="3"/>
    <s v="2016"/>
    <x v="3"/>
    <n v="1"/>
    <n v="53.35"/>
    <n v="53.35"/>
  </r>
  <r>
    <x v="1"/>
    <x v="2"/>
    <x v="1"/>
    <s v="Gloria Morris"/>
    <d v="2016-04-10T00:00:00"/>
    <x v="3"/>
    <s v="2016"/>
    <x v="0"/>
    <n v="8"/>
    <n v="12.42"/>
    <n v="99.36"/>
  </r>
  <r>
    <x v="1"/>
    <x v="2"/>
    <x v="1"/>
    <s v="Terry Nguyen"/>
    <d v="2016-04-10T00:00:00"/>
    <x v="3"/>
    <s v="2016"/>
    <x v="2"/>
    <n v="4"/>
    <n v="17.829999999999998"/>
    <n v="71.319999999999993"/>
  </r>
  <r>
    <x v="4"/>
    <x v="0"/>
    <x v="0"/>
    <s v="Andrea King"/>
    <d v="2016-04-10T00:00:00"/>
    <x v="3"/>
    <s v="2016"/>
    <x v="0"/>
    <n v="10"/>
    <n v="12.42"/>
    <n v="124.2"/>
  </r>
  <r>
    <x v="0"/>
    <x v="6"/>
    <x v="0"/>
    <s v="Raymond Clark"/>
    <d v="2016-04-10T00:00:00"/>
    <x v="3"/>
    <s v="2016"/>
    <x v="3"/>
    <n v="4"/>
    <n v="53.35"/>
    <n v="213.4"/>
  </r>
  <r>
    <x v="0"/>
    <x v="0"/>
    <x v="0"/>
    <s v="Matthew Berry"/>
    <d v="2016-04-10T00:00:00"/>
    <x v="3"/>
    <s v="2016"/>
    <x v="0"/>
    <n v="10"/>
    <n v="12.42"/>
    <n v="124.2"/>
  </r>
  <r>
    <x v="0"/>
    <x v="1"/>
    <x v="0"/>
    <s v="Annie Wilson"/>
    <d v="2016-04-10T00:00:00"/>
    <x v="3"/>
    <s v="2016"/>
    <x v="0"/>
    <n v="5"/>
    <n v="12.42"/>
    <n v="62.1"/>
  </r>
  <r>
    <x v="0"/>
    <x v="1"/>
    <x v="0"/>
    <s v="Bonnie Wagner"/>
    <d v="2016-04-10T00:00:00"/>
    <x v="3"/>
    <s v="2016"/>
    <x v="2"/>
    <n v="3"/>
    <n v="17.829999999999998"/>
    <n v="53.489999999999995"/>
  </r>
  <r>
    <x v="0"/>
    <x v="0"/>
    <x v="0"/>
    <s v="Kathryn Fox"/>
    <d v="2016-04-10T00:00:00"/>
    <x v="3"/>
    <s v="2016"/>
    <x v="3"/>
    <n v="2"/>
    <n v="53.35"/>
    <n v="106.7"/>
  </r>
  <r>
    <x v="0"/>
    <x v="1"/>
    <x v="0"/>
    <s v="Mark Alexander"/>
    <d v="2016-04-10T00:00:00"/>
    <x v="3"/>
    <s v="2016"/>
    <x v="0"/>
    <n v="4"/>
    <n v="12.42"/>
    <n v="49.68"/>
  </r>
  <r>
    <x v="2"/>
    <x v="5"/>
    <x v="1"/>
    <s v="Joan Robinson"/>
    <d v="2016-04-10T00:00:00"/>
    <x v="3"/>
    <s v="2016"/>
    <x v="2"/>
    <n v="10"/>
    <n v="17.829999999999998"/>
    <n v="178.29999999999998"/>
  </r>
  <r>
    <x v="2"/>
    <x v="5"/>
    <x v="1"/>
    <s v="Jacqueline Little"/>
    <d v="2016-04-10T00:00:00"/>
    <x v="3"/>
    <s v="2016"/>
    <x v="1"/>
    <n v="10"/>
    <n v="16.32"/>
    <n v="163.19999999999999"/>
  </r>
  <r>
    <x v="0"/>
    <x v="0"/>
    <x v="0"/>
    <s v="Jerry Smith"/>
    <d v="2016-04-10T00:00:00"/>
    <x v="3"/>
    <s v="2016"/>
    <x v="0"/>
    <n v="1"/>
    <n v="12.42"/>
    <n v="12.42"/>
  </r>
  <r>
    <x v="3"/>
    <x v="0"/>
    <x v="0"/>
    <s v="Eugene Hughes"/>
    <d v="2016-04-10T00:00:00"/>
    <x v="3"/>
    <s v="2016"/>
    <x v="0"/>
    <n v="5"/>
    <n v="12.42"/>
    <n v="62.1"/>
  </r>
  <r>
    <x v="4"/>
    <x v="1"/>
    <x v="0"/>
    <s v="Sharon Rose"/>
    <d v="2016-04-10T00:00:00"/>
    <x v="3"/>
    <s v="2016"/>
    <x v="2"/>
    <n v="3"/>
    <n v="17.829999999999998"/>
    <n v="53.489999999999995"/>
  </r>
  <r>
    <x v="2"/>
    <x v="7"/>
    <x v="1"/>
    <s v="Sandra Hughes"/>
    <d v="2016-04-10T00:00:00"/>
    <x v="3"/>
    <s v="2016"/>
    <x v="0"/>
    <n v="7"/>
    <n v="12.42"/>
    <n v="86.94"/>
  </r>
  <r>
    <x v="2"/>
    <x v="2"/>
    <x v="1"/>
    <s v="Henry Sanders"/>
    <d v="2016-04-11T00:00:00"/>
    <x v="3"/>
    <s v="2016"/>
    <x v="3"/>
    <n v="4"/>
    <n v="53.35"/>
    <n v="213.4"/>
  </r>
  <r>
    <x v="1"/>
    <x v="4"/>
    <x v="1"/>
    <s v="Sharon Wagner"/>
    <d v="2016-04-11T00:00:00"/>
    <x v="3"/>
    <s v="2016"/>
    <x v="3"/>
    <n v="10"/>
    <n v="53.35"/>
    <n v="533.5"/>
  </r>
  <r>
    <x v="3"/>
    <x v="1"/>
    <x v="0"/>
    <s v="Phyllis Johnston"/>
    <d v="2016-04-11T00:00:00"/>
    <x v="3"/>
    <s v="2016"/>
    <x v="3"/>
    <n v="8"/>
    <n v="53.35"/>
    <n v="426.8"/>
  </r>
  <r>
    <x v="2"/>
    <x v="5"/>
    <x v="1"/>
    <s v="Willie Oliver"/>
    <d v="2016-04-11T00:00:00"/>
    <x v="3"/>
    <s v="2016"/>
    <x v="2"/>
    <n v="9"/>
    <n v="17.829999999999998"/>
    <n v="160.46999999999997"/>
  </r>
  <r>
    <x v="0"/>
    <x v="1"/>
    <x v="0"/>
    <s v="Ronald Kim"/>
    <d v="2016-04-11T00:00:00"/>
    <x v="3"/>
    <s v="2016"/>
    <x v="0"/>
    <n v="3"/>
    <n v="12.42"/>
    <n v="37.26"/>
  </r>
  <r>
    <x v="2"/>
    <x v="2"/>
    <x v="1"/>
    <s v="Gary Cook"/>
    <d v="2016-04-11T00:00:00"/>
    <x v="3"/>
    <s v="2016"/>
    <x v="0"/>
    <n v="2"/>
    <n v="12.42"/>
    <n v="24.84"/>
  </r>
  <r>
    <x v="3"/>
    <x v="1"/>
    <x v="0"/>
    <s v="Janice Jackson"/>
    <d v="2016-04-11T00:00:00"/>
    <x v="3"/>
    <s v="2016"/>
    <x v="1"/>
    <n v="9"/>
    <n v="16.32"/>
    <n v="146.88"/>
  </r>
  <r>
    <x v="2"/>
    <x v="2"/>
    <x v="1"/>
    <s v="Kimberly Lee"/>
    <d v="2016-04-11T00:00:00"/>
    <x v="3"/>
    <s v="2016"/>
    <x v="0"/>
    <n v="6"/>
    <n v="12.42"/>
    <n v="74.52"/>
  </r>
  <r>
    <x v="0"/>
    <x v="6"/>
    <x v="0"/>
    <s v="Clarence Mason"/>
    <d v="2016-04-11T00:00:00"/>
    <x v="3"/>
    <s v="2016"/>
    <x v="2"/>
    <n v="3"/>
    <n v="17.829999999999998"/>
    <n v="53.489999999999995"/>
  </r>
  <r>
    <x v="0"/>
    <x v="3"/>
    <x v="0"/>
    <s v="Judith Wood"/>
    <d v="2016-04-11T00:00:00"/>
    <x v="3"/>
    <s v="2016"/>
    <x v="3"/>
    <n v="2"/>
    <n v="53.35"/>
    <n v="106.7"/>
  </r>
  <r>
    <x v="0"/>
    <x v="1"/>
    <x v="0"/>
    <s v="Debra Palmer"/>
    <d v="2016-04-11T00:00:00"/>
    <x v="3"/>
    <s v="2016"/>
    <x v="0"/>
    <n v="4"/>
    <n v="12.42"/>
    <n v="49.68"/>
  </r>
  <r>
    <x v="4"/>
    <x v="0"/>
    <x v="0"/>
    <s v="Jennifer White"/>
    <d v="2016-04-11T00:00:00"/>
    <x v="3"/>
    <s v="2016"/>
    <x v="0"/>
    <n v="3"/>
    <n v="12.42"/>
    <n v="37.26"/>
  </r>
  <r>
    <x v="0"/>
    <x v="1"/>
    <x v="0"/>
    <s v="Harold Daniels"/>
    <d v="2016-04-12T00:00:00"/>
    <x v="3"/>
    <s v="2016"/>
    <x v="0"/>
    <n v="8"/>
    <n v="12.42"/>
    <n v="99.36"/>
  </r>
  <r>
    <x v="2"/>
    <x v="4"/>
    <x v="1"/>
    <s v="Janet Stewart"/>
    <d v="2016-04-12T00:00:00"/>
    <x v="3"/>
    <s v="2016"/>
    <x v="0"/>
    <n v="5"/>
    <n v="12.42"/>
    <n v="62.1"/>
  </r>
  <r>
    <x v="4"/>
    <x v="0"/>
    <x v="0"/>
    <s v="Eugene Schmidt"/>
    <d v="2016-04-12T00:00:00"/>
    <x v="3"/>
    <s v="2016"/>
    <x v="0"/>
    <n v="7"/>
    <n v="12.42"/>
    <n v="86.94"/>
  </r>
  <r>
    <x v="2"/>
    <x v="4"/>
    <x v="1"/>
    <s v="Kevin Garza"/>
    <d v="2016-04-12T00:00:00"/>
    <x v="3"/>
    <s v="2016"/>
    <x v="2"/>
    <n v="4"/>
    <n v="17.829999999999998"/>
    <n v="71.319999999999993"/>
  </r>
  <r>
    <x v="3"/>
    <x v="1"/>
    <x v="0"/>
    <s v="Bonnie Wagner"/>
    <d v="2016-04-12T00:00:00"/>
    <x v="3"/>
    <s v="2016"/>
    <x v="2"/>
    <n v="6"/>
    <n v="17.829999999999998"/>
    <n v="106.97999999999999"/>
  </r>
  <r>
    <x v="1"/>
    <x v="2"/>
    <x v="1"/>
    <s v="Philip Rodriguez"/>
    <d v="2016-04-12T00:00:00"/>
    <x v="3"/>
    <s v="2016"/>
    <x v="3"/>
    <n v="9"/>
    <n v="53.35"/>
    <n v="480.15000000000003"/>
  </r>
  <r>
    <x v="3"/>
    <x v="0"/>
    <x v="0"/>
    <s v="Andrew Howard"/>
    <d v="2016-04-12T00:00:00"/>
    <x v="3"/>
    <s v="2016"/>
    <x v="0"/>
    <n v="3"/>
    <n v="12.42"/>
    <n v="37.26"/>
  </r>
  <r>
    <x v="0"/>
    <x v="1"/>
    <x v="0"/>
    <s v="Cheryl Riley"/>
    <d v="2016-04-12T00:00:00"/>
    <x v="3"/>
    <s v="2016"/>
    <x v="0"/>
    <n v="3"/>
    <n v="12.42"/>
    <n v="37.26"/>
  </r>
  <r>
    <x v="0"/>
    <x v="1"/>
    <x v="0"/>
    <s v="Albert Miller"/>
    <d v="2016-04-12T00:00:00"/>
    <x v="3"/>
    <s v="2016"/>
    <x v="3"/>
    <n v="3"/>
    <n v="53.35"/>
    <n v="160.05000000000001"/>
  </r>
  <r>
    <x v="1"/>
    <x v="4"/>
    <x v="1"/>
    <s v="Donald Ryan"/>
    <d v="2016-04-12T00:00:00"/>
    <x v="3"/>
    <s v="2016"/>
    <x v="3"/>
    <n v="2"/>
    <n v="53.35"/>
    <n v="106.7"/>
  </r>
  <r>
    <x v="0"/>
    <x v="0"/>
    <x v="0"/>
    <s v="Virginia Foster"/>
    <d v="2016-04-12T00:00:00"/>
    <x v="3"/>
    <s v="2016"/>
    <x v="3"/>
    <n v="10"/>
    <n v="53.35"/>
    <n v="533.5"/>
  </r>
  <r>
    <x v="1"/>
    <x v="5"/>
    <x v="1"/>
    <s v="Rebecca Ryan"/>
    <d v="2016-04-12T00:00:00"/>
    <x v="3"/>
    <s v="2016"/>
    <x v="0"/>
    <n v="4"/>
    <n v="12.42"/>
    <n v="49.68"/>
  </r>
  <r>
    <x v="2"/>
    <x v="2"/>
    <x v="1"/>
    <s v="Jerry Collins"/>
    <d v="2016-04-12T00:00:00"/>
    <x v="3"/>
    <s v="2016"/>
    <x v="3"/>
    <n v="7"/>
    <n v="53.35"/>
    <n v="373.45"/>
  </r>
  <r>
    <x v="4"/>
    <x v="3"/>
    <x v="0"/>
    <s v="Kathy Rice"/>
    <d v="2016-04-12T00:00:00"/>
    <x v="3"/>
    <s v="2016"/>
    <x v="3"/>
    <n v="7"/>
    <n v="53.35"/>
    <n v="373.45"/>
  </r>
  <r>
    <x v="0"/>
    <x v="1"/>
    <x v="0"/>
    <s v="Steven Simpson"/>
    <d v="2016-04-12T00:00:00"/>
    <x v="3"/>
    <s v="2016"/>
    <x v="3"/>
    <n v="1"/>
    <n v="53.35"/>
    <n v="53.35"/>
  </r>
  <r>
    <x v="3"/>
    <x v="0"/>
    <x v="0"/>
    <s v="Jennifer White"/>
    <d v="2016-04-13T00:00:00"/>
    <x v="3"/>
    <s v="2016"/>
    <x v="2"/>
    <n v="6"/>
    <n v="17.829999999999998"/>
    <n v="106.97999999999999"/>
  </r>
  <r>
    <x v="0"/>
    <x v="3"/>
    <x v="0"/>
    <s v="Albert Dunn"/>
    <d v="2016-04-13T00:00:00"/>
    <x v="3"/>
    <s v="2016"/>
    <x v="0"/>
    <n v="10"/>
    <n v="12.42"/>
    <n v="124.2"/>
  </r>
  <r>
    <x v="3"/>
    <x v="1"/>
    <x v="0"/>
    <s v="Jane Sims"/>
    <d v="2016-04-13T00:00:00"/>
    <x v="3"/>
    <s v="2016"/>
    <x v="3"/>
    <n v="6"/>
    <n v="53.35"/>
    <n v="320.10000000000002"/>
  </r>
  <r>
    <x v="4"/>
    <x v="3"/>
    <x v="0"/>
    <s v="Robert Collins"/>
    <d v="2016-04-13T00:00:00"/>
    <x v="3"/>
    <s v="2016"/>
    <x v="2"/>
    <n v="8"/>
    <n v="17.829999999999998"/>
    <n v="142.63999999999999"/>
  </r>
  <r>
    <x v="0"/>
    <x v="1"/>
    <x v="0"/>
    <s v="Emily Patterson"/>
    <d v="2016-04-13T00:00:00"/>
    <x v="3"/>
    <s v="2016"/>
    <x v="3"/>
    <n v="2"/>
    <n v="53.35"/>
    <n v="106.7"/>
  </r>
  <r>
    <x v="0"/>
    <x v="0"/>
    <x v="0"/>
    <s v="Douglas Duncan"/>
    <d v="2016-04-13T00:00:00"/>
    <x v="3"/>
    <s v="2016"/>
    <x v="3"/>
    <n v="8"/>
    <n v="53.35"/>
    <n v="426.8"/>
  </r>
  <r>
    <x v="2"/>
    <x v="5"/>
    <x v="1"/>
    <s v="Anthony White"/>
    <d v="2016-04-13T00:00:00"/>
    <x v="3"/>
    <s v="2016"/>
    <x v="0"/>
    <n v="6"/>
    <n v="12.42"/>
    <n v="74.52"/>
  </r>
  <r>
    <x v="0"/>
    <x v="0"/>
    <x v="0"/>
    <s v="Heather Lawrence"/>
    <d v="2016-04-13T00:00:00"/>
    <x v="3"/>
    <s v="2016"/>
    <x v="3"/>
    <n v="7"/>
    <n v="53.35"/>
    <n v="373.45"/>
  </r>
  <r>
    <x v="4"/>
    <x v="0"/>
    <x v="0"/>
    <s v="Andrea King"/>
    <d v="2016-04-13T00:00:00"/>
    <x v="3"/>
    <s v="2016"/>
    <x v="3"/>
    <n v="9"/>
    <n v="53.35"/>
    <n v="480.15000000000003"/>
  </r>
  <r>
    <x v="1"/>
    <x v="4"/>
    <x v="1"/>
    <s v="Rachel Harris"/>
    <d v="2016-04-13T00:00:00"/>
    <x v="3"/>
    <s v="2016"/>
    <x v="0"/>
    <n v="9"/>
    <n v="12.42"/>
    <n v="111.78"/>
  </r>
  <r>
    <x v="0"/>
    <x v="0"/>
    <x v="0"/>
    <s v="Douglas Duncan"/>
    <d v="2016-04-13T00:00:00"/>
    <x v="3"/>
    <s v="2016"/>
    <x v="2"/>
    <n v="6"/>
    <n v="17.829999999999998"/>
    <n v="106.97999999999999"/>
  </r>
  <r>
    <x v="1"/>
    <x v="2"/>
    <x v="1"/>
    <s v="Arthur Green"/>
    <d v="2016-04-13T00:00:00"/>
    <x v="3"/>
    <s v="2016"/>
    <x v="0"/>
    <n v="4"/>
    <n v="12.42"/>
    <n v="49.68"/>
  </r>
  <r>
    <x v="0"/>
    <x v="0"/>
    <x v="0"/>
    <s v="Paul Perkins"/>
    <d v="2016-04-13T00:00:00"/>
    <x v="3"/>
    <s v="2016"/>
    <x v="2"/>
    <n v="1"/>
    <n v="17.829999999999998"/>
    <n v="17.829999999999998"/>
  </r>
  <r>
    <x v="3"/>
    <x v="6"/>
    <x v="0"/>
    <s v="Cheryl Henderson"/>
    <d v="2016-04-13T00:00:00"/>
    <x v="3"/>
    <s v="2016"/>
    <x v="3"/>
    <n v="3"/>
    <n v="53.35"/>
    <n v="160.05000000000001"/>
  </r>
  <r>
    <x v="0"/>
    <x v="3"/>
    <x v="0"/>
    <s v="Ruby Evans"/>
    <d v="2016-04-14T00:00:00"/>
    <x v="3"/>
    <s v="2016"/>
    <x v="2"/>
    <n v="4"/>
    <n v="17.829999999999998"/>
    <n v="71.319999999999993"/>
  </r>
  <r>
    <x v="2"/>
    <x v="2"/>
    <x v="1"/>
    <s v="Susan Gomez"/>
    <d v="2016-04-14T00:00:00"/>
    <x v="3"/>
    <s v="2016"/>
    <x v="3"/>
    <n v="5"/>
    <n v="53.35"/>
    <n v="266.75"/>
  </r>
  <r>
    <x v="2"/>
    <x v="2"/>
    <x v="1"/>
    <s v="Earl Morales"/>
    <d v="2016-04-14T00:00:00"/>
    <x v="3"/>
    <s v="2016"/>
    <x v="0"/>
    <n v="1"/>
    <n v="12.42"/>
    <n v="12.42"/>
  </r>
  <r>
    <x v="0"/>
    <x v="3"/>
    <x v="0"/>
    <s v="Arthur Simmons"/>
    <d v="2016-04-14T00:00:00"/>
    <x v="3"/>
    <s v="2016"/>
    <x v="0"/>
    <n v="8"/>
    <n v="12.42"/>
    <n v="99.36"/>
  </r>
  <r>
    <x v="0"/>
    <x v="0"/>
    <x v="0"/>
    <s v="Jean Torres"/>
    <d v="2016-04-14T00:00:00"/>
    <x v="3"/>
    <s v="2016"/>
    <x v="0"/>
    <n v="9"/>
    <n v="12.42"/>
    <n v="111.78"/>
  </r>
  <r>
    <x v="2"/>
    <x v="2"/>
    <x v="1"/>
    <s v="Donald Lopez"/>
    <d v="2016-04-14T00:00:00"/>
    <x v="3"/>
    <s v="2016"/>
    <x v="0"/>
    <n v="9"/>
    <n v="12.42"/>
    <n v="111.78"/>
  </r>
  <r>
    <x v="0"/>
    <x v="1"/>
    <x v="0"/>
    <s v="Carlos Greene"/>
    <d v="2016-04-14T00:00:00"/>
    <x v="3"/>
    <s v="2016"/>
    <x v="3"/>
    <n v="5"/>
    <n v="53.35"/>
    <n v="266.75"/>
  </r>
  <r>
    <x v="0"/>
    <x v="0"/>
    <x v="0"/>
    <s v="Jennifer Reyes"/>
    <d v="2016-04-14T00:00:00"/>
    <x v="3"/>
    <s v="2016"/>
    <x v="2"/>
    <n v="7"/>
    <n v="17.829999999999998"/>
    <n v="124.80999999999999"/>
  </r>
  <r>
    <x v="0"/>
    <x v="0"/>
    <x v="0"/>
    <s v="Roy Rivera"/>
    <d v="2016-04-14T00:00:00"/>
    <x v="3"/>
    <s v="2016"/>
    <x v="0"/>
    <n v="3"/>
    <n v="12.42"/>
    <n v="37.26"/>
  </r>
  <r>
    <x v="3"/>
    <x v="3"/>
    <x v="0"/>
    <s v="Lois Woods"/>
    <d v="2016-04-15T00:00:00"/>
    <x v="3"/>
    <s v="2016"/>
    <x v="3"/>
    <n v="6"/>
    <n v="53.35"/>
    <n v="320.10000000000002"/>
  </r>
  <r>
    <x v="0"/>
    <x v="0"/>
    <x v="0"/>
    <s v="Cheryl Williamson"/>
    <d v="2016-04-15T00:00:00"/>
    <x v="3"/>
    <s v="2016"/>
    <x v="0"/>
    <n v="8"/>
    <n v="12.42"/>
    <n v="99.36"/>
  </r>
  <r>
    <x v="0"/>
    <x v="1"/>
    <x v="0"/>
    <s v="Cheryl Riley"/>
    <d v="2016-04-15T00:00:00"/>
    <x v="3"/>
    <s v="2016"/>
    <x v="2"/>
    <n v="5"/>
    <n v="17.829999999999998"/>
    <n v="89.149999999999991"/>
  </r>
  <r>
    <x v="3"/>
    <x v="3"/>
    <x v="0"/>
    <s v="Ernest Bishop"/>
    <d v="2016-04-15T00:00:00"/>
    <x v="3"/>
    <s v="2016"/>
    <x v="0"/>
    <n v="3"/>
    <n v="12.42"/>
    <n v="37.26"/>
  </r>
  <r>
    <x v="2"/>
    <x v="2"/>
    <x v="1"/>
    <s v="Joseph Willis"/>
    <d v="2016-04-15T00:00:00"/>
    <x v="3"/>
    <s v="2016"/>
    <x v="2"/>
    <n v="8"/>
    <n v="17.829999999999998"/>
    <n v="142.63999999999999"/>
  </r>
  <r>
    <x v="1"/>
    <x v="7"/>
    <x v="1"/>
    <s v="Laura Lewis"/>
    <d v="2016-04-15T00:00:00"/>
    <x v="3"/>
    <s v="2016"/>
    <x v="0"/>
    <n v="8"/>
    <n v="12.42"/>
    <n v="99.36"/>
  </r>
  <r>
    <x v="3"/>
    <x v="1"/>
    <x v="0"/>
    <s v="Jane Sims"/>
    <d v="2016-04-15T00:00:00"/>
    <x v="3"/>
    <s v="2016"/>
    <x v="3"/>
    <n v="5"/>
    <n v="53.35"/>
    <n v="266.75"/>
  </r>
  <r>
    <x v="3"/>
    <x v="6"/>
    <x v="0"/>
    <s v="Annie Collins"/>
    <d v="2016-04-15T00:00:00"/>
    <x v="3"/>
    <s v="2016"/>
    <x v="3"/>
    <n v="8"/>
    <n v="53.35"/>
    <n v="426.8"/>
  </r>
  <r>
    <x v="0"/>
    <x v="0"/>
    <x v="0"/>
    <s v="Bruce Cruz"/>
    <d v="2016-04-15T00:00:00"/>
    <x v="3"/>
    <s v="2016"/>
    <x v="0"/>
    <n v="9"/>
    <n v="12.42"/>
    <n v="111.78"/>
  </r>
  <r>
    <x v="0"/>
    <x v="0"/>
    <x v="0"/>
    <s v="Louise Rivera"/>
    <d v="2016-04-15T00:00:00"/>
    <x v="3"/>
    <s v="2016"/>
    <x v="2"/>
    <n v="3"/>
    <n v="17.829999999999998"/>
    <n v="53.489999999999995"/>
  </r>
  <r>
    <x v="2"/>
    <x v="2"/>
    <x v="1"/>
    <s v="Kenneth Gomez"/>
    <d v="2016-04-15T00:00:00"/>
    <x v="3"/>
    <s v="2016"/>
    <x v="0"/>
    <n v="8"/>
    <n v="12.42"/>
    <n v="99.36"/>
  </r>
  <r>
    <x v="4"/>
    <x v="3"/>
    <x v="0"/>
    <s v="Robert Collins"/>
    <d v="2016-04-15T00:00:00"/>
    <x v="3"/>
    <s v="2016"/>
    <x v="0"/>
    <n v="4"/>
    <n v="12.42"/>
    <n v="49.68"/>
  </r>
  <r>
    <x v="0"/>
    <x v="3"/>
    <x v="0"/>
    <s v="Laura Wells"/>
    <d v="2016-04-15T00:00:00"/>
    <x v="3"/>
    <s v="2016"/>
    <x v="0"/>
    <n v="3"/>
    <n v="12.42"/>
    <n v="37.26"/>
  </r>
  <r>
    <x v="1"/>
    <x v="5"/>
    <x v="1"/>
    <s v="Nicholas Nguyen"/>
    <d v="2016-04-15T00:00:00"/>
    <x v="3"/>
    <s v="2016"/>
    <x v="1"/>
    <n v="6"/>
    <n v="16.32"/>
    <n v="97.92"/>
  </r>
  <r>
    <x v="1"/>
    <x v="4"/>
    <x v="1"/>
    <s v="Rachel Harris"/>
    <d v="2016-04-15T00:00:00"/>
    <x v="3"/>
    <s v="2016"/>
    <x v="0"/>
    <n v="6"/>
    <n v="12.42"/>
    <n v="74.52"/>
  </r>
  <r>
    <x v="3"/>
    <x v="3"/>
    <x v="0"/>
    <s v="Judith Gray"/>
    <d v="2016-04-15T00:00:00"/>
    <x v="3"/>
    <s v="2016"/>
    <x v="1"/>
    <n v="10"/>
    <n v="16.32"/>
    <n v="163.19999999999999"/>
  </r>
  <r>
    <x v="2"/>
    <x v="2"/>
    <x v="1"/>
    <s v="Annie Hughes"/>
    <d v="2016-04-15T00:00:00"/>
    <x v="3"/>
    <s v="2016"/>
    <x v="1"/>
    <n v="7"/>
    <n v="16.32"/>
    <n v="114.24000000000001"/>
  </r>
  <r>
    <x v="2"/>
    <x v="2"/>
    <x v="1"/>
    <s v="Harry Hanson"/>
    <d v="2016-04-15T00:00:00"/>
    <x v="3"/>
    <s v="2016"/>
    <x v="3"/>
    <n v="7"/>
    <n v="53.35"/>
    <n v="373.45"/>
  </r>
  <r>
    <x v="4"/>
    <x v="0"/>
    <x v="0"/>
    <s v="Brandon King"/>
    <d v="2016-04-15T00:00:00"/>
    <x v="3"/>
    <s v="2016"/>
    <x v="0"/>
    <n v="10"/>
    <n v="12.42"/>
    <n v="124.2"/>
  </r>
  <r>
    <x v="0"/>
    <x v="0"/>
    <x v="0"/>
    <s v="Eugene Flores"/>
    <d v="2016-04-16T00:00:00"/>
    <x v="3"/>
    <s v="2016"/>
    <x v="3"/>
    <n v="10"/>
    <n v="53.35"/>
    <n v="533.5"/>
  </r>
  <r>
    <x v="2"/>
    <x v="2"/>
    <x v="1"/>
    <s v="Jane Ramirez"/>
    <d v="2016-04-16T00:00:00"/>
    <x v="3"/>
    <s v="2016"/>
    <x v="0"/>
    <n v="5"/>
    <n v="12.42"/>
    <n v="62.1"/>
  </r>
  <r>
    <x v="0"/>
    <x v="1"/>
    <x v="0"/>
    <s v="Cynthia Day"/>
    <d v="2016-04-16T00:00:00"/>
    <x v="3"/>
    <s v="2016"/>
    <x v="0"/>
    <n v="1"/>
    <n v="12.42"/>
    <n v="12.42"/>
  </r>
  <r>
    <x v="4"/>
    <x v="1"/>
    <x v="0"/>
    <s v="Jennifer Black"/>
    <d v="2016-04-16T00:00:00"/>
    <x v="3"/>
    <s v="2016"/>
    <x v="2"/>
    <n v="6"/>
    <n v="17.829999999999998"/>
    <n v="106.97999999999999"/>
  </r>
  <r>
    <x v="0"/>
    <x v="3"/>
    <x v="0"/>
    <s v="Victor Watson"/>
    <d v="2016-04-16T00:00:00"/>
    <x v="3"/>
    <s v="2016"/>
    <x v="3"/>
    <n v="1"/>
    <n v="53.35"/>
    <n v="53.35"/>
  </r>
  <r>
    <x v="0"/>
    <x v="0"/>
    <x v="0"/>
    <s v="Christopher Pierce"/>
    <d v="2016-04-16T00:00:00"/>
    <x v="3"/>
    <s v="2016"/>
    <x v="0"/>
    <n v="5"/>
    <n v="12.42"/>
    <n v="62.1"/>
  </r>
  <r>
    <x v="2"/>
    <x v="4"/>
    <x v="1"/>
    <s v="Joyce Myers"/>
    <d v="2016-04-16T00:00:00"/>
    <x v="3"/>
    <s v="2016"/>
    <x v="0"/>
    <n v="3"/>
    <n v="12.42"/>
    <n v="37.26"/>
  </r>
  <r>
    <x v="1"/>
    <x v="5"/>
    <x v="1"/>
    <s v="Adam Martin"/>
    <d v="2016-04-16T00:00:00"/>
    <x v="3"/>
    <s v="2016"/>
    <x v="0"/>
    <n v="9"/>
    <n v="12.42"/>
    <n v="111.78"/>
  </r>
  <r>
    <x v="0"/>
    <x v="1"/>
    <x v="0"/>
    <s v="Heather Andrews"/>
    <d v="2016-04-16T00:00:00"/>
    <x v="3"/>
    <s v="2016"/>
    <x v="1"/>
    <n v="9"/>
    <n v="16.32"/>
    <n v="146.88"/>
  </r>
  <r>
    <x v="1"/>
    <x v="5"/>
    <x v="1"/>
    <s v="Andrew Adams"/>
    <d v="2016-04-16T00:00:00"/>
    <x v="3"/>
    <s v="2016"/>
    <x v="0"/>
    <n v="9"/>
    <n v="12.42"/>
    <n v="111.78"/>
  </r>
  <r>
    <x v="4"/>
    <x v="0"/>
    <x v="0"/>
    <s v="Joe Russell"/>
    <d v="2016-04-16T00:00:00"/>
    <x v="3"/>
    <s v="2016"/>
    <x v="0"/>
    <n v="1"/>
    <n v="12.42"/>
    <n v="12.42"/>
  </r>
  <r>
    <x v="2"/>
    <x v="7"/>
    <x v="1"/>
    <s v="Craig Lewis"/>
    <d v="2016-04-16T00:00:00"/>
    <x v="3"/>
    <s v="2016"/>
    <x v="3"/>
    <n v="9"/>
    <n v="53.35"/>
    <n v="480.15000000000003"/>
  </r>
  <r>
    <x v="4"/>
    <x v="3"/>
    <x v="0"/>
    <s v="Maria Hughes"/>
    <d v="2016-04-16T00:00:00"/>
    <x v="3"/>
    <s v="2016"/>
    <x v="0"/>
    <n v="3"/>
    <n v="12.42"/>
    <n v="37.26"/>
  </r>
  <r>
    <x v="0"/>
    <x v="0"/>
    <x v="0"/>
    <s v="Jennifer Reyes"/>
    <d v="2016-04-16T00:00:00"/>
    <x v="3"/>
    <s v="2016"/>
    <x v="0"/>
    <n v="6"/>
    <n v="12.42"/>
    <n v="74.52"/>
  </r>
  <r>
    <x v="0"/>
    <x v="3"/>
    <x v="0"/>
    <s v="Randy Willis"/>
    <d v="2016-04-17T00:00:00"/>
    <x v="3"/>
    <s v="2016"/>
    <x v="1"/>
    <n v="3"/>
    <n v="16.32"/>
    <n v="48.96"/>
  </r>
  <r>
    <x v="0"/>
    <x v="1"/>
    <x v="0"/>
    <s v="Christina Oliver"/>
    <d v="2016-04-17T00:00:00"/>
    <x v="3"/>
    <s v="2016"/>
    <x v="2"/>
    <n v="4"/>
    <n v="17.829999999999998"/>
    <n v="71.319999999999993"/>
  </r>
  <r>
    <x v="0"/>
    <x v="3"/>
    <x v="0"/>
    <s v="Raymond Freeman"/>
    <d v="2016-04-17T00:00:00"/>
    <x v="3"/>
    <s v="2016"/>
    <x v="0"/>
    <n v="2"/>
    <n v="12.42"/>
    <n v="24.84"/>
  </r>
  <r>
    <x v="0"/>
    <x v="1"/>
    <x v="0"/>
    <s v="Jessica Lewis"/>
    <d v="2016-04-17T00:00:00"/>
    <x v="3"/>
    <s v="2016"/>
    <x v="2"/>
    <n v="2"/>
    <n v="17.829999999999998"/>
    <n v="35.659999999999997"/>
  </r>
  <r>
    <x v="3"/>
    <x v="3"/>
    <x v="0"/>
    <s v="Peter Brown"/>
    <d v="2016-04-17T00:00:00"/>
    <x v="3"/>
    <s v="2016"/>
    <x v="2"/>
    <n v="10"/>
    <n v="17.829999999999998"/>
    <n v="178.29999999999998"/>
  </r>
  <r>
    <x v="4"/>
    <x v="3"/>
    <x v="0"/>
    <s v="Sean Weaver"/>
    <d v="2016-04-17T00:00:00"/>
    <x v="3"/>
    <s v="2016"/>
    <x v="3"/>
    <n v="4"/>
    <n v="53.35"/>
    <n v="213.4"/>
  </r>
  <r>
    <x v="3"/>
    <x v="1"/>
    <x v="0"/>
    <s v="Richard Walker"/>
    <d v="2016-04-17T00:00:00"/>
    <x v="3"/>
    <s v="2016"/>
    <x v="2"/>
    <n v="8"/>
    <n v="17.829999999999998"/>
    <n v="142.63999999999999"/>
  </r>
  <r>
    <x v="0"/>
    <x v="0"/>
    <x v="0"/>
    <s v="Jason Patterson"/>
    <d v="2016-04-17T00:00:00"/>
    <x v="3"/>
    <s v="2016"/>
    <x v="2"/>
    <n v="4"/>
    <n v="17.829999999999998"/>
    <n v="71.319999999999993"/>
  </r>
  <r>
    <x v="0"/>
    <x v="1"/>
    <x v="0"/>
    <s v="Jessica Lewis"/>
    <d v="2016-04-17T00:00:00"/>
    <x v="3"/>
    <s v="2016"/>
    <x v="0"/>
    <n v="2"/>
    <n v="12.42"/>
    <n v="24.84"/>
  </r>
  <r>
    <x v="0"/>
    <x v="6"/>
    <x v="0"/>
    <s v="Carolyn Rivera"/>
    <d v="2016-04-17T00:00:00"/>
    <x v="3"/>
    <s v="2016"/>
    <x v="2"/>
    <n v="8"/>
    <n v="17.829999999999998"/>
    <n v="142.63999999999999"/>
  </r>
  <r>
    <x v="4"/>
    <x v="0"/>
    <x v="0"/>
    <s v="Lori Shaw"/>
    <d v="2016-04-18T00:00:00"/>
    <x v="3"/>
    <s v="2016"/>
    <x v="0"/>
    <n v="8"/>
    <n v="12.42"/>
    <n v="99.36"/>
  </r>
  <r>
    <x v="2"/>
    <x v="7"/>
    <x v="1"/>
    <s v="Rachel Dunn"/>
    <d v="2016-04-18T00:00:00"/>
    <x v="3"/>
    <s v="2016"/>
    <x v="3"/>
    <n v="7"/>
    <n v="53.35"/>
    <n v="373.45"/>
  </r>
  <r>
    <x v="2"/>
    <x v="5"/>
    <x v="1"/>
    <s v="Nicholas Schmidt"/>
    <d v="2016-04-18T00:00:00"/>
    <x v="3"/>
    <s v="2016"/>
    <x v="0"/>
    <n v="10"/>
    <n v="12.42"/>
    <n v="124.2"/>
  </r>
  <r>
    <x v="2"/>
    <x v="2"/>
    <x v="1"/>
    <s v="Jeremy Baker"/>
    <d v="2016-04-18T00:00:00"/>
    <x v="3"/>
    <s v="2016"/>
    <x v="1"/>
    <n v="1"/>
    <n v="16.32"/>
    <n v="16.32"/>
  </r>
  <r>
    <x v="2"/>
    <x v="7"/>
    <x v="1"/>
    <s v="Craig Lewis"/>
    <d v="2016-04-18T00:00:00"/>
    <x v="3"/>
    <s v="2016"/>
    <x v="2"/>
    <n v="8"/>
    <n v="17.829999999999998"/>
    <n v="142.63999999999999"/>
  </r>
  <r>
    <x v="1"/>
    <x v="5"/>
    <x v="1"/>
    <s v="Mary Rose"/>
    <d v="2016-04-18T00:00:00"/>
    <x v="3"/>
    <s v="2016"/>
    <x v="3"/>
    <n v="6"/>
    <n v="53.35"/>
    <n v="320.10000000000002"/>
  </r>
  <r>
    <x v="2"/>
    <x v="4"/>
    <x v="1"/>
    <s v="Teresa Fisher"/>
    <d v="2016-04-18T00:00:00"/>
    <x v="3"/>
    <s v="2016"/>
    <x v="3"/>
    <n v="4"/>
    <n v="53.35"/>
    <n v="213.4"/>
  </r>
  <r>
    <x v="1"/>
    <x v="2"/>
    <x v="1"/>
    <s v="Annie Hughes"/>
    <d v="2016-04-18T00:00:00"/>
    <x v="3"/>
    <s v="2016"/>
    <x v="3"/>
    <n v="10"/>
    <n v="53.35"/>
    <n v="533.5"/>
  </r>
  <r>
    <x v="2"/>
    <x v="5"/>
    <x v="1"/>
    <s v="Gerald Mcdonald"/>
    <d v="2016-04-18T00:00:00"/>
    <x v="3"/>
    <s v="2016"/>
    <x v="2"/>
    <n v="7"/>
    <n v="17.829999999999998"/>
    <n v="124.80999999999999"/>
  </r>
  <r>
    <x v="0"/>
    <x v="1"/>
    <x v="0"/>
    <s v="Craig Mcdonald"/>
    <d v="2016-04-18T00:00:00"/>
    <x v="3"/>
    <s v="2016"/>
    <x v="2"/>
    <n v="4"/>
    <n v="17.829999999999998"/>
    <n v="71.319999999999993"/>
  </r>
  <r>
    <x v="0"/>
    <x v="1"/>
    <x v="0"/>
    <s v="Gloria Harper"/>
    <d v="2016-04-18T00:00:00"/>
    <x v="3"/>
    <s v="2016"/>
    <x v="0"/>
    <n v="3"/>
    <n v="12.42"/>
    <n v="37.26"/>
  </r>
  <r>
    <x v="2"/>
    <x v="5"/>
    <x v="1"/>
    <s v="Michelle Sanchez"/>
    <d v="2016-04-18T00:00:00"/>
    <x v="3"/>
    <s v="2016"/>
    <x v="0"/>
    <n v="1"/>
    <n v="12.42"/>
    <n v="12.42"/>
  </r>
  <r>
    <x v="0"/>
    <x v="1"/>
    <x v="0"/>
    <s v="Juan Reed"/>
    <d v="2016-04-18T00:00:00"/>
    <x v="3"/>
    <s v="2016"/>
    <x v="0"/>
    <n v="6"/>
    <n v="12.42"/>
    <n v="74.52"/>
  </r>
  <r>
    <x v="0"/>
    <x v="0"/>
    <x v="0"/>
    <s v="Harold Rodriguez"/>
    <d v="2016-04-18T00:00:00"/>
    <x v="3"/>
    <s v="2016"/>
    <x v="2"/>
    <n v="8"/>
    <n v="17.829999999999998"/>
    <n v="142.63999999999999"/>
  </r>
  <r>
    <x v="0"/>
    <x v="3"/>
    <x v="0"/>
    <s v="Cynthia Lewis"/>
    <d v="2016-04-18T00:00:00"/>
    <x v="3"/>
    <s v="2016"/>
    <x v="3"/>
    <n v="1"/>
    <n v="53.35"/>
    <n v="53.35"/>
  </r>
  <r>
    <x v="4"/>
    <x v="0"/>
    <x v="0"/>
    <s v="Kathryn Fox"/>
    <d v="2016-04-19T00:00:00"/>
    <x v="3"/>
    <s v="2016"/>
    <x v="1"/>
    <n v="1"/>
    <n v="16.32"/>
    <n v="16.32"/>
  </r>
  <r>
    <x v="0"/>
    <x v="0"/>
    <x v="0"/>
    <s v="Kenneth Nelson"/>
    <d v="2016-04-19T00:00:00"/>
    <x v="3"/>
    <s v="2016"/>
    <x v="1"/>
    <n v="10"/>
    <n v="16.32"/>
    <n v="163.19999999999999"/>
  </r>
  <r>
    <x v="0"/>
    <x v="0"/>
    <x v="0"/>
    <s v="Craig Collins"/>
    <d v="2016-04-19T00:00:00"/>
    <x v="3"/>
    <s v="2016"/>
    <x v="0"/>
    <n v="1"/>
    <n v="12.42"/>
    <n v="12.42"/>
  </r>
  <r>
    <x v="0"/>
    <x v="0"/>
    <x v="0"/>
    <s v="Sandra Weaver"/>
    <d v="2016-04-19T00:00:00"/>
    <x v="3"/>
    <s v="2016"/>
    <x v="0"/>
    <n v="8"/>
    <n v="12.42"/>
    <n v="99.36"/>
  </r>
  <r>
    <x v="0"/>
    <x v="6"/>
    <x v="0"/>
    <s v="Brandon Morales"/>
    <d v="2016-04-19T00:00:00"/>
    <x v="3"/>
    <s v="2016"/>
    <x v="2"/>
    <n v="5"/>
    <n v="17.829999999999998"/>
    <n v="89.149999999999991"/>
  </r>
  <r>
    <x v="0"/>
    <x v="6"/>
    <x v="0"/>
    <s v="Sandra Meyer"/>
    <d v="2016-04-19T00:00:00"/>
    <x v="3"/>
    <s v="2016"/>
    <x v="2"/>
    <n v="7"/>
    <n v="17.829999999999998"/>
    <n v="124.80999999999999"/>
  </r>
  <r>
    <x v="3"/>
    <x v="1"/>
    <x v="0"/>
    <s v="Louise Frazier"/>
    <d v="2016-04-19T00:00:00"/>
    <x v="3"/>
    <s v="2016"/>
    <x v="3"/>
    <n v="1"/>
    <n v="53.35"/>
    <n v="53.35"/>
  </r>
  <r>
    <x v="4"/>
    <x v="3"/>
    <x v="0"/>
    <s v="Robert Collins"/>
    <d v="2016-04-19T00:00:00"/>
    <x v="3"/>
    <s v="2016"/>
    <x v="0"/>
    <n v="7"/>
    <n v="12.42"/>
    <n v="86.94"/>
  </r>
  <r>
    <x v="2"/>
    <x v="5"/>
    <x v="1"/>
    <s v="Adam Garza"/>
    <d v="2016-04-19T00:00:00"/>
    <x v="3"/>
    <s v="2016"/>
    <x v="0"/>
    <n v="7"/>
    <n v="12.42"/>
    <n v="86.94"/>
  </r>
  <r>
    <x v="3"/>
    <x v="6"/>
    <x v="0"/>
    <s v="William Collins"/>
    <d v="2016-04-19T00:00:00"/>
    <x v="3"/>
    <s v="2016"/>
    <x v="0"/>
    <n v="3"/>
    <n v="12.42"/>
    <n v="37.26"/>
  </r>
  <r>
    <x v="0"/>
    <x v="1"/>
    <x v="0"/>
    <s v="Martha Bryant"/>
    <d v="2016-04-19T00:00:00"/>
    <x v="3"/>
    <s v="2016"/>
    <x v="3"/>
    <n v="6"/>
    <n v="53.35"/>
    <n v="320.10000000000002"/>
  </r>
  <r>
    <x v="3"/>
    <x v="6"/>
    <x v="0"/>
    <s v="Janice Ford"/>
    <d v="2016-04-19T00:00:00"/>
    <x v="3"/>
    <s v="2016"/>
    <x v="3"/>
    <n v="9"/>
    <n v="53.35"/>
    <n v="480.15000000000003"/>
  </r>
  <r>
    <x v="3"/>
    <x v="3"/>
    <x v="0"/>
    <s v="Debra Barnes"/>
    <d v="2016-04-19T00:00:00"/>
    <x v="3"/>
    <s v="2016"/>
    <x v="0"/>
    <n v="5"/>
    <n v="12.42"/>
    <n v="62.1"/>
  </r>
  <r>
    <x v="4"/>
    <x v="0"/>
    <x v="0"/>
    <s v="Phillip Johnston"/>
    <d v="2016-04-19T00:00:00"/>
    <x v="3"/>
    <s v="2016"/>
    <x v="0"/>
    <n v="5"/>
    <n v="12.42"/>
    <n v="62.1"/>
  </r>
  <r>
    <x v="0"/>
    <x v="1"/>
    <x v="0"/>
    <s v="Sharon Perez"/>
    <d v="2016-04-19T00:00:00"/>
    <x v="3"/>
    <s v="2016"/>
    <x v="0"/>
    <n v="9"/>
    <n v="12.42"/>
    <n v="111.78"/>
  </r>
  <r>
    <x v="0"/>
    <x v="3"/>
    <x v="0"/>
    <s v="Harold Matthews"/>
    <d v="2016-04-19T00:00:00"/>
    <x v="3"/>
    <s v="2016"/>
    <x v="2"/>
    <n v="7"/>
    <n v="17.829999999999998"/>
    <n v="124.80999999999999"/>
  </r>
  <r>
    <x v="1"/>
    <x v="2"/>
    <x v="1"/>
    <s v="Mildred Moore"/>
    <d v="2016-04-19T00:00:00"/>
    <x v="3"/>
    <s v="2016"/>
    <x v="3"/>
    <n v="3"/>
    <n v="53.35"/>
    <n v="160.05000000000001"/>
  </r>
  <r>
    <x v="2"/>
    <x v="2"/>
    <x v="1"/>
    <s v="Antonio Coleman"/>
    <d v="2016-04-20T00:00:00"/>
    <x v="3"/>
    <s v="2016"/>
    <x v="0"/>
    <n v="8"/>
    <n v="12.42"/>
    <n v="99.36"/>
  </r>
  <r>
    <x v="0"/>
    <x v="3"/>
    <x v="0"/>
    <s v="Tammy Hart"/>
    <d v="2016-04-20T00:00:00"/>
    <x v="3"/>
    <s v="2016"/>
    <x v="1"/>
    <n v="10"/>
    <n v="16.32"/>
    <n v="163.19999999999999"/>
  </r>
  <r>
    <x v="1"/>
    <x v="5"/>
    <x v="1"/>
    <s v="Frances Parker"/>
    <d v="2016-04-20T00:00:00"/>
    <x v="3"/>
    <s v="2016"/>
    <x v="3"/>
    <n v="8"/>
    <n v="53.35"/>
    <n v="426.8"/>
  </r>
  <r>
    <x v="2"/>
    <x v="7"/>
    <x v="1"/>
    <s v="Laura Lewis"/>
    <d v="2016-04-20T00:00:00"/>
    <x v="3"/>
    <s v="2016"/>
    <x v="0"/>
    <n v="8"/>
    <n v="12.42"/>
    <n v="99.36"/>
  </r>
  <r>
    <x v="0"/>
    <x v="6"/>
    <x v="0"/>
    <s v="Carolyn Rivera"/>
    <d v="2016-04-20T00:00:00"/>
    <x v="3"/>
    <s v="2016"/>
    <x v="0"/>
    <n v="1"/>
    <n v="12.42"/>
    <n v="12.42"/>
  </r>
  <r>
    <x v="4"/>
    <x v="1"/>
    <x v="0"/>
    <s v="Carl Rice"/>
    <d v="2016-04-20T00:00:00"/>
    <x v="3"/>
    <s v="2016"/>
    <x v="0"/>
    <n v="9"/>
    <n v="12.42"/>
    <n v="111.78"/>
  </r>
  <r>
    <x v="0"/>
    <x v="0"/>
    <x v="0"/>
    <s v="Christopher Pierce"/>
    <d v="2016-04-20T00:00:00"/>
    <x v="3"/>
    <s v="2016"/>
    <x v="1"/>
    <n v="10"/>
    <n v="16.32"/>
    <n v="163.19999999999999"/>
  </r>
  <r>
    <x v="4"/>
    <x v="0"/>
    <x v="0"/>
    <s v="Andrea King"/>
    <d v="2016-04-20T00:00:00"/>
    <x v="3"/>
    <s v="2016"/>
    <x v="0"/>
    <n v="8"/>
    <n v="12.42"/>
    <n v="99.36"/>
  </r>
  <r>
    <x v="1"/>
    <x v="4"/>
    <x v="1"/>
    <s v="Gary Moreno"/>
    <d v="2016-04-20T00:00:00"/>
    <x v="3"/>
    <s v="2016"/>
    <x v="0"/>
    <n v="7"/>
    <n v="12.42"/>
    <n v="86.94"/>
  </r>
  <r>
    <x v="0"/>
    <x v="1"/>
    <x v="0"/>
    <s v="Frank Owens"/>
    <d v="2016-04-20T00:00:00"/>
    <x v="3"/>
    <s v="2016"/>
    <x v="0"/>
    <n v="5"/>
    <n v="12.42"/>
    <n v="62.1"/>
  </r>
  <r>
    <x v="2"/>
    <x v="4"/>
    <x v="1"/>
    <s v="Henry Day"/>
    <d v="2016-04-20T00:00:00"/>
    <x v="3"/>
    <s v="2016"/>
    <x v="0"/>
    <n v="8"/>
    <n v="12.42"/>
    <n v="99.36"/>
  </r>
  <r>
    <x v="0"/>
    <x v="0"/>
    <x v="0"/>
    <s v="George Stone"/>
    <d v="2016-04-20T00:00:00"/>
    <x v="3"/>
    <s v="2016"/>
    <x v="1"/>
    <n v="10"/>
    <n v="16.32"/>
    <n v="163.19999999999999"/>
  </r>
  <r>
    <x v="1"/>
    <x v="4"/>
    <x v="1"/>
    <s v="Carl Lawson"/>
    <d v="2016-04-20T00:00:00"/>
    <x v="3"/>
    <s v="2016"/>
    <x v="2"/>
    <n v="5"/>
    <n v="17.829999999999998"/>
    <n v="89.149999999999991"/>
  </r>
  <r>
    <x v="2"/>
    <x v="4"/>
    <x v="1"/>
    <s v="Jean Griffin"/>
    <d v="2016-04-20T00:00:00"/>
    <x v="3"/>
    <s v="2016"/>
    <x v="3"/>
    <n v="7"/>
    <n v="53.35"/>
    <n v="373.45"/>
  </r>
  <r>
    <x v="2"/>
    <x v="4"/>
    <x v="1"/>
    <s v="Sharon Rice"/>
    <d v="2016-04-20T00:00:00"/>
    <x v="3"/>
    <s v="2016"/>
    <x v="1"/>
    <n v="8"/>
    <n v="16.32"/>
    <n v="130.56"/>
  </r>
  <r>
    <x v="0"/>
    <x v="1"/>
    <x v="0"/>
    <s v="Joan Thompson"/>
    <d v="2016-04-21T00:00:00"/>
    <x v="3"/>
    <s v="2016"/>
    <x v="2"/>
    <n v="3"/>
    <n v="17.829999999999998"/>
    <n v="53.489999999999995"/>
  </r>
  <r>
    <x v="2"/>
    <x v="2"/>
    <x v="1"/>
    <s v="Annie Hunter"/>
    <d v="2016-04-21T00:00:00"/>
    <x v="3"/>
    <s v="2016"/>
    <x v="1"/>
    <n v="6"/>
    <n v="16.32"/>
    <n v="97.92"/>
  </r>
  <r>
    <x v="3"/>
    <x v="3"/>
    <x v="0"/>
    <s v="Judith Gray"/>
    <d v="2016-04-21T00:00:00"/>
    <x v="3"/>
    <s v="2016"/>
    <x v="2"/>
    <n v="10"/>
    <n v="17.829999999999998"/>
    <n v="178.29999999999998"/>
  </r>
  <r>
    <x v="0"/>
    <x v="1"/>
    <x v="0"/>
    <s v="Roger Freeman"/>
    <d v="2016-04-21T00:00:00"/>
    <x v="3"/>
    <s v="2016"/>
    <x v="0"/>
    <n v="8"/>
    <n v="12.42"/>
    <n v="99.36"/>
  </r>
  <r>
    <x v="0"/>
    <x v="0"/>
    <x v="0"/>
    <s v="Kevin Torres"/>
    <d v="2016-04-21T00:00:00"/>
    <x v="3"/>
    <s v="2016"/>
    <x v="1"/>
    <n v="10"/>
    <n v="16.32"/>
    <n v="163.19999999999999"/>
  </r>
  <r>
    <x v="0"/>
    <x v="3"/>
    <x v="0"/>
    <s v="Albert Dunn"/>
    <d v="2016-04-21T00:00:00"/>
    <x v="3"/>
    <s v="2016"/>
    <x v="1"/>
    <n v="6"/>
    <n v="16.32"/>
    <n v="97.92"/>
  </r>
  <r>
    <x v="2"/>
    <x v="4"/>
    <x v="1"/>
    <s v="Wanda Allen"/>
    <d v="2016-04-21T00:00:00"/>
    <x v="3"/>
    <s v="2016"/>
    <x v="3"/>
    <n v="8"/>
    <n v="53.35"/>
    <n v="426.8"/>
  </r>
  <r>
    <x v="2"/>
    <x v="2"/>
    <x v="1"/>
    <s v="Evelyn Lane"/>
    <d v="2016-04-21T00:00:00"/>
    <x v="3"/>
    <s v="2016"/>
    <x v="0"/>
    <n v="7"/>
    <n v="12.42"/>
    <n v="86.94"/>
  </r>
  <r>
    <x v="0"/>
    <x v="0"/>
    <x v="0"/>
    <s v="Roy Rivera"/>
    <d v="2016-04-21T00:00:00"/>
    <x v="3"/>
    <s v="2016"/>
    <x v="1"/>
    <n v="6"/>
    <n v="16.32"/>
    <n v="97.92"/>
  </r>
  <r>
    <x v="3"/>
    <x v="6"/>
    <x v="0"/>
    <s v="William Collins"/>
    <d v="2016-04-21T00:00:00"/>
    <x v="3"/>
    <s v="2016"/>
    <x v="3"/>
    <n v="6"/>
    <n v="53.35"/>
    <n v="320.10000000000002"/>
  </r>
  <r>
    <x v="0"/>
    <x v="1"/>
    <x v="0"/>
    <s v="Janice Jackson"/>
    <d v="2016-04-21T00:00:00"/>
    <x v="3"/>
    <s v="2016"/>
    <x v="0"/>
    <n v="4"/>
    <n v="12.42"/>
    <n v="49.68"/>
  </r>
  <r>
    <x v="0"/>
    <x v="0"/>
    <x v="0"/>
    <s v="Raymond Young"/>
    <d v="2016-04-21T00:00:00"/>
    <x v="3"/>
    <s v="2016"/>
    <x v="0"/>
    <n v="1"/>
    <n v="12.42"/>
    <n v="12.42"/>
  </r>
  <r>
    <x v="3"/>
    <x v="1"/>
    <x v="0"/>
    <s v="Joshua Campbell"/>
    <d v="2016-04-21T00:00:00"/>
    <x v="3"/>
    <s v="2016"/>
    <x v="2"/>
    <n v="7"/>
    <n v="17.829999999999998"/>
    <n v="124.80999999999999"/>
  </r>
  <r>
    <x v="0"/>
    <x v="1"/>
    <x v="0"/>
    <s v="Alan Allen"/>
    <d v="2016-04-21T00:00:00"/>
    <x v="3"/>
    <s v="2016"/>
    <x v="0"/>
    <n v="3"/>
    <n v="12.42"/>
    <n v="37.26"/>
  </r>
  <r>
    <x v="3"/>
    <x v="0"/>
    <x v="0"/>
    <s v="Diana Pierce"/>
    <d v="2016-04-21T00:00:00"/>
    <x v="3"/>
    <s v="2016"/>
    <x v="1"/>
    <n v="2"/>
    <n v="16.32"/>
    <n v="32.64"/>
  </r>
  <r>
    <x v="0"/>
    <x v="1"/>
    <x v="0"/>
    <s v="Todd Holmes"/>
    <d v="2016-04-21T00:00:00"/>
    <x v="3"/>
    <s v="2016"/>
    <x v="2"/>
    <n v="8"/>
    <n v="17.829999999999998"/>
    <n v="142.63999999999999"/>
  </r>
  <r>
    <x v="2"/>
    <x v="5"/>
    <x v="1"/>
    <s v="Michelle Sanchez"/>
    <d v="2016-04-21T00:00:00"/>
    <x v="3"/>
    <s v="2016"/>
    <x v="0"/>
    <n v="8"/>
    <n v="12.42"/>
    <n v="99.36"/>
  </r>
  <r>
    <x v="0"/>
    <x v="3"/>
    <x v="0"/>
    <s v="Judith Gray"/>
    <d v="2016-04-21T00:00:00"/>
    <x v="3"/>
    <s v="2016"/>
    <x v="1"/>
    <n v="2"/>
    <n v="16.32"/>
    <n v="32.64"/>
  </r>
  <r>
    <x v="0"/>
    <x v="0"/>
    <x v="0"/>
    <s v="Bobby Mitchell"/>
    <d v="2016-04-21T00:00:00"/>
    <x v="3"/>
    <s v="2016"/>
    <x v="0"/>
    <n v="6"/>
    <n v="12.42"/>
    <n v="74.52"/>
  </r>
  <r>
    <x v="0"/>
    <x v="1"/>
    <x v="0"/>
    <s v="Janet Freeman"/>
    <d v="2016-04-21T00:00:00"/>
    <x v="3"/>
    <s v="2016"/>
    <x v="0"/>
    <n v="7"/>
    <n v="12.42"/>
    <n v="86.94"/>
  </r>
  <r>
    <x v="0"/>
    <x v="0"/>
    <x v="0"/>
    <s v="Douglas Duncan"/>
    <d v="2016-04-22T00:00:00"/>
    <x v="3"/>
    <s v="2016"/>
    <x v="0"/>
    <n v="4"/>
    <n v="12.42"/>
    <n v="49.68"/>
  </r>
  <r>
    <x v="2"/>
    <x v="2"/>
    <x v="1"/>
    <s v="Jennifer Adams"/>
    <d v="2016-04-22T00:00:00"/>
    <x v="3"/>
    <s v="2016"/>
    <x v="3"/>
    <n v="7"/>
    <n v="53.35"/>
    <n v="373.45"/>
  </r>
  <r>
    <x v="0"/>
    <x v="1"/>
    <x v="0"/>
    <s v="Jerry Pierce"/>
    <d v="2016-04-22T00:00:00"/>
    <x v="3"/>
    <s v="2016"/>
    <x v="0"/>
    <n v="6"/>
    <n v="12.42"/>
    <n v="74.52"/>
  </r>
  <r>
    <x v="0"/>
    <x v="1"/>
    <x v="0"/>
    <s v="Jimmy Bailey"/>
    <d v="2016-04-22T00:00:00"/>
    <x v="3"/>
    <s v="2016"/>
    <x v="2"/>
    <n v="5"/>
    <n v="17.829999999999998"/>
    <n v="89.149999999999991"/>
  </r>
  <r>
    <x v="0"/>
    <x v="3"/>
    <x v="0"/>
    <s v="David Allen"/>
    <d v="2016-04-22T00:00:00"/>
    <x v="3"/>
    <s v="2016"/>
    <x v="2"/>
    <n v="3"/>
    <n v="17.829999999999998"/>
    <n v="53.489999999999995"/>
  </r>
  <r>
    <x v="0"/>
    <x v="6"/>
    <x v="0"/>
    <s v="Henry Cox"/>
    <d v="2016-04-22T00:00:00"/>
    <x v="3"/>
    <s v="2016"/>
    <x v="0"/>
    <n v="4"/>
    <n v="12.42"/>
    <n v="49.68"/>
  </r>
  <r>
    <x v="4"/>
    <x v="0"/>
    <x v="0"/>
    <s v="Virginia Foster"/>
    <d v="2016-04-22T00:00:00"/>
    <x v="3"/>
    <s v="2016"/>
    <x v="0"/>
    <n v="10"/>
    <n v="12.42"/>
    <n v="124.2"/>
  </r>
  <r>
    <x v="3"/>
    <x v="1"/>
    <x v="0"/>
    <s v="Jeffrey Miller"/>
    <d v="2016-04-22T00:00:00"/>
    <x v="3"/>
    <s v="2016"/>
    <x v="0"/>
    <n v="8"/>
    <n v="12.42"/>
    <n v="99.36"/>
  </r>
  <r>
    <x v="0"/>
    <x v="0"/>
    <x v="0"/>
    <s v="Jerry Smith"/>
    <d v="2016-04-22T00:00:00"/>
    <x v="3"/>
    <s v="2016"/>
    <x v="2"/>
    <n v="6"/>
    <n v="17.829999999999998"/>
    <n v="106.97999999999999"/>
  </r>
  <r>
    <x v="3"/>
    <x v="1"/>
    <x v="0"/>
    <s v="Albert Miller"/>
    <d v="2016-04-23T00:00:00"/>
    <x v="3"/>
    <s v="2016"/>
    <x v="2"/>
    <n v="5"/>
    <n v="17.829999999999998"/>
    <n v="89.149999999999991"/>
  </r>
  <r>
    <x v="0"/>
    <x v="6"/>
    <x v="0"/>
    <s v="Phyllis Grant"/>
    <d v="2016-04-23T00:00:00"/>
    <x v="3"/>
    <s v="2016"/>
    <x v="3"/>
    <n v="9"/>
    <n v="53.35"/>
    <n v="480.15000000000003"/>
  </r>
  <r>
    <x v="2"/>
    <x v="7"/>
    <x v="1"/>
    <s v="Sarah Harrison"/>
    <d v="2016-04-23T00:00:00"/>
    <x v="3"/>
    <s v="2016"/>
    <x v="2"/>
    <n v="7"/>
    <n v="17.829999999999998"/>
    <n v="124.80999999999999"/>
  </r>
  <r>
    <x v="2"/>
    <x v="2"/>
    <x v="1"/>
    <s v="Stephen Murray"/>
    <d v="2016-04-23T00:00:00"/>
    <x v="3"/>
    <s v="2016"/>
    <x v="1"/>
    <n v="10"/>
    <n v="16.32"/>
    <n v="163.19999999999999"/>
  </r>
  <r>
    <x v="0"/>
    <x v="0"/>
    <x v="0"/>
    <s v="William Payne"/>
    <d v="2016-04-23T00:00:00"/>
    <x v="3"/>
    <s v="2016"/>
    <x v="0"/>
    <n v="10"/>
    <n v="12.42"/>
    <n v="124.2"/>
  </r>
  <r>
    <x v="0"/>
    <x v="3"/>
    <x v="0"/>
    <s v="Frank Spencer"/>
    <d v="2016-04-23T00:00:00"/>
    <x v="3"/>
    <s v="2016"/>
    <x v="1"/>
    <n v="7"/>
    <n v="16.32"/>
    <n v="114.24000000000001"/>
  </r>
  <r>
    <x v="2"/>
    <x v="4"/>
    <x v="1"/>
    <s v="Carl Lawson"/>
    <d v="2016-04-23T00:00:00"/>
    <x v="3"/>
    <s v="2016"/>
    <x v="0"/>
    <n v="7"/>
    <n v="12.42"/>
    <n v="86.94"/>
  </r>
  <r>
    <x v="0"/>
    <x v="1"/>
    <x v="0"/>
    <s v="Richard Walker"/>
    <d v="2016-04-23T00:00:00"/>
    <x v="3"/>
    <s v="2016"/>
    <x v="0"/>
    <n v="10"/>
    <n v="12.42"/>
    <n v="124.2"/>
  </r>
  <r>
    <x v="2"/>
    <x v="5"/>
    <x v="1"/>
    <s v="Helen Diaz"/>
    <d v="2016-04-23T00:00:00"/>
    <x v="3"/>
    <s v="2016"/>
    <x v="3"/>
    <n v="8"/>
    <n v="53.35"/>
    <n v="426.8"/>
  </r>
  <r>
    <x v="3"/>
    <x v="0"/>
    <x v="0"/>
    <s v="Bruce Nelson"/>
    <d v="2016-04-23T00:00:00"/>
    <x v="3"/>
    <s v="2016"/>
    <x v="0"/>
    <n v="9"/>
    <n v="12.42"/>
    <n v="111.78"/>
  </r>
  <r>
    <x v="0"/>
    <x v="0"/>
    <x v="0"/>
    <s v="Jerry Palmer"/>
    <d v="2016-04-23T00:00:00"/>
    <x v="3"/>
    <s v="2016"/>
    <x v="3"/>
    <n v="1"/>
    <n v="53.35"/>
    <n v="53.35"/>
  </r>
  <r>
    <x v="0"/>
    <x v="0"/>
    <x v="0"/>
    <s v="Phillip Johnston"/>
    <d v="2016-04-23T00:00:00"/>
    <x v="3"/>
    <s v="2016"/>
    <x v="0"/>
    <n v="6"/>
    <n v="12.42"/>
    <n v="74.52"/>
  </r>
  <r>
    <x v="0"/>
    <x v="6"/>
    <x v="0"/>
    <s v="Anna Franklin"/>
    <d v="2016-04-23T00:00:00"/>
    <x v="3"/>
    <s v="2016"/>
    <x v="2"/>
    <n v="3"/>
    <n v="17.829999999999998"/>
    <n v="53.489999999999995"/>
  </r>
  <r>
    <x v="0"/>
    <x v="0"/>
    <x v="0"/>
    <s v="Walter Meyer"/>
    <d v="2016-04-23T00:00:00"/>
    <x v="3"/>
    <s v="2016"/>
    <x v="0"/>
    <n v="6"/>
    <n v="12.42"/>
    <n v="74.52"/>
  </r>
  <r>
    <x v="2"/>
    <x v="5"/>
    <x v="1"/>
    <s v="Adam Martin"/>
    <d v="2016-04-23T00:00:00"/>
    <x v="3"/>
    <s v="2016"/>
    <x v="3"/>
    <n v="5"/>
    <n v="53.35"/>
    <n v="266.75"/>
  </r>
  <r>
    <x v="0"/>
    <x v="1"/>
    <x v="0"/>
    <s v="Harold Hunter"/>
    <d v="2016-04-23T00:00:00"/>
    <x v="3"/>
    <s v="2016"/>
    <x v="2"/>
    <n v="8"/>
    <n v="17.829999999999998"/>
    <n v="142.63999999999999"/>
  </r>
  <r>
    <x v="1"/>
    <x v="7"/>
    <x v="1"/>
    <s v="Sandra Hughes"/>
    <d v="2016-04-23T00:00:00"/>
    <x v="3"/>
    <s v="2016"/>
    <x v="2"/>
    <n v="7"/>
    <n v="17.829999999999998"/>
    <n v="124.80999999999999"/>
  </r>
  <r>
    <x v="0"/>
    <x v="0"/>
    <x v="0"/>
    <s v="Sean Carr"/>
    <d v="2016-04-23T00:00:00"/>
    <x v="3"/>
    <s v="2016"/>
    <x v="0"/>
    <n v="2"/>
    <n v="12.42"/>
    <n v="24.84"/>
  </r>
  <r>
    <x v="2"/>
    <x v="2"/>
    <x v="1"/>
    <s v="Stephanie Wallace"/>
    <d v="2016-04-23T00:00:00"/>
    <x v="3"/>
    <s v="2016"/>
    <x v="2"/>
    <n v="2"/>
    <n v="17.829999999999998"/>
    <n v="35.659999999999997"/>
  </r>
  <r>
    <x v="0"/>
    <x v="1"/>
    <x v="0"/>
    <s v="Billy Reed"/>
    <d v="2016-04-23T00:00:00"/>
    <x v="3"/>
    <s v="2016"/>
    <x v="1"/>
    <n v="1"/>
    <n v="16.32"/>
    <n v="16.32"/>
  </r>
  <r>
    <x v="0"/>
    <x v="0"/>
    <x v="0"/>
    <s v="Eugene Hughes"/>
    <d v="2016-04-23T00:00:00"/>
    <x v="3"/>
    <s v="2016"/>
    <x v="2"/>
    <n v="4"/>
    <n v="17.829999999999998"/>
    <n v="71.319999999999993"/>
  </r>
  <r>
    <x v="4"/>
    <x v="0"/>
    <x v="0"/>
    <s v="Sean Carr"/>
    <d v="2016-04-23T00:00:00"/>
    <x v="3"/>
    <s v="2016"/>
    <x v="3"/>
    <n v="1"/>
    <n v="53.35"/>
    <n v="53.35"/>
  </r>
  <r>
    <x v="4"/>
    <x v="0"/>
    <x v="0"/>
    <s v="Martha Brown"/>
    <d v="2016-04-23T00:00:00"/>
    <x v="3"/>
    <s v="2016"/>
    <x v="3"/>
    <n v="7"/>
    <n v="53.35"/>
    <n v="373.45"/>
  </r>
  <r>
    <x v="0"/>
    <x v="1"/>
    <x v="0"/>
    <s v="Janice Jackson"/>
    <d v="2016-04-24T00:00:00"/>
    <x v="3"/>
    <s v="2016"/>
    <x v="0"/>
    <n v="7"/>
    <n v="12.42"/>
    <n v="86.94"/>
  </r>
  <r>
    <x v="0"/>
    <x v="0"/>
    <x v="0"/>
    <s v="Frances Lane"/>
    <d v="2016-04-24T00:00:00"/>
    <x v="3"/>
    <s v="2016"/>
    <x v="2"/>
    <n v="6"/>
    <n v="17.829999999999998"/>
    <n v="106.97999999999999"/>
  </r>
  <r>
    <x v="1"/>
    <x v="4"/>
    <x v="1"/>
    <s v="Jeremy Diaz"/>
    <d v="2016-04-24T00:00:00"/>
    <x v="3"/>
    <s v="2016"/>
    <x v="0"/>
    <n v="8"/>
    <n v="12.42"/>
    <n v="99.36"/>
  </r>
  <r>
    <x v="0"/>
    <x v="3"/>
    <x v="0"/>
    <s v="James Wheeler"/>
    <d v="2016-04-24T00:00:00"/>
    <x v="3"/>
    <s v="2016"/>
    <x v="3"/>
    <n v="5"/>
    <n v="53.35"/>
    <n v="266.75"/>
  </r>
  <r>
    <x v="0"/>
    <x v="6"/>
    <x v="0"/>
    <s v="Maria Long"/>
    <d v="2016-04-24T00:00:00"/>
    <x v="3"/>
    <s v="2016"/>
    <x v="2"/>
    <n v="7"/>
    <n v="17.829999999999998"/>
    <n v="124.80999999999999"/>
  </r>
  <r>
    <x v="1"/>
    <x v="2"/>
    <x v="1"/>
    <s v="Carol Pierce"/>
    <d v="2016-04-24T00:00:00"/>
    <x v="3"/>
    <s v="2016"/>
    <x v="3"/>
    <n v="3"/>
    <n v="53.35"/>
    <n v="160.05000000000001"/>
  </r>
  <r>
    <x v="2"/>
    <x v="4"/>
    <x v="1"/>
    <s v="Edward Taylor"/>
    <d v="2016-04-24T00:00:00"/>
    <x v="3"/>
    <s v="2016"/>
    <x v="0"/>
    <n v="1"/>
    <n v="12.42"/>
    <n v="12.42"/>
  </r>
  <r>
    <x v="1"/>
    <x v="2"/>
    <x v="1"/>
    <s v="Michelle Allen"/>
    <d v="2016-04-24T00:00:00"/>
    <x v="3"/>
    <s v="2016"/>
    <x v="2"/>
    <n v="3"/>
    <n v="17.829999999999998"/>
    <n v="53.489999999999995"/>
  </r>
  <r>
    <x v="0"/>
    <x v="0"/>
    <x v="0"/>
    <s v="Susan Watkins"/>
    <d v="2016-04-24T00:00:00"/>
    <x v="3"/>
    <s v="2016"/>
    <x v="0"/>
    <n v="4"/>
    <n v="12.42"/>
    <n v="49.68"/>
  </r>
  <r>
    <x v="0"/>
    <x v="0"/>
    <x v="0"/>
    <s v="Harold Schmidt"/>
    <d v="2016-04-24T00:00:00"/>
    <x v="3"/>
    <s v="2016"/>
    <x v="3"/>
    <n v="5"/>
    <n v="53.35"/>
    <n v="266.75"/>
  </r>
  <r>
    <x v="2"/>
    <x v="2"/>
    <x v="1"/>
    <s v="Ruby Gonzales"/>
    <d v="2016-04-24T00:00:00"/>
    <x v="3"/>
    <s v="2016"/>
    <x v="1"/>
    <n v="8"/>
    <n v="16.32"/>
    <n v="130.56"/>
  </r>
  <r>
    <x v="0"/>
    <x v="1"/>
    <x v="0"/>
    <s v="Jimmy Bailey"/>
    <d v="2016-04-24T00:00:00"/>
    <x v="3"/>
    <s v="2016"/>
    <x v="0"/>
    <n v="6"/>
    <n v="12.42"/>
    <n v="74.52"/>
  </r>
  <r>
    <x v="0"/>
    <x v="3"/>
    <x v="0"/>
    <s v="David Allen"/>
    <d v="2016-04-24T00:00:00"/>
    <x v="3"/>
    <s v="2016"/>
    <x v="0"/>
    <n v="8"/>
    <n v="12.42"/>
    <n v="99.36"/>
  </r>
  <r>
    <x v="2"/>
    <x v="5"/>
    <x v="1"/>
    <s v="Robin Murphy"/>
    <d v="2016-04-24T00:00:00"/>
    <x v="3"/>
    <s v="2016"/>
    <x v="3"/>
    <n v="5"/>
    <n v="53.35"/>
    <n v="266.75"/>
  </r>
  <r>
    <x v="3"/>
    <x v="6"/>
    <x v="0"/>
    <s v="Scott Weaver"/>
    <d v="2016-04-24T00:00:00"/>
    <x v="3"/>
    <s v="2016"/>
    <x v="1"/>
    <n v="9"/>
    <n v="16.32"/>
    <n v="146.88"/>
  </r>
  <r>
    <x v="0"/>
    <x v="0"/>
    <x v="0"/>
    <s v="Emily Anderson"/>
    <d v="2016-04-25T00:00:00"/>
    <x v="3"/>
    <s v="2016"/>
    <x v="0"/>
    <n v="4"/>
    <n v="12.42"/>
    <n v="49.68"/>
  </r>
  <r>
    <x v="2"/>
    <x v="7"/>
    <x v="1"/>
    <s v="Craig Lewis"/>
    <d v="2016-04-25T00:00:00"/>
    <x v="3"/>
    <s v="2016"/>
    <x v="1"/>
    <n v="9"/>
    <n v="16.32"/>
    <n v="146.88"/>
  </r>
  <r>
    <x v="3"/>
    <x v="1"/>
    <x v="0"/>
    <s v="Daniel Morris"/>
    <d v="2016-04-25T00:00:00"/>
    <x v="3"/>
    <s v="2016"/>
    <x v="1"/>
    <n v="5"/>
    <n v="16.32"/>
    <n v="81.599999999999994"/>
  </r>
  <r>
    <x v="0"/>
    <x v="1"/>
    <x v="0"/>
    <s v="Joseph Boyd"/>
    <d v="2016-04-25T00:00:00"/>
    <x v="3"/>
    <s v="2016"/>
    <x v="0"/>
    <n v="10"/>
    <n v="12.42"/>
    <n v="124.2"/>
  </r>
  <r>
    <x v="0"/>
    <x v="0"/>
    <x v="0"/>
    <s v="Alan Romero"/>
    <d v="2016-04-25T00:00:00"/>
    <x v="3"/>
    <s v="2016"/>
    <x v="2"/>
    <n v="2"/>
    <n v="17.829999999999998"/>
    <n v="35.659999999999997"/>
  </r>
  <r>
    <x v="0"/>
    <x v="1"/>
    <x v="0"/>
    <s v="Eugene Wilson"/>
    <d v="2016-04-25T00:00:00"/>
    <x v="3"/>
    <s v="2016"/>
    <x v="0"/>
    <n v="3"/>
    <n v="12.42"/>
    <n v="37.26"/>
  </r>
  <r>
    <x v="0"/>
    <x v="3"/>
    <x v="0"/>
    <s v="Eric Ellis"/>
    <d v="2016-04-25T00:00:00"/>
    <x v="3"/>
    <s v="2016"/>
    <x v="2"/>
    <n v="8"/>
    <n v="17.829999999999998"/>
    <n v="142.63999999999999"/>
  </r>
  <r>
    <x v="1"/>
    <x v="2"/>
    <x v="1"/>
    <s v="Kenneth Gomez"/>
    <d v="2016-04-25T00:00:00"/>
    <x v="3"/>
    <s v="2016"/>
    <x v="3"/>
    <n v="8"/>
    <n v="53.35"/>
    <n v="426.8"/>
  </r>
  <r>
    <x v="3"/>
    <x v="0"/>
    <x v="0"/>
    <s v="Eugene Schmidt"/>
    <d v="2016-04-25T00:00:00"/>
    <x v="3"/>
    <s v="2016"/>
    <x v="0"/>
    <n v="5"/>
    <n v="12.42"/>
    <n v="62.1"/>
  </r>
  <r>
    <x v="0"/>
    <x v="0"/>
    <x v="0"/>
    <s v="Beverly Hamilton"/>
    <d v="2016-04-25T00:00:00"/>
    <x v="3"/>
    <s v="2016"/>
    <x v="1"/>
    <n v="9"/>
    <n v="16.32"/>
    <n v="146.88"/>
  </r>
  <r>
    <x v="0"/>
    <x v="6"/>
    <x v="0"/>
    <s v="Ashley Olson"/>
    <d v="2016-04-25T00:00:00"/>
    <x v="3"/>
    <s v="2016"/>
    <x v="1"/>
    <n v="9"/>
    <n v="16.32"/>
    <n v="146.88"/>
  </r>
  <r>
    <x v="1"/>
    <x v="5"/>
    <x v="1"/>
    <s v="Robin Murphy"/>
    <d v="2016-04-25T00:00:00"/>
    <x v="3"/>
    <s v="2016"/>
    <x v="2"/>
    <n v="9"/>
    <n v="17.829999999999998"/>
    <n v="160.46999999999997"/>
  </r>
  <r>
    <x v="3"/>
    <x v="3"/>
    <x v="0"/>
    <s v="Kelly Daniels"/>
    <d v="2016-04-25T00:00:00"/>
    <x v="3"/>
    <s v="2016"/>
    <x v="0"/>
    <n v="3"/>
    <n v="12.42"/>
    <n v="37.26"/>
  </r>
  <r>
    <x v="0"/>
    <x v="0"/>
    <x v="0"/>
    <s v="Gregory Thompson"/>
    <d v="2016-04-25T00:00:00"/>
    <x v="3"/>
    <s v="2016"/>
    <x v="0"/>
    <n v="4"/>
    <n v="12.42"/>
    <n v="49.68"/>
  </r>
  <r>
    <x v="1"/>
    <x v="5"/>
    <x v="1"/>
    <s v="Adam Martin"/>
    <d v="2016-04-25T00:00:00"/>
    <x v="3"/>
    <s v="2016"/>
    <x v="1"/>
    <n v="10"/>
    <n v="16.32"/>
    <n v="163.19999999999999"/>
  </r>
  <r>
    <x v="1"/>
    <x v="2"/>
    <x v="1"/>
    <s v="Jerry Davis"/>
    <d v="2016-04-25T00:00:00"/>
    <x v="3"/>
    <s v="2016"/>
    <x v="1"/>
    <n v="7"/>
    <n v="16.32"/>
    <n v="114.24000000000001"/>
  </r>
  <r>
    <x v="2"/>
    <x v="5"/>
    <x v="1"/>
    <s v="Kenneth James"/>
    <d v="2016-04-25T00:00:00"/>
    <x v="3"/>
    <s v="2016"/>
    <x v="2"/>
    <n v="3"/>
    <n v="17.829999999999998"/>
    <n v="53.489999999999995"/>
  </r>
  <r>
    <x v="0"/>
    <x v="3"/>
    <x v="0"/>
    <s v="Adam Russell"/>
    <d v="2016-04-25T00:00:00"/>
    <x v="3"/>
    <s v="2016"/>
    <x v="3"/>
    <n v="2"/>
    <n v="53.35"/>
    <n v="106.7"/>
  </r>
  <r>
    <x v="2"/>
    <x v="5"/>
    <x v="1"/>
    <s v="Walter Reed"/>
    <d v="2016-04-25T00:00:00"/>
    <x v="3"/>
    <s v="2016"/>
    <x v="1"/>
    <n v="1"/>
    <n v="16.32"/>
    <n v="16.32"/>
  </r>
  <r>
    <x v="0"/>
    <x v="3"/>
    <x v="0"/>
    <s v="Edward Wells"/>
    <d v="2016-04-25T00:00:00"/>
    <x v="3"/>
    <s v="2016"/>
    <x v="0"/>
    <n v="3"/>
    <n v="12.42"/>
    <n v="37.26"/>
  </r>
  <r>
    <x v="0"/>
    <x v="6"/>
    <x v="0"/>
    <s v="Theresa Kennedy"/>
    <d v="2016-04-26T00:00:00"/>
    <x v="3"/>
    <s v="2016"/>
    <x v="1"/>
    <n v="6"/>
    <n v="16.32"/>
    <n v="97.92"/>
  </r>
  <r>
    <x v="0"/>
    <x v="0"/>
    <x v="0"/>
    <s v="Roger Gomez"/>
    <d v="2016-04-26T00:00:00"/>
    <x v="3"/>
    <s v="2016"/>
    <x v="3"/>
    <n v="3"/>
    <n v="53.35"/>
    <n v="160.05000000000001"/>
  </r>
  <r>
    <x v="3"/>
    <x v="1"/>
    <x v="0"/>
    <s v="Maria Johnston"/>
    <d v="2016-04-26T00:00:00"/>
    <x v="3"/>
    <s v="2016"/>
    <x v="3"/>
    <n v="1"/>
    <n v="53.35"/>
    <n v="53.35"/>
  </r>
  <r>
    <x v="4"/>
    <x v="0"/>
    <x v="0"/>
    <s v="Bobby Mitchell"/>
    <d v="2016-04-26T00:00:00"/>
    <x v="3"/>
    <s v="2016"/>
    <x v="1"/>
    <n v="9"/>
    <n v="16.32"/>
    <n v="146.88"/>
  </r>
  <r>
    <x v="2"/>
    <x v="2"/>
    <x v="1"/>
    <s v="Lisa Morrison"/>
    <d v="2016-04-26T00:00:00"/>
    <x v="3"/>
    <s v="2016"/>
    <x v="3"/>
    <n v="2"/>
    <n v="53.35"/>
    <n v="106.7"/>
  </r>
  <r>
    <x v="0"/>
    <x v="0"/>
    <x v="0"/>
    <s v="Walter Kennedy"/>
    <d v="2016-04-26T00:00:00"/>
    <x v="3"/>
    <s v="2016"/>
    <x v="2"/>
    <n v="6"/>
    <n v="17.829999999999998"/>
    <n v="106.97999999999999"/>
  </r>
  <r>
    <x v="0"/>
    <x v="0"/>
    <x v="0"/>
    <s v="Joe Russell"/>
    <d v="2016-04-26T00:00:00"/>
    <x v="3"/>
    <s v="2016"/>
    <x v="0"/>
    <n v="2"/>
    <n v="12.42"/>
    <n v="24.84"/>
  </r>
  <r>
    <x v="0"/>
    <x v="0"/>
    <x v="0"/>
    <s v="Jennifer White"/>
    <d v="2016-04-26T00:00:00"/>
    <x v="3"/>
    <s v="2016"/>
    <x v="0"/>
    <n v="5"/>
    <n v="12.42"/>
    <n v="62.1"/>
  </r>
  <r>
    <x v="0"/>
    <x v="0"/>
    <x v="0"/>
    <s v="Jacqueline Hart"/>
    <d v="2016-04-26T00:00:00"/>
    <x v="3"/>
    <s v="2016"/>
    <x v="2"/>
    <n v="7"/>
    <n v="17.829999999999998"/>
    <n v="124.80999999999999"/>
  </r>
  <r>
    <x v="2"/>
    <x v="5"/>
    <x v="1"/>
    <s v="Rachel Stanley"/>
    <d v="2016-04-26T00:00:00"/>
    <x v="3"/>
    <s v="2016"/>
    <x v="3"/>
    <n v="3"/>
    <n v="53.35"/>
    <n v="160.05000000000001"/>
  </r>
  <r>
    <x v="0"/>
    <x v="0"/>
    <x v="0"/>
    <s v="Albert Cook"/>
    <d v="2016-04-26T00:00:00"/>
    <x v="3"/>
    <s v="2016"/>
    <x v="0"/>
    <n v="5"/>
    <n v="12.42"/>
    <n v="62.1"/>
  </r>
  <r>
    <x v="4"/>
    <x v="3"/>
    <x v="0"/>
    <s v="Billy Wood"/>
    <d v="2016-04-26T00:00:00"/>
    <x v="3"/>
    <s v="2016"/>
    <x v="3"/>
    <n v="8"/>
    <n v="53.35"/>
    <n v="426.8"/>
  </r>
  <r>
    <x v="1"/>
    <x v="2"/>
    <x v="1"/>
    <s v="Angela Sullivan"/>
    <d v="2016-04-26T00:00:00"/>
    <x v="3"/>
    <s v="2016"/>
    <x v="0"/>
    <n v="9"/>
    <n v="12.42"/>
    <n v="111.78"/>
  </r>
  <r>
    <x v="1"/>
    <x v="7"/>
    <x v="1"/>
    <s v="Sarah Harrison"/>
    <d v="2016-04-27T00:00:00"/>
    <x v="3"/>
    <s v="2016"/>
    <x v="2"/>
    <n v="7"/>
    <n v="17.829999999999998"/>
    <n v="124.80999999999999"/>
  </r>
  <r>
    <x v="3"/>
    <x v="1"/>
    <x v="0"/>
    <s v="Wayne Rivera"/>
    <d v="2016-04-27T00:00:00"/>
    <x v="3"/>
    <s v="2016"/>
    <x v="0"/>
    <n v="3"/>
    <n v="12.42"/>
    <n v="37.26"/>
  </r>
  <r>
    <x v="0"/>
    <x v="3"/>
    <x v="0"/>
    <s v="Maria Hughes"/>
    <d v="2016-04-27T00:00:00"/>
    <x v="3"/>
    <s v="2016"/>
    <x v="3"/>
    <n v="10"/>
    <n v="53.35"/>
    <n v="533.5"/>
  </r>
  <r>
    <x v="0"/>
    <x v="3"/>
    <x v="0"/>
    <s v="Randy Willis"/>
    <d v="2016-04-27T00:00:00"/>
    <x v="3"/>
    <s v="2016"/>
    <x v="3"/>
    <n v="2"/>
    <n v="53.35"/>
    <n v="106.7"/>
  </r>
  <r>
    <x v="0"/>
    <x v="1"/>
    <x v="0"/>
    <s v="Lori Collins"/>
    <d v="2016-04-27T00:00:00"/>
    <x v="3"/>
    <s v="2016"/>
    <x v="0"/>
    <n v="9"/>
    <n v="12.42"/>
    <n v="111.78"/>
  </r>
  <r>
    <x v="3"/>
    <x v="0"/>
    <x v="0"/>
    <s v="Susan Watkins"/>
    <d v="2016-04-27T00:00:00"/>
    <x v="3"/>
    <s v="2016"/>
    <x v="1"/>
    <n v="5"/>
    <n v="16.32"/>
    <n v="81.599999999999994"/>
  </r>
  <r>
    <x v="2"/>
    <x v="5"/>
    <x v="1"/>
    <s v="Joan Robinson"/>
    <d v="2016-04-27T00:00:00"/>
    <x v="3"/>
    <s v="2016"/>
    <x v="0"/>
    <n v="3"/>
    <n v="12.42"/>
    <n v="37.26"/>
  </r>
  <r>
    <x v="1"/>
    <x v="4"/>
    <x v="1"/>
    <s v="Linda Wagner"/>
    <d v="2016-04-27T00:00:00"/>
    <x v="3"/>
    <s v="2016"/>
    <x v="0"/>
    <n v="9"/>
    <n v="12.42"/>
    <n v="111.78"/>
  </r>
  <r>
    <x v="0"/>
    <x v="0"/>
    <x v="0"/>
    <s v="Deborah Wells"/>
    <d v="2016-04-27T00:00:00"/>
    <x v="3"/>
    <s v="2016"/>
    <x v="1"/>
    <n v="8"/>
    <n v="16.32"/>
    <n v="130.56"/>
  </r>
  <r>
    <x v="2"/>
    <x v="4"/>
    <x v="1"/>
    <s v="Anna Garcia"/>
    <d v="2016-04-27T00:00:00"/>
    <x v="3"/>
    <s v="2016"/>
    <x v="0"/>
    <n v="3"/>
    <n v="12.42"/>
    <n v="37.26"/>
  </r>
  <r>
    <x v="1"/>
    <x v="5"/>
    <x v="1"/>
    <s v="Judy Lopez"/>
    <d v="2016-04-27T00:00:00"/>
    <x v="3"/>
    <s v="2016"/>
    <x v="3"/>
    <n v="5"/>
    <n v="53.35"/>
    <n v="266.75"/>
  </r>
  <r>
    <x v="2"/>
    <x v="4"/>
    <x v="1"/>
    <s v="Phillip Harrison"/>
    <d v="2016-04-27T00:00:00"/>
    <x v="3"/>
    <s v="2016"/>
    <x v="1"/>
    <n v="9"/>
    <n v="16.32"/>
    <n v="146.88"/>
  </r>
  <r>
    <x v="2"/>
    <x v="5"/>
    <x v="1"/>
    <s v="Joan Robinson"/>
    <d v="2016-04-27T00:00:00"/>
    <x v="3"/>
    <s v="2016"/>
    <x v="1"/>
    <n v="7"/>
    <n v="16.32"/>
    <n v="114.24000000000001"/>
  </r>
  <r>
    <x v="3"/>
    <x v="0"/>
    <x v="0"/>
    <s v="Wanda Cole"/>
    <d v="2016-04-27T00:00:00"/>
    <x v="3"/>
    <s v="2016"/>
    <x v="2"/>
    <n v="4"/>
    <n v="17.829999999999998"/>
    <n v="71.319999999999993"/>
  </r>
  <r>
    <x v="3"/>
    <x v="3"/>
    <x v="0"/>
    <s v="Phyllis Gonzales"/>
    <d v="2016-04-27T00:00:00"/>
    <x v="3"/>
    <s v="2016"/>
    <x v="2"/>
    <n v="3"/>
    <n v="17.829999999999998"/>
    <n v="53.489999999999995"/>
  </r>
  <r>
    <x v="2"/>
    <x v="4"/>
    <x v="1"/>
    <s v="Gloria Fisher"/>
    <d v="2016-04-27T00:00:00"/>
    <x v="3"/>
    <s v="2016"/>
    <x v="3"/>
    <n v="6"/>
    <n v="53.35"/>
    <n v="320.10000000000002"/>
  </r>
  <r>
    <x v="3"/>
    <x v="1"/>
    <x v="0"/>
    <s v="Katherine Mcdonald"/>
    <d v="2016-04-28T00:00:00"/>
    <x v="3"/>
    <s v="2016"/>
    <x v="0"/>
    <n v="1"/>
    <n v="12.42"/>
    <n v="12.42"/>
  </r>
  <r>
    <x v="2"/>
    <x v="4"/>
    <x v="1"/>
    <s v="Clarence Bishop"/>
    <d v="2016-04-28T00:00:00"/>
    <x v="3"/>
    <s v="2016"/>
    <x v="2"/>
    <n v="9"/>
    <n v="17.829999999999998"/>
    <n v="160.46999999999997"/>
  </r>
  <r>
    <x v="1"/>
    <x v="7"/>
    <x v="1"/>
    <s v="Kimberly Bennett"/>
    <d v="2016-04-28T00:00:00"/>
    <x v="3"/>
    <s v="2016"/>
    <x v="3"/>
    <n v="2"/>
    <n v="53.35"/>
    <n v="106.7"/>
  </r>
  <r>
    <x v="3"/>
    <x v="0"/>
    <x v="0"/>
    <s v="Jacqueline Hart"/>
    <d v="2016-04-28T00:00:00"/>
    <x v="3"/>
    <s v="2016"/>
    <x v="3"/>
    <n v="4"/>
    <n v="53.35"/>
    <n v="213.4"/>
  </r>
  <r>
    <x v="0"/>
    <x v="3"/>
    <x v="0"/>
    <s v="Victor Watson"/>
    <d v="2016-04-28T00:00:00"/>
    <x v="3"/>
    <s v="2016"/>
    <x v="2"/>
    <n v="4"/>
    <n v="17.829999999999998"/>
    <n v="71.319999999999993"/>
  </r>
  <r>
    <x v="0"/>
    <x v="1"/>
    <x v="0"/>
    <s v="Jerry Pierce"/>
    <d v="2016-04-28T00:00:00"/>
    <x v="3"/>
    <s v="2016"/>
    <x v="3"/>
    <n v="6"/>
    <n v="53.35"/>
    <n v="320.10000000000002"/>
  </r>
  <r>
    <x v="4"/>
    <x v="1"/>
    <x v="0"/>
    <s v="Arthur Austin"/>
    <d v="2016-04-28T00:00:00"/>
    <x v="3"/>
    <s v="2016"/>
    <x v="0"/>
    <n v="5"/>
    <n v="12.42"/>
    <n v="62.1"/>
  </r>
  <r>
    <x v="0"/>
    <x v="0"/>
    <x v="0"/>
    <s v="Andrew Howard"/>
    <d v="2016-04-28T00:00:00"/>
    <x v="3"/>
    <s v="2016"/>
    <x v="0"/>
    <n v="1"/>
    <n v="12.42"/>
    <n v="12.42"/>
  </r>
  <r>
    <x v="1"/>
    <x v="5"/>
    <x v="1"/>
    <s v="Joshua Baker"/>
    <d v="2016-04-28T00:00:00"/>
    <x v="3"/>
    <s v="2016"/>
    <x v="2"/>
    <n v="10"/>
    <n v="17.829999999999998"/>
    <n v="178.29999999999998"/>
  </r>
  <r>
    <x v="4"/>
    <x v="3"/>
    <x v="0"/>
    <s v="Victor Bell"/>
    <d v="2016-04-28T00:00:00"/>
    <x v="3"/>
    <s v="2016"/>
    <x v="3"/>
    <n v="1"/>
    <n v="53.35"/>
    <n v="53.35"/>
  </r>
  <r>
    <x v="2"/>
    <x v="4"/>
    <x v="1"/>
    <s v="Janet Stewart"/>
    <d v="2016-04-28T00:00:00"/>
    <x v="3"/>
    <s v="2016"/>
    <x v="3"/>
    <n v="5"/>
    <n v="53.35"/>
    <n v="266.75"/>
  </r>
  <r>
    <x v="2"/>
    <x v="4"/>
    <x v="1"/>
    <s v="Sharon Rice"/>
    <d v="2016-04-28T00:00:00"/>
    <x v="3"/>
    <s v="2016"/>
    <x v="2"/>
    <n v="9"/>
    <n v="17.829999999999998"/>
    <n v="160.46999999999997"/>
  </r>
  <r>
    <x v="3"/>
    <x v="0"/>
    <x v="0"/>
    <s v="Juan Olson"/>
    <d v="2016-04-28T00:00:00"/>
    <x v="3"/>
    <s v="2016"/>
    <x v="2"/>
    <n v="3"/>
    <n v="17.829999999999998"/>
    <n v="53.489999999999995"/>
  </r>
  <r>
    <x v="0"/>
    <x v="1"/>
    <x v="0"/>
    <s v="Jimmy Bailey"/>
    <d v="2016-04-29T00:00:00"/>
    <x v="3"/>
    <s v="2016"/>
    <x v="0"/>
    <n v="8"/>
    <n v="12.42"/>
    <n v="99.36"/>
  </r>
  <r>
    <x v="2"/>
    <x v="2"/>
    <x v="1"/>
    <s v="Gary Cook"/>
    <d v="2016-04-29T00:00:00"/>
    <x v="3"/>
    <s v="2016"/>
    <x v="2"/>
    <n v="2"/>
    <n v="17.829999999999998"/>
    <n v="35.659999999999997"/>
  </r>
  <r>
    <x v="2"/>
    <x v="4"/>
    <x v="1"/>
    <s v="Kelly Gomez"/>
    <d v="2016-04-29T00:00:00"/>
    <x v="3"/>
    <s v="2016"/>
    <x v="2"/>
    <n v="7"/>
    <n v="17.829999999999998"/>
    <n v="124.80999999999999"/>
  </r>
  <r>
    <x v="0"/>
    <x v="6"/>
    <x v="0"/>
    <s v="Diana Foster"/>
    <d v="2016-04-29T00:00:00"/>
    <x v="3"/>
    <s v="2016"/>
    <x v="3"/>
    <n v="10"/>
    <n v="53.35"/>
    <n v="533.5"/>
  </r>
  <r>
    <x v="0"/>
    <x v="0"/>
    <x v="0"/>
    <s v="Bruce Cruz"/>
    <d v="2016-04-29T00:00:00"/>
    <x v="3"/>
    <s v="2016"/>
    <x v="3"/>
    <n v="5"/>
    <n v="53.35"/>
    <n v="266.75"/>
  </r>
  <r>
    <x v="0"/>
    <x v="1"/>
    <x v="0"/>
    <s v="Janet Freeman"/>
    <d v="2016-04-29T00:00:00"/>
    <x v="3"/>
    <s v="2016"/>
    <x v="2"/>
    <n v="7"/>
    <n v="17.829999999999998"/>
    <n v="124.80999999999999"/>
  </r>
  <r>
    <x v="1"/>
    <x v="2"/>
    <x v="1"/>
    <s v="Charles Collins"/>
    <d v="2016-04-29T00:00:00"/>
    <x v="3"/>
    <s v="2016"/>
    <x v="0"/>
    <n v="2"/>
    <n v="12.42"/>
    <n v="24.84"/>
  </r>
  <r>
    <x v="0"/>
    <x v="3"/>
    <x v="0"/>
    <s v="Timothy Lawson"/>
    <d v="2016-04-29T00:00:00"/>
    <x v="3"/>
    <s v="2016"/>
    <x v="1"/>
    <n v="7"/>
    <n v="16.32"/>
    <n v="114.24000000000001"/>
  </r>
  <r>
    <x v="1"/>
    <x v="7"/>
    <x v="1"/>
    <s v="Paula Watson"/>
    <d v="2016-04-29T00:00:00"/>
    <x v="3"/>
    <s v="2016"/>
    <x v="3"/>
    <n v="8"/>
    <n v="53.35"/>
    <n v="426.8"/>
  </r>
  <r>
    <x v="0"/>
    <x v="1"/>
    <x v="0"/>
    <s v="Brenda Cruz"/>
    <d v="2016-04-29T00:00:00"/>
    <x v="3"/>
    <s v="2016"/>
    <x v="0"/>
    <n v="10"/>
    <n v="12.42"/>
    <n v="124.2"/>
  </r>
  <r>
    <x v="0"/>
    <x v="6"/>
    <x v="0"/>
    <s v="Annie Collins"/>
    <d v="2016-04-30T00:00:00"/>
    <x v="3"/>
    <s v="2016"/>
    <x v="0"/>
    <n v="2"/>
    <n v="12.42"/>
    <n v="24.84"/>
  </r>
  <r>
    <x v="2"/>
    <x v="4"/>
    <x v="1"/>
    <s v="Edward Taylor"/>
    <d v="2016-04-30T00:00:00"/>
    <x v="3"/>
    <s v="2016"/>
    <x v="2"/>
    <n v="3"/>
    <n v="17.829999999999998"/>
    <n v="53.489999999999995"/>
  </r>
  <r>
    <x v="2"/>
    <x v="2"/>
    <x v="1"/>
    <s v="Margaret James"/>
    <d v="2016-04-30T00:00:00"/>
    <x v="3"/>
    <s v="2016"/>
    <x v="0"/>
    <n v="9"/>
    <n v="12.42"/>
    <n v="111.78"/>
  </r>
  <r>
    <x v="4"/>
    <x v="1"/>
    <x v="0"/>
    <s v="Bonnie Wagner"/>
    <d v="2016-04-30T00:00:00"/>
    <x v="3"/>
    <s v="2016"/>
    <x v="0"/>
    <n v="8"/>
    <n v="12.42"/>
    <n v="99.36"/>
  </r>
  <r>
    <x v="2"/>
    <x v="4"/>
    <x v="1"/>
    <s v="Wanda Allen"/>
    <d v="2016-04-30T00:00:00"/>
    <x v="3"/>
    <s v="2016"/>
    <x v="3"/>
    <n v="4"/>
    <n v="53.35"/>
    <n v="213.4"/>
  </r>
  <r>
    <x v="0"/>
    <x v="1"/>
    <x v="0"/>
    <s v="Linda Rose"/>
    <d v="2016-04-30T00:00:00"/>
    <x v="3"/>
    <s v="2016"/>
    <x v="0"/>
    <n v="6"/>
    <n v="12.42"/>
    <n v="74.52"/>
  </r>
  <r>
    <x v="0"/>
    <x v="0"/>
    <x v="0"/>
    <s v="Carolyn Scott"/>
    <d v="2016-04-30T00:00:00"/>
    <x v="3"/>
    <s v="2016"/>
    <x v="1"/>
    <n v="9"/>
    <n v="16.32"/>
    <n v="146.88"/>
  </r>
  <r>
    <x v="2"/>
    <x v="5"/>
    <x v="1"/>
    <s v="Ann Hall"/>
    <d v="2016-04-30T00:00:00"/>
    <x v="3"/>
    <s v="2016"/>
    <x v="0"/>
    <n v="10"/>
    <n v="12.42"/>
    <n v="124.2"/>
  </r>
  <r>
    <x v="0"/>
    <x v="3"/>
    <x v="0"/>
    <s v="Ruth Burton"/>
    <d v="2016-04-30T00:00:00"/>
    <x v="3"/>
    <s v="2016"/>
    <x v="2"/>
    <n v="8"/>
    <n v="17.829999999999998"/>
    <n v="142.63999999999999"/>
  </r>
  <r>
    <x v="0"/>
    <x v="1"/>
    <x v="0"/>
    <s v="Juan Wallace"/>
    <d v="2016-04-30T00:00:00"/>
    <x v="3"/>
    <s v="2016"/>
    <x v="3"/>
    <n v="5"/>
    <n v="53.35"/>
    <n v="266.75"/>
  </r>
  <r>
    <x v="0"/>
    <x v="3"/>
    <x v="0"/>
    <s v="Ernest Bishop"/>
    <d v="2016-04-30T00:00:00"/>
    <x v="3"/>
    <s v="2016"/>
    <x v="0"/>
    <n v="3"/>
    <n v="12.42"/>
    <n v="37.26"/>
  </r>
  <r>
    <x v="0"/>
    <x v="0"/>
    <x v="0"/>
    <s v="Joan Cooper"/>
    <d v="2016-04-30T00:00:00"/>
    <x v="3"/>
    <s v="2016"/>
    <x v="0"/>
    <n v="9"/>
    <n v="12.42"/>
    <n v="111.78"/>
  </r>
  <r>
    <x v="2"/>
    <x v="5"/>
    <x v="1"/>
    <s v="Diane Lewis"/>
    <d v="2016-04-30T00:00:00"/>
    <x v="3"/>
    <s v="2016"/>
    <x v="2"/>
    <n v="4"/>
    <n v="17.829999999999998"/>
    <n v="71.319999999999993"/>
  </r>
  <r>
    <x v="0"/>
    <x v="0"/>
    <x v="0"/>
    <s v="Sean Carr"/>
    <d v="2016-04-30T00:00:00"/>
    <x v="3"/>
    <s v="2016"/>
    <x v="1"/>
    <n v="4"/>
    <n v="16.32"/>
    <n v="65.28"/>
  </r>
  <r>
    <x v="1"/>
    <x v="5"/>
    <x v="1"/>
    <s v="Judy Lopez"/>
    <d v="2016-05-01T00:00:00"/>
    <x v="4"/>
    <s v="2016"/>
    <x v="0"/>
    <n v="3"/>
    <n v="12.42"/>
    <n v="37.26"/>
  </r>
  <r>
    <x v="0"/>
    <x v="0"/>
    <x v="0"/>
    <s v="Matthew Berry"/>
    <d v="2016-05-01T00:00:00"/>
    <x v="4"/>
    <s v="2016"/>
    <x v="3"/>
    <n v="9"/>
    <n v="53.35"/>
    <n v="480.15000000000003"/>
  </r>
  <r>
    <x v="1"/>
    <x v="2"/>
    <x v="1"/>
    <s v="Daniel Perez"/>
    <d v="2016-05-01T00:00:00"/>
    <x v="4"/>
    <s v="2016"/>
    <x v="0"/>
    <n v="6"/>
    <n v="12.42"/>
    <n v="74.52"/>
  </r>
  <r>
    <x v="0"/>
    <x v="3"/>
    <x v="0"/>
    <s v="Ernest Bishop"/>
    <d v="2016-05-01T00:00:00"/>
    <x v="4"/>
    <s v="2016"/>
    <x v="1"/>
    <n v="4"/>
    <n v="16.32"/>
    <n v="65.28"/>
  </r>
  <r>
    <x v="3"/>
    <x v="0"/>
    <x v="0"/>
    <s v="Dennis Reed"/>
    <d v="2016-05-01T00:00:00"/>
    <x v="4"/>
    <s v="2016"/>
    <x v="2"/>
    <n v="4"/>
    <n v="17.829999999999998"/>
    <n v="71.319999999999993"/>
  </r>
  <r>
    <x v="1"/>
    <x v="2"/>
    <x v="1"/>
    <s v="Samuel Daniels"/>
    <d v="2016-05-01T00:00:00"/>
    <x v="4"/>
    <s v="2016"/>
    <x v="2"/>
    <n v="8"/>
    <n v="17.829999999999998"/>
    <n v="142.63999999999999"/>
  </r>
  <r>
    <x v="3"/>
    <x v="0"/>
    <x v="0"/>
    <s v="Alice Kelly"/>
    <d v="2016-05-01T00:00:00"/>
    <x v="4"/>
    <s v="2016"/>
    <x v="3"/>
    <n v="8"/>
    <n v="53.35"/>
    <n v="426.8"/>
  </r>
  <r>
    <x v="1"/>
    <x v="2"/>
    <x v="1"/>
    <s v="Maria Romero"/>
    <d v="2016-05-01T00:00:00"/>
    <x v="4"/>
    <s v="2016"/>
    <x v="0"/>
    <n v="1"/>
    <n v="12.42"/>
    <n v="12.42"/>
  </r>
  <r>
    <x v="0"/>
    <x v="6"/>
    <x v="0"/>
    <s v="Betty Hicks"/>
    <d v="2016-05-01T00:00:00"/>
    <x v="4"/>
    <s v="2016"/>
    <x v="0"/>
    <n v="5"/>
    <n v="12.42"/>
    <n v="62.1"/>
  </r>
  <r>
    <x v="3"/>
    <x v="0"/>
    <x v="0"/>
    <s v="Joe Russell"/>
    <d v="2016-05-01T00:00:00"/>
    <x v="4"/>
    <s v="2016"/>
    <x v="0"/>
    <n v="6"/>
    <n v="12.42"/>
    <n v="74.52"/>
  </r>
  <r>
    <x v="0"/>
    <x v="0"/>
    <x v="0"/>
    <s v="Bruce Reynolds"/>
    <d v="2016-05-01T00:00:00"/>
    <x v="4"/>
    <s v="2016"/>
    <x v="0"/>
    <n v="1"/>
    <n v="12.42"/>
    <n v="12.42"/>
  </r>
  <r>
    <x v="0"/>
    <x v="1"/>
    <x v="0"/>
    <s v="Louis Marshall"/>
    <d v="2016-05-01T00:00:00"/>
    <x v="4"/>
    <s v="2016"/>
    <x v="0"/>
    <n v="4"/>
    <n v="12.42"/>
    <n v="49.68"/>
  </r>
  <r>
    <x v="0"/>
    <x v="0"/>
    <x v="0"/>
    <s v="Carolyn Scott"/>
    <d v="2016-05-02T00:00:00"/>
    <x v="4"/>
    <s v="2016"/>
    <x v="2"/>
    <n v="6"/>
    <n v="17.829999999999998"/>
    <n v="106.97999999999999"/>
  </r>
  <r>
    <x v="3"/>
    <x v="0"/>
    <x v="0"/>
    <s v="Gregory Thompson"/>
    <d v="2016-05-02T00:00:00"/>
    <x v="4"/>
    <s v="2016"/>
    <x v="2"/>
    <n v="9"/>
    <n v="17.829999999999998"/>
    <n v="160.46999999999997"/>
  </r>
  <r>
    <x v="0"/>
    <x v="3"/>
    <x v="0"/>
    <s v="Amy Olson"/>
    <d v="2016-05-02T00:00:00"/>
    <x v="4"/>
    <s v="2016"/>
    <x v="3"/>
    <n v="9"/>
    <n v="53.35"/>
    <n v="480.15000000000003"/>
  </r>
  <r>
    <x v="0"/>
    <x v="0"/>
    <x v="0"/>
    <s v="Janice Mason"/>
    <d v="2016-05-02T00:00:00"/>
    <x v="4"/>
    <s v="2016"/>
    <x v="3"/>
    <n v="10"/>
    <n v="53.35"/>
    <n v="533.5"/>
  </r>
  <r>
    <x v="0"/>
    <x v="0"/>
    <x v="0"/>
    <s v="Juan Olson"/>
    <d v="2016-05-02T00:00:00"/>
    <x v="4"/>
    <s v="2016"/>
    <x v="0"/>
    <n v="9"/>
    <n v="12.42"/>
    <n v="111.78"/>
  </r>
  <r>
    <x v="2"/>
    <x v="5"/>
    <x v="1"/>
    <s v="Laura Gutierrez"/>
    <d v="2016-05-02T00:00:00"/>
    <x v="4"/>
    <s v="2016"/>
    <x v="0"/>
    <n v="2"/>
    <n v="12.42"/>
    <n v="24.84"/>
  </r>
  <r>
    <x v="0"/>
    <x v="1"/>
    <x v="0"/>
    <s v="Sharon Rose"/>
    <d v="2016-05-02T00:00:00"/>
    <x v="4"/>
    <s v="2016"/>
    <x v="0"/>
    <n v="2"/>
    <n v="12.42"/>
    <n v="24.84"/>
  </r>
  <r>
    <x v="0"/>
    <x v="3"/>
    <x v="0"/>
    <s v="Peter Brown"/>
    <d v="2016-05-02T00:00:00"/>
    <x v="4"/>
    <s v="2016"/>
    <x v="2"/>
    <n v="8"/>
    <n v="17.829999999999998"/>
    <n v="142.63999999999999"/>
  </r>
  <r>
    <x v="3"/>
    <x v="0"/>
    <x v="0"/>
    <s v="Jason Patterson"/>
    <d v="2016-05-02T00:00:00"/>
    <x v="4"/>
    <s v="2016"/>
    <x v="3"/>
    <n v="2"/>
    <n v="53.35"/>
    <n v="106.7"/>
  </r>
  <r>
    <x v="0"/>
    <x v="1"/>
    <x v="0"/>
    <s v="Tina Jones"/>
    <d v="2016-05-02T00:00:00"/>
    <x v="4"/>
    <s v="2016"/>
    <x v="0"/>
    <n v="4"/>
    <n v="12.42"/>
    <n v="49.68"/>
  </r>
  <r>
    <x v="3"/>
    <x v="1"/>
    <x v="0"/>
    <s v="Lawrence Ruiz"/>
    <d v="2016-05-02T00:00:00"/>
    <x v="4"/>
    <s v="2016"/>
    <x v="2"/>
    <n v="1"/>
    <n v="17.829999999999998"/>
    <n v="17.829999999999998"/>
  </r>
  <r>
    <x v="2"/>
    <x v="5"/>
    <x v="1"/>
    <s v="Diane Lewis"/>
    <d v="2016-05-02T00:00:00"/>
    <x v="4"/>
    <s v="2016"/>
    <x v="0"/>
    <n v="5"/>
    <n v="12.42"/>
    <n v="62.1"/>
  </r>
  <r>
    <x v="0"/>
    <x v="0"/>
    <x v="0"/>
    <s v="Thomas Robinson"/>
    <d v="2016-05-02T00:00:00"/>
    <x v="4"/>
    <s v="2016"/>
    <x v="1"/>
    <n v="9"/>
    <n v="16.32"/>
    <n v="146.88"/>
  </r>
  <r>
    <x v="3"/>
    <x v="0"/>
    <x v="0"/>
    <s v="Juan Olson"/>
    <d v="2016-05-02T00:00:00"/>
    <x v="4"/>
    <s v="2016"/>
    <x v="0"/>
    <n v="2"/>
    <n v="12.42"/>
    <n v="24.84"/>
  </r>
  <r>
    <x v="4"/>
    <x v="1"/>
    <x v="0"/>
    <s v="Anne Fisher"/>
    <d v="2016-05-02T00:00:00"/>
    <x v="4"/>
    <s v="2016"/>
    <x v="3"/>
    <n v="1"/>
    <n v="53.35"/>
    <n v="53.35"/>
  </r>
  <r>
    <x v="3"/>
    <x v="0"/>
    <x v="0"/>
    <s v="Gregory Thompson"/>
    <d v="2016-05-03T00:00:00"/>
    <x v="4"/>
    <s v="2016"/>
    <x v="0"/>
    <n v="1"/>
    <n v="12.42"/>
    <n v="12.42"/>
  </r>
  <r>
    <x v="0"/>
    <x v="3"/>
    <x v="0"/>
    <s v="James Wheeler"/>
    <d v="2016-05-03T00:00:00"/>
    <x v="4"/>
    <s v="2016"/>
    <x v="0"/>
    <n v="7"/>
    <n v="12.42"/>
    <n v="86.94"/>
  </r>
  <r>
    <x v="3"/>
    <x v="1"/>
    <x v="0"/>
    <s v="Anna Wheeler"/>
    <d v="2016-05-03T00:00:00"/>
    <x v="4"/>
    <s v="2016"/>
    <x v="3"/>
    <n v="4"/>
    <n v="53.35"/>
    <n v="213.4"/>
  </r>
  <r>
    <x v="2"/>
    <x v="5"/>
    <x v="1"/>
    <s v="Timothy Gonzales"/>
    <d v="2016-05-03T00:00:00"/>
    <x v="4"/>
    <s v="2016"/>
    <x v="0"/>
    <n v="7"/>
    <n v="12.42"/>
    <n v="86.94"/>
  </r>
  <r>
    <x v="4"/>
    <x v="6"/>
    <x v="0"/>
    <s v="Clarence Mason"/>
    <d v="2016-05-03T00:00:00"/>
    <x v="4"/>
    <s v="2016"/>
    <x v="3"/>
    <n v="8"/>
    <n v="53.35"/>
    <n v="426.8"/>
  </r>
  <r>
    <x v="4"/>
    <x v="1"/>
    <x v="0"/>
    <s v="Kimberly Morris"/>
    <d v="2016-05-03T00:00:00"/>
    <x v="4"/>
    <s v="2016"/>
    <x v="2"/>
    <n v="9"/>
    <n v="17.829999999999998"/>
    <n v="160.46999999999997"/>
  </r>
  <r>
    <x v="0"/>
    <x v="0"/>
    <x v="0"/>
    <s v="Gregory Thompson"/>
    <d v="2016-05-03T00:00:00"/>
    <x v="4"/>
    <s v="2016"/>
    <x v="1"/>
    <n v="4"/>
    <n v="16.32"/>
    <n v="65.28"/>
  </r>
  <r>
    <x v="2"/>
    <x v="5"/>
    <x v="1"/>
    <s v="Helen Diaz"/>
    <d v="2016-05-03T00:00:00"/>
    <x v="4"/>
    <s v="2016"/>
    <x v="0"/>
    <n v="6"/>
    <n v="12.42"/>
    <n v="74.52"/>
  </r>
  <r>
    <x v="0"/>
    <x v="3"/>
    <x v="0"/>
    <s v="Denise Mitchell"/>
    <d v="2016-05-03T00:00:00"/>
    <x v="4"/>
    <s v="2016"/>
    <x v="1"/>
    <n v="9"/>
    <n v="16.32"/>
    <n v="146.88"/>
  </r>
  <r>
    <x v="2"/>
    <x v="7"/>
    <x v="1"/>
    <s v="Craig Lewis"/>
    <d v="2016-05-03T00:00:00"/>
    <x v="4"/>
    <s v="2016"/>
    <x v="2"/>
    <n v="1"/>
    <n v="17.829999999999998"/>
    <n v="17.829999999999998"/>
  </r>
  <r>
    <x v="4"/>
    <x v="1"/>
    <x v="0"/>
    <s v="Karen Gray"/>
    <d v="2016-05-03T00:00:00"/>
    <x v="4"/>
    <s v="2016"/>
    <x v="1"/>
    <n v="4"/>
    <n v="16.32"/>
    <n v="65.28"/>
  </r>
  <r>
    <x v="3"/>
    <x v="0"/>
    <x v="0"/>
    <s v="Diana Pierce"/>
    <d v="2016-05-04T00:00:00"/>
    <x v="4"/>
    <s v="2016"/>
    <x v="0"/>
    <n v="9"/>
    <n v="12.42"/>
    <n v="111.78"/>
  </r>
  <r>
    <x v="2"/>
    <x v="5"/>
    <x v="1"/>
    <s v="Judy Lopez"/>
    <d v="2016-05-04T00:00:00"/>
    <x v="4"/>
    <s v="2016"/>
    <x v="3"/>
    <n v="6"/>
    <n v="53.35"/>
    <n v="320.10000000000002"/>
  </r>
  <r>
    <x v="2"/>
    <x v="4"/>
    <x v="1"/>
    <s v="Gary Moreno"/>
    <d v="2016-05-04T00:00:00"/>
    <x v="4"/>
    <s v="2016"/>
    <x v="0"/>
    <n v="10"/>
    <n v="12.42"/>
    <n v="124.2"/>
  </r>
  <r>
    <x v="1"/>
    <x v="2"/>
    <x v="1"/>
    <s v="Daniel Perez"/>
    <d v="2016-05-04T00:00:00"/>
    <x v="4"/>
    <s v="2016"/>
    <x v="0"/>
    <n v="4"/>
    <n v="12.42"/>
    <n v="49.68"/>
  </r>
  <r>
    <x v="0"/>
    <x v="1"/>
    <x v="0"/>
    <s v="Phyllis Johnston"/>
    <d v="2016-05-04T00:00:00"/>
    <x v="4"/>
    <s v="2016"/>
    <x v="3"/>
    <n v="9"/>
    <n v="53.35"/>
    <n v="480.15000000000003"/>
  </r>
  <r>
    <x v="1"/>
    <x v="4"/>
    <x v="1"/>
    <s v="Rachel Harris"/>
    <d v="2016-05-04T00:00:00"/>
    <x v="4"/>
    <s v="2016"/>
    <x v="3"/>
    <n v="5"/>
    <n v="53.35"/>
    <n v="266.75"/>
  </r>
  <r>
    <x v="1"/>
    <x v="2"/>
    <x v="1"/>
    <s v="Evelyn Lane"/>
    <d v="2016-05-04T00:00:00"/>
    <x v="4"/>
    <s v="2016"/>
    <x v="0"/>
    <n v="3"/>
    <n v="12.42"/>
    <n v="37.26"/>
  </r>
  <r>
    <x v="4"/>
    <x v="1"/>
    <x v="0"/>
    <s v="Juan Wallace"/>
    <d v="2016-05-04T00:00:00"/>
    <x v="4"/>
    <s v="2016"/>
    <x v="3"/>
    <n v="10"/>
    <n v="53.35"/>
    <n v="533.5"/>
  </r>
  <r>
    <x v="0"/>
    <x v="1"/>
    <x v="0"/>
    <s v="Richard Walker"/>
    <d v="2016-05-04T00:00:00"/>
    <x v="4"/>
    <s v="2016"/>
    <x v="0"/>
    <n v="6"/>
    <n v="12.42"/>
    <n v="74.52"/>
  </r>
  <r>
    <x v="2"/>
    <x v="4"/>
    <x v="1"/>
    <s v="Donald Ryan"/>
    <d v="2016-05-04T00:00:00"/>
    <x v="4"/>
    <s v="2016"/>
    <x v="0"/>
    <n v="6"/>
    <n v="12.42"/>
    <n v="74.52"/>
  </r>
  <r>
    <x v="2"/>
    <x v="5"/>
    <x v="1"/>
    <s v="Judy Lopez"/>
    <d v="2016-05-05T00:00:00"/>
    <x v="4"/>
    <s v="2016"/>
    <x v="0"/>
    <n v="9"/>
    <n v="12.42"/>
    <n v="111.78"/>
  </r>
  <r>
    <x v="3"/>
    <x v="3"/>
    <x v="0"/>
    <s v="Cynthia Lewis"/>
    <d v="2016-05-05T00:00:00"/>
    <x v="4"/>
    <s v="2016"/>
    <x v="3"/>
    <n v="1"/>
    <n v="53.35"/>
    <n v="53.35"/>
  </r>
  <r>
    <x v="2"/>
    <x v="5"/>
    <x v="1"/>
    <s v="Deborah Gilbert"/>
    <d v="2016-05-05T00:00:00"/>
    <x v="4"/>
    <s v="2016"/>
    <x v="3"/>
    <n v="4"/>
    <n v="53.35"/>
    <n v="213.4"/>
  </r>
  <r>
    <x v="0"/>
    <x v="1"/>
    <x v="0"/>
    <s v="Marilyn Perez"/>
    <d v="2016-05-05T00:00:00"/>
    <x v="4"/>
    <s v="2016"/>
    <x v="0"/>
    <n v="6"/>
    <n v="12.42"/>
    <n v="74.52"/>
  </r>
  <r>
    <x v="0"/>
    <x v="6"/>
    <x v="0"/>
    <s v="Anna Franklin"/>
    <d v="2016-05-05T00:00:00"/>
    <x v="4"/>
    <s v="2016"/>
    <x v="0"/>
    <n v="3"/>
    <n v="12.42"/>
    <n v="37.26"/>
  </r>
  <r>
    <x v="2"/>
    <x v="2"/>
    <x v="1"/>
    <s v="Mildred Hernandez"/>
    <d v="2016-05-05T00:00:00"/>
    <x v="4"/>
    <s v="2016"/>
    <x v="3"/>
    <n v="2"/>
    <n v="53.35"/>
    <n v="106.7"/>
  </r>
  <r>
    <x v="0"/>
    <x v="3"/>
    <x v="0"/>
    <s v="Tammy Hart"/>
    <d v="2016-05-05T00:00:00"/>
    <x v="4"/>
    <s v="2016"/>
    <x v="2"/>
    <n v="6"/>
    <n v="17.829999999999998"/>
    <n v="106.97999999999999"/>
  </r>
  <r>
    <x v="0"/>
    <x v="6"/>
    <x v="0"/>
    <s v="Benjamin Phillips"/>
    <d v="2016-05-05T00:00:00"/>
    <x v="4"/>
    <s v="2016"/>
    <x v="2"/>
    <n v="4"/>
    <n v="17.829999999999998"/>
    <n v="71.319999999999993"/>
  </r>
  <r>
    <x v="2"/>
    <x v="2"/>
    <x v="1"/>
    <s v="Paula Ross"/>
    <d v="2016-05-05T00:00:00"/>
    <x v="4"/>
    <s v="2016"/>
    <x v="0"/>
    <n v="4"/>
    <n v="12.42"/>
    <n v="49.68"/>
  </r>
  <r>
    <x v="3"/>
    <x v="6"/>
    <x v="0"/>
    <s v="Irene Franklin"/>
    <d v="2016-05-05T00:00:00"/>
    <x v="4"/>
    <s v="2016"/>
    <x v="0"/>
    <n v="8"/>
    <n v="12.42"/>
    <n v="99.36"/>
  </r>
  <r>
    <x v="0"/>
    <x v="3"/>
    <x v="0"/>
    <s v="Stephen Welch"/>
    <d v="2016-05-05T00:00:00"/>
    <x v="4"/>
    <s v="2016"/>
    <x v="3"/>
    <n v="4"/>
    <n v="53.35"/>
    <n v="213.4"/>
  </r>
  <r>
    <x v="0"/>
    <x v="6"/>
    <x v="0"/>
    <s v="Theresa Kennedy"/>
    <d v="2016-05-05T00:00:00"/>
    <x v="4"/>
    <s v="2016"/>
    <x v="0"/>
    <n v="3"/>
    <n v="12.42"/>
    <n v="37.26"/>
  </r>
  <r>
    <x v="2"/>
    <x v="4"/>
    <x v="1"/>
    <s v="Teresa Payne"/>
    <d v="2016-05-05T00:00:00"/>
    <x v="4"/>
    <s v="2016"/>
    <x v="0"/>
    <n v="5"/>
    <n v="12.42"/>
    <n v="62.1"/>
  </r>
  <r>
    <x v="0"/>
    <x v="1"/>
    <x v="0"/>
    <s v="Peter Gilbert"/>
    <d v="2016-05-05T00:00:00"/>
    <x v="4"/>
    <s v="2016"/>
    <x v="2"/>
    <n v="9"/>
    <n v="17.829999999999998"/>
    <n v="160.46999999999997"/>
  </r>
  <r>
    <x v="0"/>
    <x v="1"/>
    <x v="0"/>
    <s v="Kenneth Lane"/>
    <d v="2016-05-05T00:00:00"/>
    <x v="4"/>
    <s v="2016"/>
    <x v="0"/>
    <n v="2"/>
    <n v="12.42"/>
    <n v="24.84"/>
  </r>
  <r>
    <x v="2"/>
    <x v="5"/>
    <x v="1"/>
    <s v="Adam Garza"/>
    <d v="2016-05-05T00:00:00"/>
    <x v="4"/>
    <s v="2016"/>
    <x v="2"/>
    <n v="8"/>
    <n v="17.829999999999998"/>
    <n v="142.63999999999999"/>
  </r>
  <r>
    <x v="3"/>
    <x v="1"/>
    <x v="0"/>
    <s v="Jennifer Black"/>
    <d v="2016-05-05T00:00:00"/>
    <x v="4"/>
    <s v="2016"/>
    <x v="1"/>
    <n v="3"/>
    <n v="16.32"/>
    <n v="48.96"/>
  </r>
  <r>
    <x v="0"/>
    <x v="3"/>
    <x v="0"/>
    <s v="Frank Spencer"/>
    <d v="2016-05-05T00:00:00"/>
    <x v="4"/>
    <s v="2016"/>
    <x v="1"/>
    <n v="7"/>
    <n v="16.32"/>
    <n v="114.24000000000001"/>
  </r>
  <r>
    <x v="2"/>
    <x v="2"/>
    <x v="1"/>
    <s v="Donald Lopez"/>
    <d v="2016-05-05T00:00:00"/>
    <x v="4"/>
    <s v="2016"/>
    <x v="0"/>
    <n v="6"/>
    <n v="12.42"/>
    <n v="74.52"/>
  </r>
  <r>
    <x v="0"/>
    <x v="6"/>
    <x v="0"/>
    <s v="Ashley Olson"/>
    <d v="2016-05-05T00:00:00"/>
    <x v="4"/>
    <s v="2016"/>
    <x v="1"/>
    <n v="8"/>
    <n v="16.32"/>
    <n v="130.56"/>
  </r>
  <r>
    <x v="1"/>
    <x v="5"/>
    <x v="1"/>
    <s v="Adam Garza"/>
    <d v="2016-05-06T00:00:00"/>
    <x v="4"/>
    <s v="2016"/>
    <x v="2"/>
    <n v="9"/>
    <n v="17.829999999999998"/>
    <n v="160.46999999999997"/>
  </r>
  <r>
    <x v="2"/>
    <x v="5"/>
    <x v="1"/>
    <s v="Helen Diaz"/>
    <d v="2016-05-06T00:00:00"/>
    <x v="4"/>
    <s v="2016"/>
    <x v="3"/>
    <n v="8"/>
    <n v="53.35"/>
    <n v="426.8"/>
  </r>
  <r>
    <x v="1"/>
    <x v="4"/>
    <x v="1"/>
    <s v="Brian Roberts"/>
    <d v="2016-05-06T00:00:00"/>
    <x v="4"/>
    <s v="2016"/>
    <x v="0"/>
    <n v="10"/>
    <n v="12.42"/>
    <n v="124.2"/>
  </r>
  <r>
    <x v="2"/>
    <x v="2"/>
    <x v="1"/>
    <s v="Michelle Allen"/>
    <d v="2016-05-06T00:00:00"/>
    <x v="4"/>
    <s v="2016"/>
    <x v="0"/>
    <n v="3"/>
    <n v="12.42"/>
    <n v="37.26"/>
  </r>
  <r>
    <x v="0"/>
    <x v="3"/>
    <x v="0"/>
    <s v="Tammy Hart"/>
    <d v="2016-05-06T00:00:00"/>
    <x v="4"/>
    <s v="2016"/>
    <x v="3"/>
    <n v="6"/>
    <n v="53.35"/>
    <n v="320.10000000000002"/>
  </r>
  <r>
    <x v="1"/>
    <x v="2"/>
    <x v="1"/>
    <s v="Evelyn Lane"/>
    <d v="2016-05-06T00:00:00"/>
    <x v="4"/>
    <s v="2016"/>
    <x v="2"/>
    <n v="9"/>
    <n v="17.829999999999998"/>
    <n v="160.46999999999997"/>
  </r>
  <r>
    <x v="3"/>
    <x v="3"/>
    <x v="0"/>
    <s v="Marilyn Patterson"/>
    <d v="2016-05-06T00:00:00"/>
    <x v="4"/>
    <s v="2016"/>
    <x v="0"/>
    <n v="9"/>
    <n v="12.42"/>
    <n v="111.78"/>
  </r>
  <r>
    <x v="0"/>
    <x v="1"/>
    <x v="0"/>
    <s v="Mark Rogers"/>
    <d v="2016-05-06T00:00:00"/>
    <x v="4"/>
    <s v="2016"/>
    <x v="2"/>
    <n v="10"/>
    <n v="17.829999999999998"/>
    <n v="178.29999999999998"/>
  </r>
  <r>
    <x v="0"/>
    <x v="1"/>
    <x v="0"/>
    <s v="Joe Ryan"/>
    <d v="2016-05-06T00:00:00"/>
    <x v="4"/>
    <s v="2016"/>
    <x v="1"/>
    <n v="7"/>
    <n v="16.32"/>
    <n v="114.24000000000001"/>
  </r>
  <r>
    <x v="0"/>
    <x v="0"/>
    <x v="0"/>
    <s v="Robin Matthews"/>
    <d v="2016-05-06T00:00:00"/>
    <x v="4"/>
    <s v="2016"/>
    <x v="0"/>
    <n v="4"/>
    <n v="12.42"/>
    <n v="49.68"/>
  </r>
  <r>
    <x v="4"/>
    <x v="1"/>
    <x v="0"/>
    <s v="Frank Ramos"/>
    <d v="2016-05-07T00:00:00"/>
    <x v="4"/>
    <s v="2016"/>
    <x v="0"/>
    <n v="1"/>
    <n v="12.42"/>
    <n v="12.42"/>
  </r>
  <r>
    <x v="2"/>
    <x v="4"/>
    <x v="1"/>
    <s v="Gary Moreno"/>
    <d v="2016-05-07T00:00:00"/>
    <x v="4"/>
    <s v="2016"/>
    <x v="0"/>
    <n v="1"/>
    <n v="12.42"/>
    <n v="12.42"/>
  </r>
  <r>
    <x v="0"/>
    <x v="3"/>
    <x v="0"/>
    <s v="Arthur Simmons"/>
    <d v="2016-05-07T00:00:00"/>
    <x v="4"/>
    <s v="2016"/>
    <x v="1"/>
    <n v="8"/>
    <n v="16.32"/>
    <n v="130.56"/>
  </r>
  <r>
    <x v="3"/>
    <x v="1"/>
    <x v="0"/>
    <s v="Katherine Hayes"/>
    <d v="2016-05-07T00:00:00"/>
    <x v="4"/>
    <s v="2016"/>
    <x v="2"/>
    <n v="9"/>
    <n v="17.829999999999998"/>
    <n v="160.46999999999997"/>
  </r>
  <r>
    <x v="0"/>
    <x v="1"/>
    <x v="0"/>
    <s v="Cynthia Brooks"/>
    <d v="2016-05-07T00:00:00"/>
    <x v="4"/>
    <s v="2016"/>
    <x v="1"/>
    <n v="1"/>
    <n v="16.32"/>
    <n v="16.32"/>
  </r>
  <r>
    <x v="1"/>
    <x v="7"/>
    <x v="1"/>
    <s v="John Simpson"/>
    <d v="2016-05-07T00:00:00"/>
    <x v="4"/>
    <s v="2016"/>
    <x v="1"/>
    <n v="2"/>
    <n v="16.32"/>
    <n v="32.64"/>
  </r>
  <r>
    <x v="3"/>
    <x v="0"/>
    <x v="0"/>
    <s v="Jeremy Richards"/>
    <d v="2016-05-07T00:00:00"/>
    <x v="4"/>
    <s v="2016"/>
    <x v="0"/>
    <n v="10"/>
    <n v="12.42"/>
    <n v="124.2"/>
  </r>
  <r>
    <x v="2"/>
    <x v="5"/>
    <x v="1"/>
    <s v="Andrea Washington"/>
    <d v="2016-05-07T00:00:00"/>
    <x v="4"/>
    <s v="2016"/>
    <x v="0"/>
    <n v="7"/>
    <n v="12.42"/>
    <n v="86.94"/>
  </r>
  <r>
    <x v="0"/>
    <x v="0"/>
    <x v="0"/>
    <s v="Ryan Alvarez"/>
    <d v="2016-05-07T00:00:00"/>
    <x v="4"/>
    <s v="2016"/>
    <x v="2"/>
    <n v="1"/>
    <n v="17.829999999999998"/>
    <n v="17.829999999999998"/>
  </r>
  <r>
    <x v="1"/>
    <x v="2"/>
    <x v="1"/>
    <s v="Joseph Dixon"/>
    <d v="2016-05-07T00:00:00"/>
    <x v="4"/>
    <s v="2016"/>
    <x v="1"/>
    <n v="3"/>
    <n v="16.32"/>
    <n v="48.96"/>
  </r>
  <r>
    <x v="2"/>
    <x v="4"/>
    <x v="1"/>
    <s v="Samuel Garza"/>
    <d v="2016-05-07T00:00:00"/>
    <x v="4"/>
    <s v="2016"/>
    <x v="2"/>
    <n v="2"/>
    <n v="17.829999999999998"/>
    <n v="35.659999999999997"/>
  </r>
  <r>
    <x v="2"/>
    <x v="2"/>
    <x v="1"/>
    <s v="Stephanie Wallace"/>
    <d v="2016-05-07T00:00:00"/>
    <x v="4"/>
    <s v="2016"/>
    <x v="1"/>
    <n v="9"/>
    <n v="16.32"/>
    <n v="146.88"/>
  </r>
  <r>
    <x v="0"/>
    <x v="3"/>
    <x v="0"/>
    <s v="Eric Ellis"/>
    <d v="2016-05-07T00:00:00"/>
    <x v="4"/>
    <s v="2016"/>
    <x v="2"/>
    <n v="1"/>
    <n v="17.829999999999998"/>
    <n v="17.829999999999998"/>
  </r>
  <r>
    <x v="3"/>
    <x v="1"/>
    <x v="0"/>
    <s v="Harold Daniels"/>
    <d v="2016-05-07T00:00:00"/>
    <x v="4"/>
    <s v="2016"/>
    <x v="0"/>
    <n v="8"/>
    <n v="12.42"/>
    <n v="99.36"/>
  </r>
  <r>
    <x v="2"/>
    <x v="2"/>
    <x v="1"/>
    <s v="Jean Stephens"/>
    <d v="2016-05-07T00:00:00"/>
    <x v="4"/>
    <s v="2016"/>
    <x v="3"/>
    <n v="2"/>
    <n v="53.35"/>
    <n v="106.7"/>
  </r>
  <r>
    <x v="2"/>
    <x v="2"/>
    <x v="1"/>
    <s v="Maria Romero"/>
    <d v="2016-05-07T00:00:00"/>
    <x v="4"/>
    <s v="2016"/>
    <x v="2"/>
    <n v="9"/>
    <n v="17.829999999999998"/>
    <n v="160.46999999999997"/>
  </r>
  <r>
    <x v="0"/>
    <x v="3"/>
    <x v="0"/>
    <s v="Marilyn Patterson"/>
    <d v="2016-05-07T00:00:00"/>
    <x v="4"/>
    <s v="2016"/>
    <x v="0"/>
    <n v="9"/>
    <n v="12.42"/>
    <n v="111.78"/>
  </r>
  <r>
    <x v="0"/>
    <x v="1"/>
    <x v="0"/>
    <s v="Jeffrey Miller"/>
    <d v="2016-05-08T00:00:00"/>
    <x v="4"/>
    <s v="2016"/>
    <x v="0"/>
    <n v="7"/>
    <n v="12.42"/>
    <n v="86.94"/>
  </r>
  <r>
    <x v="2"/>
    <x v="5"/>
    <x v="1"/>
    <s v="Brenda Nelson"/>
    <d v="2016-05-08T00:00:00"/>
    <x v="4"/>
    <s v="2016"/>
    <x v="3"/>
    <n v="10"/>
    <n v="53.35"/>
    <n v="533.5"/>
  </r>
  <r>
    <x v="0"/>
    <x v="6"/>
    <x v="0"/>
    <s v="Sandra Meyer"/>
    <d v="2016-05-08T00:00:00"/>
    <x v="4"/>
    <s v="2016"/>
    <x v="0"/>
    <n v="7"/>
    <n v="12.42"/>
    <n v="86.94"/>
  </r>
  <r>
    <x v="0"/>
    <x v="3"/>
    <x v="0"/>
    <s v="Heather Larson"/>
    <d v="2016-05-08T00:00:00"/>
    <x v="4"/>
    <s v="2016"/>
    <x v="0"/>
    <n v="2"/>
    <n v="12.42"/>
    <n v="24.84"/>
  </r>
  <r>
    <x v="1"/>
    <x v="2"/>
    <x v="1"/>
    <s v="Jennifer Adams"/>
    <d v="2016-05-08T00:00:00"/>
    <x v="4"/>
    <s v="2016"/>
    <x v="3"/>
    <n v="9"/>
    <n v="53.35"/>
    <n v="480.15000000000003"/>
  </r>
  <r>
    <x v="0"/>
    <x v="0"/>
    <x v="0"/>
    <s v="Carl Ford"/>
    <d v="2016-05-08T00:00:00"/>
    <x v="4"/>
    <s v="2016"/>
    <x v="2"/>
    <n v="1"/>
    <n v="17.829999999999998"/>
    <n v="17.829999999999998"/>
  </r>
  <r>
    <x v="4"/>
    <x v="0"/>
    <x v="0"/>
    <s v="Jerry Smith"/>
    <d v="2016-05-08T00:00:00"/>
    <x v="4"/>
    <s v="2016"/>
    <x v="1"/>
    <n v="10"/>
    <n v="16.32"/>
    <n v="163.19999999999999"/>
  </r>
  <r>
    <x v="1"/>
    <x v="7"/>
    <x v="1"/>
    <s v="John Simpson"/>
    <d v="2016-05-08T00:00:00"/>
    <x v="4"/>
    <s v="2016"/>
    <x v="2"/>
    <n v="7"/>
    <n v="17.829999999999998"/>
    <n v="124.80999999999999"/>
  </r>
  <r>
    <x v="2"/>
    <x v="4"/>
    <x v="1"/>
    <s v="Kevin Garza"/>
    <d v="2016-05-08T00:00:00"/>
    <x v="4"/>
    <s v="2016"/>
    <x v="2"/>
    <n v="2"/>
    <n v="17.829999999999998"/>
    <n v="35.659999999999997"/>
  </r>
  <r>
    <x v="2"/>
    <x v="4"/>
    <x v="1"/>
    <s v="Gary Moreno"/>
    <d v="2016-05-08T00:00:00"/>
    <x v="4"/>
    <s v="2016"/>
    <x v="0"/>
    <n v="10"/>
    <n v="12.42"/>
    <n v="124.2"/>
  </r>
  <r>
    <x v="2"/>
    <x v="5"/>
    <x v="1"/>
    <s v="Nicholas Nguyen"/>
    <d v="2016-05-08T00:00:00"/>
    <x v="4"/>
    <s v="2016"/>
    <x v="0"/>
    <n v="4"/>
    <n v="12.42"/>
    <n v="49.68"/>
  </r>
  <r>
    <x v="0"/>
    <x v="1"/>
    <x v="0"/>
    <s v="Craig Mcdonald"/>
    <d v="2016-05-08T00:00:00"/>
    <x v="4"/>
    <s v="2016"/>
    <x v="0"/>
    <n v="3"/>
    <n v="12.42"/>
    <n v="37.26"/>
  </r>
  <r>
    <x v="2"/>
    <x v="5"/>
    <x v="1"/>
    <s v="Willie Oliver"/>
    <d v="2016-05-08T00:00:00"/>
    <x v="4"/>
    <s v="2016"/>
    <x v="2"/>
    <n v="4"/>
    <n v="17.829999999999998"/>
    <n v="71.319999999999993"/>
  </r>
  <r>
    <x v="4"/>
    <x v="1"/>
    <x v="0"/>
    <s v="Annie Wilson"/>
    <d v="2016-05-09T00:00:00"/>
    <x v="4"/>
    <s v="2016"/>
    <x v="2"/>
    <n v="4"/>
    <n v="17.829999999999998"/>
    <n v="71.319999999999993"/>
  </r>
  <r>
    <x v="0"/>
    <x v="0"/>
    <x v="0"/>
    <s v="Eugene Hughes"/>
    <d v="2016-05-09T00:00:00"/>
    <x v="4"/>
    <s v="2016"/>
    <x v="3"/>
    <n v="1"/>
    <n v="53.35"/>
    <n v="53.35"/>
  </r>
  <r>
    <x v="1"/>
    <x v="4"/>
    <x v="1"/>
    <s v="Sharon Rice"/>
    <d v="2016-05-09T00:00:00"/>
    <x v="4"/>
    <s v="2016"/>
    <x v="3"/>
    <n v="3"/>
    <n v="53.35"/>
    <n v="160.05000000000001"/>
  </r>
  <r>
    <x v="1"/>
    <x v="7"/>
    <x v="1"/>
    <s v="Michelle Elliott"/>
    <d v="2016-05-09T00:00:00"/>
    <x v="4"/>
    <s v="2016"/>
    <x v="1"/>
    <n v="10"/>
    <n v="16.32"/>
    <n v="163.19999999999999"/>
  </r>
  <r>
    <x v="0"/>
    <x v="3"/>
    <x v="0"/>
    <s v="Michelle Henderson"/>
    <d v="2016-05-09T00:00:00"/>
    <x v="4"/>
    <s v="2016"/>
    <x v="1"/>
    <n v="1"/>
    <n v="16.32"/>
    <n v="16.32"/>
  </r>
  <r>
    <x v="0"/>
    <x v="0"/>
    <x v="0"/>
    <s v="Eugene Schmidt"/>
    <d v="2016-05-09T00:00:00"/>
    <x v="4"/>
    <s v="2016"/>
    <x v="2"/>
    <n v="3"/>
    <n v="17.829999999999998"/>
    <n v="53.489999999999995"/>
  </r>
  <r>
    <x v="0"/>
    <x v="1"/>
    <x v="0"/>
    <s v="Chris Gilbert"/>
    <d v="2016-05-09T00:00:00"/>
    <x v="4"/>
    <s v="2016"/>
    <x v="2"/>
    <n v="5"/>
    <n v="17.829999999999998"/>
    <n v="89.149999999999991"/>
  </r>
  <r>
    <x v="3"/>
    <x v="0"/>
    <x v="0"/>
    <s v="Joseph Bishop"/>
    <d v="2016-05-09T00:00:00"/>
    <x v="4"/>
    <s v="2016"/>
    <x v="0"/>
    <n v="7"/>
    <n v="12.42"/>
    <n v="86.94"/>
  </r>
  <r>
    <x v="0"/>
    <x v="3"/>
    <x v="0"/>
    <s v="Raymond Freeman"/>
    <d v="2016-05-09T00:00:00"/>
    <x v="4"/>
    <s v="2016"/>
    <x v="0"/>
    <n v="10"/>
    <n v="12.42"/>
    <n v="124.2"/>
  </r>
  <r>
    <x v="0"/>
    <x v="1"/>
    <x v="0"/>
    <s v="Gloria Harper"/>
    <d v="2016-05-10T00:00:00"/>
    <x v="4"/>
    <s v="2016"/>
    <x v="0"/>
    <n v="5"/>
    <n v="12.42"/>
    <n v="62.1"/>
  </r>
  <r>
    <x v="3"/>
    <x v="0"/>
    <x v="0"/>
    <s v="Howard Adams"/>
    <d v="2016-05-10T00:00:00"/>
    <x v="4"/>
    <s v="2016"/>
    <x v="3"/>
    <n v="8"/>
    <n v="53.35"/>
    <n v="426.8"/>
  </r>
  <r>
    <x v="0"/>
    <x v="6"/>
    <x v="0"/>
    <s v="Irene Franklin"/>
    <d v="2016-05-10T00:00:00"/>
    <x v="4"/>
    <s v="2016"/>
    <x v="0"/>
    <n v="9"/>
    <n v="12.42"/>
    <n v="111.78"/>
  </r>
  <r>
    <x v="0"/>
    <x v="0"/>
    <x v="0"/>
    <s v="Louise Green"/>
    <d v="2016-05-10T00:00:00"/>
    <x v="4"/>
    <s v="2016"/>
    <x v="0"/>
    <n v="4"/>
    <n v="12.42"/>
    <n v="49.68"/>
  </r>
  <r>
    <x v="2"/>
    <x v="2"/>
    <x v="1"/>
    <s v="Susan Gomez"/>
    <d v="2016-05-10T00:00:00"/>
    <x v="4"/>
    <s v="2016"/>
    <x v="3"/>
    <n v="8"/>
    <n v="53.35"/>
    <n v="426.8"/>
  </r>
  <r>
    <x v="1"/>
    <x v="4"/>
    <x v="1"/>
    <s v="Rose Matthews"/>
    <d v="2016-05-10T00:00:00"/>
    <x v="4"/>
    <s v="2016"/>
    <x v="0"/>
    <n v="1"/>
    <n v="12.42"/>
    <n v="12.42"/>
  </r>
  <r>
    <x v="4"/>
    <x v="0"/>
    <x v="0"/>
    <s v="Lillian Burke"/>
    <d v="2016-05-10T00:00:00"/>
    <x v="4"/>
    <s v="2016"/>
    <x v="0"/>
    <n v="7"/>
    <n v="12.42"/>
    <n v="86.94"/>
  </r>
  <r>
    <x v="3"/>
    <x v="1"/>
    <x v="0"/>
    <s v="Mark Parker"/>
    <d v="2016-05-10T00:00:00"/>
    <x v="4"/>
    <s v="2016"/>
    <x v="3"/>
    <n v="2"/>
    <n v="53.35"/>
    <n v="106.7"/>
  </r>
  <r>
    <x v="0"/>
    <x v="6"/>
    <x v="0"/>
    <s v="Brandon Morales"/>
    <d v="2016-05-10T00:00:00"/>
    <x v="4"/>
    <s v="2016"/>
    <x v="0"/>
    <n v="10"/>
    <n v="12.42"/>
    <n v="124.2"/>
  </r>
  <r>
    <x v="0"/>
    <x v="0"/>
    <x v="0"/>
    <s v="Teresa Walker"/>
    <d v="2016-05-10T00:00:00"/>
    <x v="4"/>
    <s v="2016"/>
    <x v="3"/>
    <n v="2"/>
    <n v="53.35"/>
    <n v="106.7"/>
  </r>
  <r>
    <x v="0"/>
    <x v="3"/>
    <x v="0"/>
    <s v="Ronald Lopez"/>
    <d v="2016-05-10T00:00:00"/>
    <x v="4"/>
    <s v="2016"/>
    <x v="0"/>
    <n v="1"/>
    <n v="12.42"/>
    <n v="12.42"/>
  </r>
  <r>
    <x v="3"/>
    <x v="3"/>
    <x v="0"/>
    <s v="Benjamin Willis"/>
    <d v="2016-05-10T00:00:00"/>
    <x v="4"/>
    <s v="2016"/>
    <x v="0"/>
    <n v="3"/>
    <n v="12.42"/>
    <n v="37.26"/>
  </r>
  <r>
    <x v="2"/>
    <x v="4"/>
    <x v="1"/>
    <s v="Teresa Fisher"/>
    <d v="2016-05-10T00:00:00"/>
    <x v="4"/>
    <s v="2016"/>
    <x v="0"/>
    <n v="7"/>
    <n v="12.42"/>
    <n v="86.94"/>
  </r>
  <r>
    <x v="2"/>
    <x v="2"/>
    <x v="1"/>
    <s v="Joan Austin"/>
    <d v="2016-05-10T00:00:00"/>
    <x v="4"/>
    <s v="2016"/>
    <x v="1"/>
    <n v="4"/>
    <n v="16.32"/>
    <n v="65.28"/>
  </r>
  <r>
    <x v="0"/>
    <x v="3"/>
    <x v="0"/>
    <s v="Amy Olson"/>
    <d v="2016-05-10T00:00:00"/>
    <x v="4"/>
    <s v="2016"/>
    <x v="2"/>
    <n v="2"/>
    <n v="17.829999999999998"/>
    <n v="35.659999999999997"/>
  </r>
  <r>
    <x v="2"/>
    <x v="7"/>
    <x v="1"/>
    <s v="Sandra Hughes"/>
    <d v="2016-05-10T00:00:00"/>
    <x v="4"/>
    <s v="2016"/>
    <x v="0"/>
    <n v="6"/>
    <n v="12.42"/>
    <n v="74.52"/>
  </r>
  <r>
    <x v="2"/>
    <x v="5"/>
    <x v="1"/>
    <s v="Andrew Adams"/>
    <d v="2016-05-10T00:00:00"/>
    <x v="4"/>
    <s v="2016"/>
    <x v="0"/>
    <n v="9"/>
    <n v="12.42"/>
    <n v="111.78"/>
  </r>
  <r>
    <x v="2"/>
    <x v="4"/>
    <x v="1"/>
    <s v="Martha Harper"/>
    <d v="2016-05-10T00:00:00"/>
    <x v="4"/>
    <s v="2016"/>
    <x v="0"/>
    <n v="7"/>
    <n v="12.42"/>
    <n v="86.94"/>
  </r>
  <r>
    <x v="1"/>
    <x v="2"/>
    <x v="1"/>
    <s v="Mildred Hernandez"/>
    <d v="2016-05-10T00:00:00"/>
    <x v="4"/>
    <s v="2016"/>
    <x v="0"/>
    <n v="4"/>
    <n v="12.42"/>
    <n v="49.68"/>
  </r>
  <r>
    <x v="2"/>
    <x v="2"/>
    <x v="1"/>
    <s v="Jean Stephens"/>
    <d v="2016-05-10T00:00:00"/>
    <x v="4"/>
    <s v="2016"/>
    <x v="0"/>
    <n v="4"/>
    <n v="12.42"/>
    <n v="49.68"/>
  </r>
  <r>
    <x v="2"/>
    <x v="5"/>
    <x v="1"/>
    <s v="Walter Reed"/>
    <d v="2016-05-11T00:00:00"/>
    <x v="4"/>
    <s v="2016"/>
    <x v="0"/>
    <n v="7"/>
    <n v="12.42"/>
    <n v="86.94"/>
  </r>
  <r>
    <x v="4"/>
    <x v="6"/>
    <x v="0"/>
    <s v="Marilyn Perry"/>
    <d v="2016-05-11T00:00:00"/>
    <x v="4"/>
    <s v="2016"/>
    <x v="0"/>
    <n v="1"/>
    <n v="12.42"/>
    <n v="12.42"/>
  </r>
  <r>
    <x v="3"/>
    <x v="0"/>
    <x v="0"/>
    <s v="Phillip Johnston"/>
    <d v="2016-05-11T00:00:00"/>
    <x v="4"/>
    <s v="2016"/>
    <x v="0"/>
    <n v="10"/>
    <n v="12.42"/>
    <n v="124.2"/>
  </r>
  <r>
    <x v="1"/>
    <x v="5"/>
    <x v="1"/>
    <s v="Brenda Nelson"/>
    <d v="2016-05-11T00:00:00"/>
    <x v="4"/>
    <s v="2016"/>
    <x v="1"/>
    <n v="3"/>
    <n v="16.32"/>
    <n v="48.96"/>
  </r>
  <r>
    <x v="4"/>
    <x v="1"/>
    <x v="0"/>
    <s v="Wayne Lawson"/>
    <d v="2016-05-11T00:00:00"/>
    <x v="4"/>
    <s v="2016"/>
    <x v="3"/>
    <n v="5"/>
    <n v="53.35"/>
    <n v="266.75"/>
  </r>
  <r>
    <x v="0"/>
    <x v="0"/>
    <x v="0"/>
    <s v="Todd Spencer"/>
    <d v="2016-05-11T00:00:00"/>
    <x v="4"/>
    <s v="2016"/>
    <x v="3"/>
    <n v="7"/>
    <n v="53.35"/>
    <n v="373.45"/>
  </r>
  <r>
    <x v="2"/>
    <x v="2"/>
    <x v="1"/>
    <s v="Antonio Coleman"/>
    <d v="2016-05-11T00:00:00"/>
    <x v="4"/>
    <s v="2016"/>
    <x v="0"/>
    <n v="6"/>
    <n v="12.42"/>
    <n v="74.52"/>
  </r>
  <r>
    <x v="1"/>
    <x v="2"/>
    <x v="1"/>
    <s v="Gary Cook"/>
    <d v="2016-05-11T00:00:00"/>
    <x v="4"/>
    <s v="2016"/>
    <x v="2"/>
    <n v="4"/>
    <n v="17.829999999999998"/>
    <n v="71.319999999999993"/>
  </r>
  <r>
    <x v="0"/>
    <x v="6"/>
    <x v="0"/>
    <s v="Raymond Clark"/>
    <d v="2016-05-11T00:00:00"/>
    <x v="4"/>
    <s v="2016"/>
    <x v="0"/>
    <n v="3"/>
    <n v="12.42"/>
    <n v="37.26"/>
  </r>
  <r>
    <x v="0"/>
    <x v="1"/>
    <x v="0"/>
    <s v="Eric Stanley"/>
    <d v="2016-05-11T00:00:00"/>
    <x v="4"/>
    <s v="2016"/>
    <x v="2"/>
    <n v="10"/>
    <n v="17.829999999999998"/>
    <n v="178.29999999999998"/>
  </r>
  <r>
    <x v="0"/>
    <x v="0"/>
    <x v="0"/>
    <s v="Frances Lane"/>
    <d v="2016-05-11T00:00:00"/>
    <x v="4"/>
    <s v="2016"/>
    <x v="0"/>
    <n v="6"/>
    <n v="12.42"/>
    <n v="74.52"/>
  </r>
  <r>
    <x v="0"/>
    <x v="0"/>
    <x v="0"/>
    <s v="Todd Spencer"/>
    <d v="2016-05-11T00:00:00"/>
    <x v="4"/>
    <s v="2016"/>
    <x v="1"/>
    <n v="2"/>
    <n v="16.32"/>
    <n v="32.64"/>
  </r>
  <r>
    <x v="0"/>
    <x v="1"/>
    <x v="0"/>
    <s v="Teresa Thomas"/>
    <d v="2016-05-11T00:00:00"/>
    <x v="4"/>
    <s v="2016"/>
    <x v="2"/>
    <n v="8"/>
    <n v="17.829999999999998"/>
    <n v="142.63999999999999"/>
  </r>
  <r>
    <x v="2"/>
    <x v="4"/>
    <x v="1"/>
    <s v="Edward Taylor"/>
    <d v="2016-05-11T00:00:00"/>
    <x v="4"/>
    <s v="2016"/>
    <x v="1"/>
    <n v="10"/>
    <n v="16.32"/>
    <n v="163.19999999999999"/>
  </r>
  <r>
    <x v="0"/>
    <x v="0"/>
    <x v="0"/>
    <s v="Amy Carr"/>
    <d v="2016-05-12T00:00:00"/>
    <x v="4"/>
    <s v="2016"/>
    <x v="0"/>
    <n v="2"/>
    <n v="12.42"/>
    <n v="24.84"/>
  </r>
  <r>
    <x v="2"/>
    <x v="5"/>
    <x v="1"/>
    <s v="Laura Gutierrez"/>
    <d v="2016-05-12T00:00:00"/>
    <x v="4"/>
    <s v="2016"/>
    <x v="0"/>
    <n v="6"/>
    <n v="12.42"/>
    <n v="74.52"/>
  </r>
  <r>
    <x v="0"/>
    <x v="1"/>
    <x v="0"/>
    <s v="Lillian Wood"/>
    <d v="2016-05-12T00:00:00"/>
    <x v="4"/>
    <s v="2016"/>
    <x v="0"/>
    <n v="9"/>
    <n v="12.42"/>
    <n v="111.78"/>
  </r>
  <r>
    <x v="1"/>
    <x v="5"/>
    <x v="1"/>
    <s v="Harry Torres"/>
    <d v="2016-05-12T00:00:00"/>
    <x v="4"/>
    <s v="2016"/>
    <x v="0"/>
    <n v="4"/>
    <n v="12.42"/>
    <n v="49.68"/>
  </r>
  <r>
    <x v="4"/>
    <x v="3"/>
    <x v="0"/>
    <s v="Albert Dunn"/>
    <d v="2016-05-12T00:00:00"/>
    <x v="4"/>
    <s v="2016"/>
    <x v="1"/>
    <n v="10"/>
    <n v="16.32"/>
    <n v="163.19999999999999"/>
  </r>
  <r>
    <x v="3"/>
    <x v="1"/>
    <x v="0"/>
    <s v="Christina Little"/>
    <d v="2016-05-12T00:00:00"/>
    <x v="4"/>
    <s v="2016"/>
    <x v="0"/>
    <n v="7"/>
    <n v="12.42"/>
    <n v="86.94"/>
  </r>
  <r>
    <x v="2"/>
    <x v="5"/>
    <x v="1"/>
    <s v="Laura Gutierrez"/>
    <d v="2016-05-12T00:00:00"/>
    <x v="4"/>
    <s v="2016"/>
    <x v="3"/>
    <n v="9"/>
    <n v="53.35"/>
    <n v="480.15000000000003"/>
  </r>
  <r>
    <x v="2"/>
    <x v="2"/>
    <x v="1"/>
    <s v="Gary Cook"/>
    <d v="2016-05-12T00:00:00"/>
    <x v="4"/>
    <s v="2016"/>
    <x v="2"/>
    <n v="6"/>
    <n v="17.829999999999998"/>
    <n v="106.97999999999999"/>
  </r>
  <r>
    <x v="0"/>
    <x v="0"/>
    <x v="0"/>
    <s v="Shirley Rivera"/>
    <d v="2016-05-12T00:00:00"/>
    <x v="4"/>
    <s v="2016"/>
    <x v="3"/>
    <n v="10"/>
    <n v="53.35"/>
    <n v="533.5"/>
  </r>
  <r>
    <x v="0"/>
    <x v="0"/>
    <x v="0"/>
    <s v="Ryan Alvarez"/>
    <d v="2016-05-12T00:00:00"/>
    <x v="4"/>
    <s v="2016"/>
    <x v="3"/>
    <n v="3"/>
    <n v="53.35"/>
    <n v="160.05000000000001"/>
  </r>
  <r>
    <x v="2"/>
    <x v="4"/>
    <x v="1"/>
    <s v="Kevin Garza"/>
    <d v="2016-05-13T00:00:00"/>
    <x v="4"/>
    <s v="2016"/>
    <x v="0"/>
    <n v="3"/>
    <n v="12.42"/>
    <n v="37.26"/>
  </r>
  <r>
    <x v="3"/>
    <x v="1"/>
    <x v="0"/>
    <s v="Louise Frazier"/>
    <d v="2016-05-13T00:00:00"/>
    <x v="4"/>
    <s v="2016"/>
    <x v="1"/>
    <n v="9"/>
    <n v="16.32"/>
    <n v="146.88"/>
  </r>
  <r>
    <x v="1"/>
    <x v="2"/>
    <x v="1"/>
    <s v="Earl Morales"/>
    <d v="2016-05-13T00:00:00"/>
    <x v="4"/>
    <s v="2016"/>
    <x v="0"/>
    <n v="1"/>
    <n v="12.42"/>
    <n v="12.42"/>
  </r>
  <r>
    <x v="0"/>
    <x v="1"/>
    <x v="0"/>
    <s v="Gerald Phillips"/>
    <d v="2016-05-13T00:00:00"/>
    <x v="4"/>
    <s v="2016"/>
    <x v="1"/>
    <n v="5"/>
    <n v="16.32"/>
    <n v="81.599999999999994"/>
  </r>
  <r>
    <x v="4"/>
    <x v="6"/>
    <x v="0"/>
    <s v="Lois Baker"/>
    <d v="2016-05-13T00:00:00"/>
    <x v="4"/>
    <s v="2016"/>
    <x v="3"/>
    <n v="8"/>
    <n v="53.35"/>
    <n v="426.8"/>
  </r>
  <r>
    <x v="2"/>
    <x v="2"/>
    <x v="1"/>
    <s v="Jerry Collins"/>
    <d v="2016-05-13T00:00:00"/>
    <x v="4"/>
    <s v="2016"/>
    <x v="3"/>
    <n v="6"/>
    <n v="53.35"/>
    <n v="320.10000000000002"/>
  </r>
  <r>
    <x v="2"/>
    <x v="2"/>
    <x v="1"/>
    <s v="Jane Ramirez"/>
    <d v="2016-05-13T00:00:00"/>
    <x v="4"/>
    <s v="2016"/>
    <x v="2"/>
    <n v="1"/>
    <n v="17.829999999999998"/>
    <n v="17.829999999999998"/>
  </r>
  <r>
    <x v="1"/>
    <x v="5"/>
    <x v="1"/>
    <s v="Ann Hall"/>
    <d v="2016-05-13T00:00:00"/>
    <x v="4"/>
    <s v="2016"/>
    <x v="0"/>
    <n v="4"/>
    <n v="12.42"/>
    <n v="49.68"/>
  </r>
  <r>
    <x v="3"/>
    <x v="0"/>
    <x v="0"/>
    <s v="Christopher Pierce"/>
    <d v="2016-05-13T00:00:00"/>
    <x v="4"/>
    <s v="2016"/>
    <x v="2"/>
    <n v="10"/>
    <n v="17.829999999999998"/>
    <n v="178.29999999999998"/>
  </r>
  <r>
    <x v="0"/>
    <x v="1"/>
    <x v="0"/>
    <s v="Anthony Berry"/>
    <d v="2016-05-14T00:00:00"/>
    <x v="4"/>
    <s v="2016"/>
    <x v="3"/>
    <n v="8"/>
    <n v="53.35"/>
    <n v="426.8"/>
  </r>
  <r>
    <x v="0"/>
    <x v="1"/>
    <x v="0"/>
    <s v="Antonio Mason"/>
    <d v="2016-05-14T00:00:00"/>
    <x v="4"/>
    <s v="2016"/>
    <x v="0"/>
    <n v="3"/>
    <n v="12.42"/>
    <n v="37.26"/>
  </r>
  <r>
    <x v="0"/>
    <x v="3"/>
    <x v="0"/>
    <s v="Ernest Bishop"/>
    <d v="2016-05-14T00:00:00"/>
    <x v="4"/>
    <s v="2016"/>
    <x v="0"/>
    <n v="3"/>
    <n v="12.42"/>
    <n v="37.26"/>
  </r>
  <r>
    <x v="0"/>
    <x v="3"/>
    <x v="0"/>
    <s v="Emily Duncan"/>
    <d v="2016-05-14T00:00:00"/>
    <x v="4"/>
    <s v="2016"/>
    <x v="0"/>
    <n v="5"/>
    <n v="12.42"/>
    <n v="62.1"/>
  </r>
  <r>
    <x v="0"/>
    <x v="1"/>
    <x v="0"/>
    <s v="Denise Perez"/>
    <d v="2016-05-14T00:00:00"/>
    <x v="4"/>
    <s v="2016"/>
    <x v="0"/>
    <n v="5"/>
    <n v="12.42"/>
    <n v="62.1"/>
  </r>
  <r>
    <x v="0"/>
    <x v="1"/>
    <x v="0"/>
    <s v="Harold Hunter"/>
    <d v="2016-05-14T00:00:00"/>
    <x v="4"/>
    <s v="2016"/>
    <x v="2"/>
    <n v="4"/>
    <n v="17.829999999999998"/>
    <n v="71.319999999999993"/>
  </r>
  <r>
    <x v="1"/>
    <x v="4"/>
    <x v="1"/>
    <s v="Lillian Howard"/>
    <d v="2016-05-14T00:00:00"/>
    <x v="4"/>
    <s v="2016"/>
    <x v="0"/>
    <n v="4"/>
    <n v="12.42"/>
    <n v="49.68"/>
  </r>
  <r>
    <x v="3"/>
    <x v="1"/>
    <x v="0"/>
    <s v="Randy Burton"/>
    <d v="2016-05-14T00:00:00"/>
    <x v="4"/>
    <s v="2016"/>
    <x v="1"/>
    <n v="10"/>
    <n v="16.32"/>
    <n v="163.19999999999999"/>
  </r>
  <r>
    <x v="2"/>
    <x v="7"/>
    <x v="1"/>
    <s v="Laura Mcdonald"/>
    <d v="2016-05-14T00:00:00"/>
    <x v="4"/>
    <s v="2016"/>
    <x v="3"/>
    <n v="9"/>
    <n v="53.35"/>
    <n v="480.15000000000003"/>
  </r>
  <r>
    <x v="0"/>
    <x v="1"/>
    <x v="0"/>
    <s v="Kimberly Adams"/>
    <d v="2016-05-14T00:00:00"/>
    <x v="4"/>
    <s v="2016"/>
    <x v="2"/>
    <n v="8"/>
    <n v="17.829999999999998"/>
    <n v="142.63999999999999"/>
  </r>
  <r>
    <x v="0"/>
    <x v="3"/>
    <x v="0"/>
    <s v="Judy Carpenter"/>
    <d v="2016-05-14T00:00:00"/>
    <x v="4"/>
    <s v="2016"/>
    <x v="0"/>
    <n v="4"/>
    <n v="12.42"/>
    <n v="49.68"/>
  </r>
  <r>
    <x v="4"/>
    <x v="6"/>
    <x v="0"/>
    <s v="Brandon Morales"/>
    <d v="2016-05-14T00:00:00"/>
    <x v="4"/>
    <s v="2016"/>
    <x v="0"/>
    <n v="8"/>
    <n v="12.42"/>
    <n v="99.36"/>
  </r>
  <r>
    <x v="0"/>
    <x v="0"/>
    <x v="0"/>
    <s v="Eugene Flores"/>
    <d v="2016-05-15T00:00:00"/>
    <x v="4"/>
    <s v="2016"/>
    <x v="1"/>
    <n v="3"/>
    <n v="16.32"/>
    <n v="48.96"/>
  </r>
  <r>
    <x v="0"/>
    <x v="1"/>
    <x v="0"/>
    <s v="Wayne Rivera"/>
    <d v="2016-05-15T00:00:00"/>
    <x v="4"/>
    <s v="2016"/>
    <x v="2"/>
    <n v="5"/>
    <n v="17.829999999999998"/>
    <n v="89.149999999999991"/>
  </r>
  <r>
    <x v="0"/>
    <x v="1"/>
    <x v="0"/>
    <s v="Billy Reed"/>
    <d v="2016-05-15T00:00:00"/>
    <x v="4"/>
    <s v="2016"/>
    <x v="0"/>
    <n v="4"/>
    <n v="12.42"/>
    <n v="49.68"/>
  </r>
  <r>
    <x v="2"/>
    <x v="4"/>
    <x v="1"/>
    <s v="Samuel Garza"/>
    <d v="2016-05-15T00:00:00"/>
    <x v="4"/>
    <s v="2016"/>
    <x v="3"/>
    <n v="2"/>
    <n v="53.35"/>
    <n v="106.7"/>
  </r>
  <r>
    <x v="3"/>
    <x v="6"/>
    <x v="0"/>
    <s v="Lois Baker"/>
    <d v="2016-05-15T00:00:00"/>
    <x v="4"/>
    <s v="2016"/>
    <x v="3"/>
    <n v="4"/>
    <n v="53.35"/>
    <n v="213.4"/>
  </r>
  <r>
    <x v="0"/>
    <x v="0"/>
    <x v="0"/>
    <s v="Kathryn Fox"/>
    <d v="2016-05-15T00:00:00"/>
    <x v="4"/>
    <s v="2016"/>
    <x v="3"/>
    <n v="8"/>
    <n v="53.35"/>
    <n v="426.8"/>
  </r>
  <r>
    <x v="2"/>
    <x v="2"/>
    <x v="1"/>
    <s v="Joseph Dixon"/>
    <d v="2016-05-15T00:00:00"/>
    <x v="4"/>
    <s v="2016"/>
    <x v="0"/>
    <n v="5"/>
    <n v="12.42"/>
    <n v="62.1"/>
  </r>
  <r>
    <x v="1"/>
    <x v="5"/>
    <x v="1"/>
    <s v="Adam Martin"/>
    <d v="2016-05-15T00:00:00"/>
    <x v="4"/>
    <s v="2016"/>
    <x v="0"/>
    <n v="2"/>
    <n v="12.42"/>
    <n v="24.84"/>
  </r>
  <r>
    <x v="0"/>
    <x v="1"/>
    <x v="0"/>
    <s v="Martha Bryant"/>
    <d v="2016-05-15T00:00:00"/>
    <x v="4"/>
    <s v="2016"/>
    <x v="0"/>
    <n v="5"/>
    <n v="12.42"/>
    <n v="62.1"/>
  </r>
  <r>
    <x v="3"/>
    <x v="3"/>
    <x v="0"/>
    <s v="Maria Hughes"/>
    <d v="2016-05-16T00:00:00"/>
    <x v="4"/>
    <s v="2016"/>
    <x v="1"/>
    <n v="9"/>
    <n v="16.32"/>
    <n v="146.88"/>
  </r>
  <r>
    <x v="0"/>
    <x v="0"/>
    <x v="0"/>
    <s v="Carl Ford"/>
    <d v="2016-05-16T00:00:00"/>
    <x v="4"/>
    <s v="2016"/>
    <x v="2"/>
    <n v="5"/>
    <n v="17.829999999999998"/>
    <n v="89.149999999999991"/>
  </r>
  <r>
    <x v="4"/>
    <x v="0"/>
    <x v="0"/>
    <s v="Paul Perkins"/>
    <d v="2016-05-16T00:00:00"/>
    <x v="4"/>
    <s v="2016"/>
    <x v="0"/>
    <n v="6"/>
    <n v="12.42"/>
    <n v="74.52"/>
  </r>
  <r>
    <x v="1"/>
    <x v="4"/>
    <x v="1"/>
    <s v="Phillip Harrison"/>
    <d v="2016-05-16T00:00:00"/>
    <x v="4"/>
    <s v="2016"/>
    <x v="0"/>
    <n v="8"/>
    <n v="12.42"/>
    <n v="99.36"/>
  </r>
  <r>
    <x v="0"/>
    <x v="3"/>
    <x v="0"/>
    <s v="Anthony Ruiz"/>
    <d v="2016-05-16T00:00:00"/>
    <x v="4"/>
    <s v="2016"/>
    <x v="0"/>
    <n v="6"/>
    <n v="12.42"/>
    <n v="74.52"/>
  </r>
  <r>
    <x v="0"/>
    <x v="0"/>
    <x v="0"/>
    <s v="Carolyn Vasquez"/>
    <d v="2016-05-16T00:00:00"/>
    <x v="4"/>
    <s v="2016"/>
    <x v="3"/>
    <n v="6"/>
    <n v="53.35"/>
    <n v="320.10000000000002"/>
  </r>
  <r>
    <x v="2"/>
    <x v="2"/>
    <x v="1"/>
    <s v="Kimberly Lee"/>
    <d v="2016-05-16T00:00:00"/>
    <x v="4"/>
    <s v="2016"/>
    <x v="3"/>
    <n v="7"/>
    <n v="53.35"/>
    <n v="373.45"/>
  </r>
  <r>
    <x v="1"/>
    <x v="2"/>
    <x v="1"/>
    <s v="Annie Hunter"/>
    <d v="2016-05-16T00:00:00"/>
    <x v="4"/>
    <s v="2016"/>
    <x v="0"/>
    <n v="2"/>
    <n v="12.42"/>
    <n v="24.84"/>
  </r>
  <r>
    <x v="1"/>
    <x v="4"/>
    <x v="1"/>
    <s v="Joyce Garcia"/>
    <d v="2016-05-16T00:00:00"/>
    <x v="4"/>
    <s v="2016"/>
    <x v="3"/>
    <n v="1"/>
    <n v="53.35"/>
    <n v="53.35"/>
  </r>
  <r>
    <x v="0"/>
    <x v="1"/>
    <x v="0"/>
    <s v="Joshua Campbell"/>
    <d v="2016-05-16T00:00:00"/>
    <x v="4"/>
    <s v="2016"/>
    <x v="0"/>
    <n v="4"/>
    <n v="12.42"/>
    <n v="49.68"/>
  </r>
  <r>
    <x v="4"/>
    <x v="6"/>
    <x v="0"/>
    <s v="William Collins"/>
    <d v="2016-05-16T00:00:00"/>
    <x v="4"/>
    <s v="2016"/>
    <x v="3"/>
    <n v="7"/>
    <n v="53.35"/>
    <n v="373.45"/>
  </r>
  <r>
    <x v="0"/>
    <x v="1"/>
    <x v="0"/>
    <s v="Joseph Ryan"/>
    <d v="2016-05-16T00:00:00"/>
    <x v="4"/>
    <s v="2016"/>
    <x v="0"/>
    <n v="8"/>
    <n v="12.42"/>
    <n v="99.36"/>
  </r>
  <r>
    <x v="0"/>
    <x v="1"/>
    <x v="0"/>
    <s v="Mark Parker"/>
    <d v="2016-05-16T00:00:00"/>
    <x v="4"/>
    <s v="2016"/>
    <x v="2"/>
    <n v="5"/>
    <n v="17.829999999999998"/>
    <n v="89.149999999999991"/>
  </r>
  <r>
    <x v="2"/>
    <x v="4"/>
    <x v="1"/>
    <s v="Sharon Wagner"/>
    <d v="2016-05-16T00:00:00"/>
    <x v="4"/>
    <s v="2016"/>
    <x v="1"/>
    <n v="5"/>
    <n v="16.32"/>
    <n v="81.599999999999994"/>
  </r>
  <r>
    <x v="0"/>
    <x v="0"/>
    <x v="0"/>
    <s v="Jeremy Richards"/>
    <d v="2016-05-16T00:00:00"/>
    <x v="4"/>
    <s v="2016"/>
    <x v="3"/>
    <n v="4"/>
    <n v="53.35"/>
    <n v="213.4"/>
  </r>
  <r>
    <x v="2"/>
    <x v="4"/>
    <x v="1"/>
    <s v="Lois Fernandez"/>
    <d v="2016-05-16T00:00:00"/>
    <x v="4"/>
    <s v="2016"/>
    <x v="0"/>
    <n v="7"/>
    <n v="12.42"/>
    <n v="86.94"/>
  </r>
  <r>
    <x v="0"/>
    <x v="1"/>
    <x v="0"/>
    <s v="Christina Oliver"/>
    <d v="2016-05-16T00:00:00"/>
    <x v="4"/>
    <s v="2016"/>
    <x v="2"/>
    <n v="4"/>
    <n v="17.829999999999998"/>
    <n v="71.319999999999993"/>
  </r>
  <r>
    <x v="2"/>
    <x v="4"/>
    <x v="1"/>
    <s v="Edward Taylor"/>
    <d v="2016-05-16T00:00:00"/>
    <x v="4"/>
    <s v="2016"/>
    <x v="0"/>
    <n v="4"/>
    <n v="12.42"/>
    <n v="49.68"/>
  </r>
  <r>
    <x v="3"/>
    <x v="1"/>
    <x v="0"/>
    <s v="Roy Collins"/>
    <d v="2016-05-17T00:00:00"/>
    <x v="4"/>
    <s v="2016"/>
    <x v="3"/>
    <n v="8"/>
    <n v="53.35"/>
    <n v="426.8"/>
  </r>
  <r>
    <x v="0"/>
    <x v="1"/>
    <x v="0"/>
    <s v="Betty Stewart"/>
    <d v="2016-05-17T00:00:00"/>
    <x v="4"/>
    <s v="2016"/>
    <x v="0"/>
    <n v="7"/>
    <n v="12.42"/>
    <n v="86.94"/>
  </r>
  <r>
    <x v="4"/>
    <x v="1"/>
    <x v="0"/>
    <s v="Ruby Matthews"/>
    <d v="2016-05-17T00:00:00"/>
    <x v="4"/>
    <s v="2016"/>
    <x v="0"/>
    <n v="2"/>
    <n v="12.42"/>
    <n v="24.84"/>
  </r>
  <r>
    <x v="3"/>
    <x v="1"/>
    <x v="0"/>
    <s v="Louise Frazier"/>
    <d v="2016-05-17T00:00:00"/>
    <x v="4"/>
    <s v="2016"/>
    <x v="3"/>
    <n v="4"/>
    <n v="53.35"/>
    <n v="213.4"/>
  </r>
  <r>
    <x v="3"/>
    <x v="0"/>
    <x v="0"/>
    <s v="Lillian Burke"/>
    <d v="2016-05-17T00:00:00"/>
    <x v="4"/>
    <s v="2016"/>
    <x v="3"/>
    <n v="4"/>
    <n v="53.35"/>
    <n v="213.4"/>
  </r>
  <r>
    <x v="0"/>
    <x v="1"/>
    <x v="0"/>
    <s v="Evelyn Greene"/>
    <d v="2016-05-17T00:00:00"/>
    <x v="4"/>
    <s v="2016"/>
    <x v="3"/>
    <n v="7"/>
    <n v="53.35"/>
    <n v="373.45"/>
  </r>
  <r>
    <x v="2"/>
    <x v="2"/>
    <x v="1"/>
    <s v="Aaron Boyd"/>
    <d v="2016-05-17T00:00:00"/>
    <x v="4"/>
    <s v="2016"/>
    <x v="0"/>
    <n v="9"/>
    <n v="12.42"/>
    <n v="111.78"/>
  </r>
  <r>
    <x v="1"/>
    <x v="4"/>
    <x v="1"/>
    <s v="Jeremy Diaz"/>
    <d v="2016-05-17T00:00:00"/>
    <x v="4"/>
    <s v="2016"/>
    <x v="3"/>
    <n v="7"/>
    <n v="53.35"/>
    <n v="373.45"/>
  </r>
  <r>
    <x v="1"/>
    <x v="2"/>
    <x v="1"/>
    <s v="Pamela Alexander"/>
    <d v="2016-05-17T00:00:00"/>
    <x v="4"/>
    <s v="2016"/>
    <x v="3"/>
    <n v="3"/>
    <n v="53.35"/>
    <n v="160.05000000000001"/>
  </r>
  <r>
    <x v="0"/>
    <x v="6"/>
    <x v="0"/>
    <s v="Raymond Clark"/>
    <d v="2016-05-17T00:00:00"/>
    <x v="4"/>
    <s v="2016"/>
    <x v="0"/>
    <n v="10"/>
    <n v="12.42"/>
    <n v="124.2"/>
  </r>
  <r>
    <x v="2"/>
    <x v="2"/>
    <x v="1"/>
    <s v="Gregory Richardson"/>
    <d v="2016-05-17T00:00:00"/>
    <x v="4"/>
    <s v="2016"/>
    <x v="0"/>
    <n v="6"/>
    <n v="12.42"/>
    <n v="74.52"/>
  </r>
  <r>
    <x v="3"/>
    <x v="6"/>
    <x v="0"/>
    <s v="Ashley Olson"/>
    <d v="2016-05-17T00:00:00"/>
    <x v="4"/>
    <s v="2016"/>
    <x v="3"/>
    <n v="8"/>
    <n v="53.35"/>
    <n v="426.8"/>
  </r>
  <r>
    <x v="4"/>
    <x v="1"/>
    <x v="0"/>
    <s v="Annie Wilson"/>
    <d v="2016-05-17T00:00:00"/>
    <x v="4"/>
    <s v="2016"/>
    <x v="0"/>
    <n v="3"/>
    <n v="12.42"/>
    <n v="37.26"/>
  </r>
  <r>
    <x v="2"/>
    <x v="2"/>
    <x v="1"/>
    <s v="Denise Henry"/>
    <d v="2016-05-17T00:00:00"/>
    <x v="4"/>
    <s v="2016"/>
    <x v="0"/>
    <n v="2"/>
    <n v="12.42"/>
    <n v="24.84"/>
  </r>
  <r>
    <x v="3"/>
    <x v="1"/>
    <x v="0"/>
    <s v="Sharon Rose"/>
    <d v="2016-05-18T00:00:00"/>
    <x v="4"/>
    <s v="2016"/>
    <x v="3"/>
    <n v="6"/>
    <n v="53.35"/>
    <n v="320.10000000000002"/>
  </r>
  <r>
    <x v="4"/>
    <x v="1"/>
    <x v="0"/>
    <s v="Roy Collins"/>
    <d v="2016-05-18T00:00:00"/>
    <x v="4"/>
    <s v="2016"/>
    <x v="3"/>
    <n v="9"/>
    <n v="53.35"/>
    <n v="480.15000000000003"/>
  </r>
  <r>
    <x v="3"/>
    <x v="3"/>
    <x v="0"/>
    <s v="Johnny Fowler"/>
    <d v="2016-05-18T00:00:00"/>
    <x v="4"/>
    <s v="2016"/>
    <x v="3"/>
    <n v="1"/>
    <n v="53.35"/>
    <n v="53.35"/>
  </r>
  <r>
    <x v="0"/>
    <x v="3"/>
    <x v="0"/>
    <s v="Victor Bell"/>
    <d v="2016-05-18T00:00:00"/>
    <x v="4"/>
    <s v="2016"/>
    <x v="3"/>
    <n v="7"/>
    <n v="53.35"/>
    <n v="373.45"/>
  </r>
  <r>
    <x v="2"/>
    <x v="7"/>
    <x v="1"/>
    <s v="Stephen Rice"/>
    <d v="2016-05-18T00:00:00"/>
    <x v="4"/>
    <s v="2016"/>
    <x v="0"/>
    <n v="5"/>
    <n v="12.42"/>
    <n v="62.1"/>
  </r>
  <r>
    <x v="3"/>
    <x v="3"/>
    <x v="0"/>
    <s v="Ruth Fields"/>
    <d v="2016-05-18T00:00:00"/>
    <x v="4"/>
    <s v="2016"/>
    <x v="0"/>
    <n v="9"/>
    <n v="12.42"/>
    <n v="111.78"/>
  </r>
  <r>
    <x v="2"/>
    <x v="4"/>
    <x v="1"/>
    <s v="Alan Cole"/>
    <d v="2016-05-18T00:00:00"/>
    <x v="4"/>
    <s v="2016"/>
    <x v="1"/>
    <n v="7"/>
    <n v="16.32"/>
    <n v="114.24000000000001"/>
  </r>
  <r>
    <x v="0"/>
    <x v="1"/>
    <x v="0"/>
    <s v="Daniel Morris"/>
    <d v="2016-05-18T00:00:00"/>
    <x v="4"/>
    <s v="2016"/>
    <x v="0"/>
    <n v="10"/>
    <n v="12.42"/>
    <n v="124.2"/>
  </r>
  <r>
    <x v="3"/>
    <x v="1"/>
    <x v="0"/>
    <s v="Mark Alexander"/>
    <d v="2016-05-18T00:00:00"/>
    <x v="4"/>
    <s v="2016"/>
    <x v="2"/>
    <n v="2"/>
    <n v="17.829999999999998"/>
    <n v="35.659999999999997"/>
  </r>
  <r>
    <x v="2"/>
    <x v="2"/>
    <x v="1"/>
    <s v="Karen Willis"/>
    <d v="2016-05-18T00:00:00"/>
    <x v="4"/>
    <s v="2016"/>
    <x v="3"/>
    <n v="3"/>
    <n v="53.35"/>
    <n v="160.05000000000001"/>
  </r>
  <r>
    <x v="2"/>
    <x v="4"/>
    <x v="1"/>
    <s v="Wanda Allen"/>
    <d v="2016-05-18T00:00:00"/>
    <x v="4"/>
    <s v="2016"/>
    <x v="1"/>
    <n v="1"/>
    <n v="16.32"/>
    <n v="16.32"/>
  </r>
  <r>
    <x v="2"/>
    <x v="5"/>
    <x v="1"/>
    <s v="Andrea Washington"/>
    <d v="2016-05-18T00:00:00"/>
    <x v="4"/>
    <s v="2016"/>
    <x v="0"/>
    <n v="9"/>
    <n v="12.42"/>
    <n v="111.78"/>
  </r>
  <r>
    <x v="2"/>
    <x v="4"/>
    <x v="1"/>
    <s v="Julie Gonzalez"/>
    <d v="2016-05-18T00:00:00"/>
    <x v="4"/>
    <s v="2016"/>
    <x v="2"/>
    <n v="7"/>
    <n v="17.829999999999998"/>
    <n v="124.80999999999999"/>
  </r>
  <r>
    <x v="1"/>
    <x v="5"/>
    <x v="1"/>
    <s v="Frank Garrett"/>
    <d v="2016-05-18T00:00:00"/>
    <x v="4"/>
    <s v="2016"/>
    <x v="0"/>
    <n v="5"/>
    <n v="12.42"/>
    <n v="62.1"/>
  </r>
  <r>
    <x v="3"/>
    <x v="1"/>
    <x v="0"/>
    <s v="Wayne Lawson"/>
    <d v="2016-05-18T00:00:00"/>
    <x v="4"/>
    <s v="2016"/>
    <x v="3"/>
    <n v="9"/>
    <n v="53.35"/>
    <n v="480.15000000000003"/>
  </r>
  <r>
    <x v="2"/>
    <x v="2"/>
    <x v="1"/>
    <s v="Ruth Kennedy"/>
    <d v="2016-05-19T00:00:00"/>
    <x v="4"/>
    <s v="2016"/>
    <x v="0"/>
    <n v="10"/>
    <n v="12.42"/>
    <n v="124.2"/>
  </r>
  <r>
    <x v="2"/>
    <x v="5"/>
    <x v="1"/>
    <s v="Edward Foster"/>
    <d v="2016-05-19T00:00:00"/>
    <x v="4"/>
    <s v="2016"/>
    <x v="0"/>
    <n v="4"/>
    <n v="12.42"/>
    <n v="49.68"/>
  </r>
  <r>
    <x v="4"/>
    <x v="6"/>
    <x v="0"/>
    <s v="Scott Weaver"/>
    <d v="2016-05-19T00:00:00"/>
    <x v="4"/>
    <s v="2016"/>
    <x v="3"/>
    <n v="2"/>
    <n v="53.35"/>
    <n v="106.7"/>
  </r>
  <r>
    <x v="2"/>
    <x v="2"/>
    <x v="1"/>
    <s v="Jason Berry"/>
    <d v="2016-05-19T00:00:00"/>
    <x v="4"/>
    <s v="2016"/>
    <x v="1"/>
    <n v="3"/>
    <n v="16.32"/>
    <n v="48.96"/>
  </r>
  <r>
    <x v="4"/>
    <x v="0"/>
    <x v="0"/>
    <s v="Louise Rivera"/>
    <d v="2016-05-19T00:00:00"/>
    <x v="4"/>
    <s v="2016"/>
    <x v="2"/>
    <n v="5"/>
    <n v="17.829999999999998"/>
    <n v="89.149999999999991"/>
  </r>
  <r>
    <x v="0"/>
    <x v="1"/>
    <x v="0"/>
    <s v="Christina Little"/>
    <d v="2016-05-19T00:00:00"/>
    <x v="4"/>
    <s v="2016"/>
    <x v="3"/>
    <n v="10"/>
    <n v="53.35"/>
    <n v="533.5"/>
  </r>
  <r>
    <x v="2"/>
    <x v="5"/>
    <x v="1"/>
    <s v="Kenneth James"/>
    <d v="2016-05-19T00:00:00"/>
    <x v="4"/>
    <s v="2016"/>
    <x v="2"/>
    <n v="8"/>
    <n v="17.829999999999998"/>
    <n v="142.63999999999999"/>
  </r>
  <r>
    <x v="1"/>
    <x v="5"/>
    <x v="1"/>
    <s v="Kenneth James"/>
    <d v="2016-05-19T00:00:00"/>
    <x v="4"/>
    <s v="2016"/>
    <x v="0"/>
    <n v="9"/>
    <n v="12.42"/>
    <n v="111.78"/>
  </r>
  <r>
    <x v="1"/>
    <x v="2"/>
    <x v="1"/>
    <s v="Christine Wallace"/>
    <d v="2016-05-19T00:00:00"/>
    <x v="4"/>
    <s v="2016"/>
    <x v="2"/>
    <n v="8"/>
    <n v="17.829999999999998"/>
    <n v="142.63999999999999"/>
  </r>
  <r>
    <x v="0"/>
    <x v="0"/>
    <x v="0"/>
    <s v="Alan Romero"/>
    <d v="2016-05-19T00:00:00"/>
    <x v="4"/>
    <s v="2016"/>
    <x v="3"/>
    <n v="9"/>
    <n v="53.35"/>
    <n v="480.15000000000003"/>
  </r>
  <r>
    <x v="3"/>
    <x v="1"/>
    <x v="0"/>
    <s v="Albert Miller"/>
    <d v="2016-05-20T00:00:00"/>
    <x v="4"/>
    <s v="2016"/>
    <x v="0"/>
    <n v="9"/>
    <n v="12.42"/>
    <n v="111.78"/>
  </r>
  <r>
    <x v="4"/>
    <x v="1"/>
    <x v="0"/>
    <s v="Edward Cooper"/>
    <d v="2016-05-20T00:00:00"/>
    <x v="4"/>
    <s v="2016"/>
    <x v="0"/>
    <n v="5"/>
    <n v="12.42"/>
    <n v="62.1"/>
  </r>
  <r>
    <x v="2"/>
    <x v="2"/>
    <x v="1"/>
    <s v="Craig Reyes"/>
    <d v="2016-05-20T00:00:00"/>
    <x v="4"/>
    <s v="2016"/>
    <x v="0"/>
    <n v="1"/>
    <n v="12.42"/>
    <n v="12.42"/>
  </r>
  <r>
    <x v="0"/>
    <x v="0"/>
    <x v="0"/>
    <s v="Jerry Smith"/>
    <d v="2016-05-20T00:00:00"/>
    <x v="4"/>
    <s v="2016"/>
    <x v="0"/>
    <n v="10"/>
    <n v="12.42"/>
    <n v="124.2"/>
  </r>
  <r>
    <x v="2"/>
    <x v="2"/>
    <x v="1"/>
    <s v="Jean Stephens"/>
    <d v="2016-05-20T00:00:00"/>
    <x v="4"/>
    <s v="2016"/>
    <x v="0"/>
    <n v="1"/>
    <n v="12.42"/>
    <n v="12.42"/>
  </r>
  <r>
    <x v="3"/>
    <x v="1"/>
    <x v="0"/>
    <s v="Frank Owens"/>
    <d v="2016-05-20T00:00:00"/>
    <x v="4"/>
    <s v="2016"/>
    <x v="1"/>
    <n v="6"/>
    <n v="16.32"/>
    <n v="97.92"/>
  </r>
  <r>
    <x v="2"/>
    <x v="4"/>
    <x v="1"/>
    <s v="Donald Ryan"/>
    <d v="2016-05-20T00:00:00"/>
    <x v="4"/>
    <s v="2016"/>
    <x v="3"/>
    <n v="10"/>
    <n v="53.35"/>
    <n v="533.5"/>
  </r>
  <r>
    <x v="0"/>
    <x v="0"/>
    <x v="0"/>
    <s v="Eugene Schmidt"/>
    <d v="2016-05-20T00:00:00"/>
    <x v="4"/>
    <s v="2016"/>
    <x v="3"/>
    <n v="1"/>
    <n v="53.35"/>
    <n v="53.35"/>
  </r>
  <r>
    <x v="0"/>
    <x v="6"/>
    <x v="0"/>
    <s v="Katherine Carroll"/>
    <d v="2016-05-20T00:00:00"/>
    <x v="4"/>
    <s v="2016"/>
    <x v="2"/>
    <n v="4"/>
    <n v="17.829999999999998"/>
    <n v="71.319999999999993"/>
  </r>
  <r>
    <x v="2"/>
    <x v="2"/>
    <x v="1"/>
    <s v="Earl White"/>
    <d v="2016-05-20T00:00:00"/>
    <x v="4"/>
    <s v="2016"/>
    <x v="0"/>
    <n v="1"/>
    <n v="12.42"/>
    <n v="12.42"/>
  </r>
  <r>
    <x v="3"/>
    <x v="0"/>
    <x v="0"/>
    <s v="Randy West"/>
    <d v="2016-05-20T00:00:00"/>
    <x v="4"/>
    <s v="2016"/>
    <x v="0"/>
    <n v="7"/>
    <n v="12.42"/>
    <n v="86.94"/>
  </r>
  <r>
    <x v="0"/>
    <x v="1"/>
    <x v="0"/>
    <s v="Emily Patterson"/>
    <d v="2016-05-20T00:00:00"/>
    <x v="4"/>
    <s v="2016"/>
    <x v="1"/>
    <n v="3"/>
    <n v="16.32"/>
    <n v="48.96"/>
  </r>
  <r>
    <x v="3"/>
    <x v="3"/>
    <x v="0"/>
    <s v="Lisa Thomas"/>
    <d v="2016-05-20T00:00:00"/>
    <x v="4"/>
    <s v="2016"/>
    <x v="2"/>
    <n v="6"/>
    <n v="17.829999999999998"/>
    <n v="106.97999999999999"/>
  </r>
  <r>
    <x v="0"/>
    <x v="1"/>
    <x v="0"/>
    <s v="Eugene Wilson"/>
    <d v="2016-05-20T00:00:00"/>
    <x v="4"/>
    <s v="2016"/>
    <x v="0"/>
    <n v="3"/>
    <n v="12.42"/>
    <n v="37.26"/>
  </r>
  <r>
    <x v="2"/>
    <x v="7"/>
    <x v="1"/>
    <s v="Doris Diaz"/>
    <d v="2016-05-20T00:00:00"/>
    <x v="4"/>
    <s v="2016"/>
    <x v="2"/>
    <n v="8"/>
    <n v="17.829999999999998"/>
    <n v="142.63999999999999"/>
  </r>
  <r>
    <x v="4"/>
    <x v="6"/>
    <x v="0"/>
    <s v="Ashley Olson"/>
    <d v="2016-05-21T00:00:00"/>
    <x v="4"/>
    <s v="2016"/>
    <x v="0"/>
    <n v="2"/>
    <n v="12.42"/>
    <n v="24.84"/>
  </r>
  <r>
    <x v="2"/>
    <x v="4"/>
    <x v="1"/>
    <s v="Kathy Lee"/>
    <d v="2016-05-21T00:00:00"/>
    <x v="4"/>
    <s v="2016"/>
    <x v="0"/>
    <n v="8"/>
    <n v="12.42"/>
    <n v="99.36"/>
  </r>
  <r>
    <x v="0"/>
    <x v="3"/>
    <x v="0"/>
    <s v="Joseph Foster"/>
    <d v="2016-05-21T00:00:00"/>
    <x v="4"/>
    <s v="2016"/>
    <x v="0"/>
    <n v="9"/>
    <n v="12.42"/>
    <n v="111.78"/>
  </r>
  <r>
    <x v="2"/>
    <x v="2"/>
    <x v="1"/>
    <s v="Gregory Richardson"/>
    <d v="2016-05-21T00:00:00"/>
    <x v="4"/>
    <s v="2016"/>
    <x v="0"/>
    <n v="2"/>
    <n v="12.42"/>
    <n v="24.84"/>
  </r>
  <r>
    <x v="3"/>
    <x v="1"/>
    <x v="0"/>
    <s v="Roy Collins"/>
    <d v="2016-05-21T00:00:00"/>
    <x v="4"/>
    <s v="2016"/>
    <x v="0"/>
    <n v="2"/>
    <n v="12.42"/>
    <n v="24.84"/>
  </r>
  <r>
    <x v="2"/>
    <x v="2"/>
    <x v="1"/>
    <s v="Jerry Collins"/>
    <d v="2016-05-21T00:00:00"/>
    <x v="4"/>
    <s v="2016"/>
    <x v="0"/>
    <n v="3"/>
    <n v="12.42"/>
    <n v="37.26"/>
  </r>
  <r>
    <x v="2"/>
    <x v="5"/>
    <x v="1"/>
    <s v="Rachel Stanley"/>
    <d v="2016-05-21T00:00:00"/>
    <x v="4"/>
    <s v="2016"/>
    <x v="3"/>
    <n v="3"/>
    <n v="53.35"/>
    <n v="160.05000000000001"/>
  </r>
  <r>
    <x v="2"/>
    <x v="4"/>
    <x v="1"/>
    <s v="Anna Garcia"/>
    <d v="2016-05-21T00:00:00"/>
    <x v="4"/>
    <s v="2016"/>
    <x v="1"/>
    <n v="7"/>
    <n v="16.32"/>
    <n v="114.24000000000001"/>
  </r>
  <r>
    <x v="1"/>
    <x v="7"/>
    <x v="1"/>
    <s v="Stephen Rice"/>
    <d v="2016-05-21T00:00:00"/>
    <x v="4"/>
    <s v="2016"/>
    <x v="2"/>
    <n v="8"/>
    <n v="17.829999999999998"/>
    <n v="142.63999999999999"/>
  </r>
  <r>
    <x v="4"/>
    <x v="3"/>
    <x v="0"/>
    <s v="Ashley Adams"/>
    <d v="2016-05-21T00:00:00"/>
    <x v="4"/>
    <s v="2016"/>
    <x v="0"/>
    <n v="1"/>
    <n v="12.42"/>
    <n v="12.42"/>
  </r>
  <r>
    <x v="0"/>
    <x v="0"/>
    <x v="0"/>
    <s v="Jerry Butler"/>
    <d v="2016-05-21T00:00:00"/>
    <x v="4"/>
    <s v="2016"/>
    <x v="0"/>
    <n v="2"/>
    <n v="12.42"/>
    <n v="24.84"/>
  </r>
  <r>
    <x v="0"/>
    <x v="0"/>
    <x v="0"/>
    <s v="Carl Ford"/>
    <d v="2016-05-21T00:00:00"/>
    <x v="4"/>
    <s v="2016"/>
    <x v="3"/>
    <n v="1"/>
    <n v="53.35"/>
    <n v="53.35"/>
  </r>
  <r>
    <x v="2"/>
    <x v="2"/>
    <x v="1"/>
    <s v="Russell Cooper"/>
    <d v="2016-05-21T00:00:00"/>
    <x v="4"/>
    <s v="2016"/>
    <x v="2"/>
    <n v="8"/>
    <n v="17.829999999999998"/>
    <n v="142.63999999999999"/>
  </r>
  <r>
    <x v="0"/>
    <x v="1"/>
    <x v="0"/>
    <s v="Steven Simpson"/>
    <d v="2016-05-21T00:00:00"/>
    <x v="4"/>
    <s v="2016"/>
    <x v="3"/>
    <n v="3"/>
    <n v="53.35"/>
    <n v="160.05000000000001"/>
  </r>
  <r>
    <x v="1"/>
    <x v="5"/>
    <x v="1"/>
    <s v="Benjamin Carpenter"/>
    <d v="2016-05-21T00:00:00"/>
    <x v="4"/>
    <s v="2016"/>
    <x v="0"/>
    <n v="4"/>
    <n v="12.42"/>
    <n v="49.68"/>
  </r>
  <r>
    <x v="0"/>
    <x v="1"/>
    <x v="0"/>
    <s v="Jane Sims"/>
    <d v="2016-05-21T00:00:00"/>
    <x v="4"/>
    <s v="2016"/>
    <x v="0"/>
    <n v="7"/>
    <n v="12.42"/>
    <n v="86.94"/>
  </r>
  <r>
    <x v="3"/>
    <x v="3"/>
    <x v="0"/>
    <s v="Denise Mitchell"/>
    <d v="2016-05-21T00:00:00"/>
    <x v="4"/>
    <s v="2016"/>
    <x v="0"/>
    <n v="7"/>
    <n v="12.42"/>
    <n v="86.94"/>
  </r>
  <r>
    <x v="0"/>
    <x v="3"/>
    <x v="0"/>
    <s v="Lisa Thomas"/>
    <d v="2016-05-21T00:00:00"/>
    <x v="4"/>
    <s v="2016"/>
    <x v="2"/>
    <n v="6"/>
    <n v="17.829999999999998"/>
    <n v="106.97999999999999"/>
  </r>
  <r>
    <x v="3"/>
    <x v="3"/>
    <x v="0"/>
    <s v="Martha Mills"/>
    <d v="2016-05-21T00:00:00"/>
    <x v="4"/>
    <s v="2016"/>
    <x v="3"/>
    <n v="8"/>
    <n v="53.35"/>
    <n v="426.8"/>
  </r>
  <r>
    <x v="2"/>
    <x v="5"/>
    <x v="1"/>
    <s v="Tina Schmidt"/>
    <d v="2016-05-22T00:00:00"/>
    <x v="4"/>
    <s v="2016"/>
    <x v="0"/>
    <n v="7"/>
    <n v="12.42"/>
    <n v="86.94"/>
  </r>
  <r>
    <x v="0"/>
    <x v="1"/>
    <x v="0"/>
    <s v="Irene Wells"/>
    <d v="2016-05-22T00:00:00"/>
    <x v="4"/>
    <s v="2016"/>
    <x v="2"/>
    <n v="1"/>
    <n v="17.829999999999998"/>
    <n v="17.829999999999998"/>
  </r>
  <r>
    <x v="2"/>
    <x v="2"/>
    <x v="1"/>
    <s v="Jerry Davis"/>
    <d v="2016-05-22T00:00:00"/>
    <x v="4"/>
    <s v="2016"/>
    <x v="3"/>
    <n v="4"/>
    <n v="53.35"/>
    <n v="213.4"/>
  </r>
  <r>
    <x v="2"/>
    <x v="2"/>
    <x v="1"/>
    <s v="Earl White"/>
    <d v="2016-05-22T00:00:00"/>
    <x v="4"/>
    <s v="2016"/>
    <x v="2"/>
    <n v="4"/>
    <n v="17.829999999999998"/>
    <n v="71.319999999999993"/>
  </r>
  <r>
    <x v="3"/>
    <x v="1"/>
    <x v="0"/>
    <s v="Kenneth Lane"/>
    <d v="2016-05-22T00:00:00"/>
    <x v="4"/>
    <s v="2016"/>
    <x v="0"/>
    <n v="5"/>
    <n v="12.42"/>
    <n v="62.1"/>
  </r>
  <r>
    <x v="3"/>
    <x v="1"/>
    <x v="0"/>
    <s v="Maria Johnston"/>
    <d v="2016-05-22T00:00:00"/>
    <x v="4"/>
    <s v="2016"/>
    <x v="2"/>
    <n v="5"/>
    <n v="17.829999999999998"/>
    <n v="89.149999999999991"/>
  </r>
  <r>
    <x v="2"/>
    <x v="5"/>
    <x v="1"/>
    <s v="Frank Garrett"/>
    <d v="2016-05-22T00:00:00"/>
    <x v="4"/>
    <s v="2016"/>
    <x v="0"/>
    <n v="3"/>
    <n v="12.42"/>
    <n v="37.26"/>
  </r>
  <r>
    <x v="0"/>
    <x v="3"/>
    <x v="0"/>
    <s v="Cynthia Lewis"/>
    <d v="2016-05-22T00:00:00"/>
    <x v="4"/>
    <s v="2016"/>
    <x v="3"/>
    <n v="3"/>
    <n v="53.35"/>
    <n v="160.05000000000001"/>
  </r>
  <r>
    <x v="2"/>
    <x v="2"/>
    <x v="1"/>
    <s v="Evelyn Lane"/>
    <d v="2016-05-22T00:00:00"/>
    <x v="4"/>
    <s v="2016"/>
    <x v="1"/>
    <n v="7"/>
    <n v="16.32"/>
    <n v="114.24000000000001"/>
  </r>
  <r>
    <x v="1"/>
    <x v="4"/>
    <x v="1"/>
    <s v="Julie Gonzalez"/>
    <d v="2016-05-22T00:00:00"/>
    <x v="4"/>
    <s v="2016"/>
    <x v="0"/>
    <n v="5"/>
    <n v="12.42"/>
    <n v="62.1"/>
  </r>
  <r>
    <x v="1"/>
    <x v="4"/>
    <x v="1"/>
    <s v="Henry Stanley"/>
    <d v="2016-05-22T00:00:00"/>
    <x v="4"/>
    <s v="2016"/>
    <x v="3"/>
    <n v="8"/>
    <n v="53.35"/>
    <n v="426.8"/>
  </r>
  <r>
    <x v="2"/>
    <x v="2"/>
    <x v="1"/>
    <s v="Mary Green"/>
    <d v="2016-05-22T00:00:00"/>
    <x v="4"/>
    <s v="2016"/>
    <x v="0"/>
    <n v="2"/>
    <n v="12.42"/>
    <n v="24.84"/>
  </r>
  <r>
    <x v="1"/>
    <x v="2"/>
    <x v="1"/>
    <s v="Earl White"/>
    <d v="2016-05-22T00:00:00"/>
    <x v="4"/>
    <s v="2016"/>
    <x v="2"/>
    <n v="7"/>
    <n v="17.829999999999998"/>
    <n v="124.80999999999999"/>
  </r>
  <r>
    <x v="2"/>
    <x v="2"/>
    <x v="1"/>
    <s v="Emily Matthews"/>
    <d v="2016-05-22T00:00:00"/>
    <x v="4"/>
    <s v="2016"/>
    <x v="3"/>
    <n v="6"/>
    <n v="53.35"/>
    <n v="320.10000000000002"/>
  </r>
  <r>
    <x v="0"/>
    <x v="0"/>
    <x v="0"/>
    <s v="Lillian Burke"/>
    <d v="2016-05-22T00:00:00"/>
    <x v="4"/>
    <s v="2016"/>
    <x v="0"/>
    <n v="2"/>
    <n v="12.42"/>
    <n v="24.84"/>
  </r>
  <r>
    <x v="0"/>
    <x v="1"/>
    <x v="0"/>
    <s v="Kimberly Little"/>
    <d v="2016-05-23T00:00:00"/>
    <x v="4"/>
    <s v="2016"/>
    <x v="0"/>
    <n v="3"/>
    <n v="12.42"/>
    <n v="37.26"/>
  </r>
  <r>
    <x v="1"/>
    <x v="2"/>
    <x v="1"/>
    <s v="Henry Sanders"/>
    <d v="2016-05-23T00:00:00"/>
    <x v="4"/>
    <s v="2016"/>
    <x v="2"/>
    <n v="7"/>
    <n v="17.829999999999998"/>
    <n v="124.80999999999999"/>
  </r>
  <r>
    <x v="2"/>
    <x v="4"/>
    <x v="1"/>
    <s v="Marilyn Graham"/>
    <d v="2016-05-23T00:00:00"/>
    <x v="4"/>
    <s v="2016"/>
    <x v="2"/>
    <n v="10"/>
    <n v="17.829999999999998"/>
    <n v="178.29999999999998"/>
  </r>
  <r>
    <x v="2"/>
    <x v="5"/>
    <x v="1"/>
    <s v="Brenda Nelson"/>
    <d v="2016-05-23T00:00:00"/>
    <x v="4"/>
    <s v="2016"/>
    <x v="3"/>
    <n v="5"/>
    <n v="53.35"/>
    <n v="266.75"/>
  </r>
  <r>
    <x v="0"/>
    <x v="3"/>
    <x v="0"/>
    <s v="Lisa Thomas"/>
    <d v="2016-05-23T00:00:00"/>
    <x v="4"/>
    <s v="2016"/>
    <x v="0"/>
    <n v="2"/>
    <n v="12.42"/>
    <n v="24.84"/>
  </r>
  <r>
    <x v="3"/>
    <x v="0"/>
    <x v="0"/>
    <s v="Aaron Morris"/>
    <d v="2016-05-23T00:00:00"/>
    <x v="4"/>
    <s v="2016"/>
    <x v="0"/>
    <n v="7"/>
    <n v="12.42"/>
    <n v="86.94"/>
  </r>
  <r>
    <x v="0"/>
    <x v="3"/>
    <x v="0"/>
    <s v="Edward Wells"/>
    <d v="2016-05-23T00:00:00"/>
    <x v="4"/>
    <s v="2016"/>
    <x v="0"/>
    <n v="4"/>
    <n v="12.42"/>
    <n v="49.68"/>
  </r>
  <r>
    <x v="0"/>
    <x v="3"/>
    <x v="0"/>
    <s v="Brian Ryan"/>
    <d v="2016-05-23T00:00:00"/>
    <x v="4"/>
    <s v="2016"/>
    <x v="0"/>
    <n v="1"/>
    <n v="12.42"/>
    <n v="12.42"/>
  </r>
  <r>
    <x v="0"/>
    <x v="0"/>
    <x v="0"/>
    <s v="Eugene Schmidt"/>
    <d v="2016-05-23T00:00:00"/>
    <x v="4"/>
    <s v="2016"/>
    <x v="3"/>
    <n v="1"/>
    <n v="53.35"/>
    <n v="53.35"/>
  </r>
  <r>
    <x v="0"/>
    <x v="1"/>
    <x v="0"/>
    <s v="Marie Rivera"/>
    <d v="2016-05-23T00:00:00"/>
    <x v="4"/>
    <s v="2016"/>
    <x v="0"/>
    <n v="2"/>
    <n v="12.42"/>
    <n v="24.84"/>
  </r>
  <r>
    <x v="0"/>
    <x v="3"/>
    <x v="0"/>
    <s v="Phyllis Gonzales"/>
    <d v="2016-05-23T00:00:00"/>
    <x v="4"/>
    <s v="2016"/>
    <x v="3"/>
    <n v="5"/>
    <n v="53.35"/>
    <n v="266.75"/>
  </r>
  <r>
    <x v="0"/>
    <x v="3"/>
    <x v="0"/>
    <s v="Debra Barnes"/>
    <d v="2016-05-23T00:00:00"/>
    <x v="4"/>
    <s v="2016"/>
    <x v="0"/>
    <n v="8"/>
    <n v="12.42"/>
    <n v="99.36"/>
  </r>
  <r>
    <x v="0"/>
    <x v="1"/>
    <x v="0"/>
    <s v="Alan Allen"/>
    <d v="2016-05-23T00:00:00"/>
    <x v="4"/>
    <s v="2016"/>
    <x v="0"/>
    <n v="8"/>
    <n v="12.42"/>
    <n v="99.36"/>
  </r>
  <r>
    <x v="0"/>
    <x v="0"/>
    <x v="0"/>
    <s v="Matthew Carter"/>
    <d v="2016-05-23T00:00:00"/>
    <x v="4"/>
    <s v="2016"/>
    <x v="2"/>
    <n v="1"/>
    <n v="17.829999999999998"/>
    <n v="17.829999999999998"/>
  </r>
  <r>
    <x v="0"/>
    <x v="1"/>
    <x v="0"/>
    <s v="Roy Collins"/>
    <d v="2016-05-23T00:00:00"/>
    <x v="4"/>
    <s v="2016"/>
    <x v="3"/>
    <n v="7"/>
    <n v="53.35"/>
    <n v="373.45"/>
  </r>
  <r>
    <x v="0"/>
    <x v="0"/>
    <x v="0"/>
    <s v="Amy Carr"/>
    <d v="2016-05-23T00:00:00"/>
    <x v="4"/>
    <s v="2016"/>
    <x v="0"/>
    <n v="8"/>
    <n v="12.42"/>
    <n v="99.36"/>
  </r>
  <r>
    <x v="0"/>
    <x v="0"/>
    <x v="0"/>
    <s v="Craig Collins"/>
    <d v="2016-05-23T00:00:00"/>
    <x v="4"/>
    <s v="2016"/>
    <x v="0"/>
    <n v="4"/>
    <n v="12.42"/>
    <n v="49.68"/>
  </r>
  <r>
    <x v="2"/>
    <x v="2"/>
    <x v="1"/>
    <s v="Samuel Daniels"/>
    <d v="2016-05-24T00:00:00"/>
    <x v="4"/>
    <s v="2016"/>
    <x v="2"/>
    <n v="1"/>
    <n v="17.829999999999998"/>
    <n v="17.829999999999998"/>
  </r>
  <r>
    <x v="4"/>
    <x v="1"/>
    <x v="0"/>
    <s v="Marie Rivera"/>
    <d v="2016-05-24T00:00:00"/>
    <x v="4"/>
    <s v="2016"/>
    <x v="3"/>
    <n v="7"/>
    <n v="53.35"/>
    <n v="373.45"/>
  </r>
  <r>
    <x v="0"/>
    <x v="0"/>
    <x v="0"/>
    <s v="Amy Carr"/>
    <d v="2016-05-24T00:00:00"/>
    <x v="4"/>
    <s v="2016"/>
    <x v="3"/>
    <n v="2"/>
    <n v="53.35"/>
    <n v="106.7"/>
  </r>
  <r>
    <x v="2"/>
    <x v="5"/>
    <x v="1"/>
    <s v="Diane Lewis"/>
    <d v="2016-05-24T00:00:00"/>
    <x v="4"/>
    <s v="2016"/>
    <x v="2"/>
    <n v="4"/>
    <n v="17.829999999999998"/>
    <n v="71.319999999999993"/>
  </r>
  <r>
    <x v="0"/>
    <x v="0"/>
    <x v="0"/>
    <s v="Deborah Wells"/>
    <d v="2016-05-24T00:00:00"/>
    <x v="4"/>
    <s v="2016"/>
    <x v="0"/>
    <n v="3"/>
    <n v="12.42"/>
    <n v="37.26"/>
  </r>
  <r>
    <x v="0"/>
    <x v="3"/>
    <x v="0"/>
    <s v="Laura Wells"/>
    <d v="2016-05-24T00:00:00"/>
    <x v="4"/>
    <s v="2016"/>
    <x v="3"/>
    <n v="10"/>
    <n v="53.35"/>
    <n v="533.5"/>
  </r>
  <r>
    <x v="0"/>
    <x v="0"/>
    <x v="0"/>
    <s v="Martha Brown"/>
    <d v="2016-05-24T00:00:00"/>
    <x v="4"/>
    <s v="2016"/>
    <x v="1"/>
    <n v="10"/>
    <n v="16.32"/>
    <n v="163.19999999999999"/>
  </r>
  <r>
    <x v="3"/>
    <x v="1"/>
    <x v="0"/>
    <s v="Gloria Harper"/>
    <d v="2016-05-24T00:00:00"/>
    <x v="4"/>
    <s v="2016"/>
    <x v="1"/>
    <n v="7"/>
    <n v="16.32"/>
    <n v="114.24000000000001"/>
  </r>
  <r>
    <x v="3"/>
    <x v="3"/>
    <x v="0"/>
    <s v="Donna Bryant"/>
    <d v="2016-05-24T00:00:00"/>
    <x v="4"/>
    <s v="2016"/>
    <x v="0"/>
    <n v="2"/>
    <n v="12.42"/>
    <n v="24.84"/>
  </r>
  <r>
    <x v="1"/>
    <x v="5"/>
    <x v="1"/>
    <s v="Michelle Sanchez"/>
    <d v="2016-05-24T00:00:00"/>
    <x v="4"/>
    <s v="2016"/>
    <x v="0"/>
    <n v="9"/>
    <n v="12.42"/>
    <n v="111.78"/>
  </r>
  <r>
    <x v="0"/>
    <x v="1"/>
    <x v="0"/>
    <s v="Kenneth Lane"/>
    <d v="2016-05-25T00:00:00"/>
    <x v="4"/>
    <s v="2016"/>
    <x v="2"/>
    <n v="9"/>
    <n v="17.829999999999998"/>
    <n v="160.46999999999997"/>
  </r>
  <r>
    <x v="3"/>
    <x v="1"/>
    <x v="0"/>
    <s v="Nicholas Howell"/>
    <d v="2016-05-25T00:00:00"/>
    <x v="4"/>
    <s v="2016"/>
    <x v="1"/>
    <n v="5"/>
    <n v="16.32"/>
    <n v="81.599999999999994"/>
  </r>
  <r>
    <x v="0"/>
    <x v="3"/>
    <x v="0"/>
    <s v="Heather Larson"/>
    <d v="2016-05-25T00:00:00"/>
    <x v="4"/>
    <s v="2016"/>
    <x v="0"/>
    <n v="3"/>
    <n v="12.42"/>
    <n v="37.26"/>
  </r>
  <r>
    <x v="3"/>
    <x v="3"/>
    <x v="0"/>
    <s v="Ernest Bishop"/>
    <d v="2016-05-25T00:00:00"/>
    <x v="4"/>
    <s v="2016"/>
    <x v="0"/>
    <n v="7"/>
    <n v="12.42"/>
    <n v="86.94"/>
  </r>
  <r>
    <x v="0"/>
    <x v="6"/>
    <x v="0"/>
    <s v="Scott Weaver"/>
    <d v="2016-05-25T00:00:00"/>
    <x v="4"/>
    <s v="2016"/>
    <x v="0"/>
    <n v="9"/>
    <n v="12.42"/>
    <n v="111.78"/>
  </r>
  <r>
    <x v="2"/>
    <x v="2"/>
    <x v="1"/>
    <s v="Daniel Perez"/>
    <d v="2016-05-25T00:00:00"/>
    <x v="4"/>
    <s v="2016"/>
    <x v="2"/>
    <n v="6"/>
    <n v="17.829999999999998"/>
    <n v="106.97999999999999"/>
  </r>
  <r>
    <x v="0"/>
    <x v="1"/>
    <x v="0"/>
    <s v="Judith Woods"/>
    <d v="2016-05-25T00:00:00"/>
    <x v="4"/>
    <s v="2016"/>
    <x v="1"/>
    <n v="5"/>
    <n v="16.32"/>
    <n v="81.599999999999994"/>
  </r>
  <r>
    <x v="3"/>
    <x v="1"/>
    <x v="0"/>
    <s v="Cynthia Ray"/>
    <d v="2016-05-25T00:00:00"/>
    <x v="4"/>
    <s v="2016"/>
    <x v="0"/>
    <n v="3"/>
    <n v="12.42"/>
    <n v="37.26"/>
  </r>
  <r>
    <x v="2"/>
    <x v="7"/>
    <x v="1"/>
    <s v="Sandra Hughes"/>
    <d v="2016-05-25T00:00:00"/>
    <x v="4"/>
    <s v="2016"/>
    <x v="2"/>
    <n v="1"/>
    <n v="17.829999999999998"/>
    <n v="17.829999999999998"/>
  </r>
  <r>
    <x v="2"/>
    <x v="4"/>
    <x v="1"/>
    <s v="Jean Griffin"/>
    <d v="2016-05-25T00:00:00"/>
    <x v="4"/>
    <s v="2016"/>
    <x v="1"/>
    <n v="3"/>
    <n v="16.32"/>
    <n v="48.96"/>
  </r>
  <r>
    <x v="0"/>
    <x v="0"/>
    <x v="0"/>
    <s v="Alice Davis"/>
    <d v="2016-05-25T00:00:00"/>
    <x v="4"/>
    <s v="2016"/>
    <x v="2"/>
    <n v="7"/>
    <n v="17.829999999999998"/>
    <n v="124.80999999999999"/>
  </r>
  <r>
    <x v="0"/>
    <x v="3"/>
    <x v="0"/>
    <s v="Joseph Foster"/>
    <d v="2016-05-25T00:00:00"/>
    <x v="4"/>
    <s v="2016"/>
    <x v="1"/>
    <n v="1"/>
    <n v="16.32"/>
    <n v="16.32"/>
  </r>
  <r>
    <x v="3"/>
    <x v="1"/>
    <x v="0"/>
    <s v="Martha Bryant"/>
    <d v="2016-05-26T00:00:00"/>
    <x v="4"/>
    <s v="2016"/>
    <x v="3"/>
    <n v="4"/>
    <n v="53.35"/>
    <n v="213.4"/>
  </r>
  <r>
    <x v="2"/>
    <x v="5"/>
    <x v="1"/>
    <s v="Harold Duncan"/>
    <d v="2016-05-26T00:00:00"/>
    <x v="4"/>
    <s v="2016"/>
    <x v="2"/>
    <n v="5"/>
    <n v="17.829999999999998"/>
    <n v="89.149999999999991"/>
  </r>
  <r>
    <x v="2"/>
    <x v="4"/>
    <x v="1"/>
    <s v="Kevin Garza"/>
    <d v="2016-05-26T00:00:00"/>
    <x v="4"/>
    <s v="2016"/>
    <x v="2"/>
    <n v="2"/>
    <n v="17.829999999999998"/>
    <n v="35.659999999999997"/>
  </r>
  <r>
    <x v="0"/>
    <x v="0"/>
    <x v="0"/>
    <s v="Walter Kennedy"/>
    <d v="2016-05-26T00:00:00"/>
    <x v="4"/>
    <s v="2016"/>
    <x v="0"/>
    <n v="8"/>
    <n v="12.42"/>
    <n v="99.36"/>
  </r>
  <r>
    <x v="0"/>
    <x v="1"/>
    <x v="0"/>
    <s v="Shirley Morrison"/>
    <d v="2016-05-26T00:00:00"/>
    <x v="4"/>
    <s v="2016"/>
    <x v="2"/>
    <n v="8"/>
    <n v="17.829999999999998"/>
    <n v="142.63999999999999"/>
  </r>
  <r>
    <x v="2"/>
    <x v="5"/>
    <x v="1"/>
    <s v="Rachel Stanley"/>
    <d v="2016-05-26T00:00:00"/>
    <x v="4"/>
    <s v="2016"/>
    <x v="3"/>
    <n v="10"/>
    <n v="53.35"/>
    <n v="533.5"/>
  </r>
  <r>
    <x v="2"/>
    <x v="4"/>
    <x v="1"/>
    <s v="Teresa Fisher"/>
    <d v="2016-05-26T00:00:00"/>
    <x v="4"/>
    <s v="2016"/>
    <x v="2"/>
    <n v="4"/>
    <n v="17.829999999999998"/>
    <n v="71.319999999999993"/>
  </r>
  <r>
    <x v="0"/>
    <x v="6"/>
    <x v="0"/>
    <s v="Lois Baker"/>
    <d v="2016-05-26T00:00:00"/>
    <x v="4"/>
    <s v="2016"/>
    <x v="2"/>
    <n v="10"/>
    <n v="17.829999999999998"/>
    <n v="178.29999999999998"/>
  </r>
  <r>
    <x v="0"/>
    <x v="0"/>
    <x v="0"/>
    <s v="Martha Brown"/>
    <d v="2016-05-26T00:00:00"/>
    <x v="4"/>
    <s v="2016"/>
    <x v="0"/>
    <n v="5"/>
    <n v="12.42"/>
    <n v="62.1"/>
  </r>
  <r>
    <x v="2"/>
    <x v="4"/>
    <x v="1"/>
    <s v="Clarence Bishop"/>
    <d v="2016-05-26T00:00:00"/>
    <x v="4"/>
    <s v="2016"/>
    <x v="3"/>
    <n v="4"/>
    <n v="53.35"/>
    <n v="213.4"/>
  </r>
  <r>
    <x v="2"/>
    <x v="4"/>
    <x v="1"/>
    <s v="Michael Cruz"/>
    <d v="2016-05-26T00:00:00"/>
    <x v="4"/>
    <s v="2016"/>
    <x v="0"/>
    <n v="4"/>
    <n v="12.42"/>
    <n v="49.68"/>
  </r>
  <r>
    <x v="4"/>
    <x v="3"/>
    <x v="0"/>
    <s v="Ronald Lopez"/>
    <d v="2016-05-26T00:00:00"/>
    <x v="4"/>
    <s v="2016"/>
    <x v="0"/>
    <n v="9"/>
    <n v="12.42"/>
    <n v="111.78"/>
  </r>
  <r>
    <x v="3"/>
    <x v="3"/>
    <x v="0"/>
    <s v="Victor Watson"/>
    <d v="2016-05-26T00:00:00"/>
    <x v="4"/>
    <s v="2016"/>
    <x v="1"/>
    <n v="10"/>
    <n v="16.32"/>
    <n v="163.19999999999999"/>
  </r>
  <r>
    <x v="0"/>
    <x v="1"/>
    <x v="0"/>
    <s v="Randy Burton"/>
    <d v="2016-05-27T00:00:00"/>
    <x v="4"/>
    <s v="2016"/>
    <x v="1"/>
    <n v="2"/>
    <n v="16.32"/>
    <n v="32.64"/>
  </r>
  <r>
    <x v="4"/>
    <x v="3"/>
    <x v="0"/>
    <s v="Randy Willis"/>
    <d v="2016-05-27T00:00:00"/>
    <x v="4"/>
    <s v="2016"/>
    <x v="2"/>
    <n v="10"/>
    <n v="17.829999999999998"/>
    <n v="178.29999999999998"/>
  </r>
  <r>
    <x v="0"/>
    <x v="1"/>
    <x v="0"/>
    <s v="Eric Stanley"/>
    <d v="2016-05-27T00:00:00"/>
    <x v="4"/>
    <s v="2016"/>
    <x v="0"/>
    <n v="4"/>
    <n v="12.42"/>
    <n v="49.68"/>
  </r>
  <r>
    <x v="4"/>
    <x v="1"/>
    <x v="0"/>
    <s v="Peter Gilbert"/>
    <d v="2016-05-27T00:00:00"/>
    <x v="4"/>
    <s v="2016"/>
    <x v="0"/>
    <n v="1"/>
    <n v="12.42"/>
    <n v="12.42"/>
  </r>
  <r>
    <x v="4"/>
    <x v="1"/>
    <x v="0"/>
    <s v="Janice Jackson"/>
    <d v="2016-05-27T00:00:00"/>
    <x v="4"/>
    <s v="2016"/>
    <x v="0"/>
    <n v="2"/>
    <n v="12.42"/>
    <n v="24.84"/>
  </r>
  <r>
    <x v="3"/>
    <x v="3"/>
    <x v="0"/>
    <s v="Johnny Fowler"/>
    <d v="2016-05-27T00:00:00"/>
    <x v="4"/>
    <s v="2016"/>
    <x v="2"/>
    <n v="7"/>
    <n v="17.829999999999998"/>
    <n v="124.80999999999999"/>
  </r>
  <r>
    <x v="1"/>
    <x v="7"/>
    <x v="1"/>
    <s v="Laura Lewis"/>
    <d v="2016-05-27T00:00:00"/>
    <x v="4"/>
    <s v="2016"/>
    <x v="3"/>
    <n v="3"/>
    <n v="53.35"/>
    <n v="160.05000000000001"/>
  </r>
  <r>
    <x v="3"/>
    <x v="0"/>
    <x v="0"/>
    <s v="Lori Shaw"/>
    <d v="2016-05-27T00:00:00"/>
    <x v="4"/>
    <s v="2016"/>
    <x v="0"/>
    <n v="9"/>
    <n v="12.42"/>
    <n v="111.78"/>
  </r>
  <r>
    <x v="4"/>
    <x v="1"/>
    <x v="0"/>
    <s v="Janet Freeman"/>
    <d v="2016-05-27T00:00:00"/>
    <x v="4"/>
    <s v="2016"/>
    <x v="3"/>
    <n v="1"/>
    <n v="53.35"/>
    <n v="53.35"/>
  </r>
  <r>
    <x v="1"/>
    <x v="7"/>
    <x v="1"/>
    <s v="Paula Watson"/>
    <d v="2016-05-28T00:00:00"/>
    <x v="4"/>
    <s v="2016"/>
    <x v="0"/>
    <n v="3"/>
    <n v="12.42"/>
    <n v="37.26"/>
  </r>
  <r>
    <x v="3"/>
    <x v="1"/>
    <x v="0"/>
    <s v="Lillian Wood"/>
    <d v="2016-05-28T00:00:00"/>
    <x v="4"/>
    <s v="2016"/>
    <x v="3"/>
    <n v="9"/>
    <n v="53.35"/>
    <n v="480.15000000000003"/>
  </r>
  <r>
    <x v="2"/>
    <x v="5"/>
    <x v="1"/>
    <s v="Timothy Gonzales"/>
    <d v="2016-05-28T00:00:00"/>
    <x v="4"/>
    <s v="2016"/>
    <x v="2"/>
    <n v="1"/>
    <n v="17.829999999999998"/>
    <n v="17.829999999999998"/>
  </r>
  <r>
    <x v="2"/>
    <x v="2"/>
    <x v="1"/>
    <s v="Terry Nguyen"/>
    <d v="2016-05-28T00:00:00"/>
    <x v="4"/>
    <s v="2016"/>
    <x v="0"/>
    <n v="8"/>
    <n v="12.42"/>
    <n v="99.36"/>
  </r>
  <r>
    <x v="2"/>
    <x v="4"/>
    <x v="1"/>
    <s v="Rachel Harris"/>
    <d v="2016-05-28T00:00:00"/>
    <x v="4"/>
    <s v="2016"/>
    <x v="1"/>
    <n v="5"/>
    <n v="16.32"/>
    <n v="81.599999999999994"/>
  </r>
  <r>
    <x v="0"/>
    <x v="0"/>
    <x v="0"/>
    <s v="Andrea King"/>
    <d v="2016-05-28T00:00:00"/>
    <x v="4"/>
    <s v="2016"/>
    <x v="1"/>
    <n v="2"/>
    <n v="16.32"/>
    <n v="32.64"/>
  </r>
  <r>
    <x v="0"/>
    <x v="0"/>
    <x v="0"/>
    <s v="Ann Duncan"/>
    <d v="2016-05-28T00:00:00"/>
    <x v="4"/>
    <s v="2016"/>
    <x v="0"/>
    <n v="5"/>
    <n v="12.42"/>
    <n v="62.1"/>
  </r>
  <r>
    <x v="0"/>
    <x v="3"/>
    <x v="0"/>
    <s v="Debra Barnes"/>
    <d v="2016-05-29T00:00:00"/>
    <x v="4"/>
    <s v="2016"/>
    <x v="0"/>
    <n v="2"/>
    <n v="12.42"/>
    <n v="24.84"/>
  </r>
  <r>
    <x v="0"/>
    <x v="1"/>
    <x v="0"/>
    <s v="Betty Stewart"/>
    <d v="2016-05-29T00:00:00"/>
    <x v="4"/>
    <s v="2016"/>
    <x v="2"/>
    <n v="2"/>
    <n v="17.829999999999998"/>
    <n v="35.659999999999997"/>
  </r>
  <r>
    <x v="4"/>
    <x v="6"/>
    <x v="0"/>
    <s v="Scott Weaver"/>
    <d v="2016-05-29T00:00:00"/>
    <x v="4"/>
    <s v="2016"/>
    <x v="2"/>
    <n v="10"/>
    <n v="17.829999999999998"/>
    <n v="178.29999999999998"/>
  </r>
  <r>
    <x v="4"/>
    <x v="1"/>
    <x v="0"/>
    <s v="Eugene Wilson"/>
    <d v="2016-05-29T00:00:00"/>
    <x v="4"/>
    <s v="2016"/>
    <x v="3"/>
    <n v="8"/>
    <n v="53.35"/>
    <n v="426.8"/>
  </r>
  <r>
    <x v="1"/>
    <x v="5"/>
    <x v="1"/>
    <s v="Diana Hamilton"/>
    <d v="2016-05-29T00:00:00"/>
    <x v="4"/>
    <s v="2016"/>
    <x v="0"/>
    <n v="10"/>
    <n v="12.42"/>
    <n v="124.2"/>
  </r>
  <r>
    <x v="0"/>
    <x v="0"/>
    <x v="0"/>
    <s v="Lori Shaw"/>
    <d v="2016-05-29T00:00:00"/>
    <x v="4"/>
    <s v="2016"/>
    <x v="0"/>
    <n v="3"/>
    <n v="12.42"/>
    <n v="37.26"/>
  </r>
  <r>
    <x v="0"/>
    <x v="1"/>
    <x v="0"/>
    <s v="Ashley Spencer"/>
    <d v="2016-05-29T00:00:00"/>
    <x v="4"/>
    <s v="2016"/>
    <x v="1"/>
    <n v="5"/>
    <n v="16.32"/>
    <n v="81.599999999999994"/>
  </r>
  <r>
    <x v="2"/>
    <x v="2"/>
    <x v="1"/>
    <s v="Joan Austin"/>
    <d v="2016-05-29T00:00:00"/>
    <x v="4"/>
    <s v="2016"/>
    <x v="3"/>
    <n v="10"/>
    <n v="53.35"/>
    <n v="533.5"/>
  </r>
  <r>
    <x v="3"/>
    <x v="0"/>
    <x v="0"/>
    <s v="Bobby Mitchell"/>
    <d v="2016-05-29T00:00:00"/>
    <x v="4"/>
    <s v="2016"/>
    <x v="1"/>
    <n v="2"/>
    <n v="16.32"/>
    <n v="32.64"/>
  </r>
  <r>
    <x v="4"/>
    <x v="1"/>
    <x v="0"/>
    <s v="Jerry Pierce"/>
    <d v="2016-05-29T00:00:00"/>
    <x v="4"/>
    <s v="2016"/>
    <x v="0"/>
    <n v="5"/>
    <n v="12.42"/>
    <n v="62.1"/>
  </r>
  <r>
    <x v="2"/>
    <x v="2"/>
    <x v="1"/>
    <s v="Christine Wallace"/>
    <d v="2016-05-29T00:00:00"/>
    <x v="4"/>
    <s v="2016"/>
    <x v="0"/>
    <n v="6"/>
    <n v="12.42"/>
    <n v="74.52"/>
  </r>
  <r>
    <x v="2"/>
    <x v="5"/>
    <x v="1"/>
    <s v="Frances Parker"/>
    <d v="2016-05-29T00:00:00"/>
    <x v="4"/>
    <s v="2016"/>
    <x v="0"/>
    <n v="6"/>
    <n v="12.42"/>
    <n v="74.52"/>
  </r>
  <r>
    <x v="2"/>
    <x v="5"/>
    <x v="1"/>
    <s v="Norma West"/>
    <d v="2016-05-29T00:00:00"/>
    <x v="4"/>
    <s v="2016"/>
    <x v="0"/>
    <n v="2"/>
    <n v="12.42"/>
    <n v="24.84"/>
  </r>
  <r>
    <x v="1"/>
    <x v="5"/>
    <x v="1"/>
    <s v="Angela Fowler"/>
    <d v="2016-05-29T00:00:00"/>
    <x v="4"/>
    <s v="2016"/>
    <x v="2"/>
    <n v="8"/>
    <n v="17.829999999999998"/>
    <n v="142.63999999999999"/>
  </r>
  <r>
    <x v="2"/>
    <x v="5"/>
    <x v="1"/>
    <s v="Joan Robinson"/>
    <d v="2016-05-29T00:00:00"/>
    <x v="4"/>
    <s v="2016"/>
    <x v="1"/>
    <n v="9"/>
    <n v="16.32"/>
    <n v="146.88"/>
  </r>
  <r>
    <x v="0"/>
    <x v="0"/>
    <x v="0"/>
    <s v="Gary Young"/>
    <d v="2016-05-29T00:00:00"/>
    <x v="4"/>
    <s v="2016"/>
    <x v="3"/>
    <n v="1"/>
    <n v="53.35"/>
    <n v="53.35"/>
  </r>
  <r>
    <x v="2"/>
    <x v="5"/>
    <x v="1"/>
    <s v="Ann Hall"/>
    <d v="2016-05-29T00:00:00"/>
    <x v="4"/>
    <s v="2016"/>
    <x v="1"/>
    <n v="2"/>
    <n v="16.32"/>
    <n v="32.64"/>
  </r>
  <r>
    <x v="2"/>
    <x v="4"/>
    <x v="1"/>
    <s v="Rachel Harris"/>
    <d v="2016-05-29T00:00:00"/>
    <x v="4"/>
    <s v="2016"/>
    <x v="2"/>
    <n v="8"/>
    <n v="17.829999999999998"/>
    <n v="142.63999999999999"/>
  </r>
  <r>
    <x v="2"/>
    <x v="5"/>
    <x v="1"/>
    <s v="Anthony White"/>
    <d v="2016-05-30T00:00:00"/>
    <x v="4"/>
    <s v="2016"/>
    <x v="3"/>
    <n v="3"/>
    <n v="53.35"/>
    <n v="160.05000000000001"/>
  </r>
  <r>
    <x v="2"/>
    <x v="2"/>
    <x v="1"/>
    <s v="Aaron Boyd"/>
    <d v="2016-05-30T00:00:00"/>
    <x v="4"/>
    <s v="2016"/>
    <x v="1"/>
    <n v="1"/>
    <n v="16.32"/>
    <n v="16.32"/>
  </r>
  <r>
    <x v="3"/>
    <x v="1"/>
    <x v="0"/>
    <s v="Janice Jackson"/>
    <d v="2016-05-30T00:00:00"/>
    <x v="4"/>
    <s v="2016"/>
    <x v="2"/>
    <n v="8"/>
    <n v="17.829999999999998"/>
    <n v="142.63999999999999"/>
  </r>
  <r>
    <x v="0"/>
    <x v="3"/>
    <x v="0"/>
    <s v="Debra Barnes"/>
    <d v="2016-05-30T00:00:00"/>
    <x v="4"/>
    <s v="2016"/>
    <x v="2"/>
    <n v="2"/>
    <n v="17.829999999999998"/>
    <n v="35.659999999999997"/>
  </r>
  <r>
    <x v="3"/>
    <x v="1"/>
    <x v="0"/>
    <s v="Louis Mason"/>
    <d v="2016-05-30T00:00:00"/>
    <x v="4"/>
    <s v="2016"/>
    <x v="3"/>
    <n v="1"/>
    <n v="53.35"/>
    <n v="53.35"/>
  </r>
  <r>
    <x v="3"/>
    <x v="3"/>
    <x v="0"/>
    <s v="Russell Day"/>
    <d v="2016-05-30T00:00:00"/>
    <x v="4"/>
    <s v="2016"/>
    <x v="1"/>
    <n v="2"/>
    <n v="16.32"/>
    <n v="32.64"/>
  </r>
  <r>
    <x v="0"/>
    <x v="6"/>
    <x v="0"/>
    <s v="Clarence Mason"/>
    <d v="2016-05-30T00:00:00"/>
    <x v="4"/>
    <s v="2016"/>
    <x v="0"/>
    <n v="7"/>
    <n v="12.42"/>
    <n v="86.94"/>
  </r>
  <r>
    <x v="4"/>
    <x v="3"/>
    <x v="0"/>
    <s v="Benjamin Willis"/>
    <d v="2016-05-30T00:00:00"/>
    <x v="4"/>
    <s v="2016"/>
    <x v="1"/>
    <n v="7"/>
    <n v="16.32"/>
    <n v="114.24000000000001"/>
  </r>
  <r>
    <x v="0"/>
    <x v="6"/>
    <x v="0"/>
    <s v="Katherine Carroll"/>
    <d v="2016-05-31T00:00:00"/>
    <x v="4"/>
    <s v="2016"/>
    <x v="0"/>
    <n v="8"/>
    <n v="12.42"/>
    <n v="99.36"/>
  </r>
  <r>
    <x v="3"/>
    <x v="1"/>
    <x v="0"/>
    <s v="Anne Fisher"/>
    <d v="2016-05-31T00:00:00"/>
    <x v="4"/>
    <s v="2016"/>
    <x v="3"/>
    <n v="2"/>
    <n v="53.35"/>
    <n v="106.7"/>
  </r>
  <r>
    <x v="3"/>
    <x v="6"/>
    <x v="0"/>
    <s v="Janice Ford"/>
    <d v="2016-05-31T00:00:00"/>
    <x v="4"/>
    <s v="2016"/>
    <x v="1"/>
    <n v="9"/>
    <n v="16.32"/>
    <n v="146.88"/>
  </r>
  <r>
    <x v="0"/>
    <x v="3"/>
    <x v="0"/>
    <s v="Judith Wood"/>
    <d v="2016-05-31T00:00:00"/>
    <x v="4"/>
    <s v="2016"/>
    <x v="1"/>
    <n v="3"/>
    <n v="16.32"/>
    <n v="48.96"/>
  </r>
  <r>
    <x v="2"/>
    <x v="4"/>
    <x v="1"/>
    <s v="Alan Cole"/>
    <d v="2016-05-31T00:00:00"/>
    <x v="4"/>
    <s v="2016"/>
    <x v="3"/>
    <n v="5"/>
    <n v="53.35"/>
    <n v="266.75"/>
  </r>
  <r>
    <x v="3"/>
    <x v="1"/>
    <x v="0"/>
    <s v="Juan Wallace"/>
    <d v="2016-05-31T00:00:00"/>
    <x v="4"/>
    <s v="2016"/>
    <x v="2"/>
    <n v="9"/>
    <n v="17.829999999999998"/>
    <n v="160.46999999999997"/>
  </r>
  <r>
    <x v="0"/>
    <x v="0"/>
    <x v="0"/>
    <s v="Walter Meyer"/>
    <d v="2016-05-31T00:00:00"/>
    <x v="4"/>
    <s v="2016"/>
    <x v="2"/>
    <n v="6"/>
    <n v="17.829999999999998"/>
    <n v="106.97999999999999"/>
  </r>
  <r>
    <x v="2"/>
    <x v="2"/>
    <x v="1"/>
    <s v="Kenneth Gomez"/>
    <d v="2016-05-31T00:00:00"/>
    <x v="4"/>
    <s v="2016"/>
    <x v="0"/>
    <n v="5"/>
    <n v="12.42"/>
    <n v="62.1"/>
  </r>
  <r>
    <x v="0"/>
    <x v="0"/>
    <x v="0"/>
    <s v="Carolyn Vasquez"/>
    <d v="2016-05-31T00:00:00"/>
    <x v="4"/>
    <s v="2016"/>
    <x v="0"/>
    <n v="10"/>
    <n v="12.42"/>
    <n v="124.2"/>
  </r>
  <r>
    <x v="3"/>
    <x v="3"/>
    <x v="0"/>
    <s v="Albert Dunn"/>
    <d v="2016-05-31T00:00:00"/>
    <x v="4"/>
    <s v="2016"/>
    <x v="2"/>
    <n v="7"/>
    <n v="17.829999999999998"/>
    <n v="124.80999999999999"/>
  </r>
  <r>
    <x v="2"/>
    <x v="5"/>
    <x v="1"/>
    <s v="Steven Stewart"/>
    <d v="2016-05-31T00:00:00"/>
    <x v="4"/>
    <s v="2016"/>
    <x v="1"/>
    <n v="9"/>
    <n v="16.32"/>
    <n v="146.88"/>
  </r>
  <r>
    <x v="4"/>
    <x v="3"/>
    <x v="0"/>
    <s v="Adam Russell"/>
    <d v="2016-05-31T00:00:00"/>
    <x v="4"/>
    <s v="2016"/>
    <x v="0"/>
    <n v="4"/>
    <n v="12.42"/>
    <n v="49.68"/>
  </r>
  <r>
    <x v="1"/>
    <x v="5"/>
    <x v="1"/>
    <s v="Timothy Gonzales"/>
    <d v="2016-05-31T00:00:00"/>
    <x v="4"/>
    <s v="2016"/>
    <x v="2"/>
    <n v="1"/>
    <n v="17.829999999999998"/>
    <n v="17.829999999999998"/>
  </r>
  <r>
    <x v="1"/>
    <x v="5"/>
    <x v="1"/>
    <s v="Tammy Clark"/>
    <d v="2016-05-31T00:00:00"/>
    <x v="4"/>
    <s v="2016"/>
    <x v="1"/>
    <n v="5"/>
    <n v="16.32"/>
    <n v="81.599999999999994"/>
  </r>
  <r>
    <x v="0"/>
    <x v="1"/>
    <x v="0"/>
    <s v="Joseph Boyd"/>
    <d v="2016-05-31T00:00:00"/>
    <x v="4"/>
    <s v="2016"/>
    <x v="2"/>
    <n v="3"/>
    <n v="17.829999999999998"/>
    <n v="53.489999999999995"/>
  </r>
  <r>
    <x v="1"/>
    <x v="4"/>
    <x v="1"/>
    <s v="Kenneth West"/>
    <d v="2016-06-01T00:00:00"/>
    <x v="5"/>
    <s v="2016"/>
    <x v="3"/>
    <n v="8"/>
    <n v="53.35"/>
    <n v="426.8"/>
  </r>
  <r>
    <x v="4"/>
    <x v="0"/>
    <x v="0"/>
    <s v="Matthew Smith"/>
    <d v="2016-06-01T00:00:00"/>
    <x v="5"/>
    <s v="2016"/>
    <x v="0"/>
    <n v="8"/>
    <n v="12.42"/>
    <n v="99.36"/>
  </r>
  <r>
    <x v="0"/>
    <x v="3"/>
    <x v="0"/>
    <s v="Cynthia Mccoy"/>
    <d v="2016-06-01T00:00:00"/>
    <x v="5"/>
    <s v="2016"/>
    <x v="3"/>
    <n v="9"/>
    <n v="53.35"/>
    <n v="480.15000000000003"/>
  </r>
  <r>
    <x v="4"/>
    <x v="1"/>
    <x v="0"/>
    <s v="Marilyn Martin"/>
    <d v="2016-06-01T00:00:00"/>
    <x v="5"/>
    <s v="2016"/>
    <x v="2"/>
    <n v="7"/>
    <n v="17.829999999999998"/>
    <n v="124.80999999999999"/>
  </r>
  <r>
    <x v="2"/>
    <x v="4"/>
    <x v="1"/>
    <s v="Cynthia Matthews"/>
    <d v="2016-06-01T00:00:00"/>
    <x v="5"/>
    <s v="2016"/>
    <x v="1"/>
    <n v="1"/>
    <n v="16.32"/>
    <n v="16.32"/>
  </r>
  <r>
    <x v="4"/>
    <x v="6"/>
    <x v="0"/>
    <s v="Maria Long"/>
    <d v="2016-06-01T00:00:00"/>
    <x v="5"/>
    <s v="2016"/>
    <x v="2"/>
    <n v="3"/>
    <n v="17.829999999999998"/>
    <n v="53.489999999999995"/>
  </r>
  <r>
    <x v="1"/>
    <x v="7"/>
    <x v="1"/>
    <s v="Laura Mcdonald"/>
    <d v="2016-06-01T00:00:00"/>
    <x v="5"/>
    <s v="2016"/>
    <x v="2"/>
    <n v="9"/>
    <n v="17.829999999999998"/>
    <n v="160.46999999999997"/>
  </r>
  <r>
    <x v="2"/>
    <x v="5"/>
    <x v="1"/>
    <s v="Mary Rose"/>
    <d v="2016-06-01T00:00:00"/>
    <x v="5"/>
    <s v="2016"/>
    <x v="1"/>
    <n v="3"/>
    <n v="16.32"/>
    <n v="48.96"/>
  </r>
  <r>
    <x v="3"/>
    <x v="6"/>
    <x v="0"/>
    <s v="Phyllis Grant"/>
    <d v="2016-06-01T00:00:00"/>
    <x v="5"/>
    <s v="2016"/>
    <x v="0"/>
    <n v="4"/>
    <n v="12.42"/>
    <n v="49.68"/>
  </r>
  <r>
    <x v="3"/>
    <x v="3"/>
    <x v="0"/>
    <s v="Adam Russell"/>
    <d v="2016-06-01T00:00:00"/>
    <x v="5"/>
    <s v="2016"/>
    <x v="0"/>
    <n v="10"/>
    <n v="12.42"/>
    <n v="124.2"/>
  </r>
  <r>
    <x v="3"/>
    <x v="0"/>
    <x v="0"/>
    <s v="Eugene Hughes"/>
    <d v="2016-06-01T00:00:00"/>
    <x v="5"/>
    <s v="2016"/>
    <x v="0"/>
    <n v="9"/>
    <n v="12.42"/>
    <n v="111.78"/>
  </r>
  <r>
    <x v="3"/>
    <x v="0"/>
    <x v="0"/>
    <s v="Lori Shaw"/>
    <d v="2016-06-01T00:00:00"/>
    <x v="5"/>
    <s v="2016"/>
    <x v="3"/>
    <n v="10"/>
    <n v="53.35"/>
    <n v="533.5"/>
  </r>
  <r>
    <x v="4"/>
    <x v="0"/>
    <x v="0"/>
    <s v="Harold Rodriguez"/>
    <d v="2016-06-01T00:00:00"/>
    <x v="5"/>
    <s v="2016"/>
    <x v="2"/>
    <n v="1"/>
    <n v="17.829999999999998"/>
    <n v="17.829999999999998"/>
  </r>
  <r>
    <x v="0"/>
    <x v="0"/>
    <x v="0"/>
    <s v="Eugene Hughes"/>
    <d v="2016-06-01T00:00:00"/>
    <x v="5"/>
    <s v="2016"/>
    <x v="2"/>
    <n v="6"/>
    <n v="17.829999999999998"/>
    <n v="106.97999999999999"/>
  </r>
  <r>
    <x v="2"/>
    <x v="4"/>
    <x v="1"/>
    <s v="Kevin Garza"/>
    <d v="2016-06-01T00:00:00"/>
    <x v="5"/>
    <s v="2016"/>
    <x v="2"/>
    <n v="10"/>
    <n v="17.829999999999998"/>
    <n v="178.29999999999998"/>
  </r>
  <r>
    <x v="2"/>
    <x v="2"/>
    <x v="1"/>
    <s v="Samuel Daniels"/>
    <d v="2016-06-01T00:00:00"/>
    <x v="5"/>
    <s v="2016"/>
    <x v="2"/>
    <n v="5"/>
    <n v="17.829999999999998"/>
    <n v="89.149999999999991"/>
  </r>
  <r>
    <x v="3"/>
    <x v="0"/>
    <x v="0"/>
    <s v="Beverly Hamilton"/>
    <d v="2016-06-01T00:00:00"/>
    <x v="5"/>
    <s v="2016"/>
    <x v="2"/>
    <n v="5"/>
    <n v="17.829999999999998"/>
    <n v="89.149999999999991"/>
  </r>
  <r>
    <x v="0"/>
    <x v="3"/>
    <x v="0"/>
    <s v="Harold Matthews"/>
    <d v="2016-06-02T00:00:00"/>
    <x v="5"/>
    <s v="2016"/>
    <x v="0"/>
    <n v="3"/>
    <n v="12.42"/>
    <n v="37.26"/>
  </r>
  <r>
    <x v="4"/>
    <x v="1"/>
    <x v="0"/>
    <s v="Roy Young"/>
    <d v="2016-06-02T00:00:00"/>
    <x v="5"/>
    <s v="2016"/>
    <x v="3"/>
    <n v="8"/>
    <n v="53.35"/>
    <n v="426.8"/>
  </r>
  <r>
    <x v="0"/>
    <x v="0"/>
    <x v="0"/>
    <s v="Steven Miller"/>
    <d v="2016-06-02T00:00:00"/>
    <x v="5"/>
    <s v="2016"/>
    <x v="0"/>
    <n v="7"/>
    <n v="12.42"/>
    <n v="86.94"/>
  </r>
  <r>
    <x v="0"/>
    <x v="1"/>
    <x v="0"/>
    <s v="Alan Allen"/>
    <d v="2016-06-02T00:00:00"/>
    <x v="5"/>
    <s v="2016"/>
    <x v="0"/>
    <n v="10"/>
    <n v="12.42"/>
    <n v="124.2"/>
  </r>
  <r>
    <x v="0"/>
    <x v="0"/>
    <x v="0"/>
    <s v="Brandon King"/>
    <d v="2016-06-02T00:00:00"/>
    <x v="5"/>
    <s v="2016"/>
    <x v="3"/>
    <n v="1"/>
    <n v="53.35"/>
    <n v="53.35"/>
  </r>
  <r>
    <x v="2"/>
    <x v="4"/>
    <x v="1"/>
    <s v="Brian Roberts"/>
    <d v="2016-06-02T00:00:00"/>
    <x v="5"/>
    <s v="2016"/>
    <x v="2"/>
    <n v="10"/>
    <n v="17.829999999999998"/>
    <n v="178.29999999999998"/>
  </r>
  <r>
    <x v="3"/>
    <x v="0"/>
    <x v="0"/>
    <s v="Steven Miller"/>
    <d v="2016-06-02T00:00:00"/>
    <x v="5"/>
    <s v="2016"/>
    <x v="2"/>
    <n v="3"/>
    <n v="17.829999999999998"/>
    <n v="53.489999999999995"/>
  </r>
  <r>
    <x v="1"/>
    <x v="2"/>
    <x v="1"/>
    <s v="Daniel Perez"/>
    <d v="2016-06-02T00:00:00"/>
    <x v="5"/>
    <s v="2016"/>
    <x v="2"/>
    <n v="10"/>
    <n v="17.829999999999998"/>
    <n v="178.29999999999998"/>
  </r>
  <r>
    <x v="3"/>
    <x v="6"/>
    <x v="0"/>
    <s v="Betty Hicks"/>
    <d v="2016-06-02T00:00:00"/>
    <x v="5"/>
    <s v="2016"/>
    <x v="0"/>
    <n v="5"/>
    <n v="12.42"/>
    <n v="62.1"/>
  </r>
  <r>
    <x v="3"/>
    <x v="0"/>
    <x v="0"/>
    <s v="Jerry Butler"/>
    <d v="2016-06-03T00:00:00"/>
    <x v="5"/>
    <s v="2016"/>
    <x v="2"/>
    <n v="9"/>
    <n v="17.829999999999998"/>
    <n v="160.46999999999997"/>
  </r>
  <r>
    <x v="2"/>
    <x v="2"/>
    <x v="1"/>
    <s v="Philip Rodriguez"/>
    <d v="2016-06-03T00:00:00"/>
    <x v="5"/>
    <s v="2016"/>
    <x v="2"/>
    <n v="9"/>
    <n v="17.829999999999998"/>
    <n v="160.46999999999997"/>
  </r>
  <r>
    <x v="1"/>
    <x v="5"/>
    <x v="1"/>
    <s v="Michelle Sanchez"/>
    <d v="2016-06-03T00:00:00"/>
    <x v="5"/>
    <s v="2016"/>
    <x v="2"/>
    <n v="6"/>
    <n v="17.829999999999998"/>
    <n v="106.97999999999999"/>
  </r>
  <r>
    <x v="4"/>
    <x v="1"/>
    <x v="0"/>
    <s v="Marilyn Martin"/>
    <d v="2016-06-03T00:00:00"/>
    <x v="5"/>
    <s v="2016"/>
    <x v="1"/>
    <n v="7"/>
    <n v="16.32"/>
    <n v="114.24000000000001"/>
  </r>
  <r>
    <x v="0"/>
    <x v="3"/>
    <x v="0"/>
    <s v="Billy Wood"/>
    <d v="2016-06-03T00:00:00"/>
    <x v="5"/>
    <s v="2016"/>
    <x v="2"/>
    <n v="8"/>
    <n v="17.829999999999998"/>
    <n v="142.63999999999999"/>
  </r>
  <r>
    <x v="0"/>
    <x v="1"/>
    <x v="0"/>
    <s v="Sharon Perez"/>
    <d v="2016-06-03T00:00:00"/>
    <x v="5"/>
    <s v="2016"/>
    <x v="0"/>
    <n v="7"/>
    <n v="12.42"/>
    <n v="86.94"/>
  </r>
  <r>
    <x v="0"/>
    <x v="3"/>
    <x v="0"/>
    <s v="Amy Olson"/>
    <d v="2016-06-03T00:00:00"/>
    <x v="5"/>
    <s v="2016"/>
    <x v="0"/>
    <n v="10"/>
    <n v="12.42"/>
    <n v="124.2"/>
  </r>
  <r>
    <x v="3"/>
    <x v="6"/>
    <x v="0"/>
    <s v="Marilyn Perry"/>
    <d v="2016-06-03T00:00:00"/>
    <x v="5"/>
    <s v="2016"/>
    <x v="2"/>
    <n v="4"/>
    <n v="17.829999999999998"/>
    <n v="71.319999999999993"/>
  </r>
  <r>
    <x v="3"/>
    <x v="1"/>
    <x v="0"/>
    <s v="Katherine Mcdonald"/>
    <d v="2016-06-03T00:00:00"/>
    <x v="5"/>
    <s v="2016"/>
    <x v="0"/>
    <n v="10"/>
    <n v="12.42"/>
    <n v="124.2"/>
  </r>
  <r>
    <x v="3"/>
    <x v="1"/>
    <x v="0"/>
    <s v="Katherine Mcdonald"/>
    <d v="2016-06-03T00:00:00"/>
    <x v="5"/>
    <s v="2016"/>
    <x v="2"/>
    <n v="4"/>
    <n v="17.829999999999998"/>
    <n v="71.319999999999993"/>
  </r>
  <r>
    <x v="2"/>
    <x v="7"/>
    <x v="1"/>
    <s v="Michelle Elliott"/>
    <d v="2016-06-03T00:00:00"/>
    <x v="5"/>
    <s v="2016"/>
    <x v="0"/>
    <n v="2"/>
    <n v="12.42"/>
    <n v="24.84"/>
  </r>
  <r>
    <x v="0"/>
    <x v="1"/>
    <x v="0"/>
    <s v="Heather Andrews"/>
    <d v="2016-06-03T00:00:00"/>
    <x v="5"/>
    <s v="2016"/>
    <x v="0"/>
    <n v="3"/>
    <n v="12.42"/>
    <n v="37.26"/>
  </r>
  <r>
    <x v="3"/>
    <x v="6"/>
    <x v="0"/>
    <s v="Albert Bradley"/>
    <d v="2016-06-03T00:00:00"/>
    <x v="5"/>
    <s v="2016"/>
    <x v="3"/>
    <n v="1"/>
    <n v="53.35"/>
    <n v="53.35"/>
  </r>
  <r>
    <x v="0"/>
    <x v="1"/>
    <x v="0"/>
    <s v="Teresa Thomas"/>
    <d v="2016-06-03T00:00:00"/>
    <x v="5"/>
    <s v="2016"/>
    <x v="2"/>
    <n v="3"/>
    <n v="17.829999999999998"/>
    <n v="53.489999999999995"/>
  </r>
  <r>
    <x v="2"/>
    <x v="4"/>
    <x v="1"/>
    <s v="Henry Day"/>
    <d v="2016-06-03T00:00:00"/>
    <x v="5"/>
    <s v="2016"/>
    <x v="0"/>
    <n v="8"/>
    <n v="12.42"/>
    <n v="99.36"/>
  </r>
  <r>
    <x v="4"/>
    <x v="0"/>
    <x v="0"/>
    <s v="Walter Meyer"/>
    <d v="2016-06-03T00:00:00"/>
    <x v="5"/>
    <s v="2016"/>
    <x v="3"/>
    <n v="8"/>
    <n v="53.35"/>
    <n v="426.8"/>
  </r>
  <r>
    <x v="0"/>
    <x v="1"/>
    <x v="0"/>
    <s v="Judith Woods"/>
    <d v="2016-06-03T00:00:00"/>
    <x v="5"/>
    <s v="2016"/>
    <x v="2"/>
    <n v="8"/>
    <n v="17.829999999999998"/>
    <n v="142.63999999999999"/>
  </r>
  <r>
    <x v="0"/>
    <x v="3"/>
    <x v="0"/>
    <s v="Randy Willis"/>
    <d v="2016-06-03T00:00:00"/>
    <x v="5"/>
    <s v="2016"/>
    <x v="0"/>
    <n v="2"/>
    <n v="12.42"/>
    <n v="24.84"/>
  </r>
  <r>
    <x v="0"/>
    <x v="6"/>
    <x v="0"/>
    <s v="Alan Dean"/>
    <d v="2016-06-03T00:00:00"/>
    <x v="5"/>
    <s v="2016"/>
    <x v="0"/>
    <n v="2"/>
    <n v="12.42"/>
    <n v="24.84"/>
  </r>
  <r>
    <x v="0"/>
    <x v="1"/>
    <x v="0"/>
    <s v="Carl Rice"/>
    <d v="2016-06-04T00:00:00"/>
    <x v="5"/>
    <s v="2016"/>
    <x v="0"/>
    <n v="7"/>
    <n v="12.42"/>
    <n v="86.94"/>
  </r>
  <r>
    <x v="1"/>
    <x v="5"/>
    <x v="1"/>
    <s v="Diana Hamilton"/>
    <d v="2016-06-04T00:00:00"/>
    <x v="5"/>
    <s v="2016"/>
    <x v="1"/>
    <n v="5"/>
    <n v="16.32"/>
    <n v="81.599999999999994"/>
  </r>
  <r>
    <x v="0"/>
    <x v="3"/>
    <x v="0"/>
    <s v="Michelle Henderson"/>
    <d v="2016-06-04T00:00:00"/>
    <x v="5"/>
    <s v="2016"/>
    <x v="0"/>
    <n v="1"/>
    <n v="12.42"/>
    <n v="12.42"/>
  </r>
  <r>
    <x v="3"/>
    <x v="6"/>
    <x v="0"/>
    <s v="Maria Long"/>
    <d v="2016-06-04T00:00:00"/>
    <x v="5"/>
    <s v="2016"/>
    <x v="2"/>
    <n v="10"/>
    <n v="17.829999999999998"/>
    <n v="178.29999999999998"/>
  </r>
  <r>
    <x v="2"/>
    <x v="2"/>
    <x v="1"/>
    <s v="Annie Hughes"/>
    <d v="2016-06-04T00:00:00"/>
    <x v="5"/>
    <s v="2016"/>
    <x v="1"/>
    <n v="5"/>
    <n v="16.32"/>
    <n v="81.599999999999994"/>
  </r>
  <r>
    <x v="0"/>
    <x v="0"/>
    <x v="0"/>
    <s v="Jean Fowler"/>
    <d v="2016-06-04T00:00:00"/>
    <x v="5"/>
    <s v="2016"/>
    <x v="1"/>
    <n v="9"/>
    <n v="16.32"/>
    <n v="146.88"/>
  </r>
  <r>
    <x v="0"/>
    <x v="6"/>
    <x v="0"/>
    <s v="Clarence Mason"/>
    <d v="2016-06-04T00:00:00"/>
    <x v="5"/>
    <s v="2016"/>
    <x v="0"/>
    <n v="8"/>
    <n v="12.42"/>
    <n v="99.36"/>
  </r>
  <r>
    <x v="2"/>
    <x v="4"/>
    <x v="1"/>
    <s v="Michael Cruz"/>
    <d v="2016-06-04T00:00:00"/>
    <x v="5"/>
    <s v="2016"/>
    <x v="0"/>
    <n v="6"/>
    <n v="12.42"/>
    <n v="74.52"/>
  </r>
  <r>
    <x v="1"/>
    <x v="4"/>
    <x v="1"/>
    <s v="Thomas Lane"/>
    <d v="2016-06-04T00:00:00"/>
    <x v="5"/>
    <s v="2016"/>
    <x v="1"/>
    <n v="1"/>
    <n v="16.32"/>
    <n v="16.32"/>
  </r>
  <r>
    <x v="2"/>
    <x v="2"/>
    <x v="1"/>
    <s v="Charles Montgomery"/>
    <d v="2016-06-04T00:00:00"/>
    <x v="5"/>
    <s v="2016"/>
    <x v="1"/>
    <n v="6"/>
    <n v="16.32"/>
    <n v="97.92"/>
  </r>
  <r>
    <x v="0"/>
    <x v="1"/>
    <x v="0"/>
    <s v="Cynthia Day"/>
    <d v="2016-06-04T00:00:00"/>
    <x v="5"/>
    <s v="2016"/>
    <x v="2"/>
    <n v="2"/>
    <n v="17.829999999999998"/>
    <n v="35.659999999999997"/>
  </r>
  <r>
    <x v="4"/>
    <x v="3"/>
    <x v="0"/>
    <s v="Michelle Henderson"/>
    <d v="2016-06-04T00:00:00"/>
    <x v="5"/>
    <s v="2016"/>
    <x v="0"/>
    <n v="5"/>
    <n v="12.42"/>
    <n v="62.1"/>
  </r>
  <r>
    <x v="0"/>
    <x v="0"/>
    <x v="0"/>
    <s v="Cheryl Williamson"/>
    <d v="2016-06-04T00:00:00"/>
    <x v="5"/>
    <s v="2016"/>
    <x v="2"/>
    <n v="10"/>
    <n v="17.829999999999998"/>
    <n v="178.29999999999998"/>
  </r>
  <r>
    <x v="1"/>
    <x v="5"/>
    <x v="1"/>
    <s v="Andrew Adams"/>
    <d v="2016-06-04T00:00:00"/>
    <x v="5"/>
    <s v="2016"/>
    <x v="1"/>
    <n v="5"/>
    <n v="16.32"/>
    <n v="81.599999999999994"/>
  </r>
  <r>
    <x v="2"/>
    <x v="4"/>
    <x v="1"/>
    <s v="Rose Moreno"/>
    <d v="2016-06-04T00:00:00"/>
    <x v="5"/>
    <s v="2016"/>
    <x v="1"/>
    <n v="4"/>
    <n v="16.32"/>
    <n v="65.28"/>
  </r>
  <r>
    <x v="0"/>
    <x v="3"/>
    <x v="0"/>
    <s v="Stephen Welch"/>
    <d v="2016-06-04T00:00:00"/>
    <x v="5"/>
    <s v="2016"/>
    <x v="3"/>
    <n v="10"/>
    <n v="53.35"/>
    <n v="533.5"/>
  </r>
  <r>
    <x v="2"/>
    <x v="2"/>
    <x v="1"/>
    <s v="Daniel Perez"/>
    <d v="2016-06-04T00:00:00"/>
    <x v="5"/>
    <s v="2016"/>
    <x v="0"/>
    <n v="4"/>
    <n v="12.42"/>
    <n v="49.68"/>
  </r>
  <r>
    <x v="0"/>
    <x v="3"/>
    <x v="0"/>
    <s v="Melissa Price"/>
    <d v="2016-06-04T00:00:00"/>
    <x v="5"/>
    <s v="2016"/>
    <x v="3"/>
    <n v="1"/>
    <n v="53.35"/>
    <n v="53.35"/>
  </r>
  <r>
    <x v="2"/>
    <x v="2"/>
    <x v="1"/>
    <s v="Joseph Dixon"/>
    <d v="2016-06-05T00:00:00"/>
    <x v="5"/>
    <s v="2016"/>
    <x v="0"/>
    <n v="8"/>
    <n v="12.42"/>
    <n v="99.36"/>
  </r>
  <r>
    <x v="4"/>
    <x v="3"/>
    <x v="0"/>
    <s v="Donna Bryant"/>
    <d v="2016-06-05T00:00:00"/>
    <x v="5"/>
    <s v="2016"/>
    <x v="0"/>
    <n v="10"/>
    <n v="12.42"/>
    <n v="124.2"/>
  </r>
  <r>
    <x v="0"/>
    <x v="6"/>
    <x v="0"/>
    <s v="Irene Franklin"/>
    <d v="2016-06-05T00:00:00"/>
    <x v="5"/>
    <s v="2016"/>
    <x v="1"/>
    <n v="7"/>
    <n v="16.32"/>
    <n v="114.24000000000001"/>
  </r>
  <r>
    <x v="4"/>
    <x v="1"/>
    <x v="0"/>
    <s v="Ralph Gomez"/>
    <d v="2016-06-05T00:00:00"/>
    <x v="5"/>
    <s v="2016"/>
    <x v="0"/>
    <n v="2"/>
    <n v="12.42"/>
    <n v="24.84"/>
  </r>
  <r>
    <x v="4"/>
    <x v="0"/>
    <x v="0"/>
    <s v="Gary Young"/>
    <d v="2016-06-05T00:00:00"/>
    <x v="5"/>
    <s v="2016"/>
    <x v="1"/>
    <n v="8"/>
    <n v="16.32"/>
    <n v="130.56"/>
  </r>
  <r>
    <x v="0"/>
    <x v="0"/>
    <x v="0"/>
    <s v="Kevin Barnes"/>
    <d v="2016-06-05T00:00:00"/>
    <x v="5"/>
    <s v="2016"/>
    <x v="0"/>
    <n v="1"/>
    <n v="12.42"/>
    <n v="12.42"/>
  </r>
  <r>
    <x v="2"/>
    <x v="4"/>
    <x v="1"/>
    <s v="Gloria Mcdonald"/>
    <d v="2016-06-05T00:00:00"/>
    <x v="5"/>
    <s v="2016"/>
    <x v="3"/>
    <n v="8"/>
    <n v="53.35"/>
    <n v="426.8"/>
  </r>
  <r>
    <x v="0"/>
    <x v="0"/>
    <x v="0"/>
    <s v="Linda Morrison"/>
    <d v="2016-06-05T00:00:00"/>
    <x v="5"/>
    <s v="2016"/>
    <x v="0"/>
    <n v="4"/>
    <n v="12.42"/>
    <n v="49.68"/>
  </r>
  <r>
    <x v="1"/>
    <x v="5"/>
    <x v="1"/>
    <s v="Jacqueline Little"/>
    <d v="2016-06-05T00:00:00"/>
    <x v="5"/>
    <s v="2016"/>
    <x v="0"/>
    <n v="2"/>
    <n v="12.42"/>
    <n v="24.84"/>
  </r>
  <r>
    <x v="0"/>
    <x v="3"/>
    <x v="0"/>
    <s v="David Allen"/>
    <d v="2016-06-05T00:00:00"/>
    <x v="5"/>
    <s v="2016"/>
    <x v="2"/>
    <n v="6"/>
    <n v="17.829999999999998"/>
    <n v="106.97999999999999"/>
  </r>
  <r>
    <x v="4"/>
    <x v="3"/>
    <x v="0"/>
    <s v="Phyllis Gonzales"/>
    <d v="2016-06-05T00:00:00"/>
    <x v="5"/>
    <s v="2016"/>
    <x v="2"/>
    <n v="1"/>
    <n v="17.829999999999998"/>
    <n v="17.829999999999998"/>
  </r>
  <r>
    <x v="3"/>
    <x v="1"/>
    <x v="0"/>
    <s v="Edward Cooper"/>
    <d v="2016-06-05T00:00:00"/>
    <x v="5"/>
    <s v="2016"/>
    <x v="2"/>
    <n v="5"/>
    <n v="17.829999999999998"/>
    <n v="89.149999999999991"/>
  </r>
  <r>
    <x v="0"/>
    <x v="0"/>
    <x v="0"/>
    <s v="Joshua Diaz"/>
    <d v="2016-06-05T00:00:00"/>
    <x v="5"/>
    <s v="2016"/>
    <x v="2"/>
    <n v="9"/>
    <n v="17.829999999999998"/>
    <n v="160.46999999999997"/>
  </r>
  <r>
    <x v="1"/>
    <x v="2"/>
    <x v="1"/>
    <s v="Ernest Carter"/>
    <d v="2016-06-05T00:00:00"/>
    <x v="5"/>
    <s v="2016"/>
    <x v="2"/>
    <n v="8"/>
    <n v="17.829999999999998"/>
    <n v="142.63999999999999"/>
  </r>
  <r>
    <x v="3"/>
    <x v="3"/>
    <x v="0"/>
    <s v="Rebecca Williams"/>
    <d v="2016-06-05T00:00:00"/>
    <x v="5"/>
    <s v="2016"/>
    <x v="1"/>
    <n v="5"/>
    <n v="16.32"/>
    <n v="81.599999999999994"/>
  </r>
  <r>
    <x v="2"/>
    <x v="5"/>
    <x v="1"/>
    <s v="Kelly Wagner"/>
    <d v="2016-06-05T00:00:00"/>
    <x v="5"/>
    <s v="2016"/>
    <x v="2"/>
    <n v="8"/>
    <n v="17.829999999999998"/>
    <n v="142.63999999999999"/>
  </r>
  <r>
    <x v="2"/>
    <x v="2"/>
    <x v="1"/>
    <s v="Beverly Garcia"/>
    <d v="2016-06-06T00:00:00"/>
    <x v="5"/>
    <s v="2016"/>
    <x v="0"/>
    <n v="7"/>
    <n v="12.42"/>
    <n v="86.94"/>
  </r>
  <r>
    <x v="4"/>
    <x v="1"/>
    <x v="0"/>
    <s v="Harold Hunter"/>
    <d v="2016-06-06T00:00:00"/>
    <x v="5"/>
    <s v="2016"/>
    <x v="1"/>
    <n v="5"/>
    <n v="16.32"/>
    <n v="81.599999999999994"/>
  </r>
  <r>
    <x v="4"/>
    <x v="0"/>
    <x v="0"/>
    <s v="Dennis Reed"/>
    <d v="2016-06-06T00:00:00"/>
    <x v="5"/>
    <s v="2016"/>
    <x v="0"/>
    <n v="4"/>
    <n v="12.42"/>
    <n v="49.68"/>
  </r>
  <r>
    <x v="0"/>
    <x v="6"/>
    <x v="0"/>
    <s v="Theresa Kennedy"/>
    <d v="2016-06-06T00:00:00"/>
    <x v="5"/>
    <s v="2016"/>
    <x v="3"/>
    <n v="5"/>
    <n v="53.35"/>
    <n v="266.75"/>
  </r>
  <r>
    <x v="0"/>
    <x v="0"/>
    <x v="0"/>
    <s v="Amanda Bryant"/>
    <d v="2016-06-06T00:00:00"/>
    <x v="5"/>
    <s v="2016"/>
    <x v="2"/>
    <n v="10"/>
    <n v="17.829999999999998"/>
    <n v="178.29999999999998"/>
  </r>
  <r>
    <x v="2"/>
    <x v="5"/>
    <x v="1"/>
    <s v="Andrea Washington"/>
    <d v="2016-06-06T00:00:00"/>
    <x v="5"/>
    <s v="2016"/>
    <x v="0"/>
    <n v="7"/>
    <n v="12.42"/>
    <n v="86.94"/>
  </r>
  <r>
    <x v="1"/>
    <x v="4"/>
    <x v="1"/>
    <s v="Joyce Garcia"/>
    <d v="2016-06-06T00:00:00"/>
    <x v="5"/>
    <s v="2016"/>
    <x v="2"/>
    <n v="9"/>
    <n v="17.829999999999998"/>
    <n v="160.46999999999997"/>
  </r>
  <r>
    <x v="0"/>
    <x v="0"/>
    <x v="0"/>
    <s v="Christopher Pierce"/>
    <d v="2016-06-06T00:00:00"/>
    <x v="5"/>
    <s v="2016"/>
    <x v="3"/>
    <n v="8"/>
    <n v="53.35"/>
    <n v="426.8"/>
  </r>
  <r>
    <x v="2"/>
    <x v="4"/>
    <x v="1"/>
    <s v="Samuel Garza"/>
    <d v="2016-06-06T00:00:00"/>
    <x v="5"/>
    <s v="2016"/>
    <x v="2"/>
    <n v="3"/>
    <n v="17.829999999999998"/>
    <n v="53.489999999999995"/>
  </r>
  <r>
    <x v="3"/>
    <x v="1"/>
    <x v="0"/>
    <s v="Roy Young"/>
    <d v="2016-06-06T00:00:00"/>
    <x v="5"/>
    <s v="2016"/>
    <x v="0"/>
    <n v="10"/>
    <n v="12.42"/>
    <n v="124.2"/>
  </r>
  <r>
    <x v="4"/>
    <x v="0"/>
    <x v="0"/>
    <s v="Lillian Burke"/>
    <d v="2016-06-06T00:00:00"/>
    <x v="5"/>
    <s v="2016"/>
    <x v="2"/>
    <n v="5"/>
    <n v="17.829999999999998"/>
    <n v="89.149999999999991"/>
  </r>
  <r>
    <x v="0"/>
    <x v="0"/>
    <x v="0"/>
    <s v="Jean Fowler"/>
    <d v="2016-06-06T00:00:00"/>
    <x v="5"/>
    <s v="2016"/>
    <x v="1"/>
    <n v="9"/>
    <n v="16.32"/>
    <n v="146.88"/>
  </r>
  <r>
    <x v="3"/>
    <x v="0"/>
    <x v="0"/>
    <s v="Walter Meyer"/>
    <d v="2016-06-06T00:00:00"/>
    <x v="5"/>
    <s v="2016"/>
    <x v="0"/>
    <n v="4"/>
    <n v="12.42"/>
    <n v="49.68"/>
  </r>
  <r>
    <x v="0"/>
    <x v="1"/>
    <x v="0"/>
    <s v="Marie Rivera"/>
    <d v="2016-06-06T00:00:00"/>
    <x v="5"/>
    <s v="2016"/>
    <x v="0"/>
    <n v="6"/>
    <n v="12.42"/>
    <n v="74.52"/>
  </r>
  <r>
    <x v="3"/>
    <x v="6"/>
    <x v="0"/>
    <s v="Alan Dean"/>
    <d v="2016-06-07T00:00:00"/>
    <x v="5"/>
    <s v="2016"/>
    <x v="0"/>
    <n v="7"/>
    <n v="12.42"/>
    <n v="86.94"/>
  </r>
  <r>
    <x v="0"/>
    <x v="1"/>
    <x v="0"/>
    <s v="Joan Thompson"/>
    <d v="2016-06-07T00:00:00"/>
    <x v="5"/>
    <s v="2016"/>
    <x v="1"/>
    <n v="1"/>
    <n v="16.32"/>
    <n v="16.32"/>
  </r>
  <r>
    <x v="3"/>
    <x v="3"/>
    <x v="0"/>
    <s v="Emily Duncan"/>
    <d v="2016-06-07T00:00:00"/>
    <x v="5"/>
    <s v="2016"/>
    <x v="0"/>
    <n v="8"/>
    <n v="12.42"/>
    <n v="99.36"/>
  </r>
  <r>
    <x v="3"/>
    <x v="3"/>
    <x v="0"/>
    <s v="Donna Bryant"/>
    <d v="2016-06-07T00:00:00"/>
    <x v="5"/>
    <s v="2016"/>
    <x v="2"/>
    <n v="9"/>
    <n v="17.829999999999998"/>
    <n v="160.46999999999997"/>
  </r>
  <r>
    <x v="2"/>
    <x v="2"/>
    <x v="1"/>
    <s v="Angela Sullivan"/>
    <d v="2016-06-07T00:00:00"/>
    <x v="5"/>
    <s v="2016"/>
    <x v="0"/>
    <n v="7"/>
    <n v="12.42"/>
    <n v="86.94"/>
  </r>
  <r>
    <x v="1"/>
    <x v="2"/>
    <x v="1"/>
    <s v="Arthur Green"/>
    <d v="2016-06-07T00:00:00"/>
    <x v="5"/>
    <s v="2016"/>
    <x v="3"/>
    <n v="6"/>
    <n v="53.35"/>
    <n v="320.10000000000002"/>
  </r>
  <r>
    <x v="0"/>
    <x v="0"/>
    <x v="0"/>
    <s v="Carl Howard"/>
    <d v="2016-06-07T00:00:00"/>
    <x v="5"/>
    <s v="2016"/>
    <x v="0"/>
    <n v="2"/>
    <n v="12.42"/>
    <n v="24.84"/>
  </r>
  <r>
    <x v="2"/>
    <x v="5"/>
    <x v="1"/>
    <s v="Nicholas Schmidt"/>
    <d v="2016-06-07T00:00:00"/>
    <x v="5"/>
    <s v="2016"/>
    <x v="0"/>
    <n v="6"/>
    <n v="12.42"/>
    <n v="74.52"/>
  </r>
  <r>
    <x v="2"/>
    <x v="2"/>
    <x v="1"/>
    <s v="Philip Dean"/>
    <d v="2016-06-07T00:00:00"/>
    <x v="5"/>
    <s v="2016"/>
    <x v="0"/>
    <n v="8"/>
    <n v="12.42"/>
    <n v="99.36"/>
  </r>
  <r>
    <x v="2"/>
    <x v="2"/>
    <x v="1"/>
    <s v="Jean Stephens"/>
    <d v="2016-06-07T00:00:00"/>
    <x v="5"/>
    <s v="2016"/>
    <x v="2"/>
    <n v="9"/>
    <n v="17.829999999999998"/>
    <n v="160.46999999999997"/>
  </r>
  <r>
    <x v="4"/>
    <x v="6"/>
    <x v="0"/>
    <s v="William Collins"/>
    <d v="2016-06-07T00:00:00"/>
    <x v="5"/>
    <s v="2016"/>
    <x v="3"/>
    <n v="10"/>
    <n v="53.35"/>
    <n v="533.5"/>
  </r>
  <r>
    <x v="2"/>
    <x v="2"/>
    <x v="1"/>
    <s v="Michelle Allen"/>
    <d v="2016-06-07T00:00:00"/>
    <x v="5"/>
    <s v="2016"/>
    <x v="1"/>
    <n v="7"/>
    <n v="16.32"/>
    <n v="114.24000000000001"/>
  </r>
  <r>
    <x v="0"/>
    <x v="1"/>
    <x v="0"/>
    <s v="Jennifer Black"/>
    <d v="2016-06-07T00:00:00"/>
    <x v="5"/>
    <s v="2016"/>
    <x v="3"/>
    <n v="6"/>
    <n v="53.35"/>
    <n v="320.10000000000002"/>
  </r>
  <r>
    <x v="0"/>
    <x v="0"/>
    <x v="0"/>
    <s v="Jean Torres"/>
    <d v="2016-06-07T00:00:00"/>
    <x v="5"/>
    <s v="2016"/>
    <x v="1"/>
    <n v="10"/>
    <n v="16.32"/>
    <n v="163.19999999999999"/>
  </r>
  <r>
    <x v="3"/>
    <x v="3"/>
    <x v="0"/>
    <s v="Harold Matthews"/>
    <d v="2016-06-07T00:00:00"/>
    <x v="5"/>
    <s v="2016"/>
    <x v="3"/>
    <n v="7"/>
    <n v="53.35"/>
    <n v="373.45"/>
  </r>
  <r>
    <x v="4"/>
    <x v="0"/>
    <x v="0"/>
    <s v="Heather Lawrence"/>
    <d v="2016-06-07T00:00:00"/>
    <x v="5"/>
    <s v="2016"/>
    <x v="2"/>
    <n v="1"/>
    <n v="17.829999999999998"/>
    <n v="17.829999999999998"/>
  </r>
  <r>
    <x v="0"/>
    <x v="3"/>
    <x v="0"/>
    <s v="Randy Willis"/>
    <d v="2016-06-07T00:00:00"/>
    <x v="5"/>
    <s v="2016"/>
    <x v="3"/>
    <n v="8"/>
    <n v="53.35"/>
    <n v="426.8"/>
  </r>
  <r>
    <x v="0"/>
    <x v="0"/>
    <x v="0"/>
    <s v="Jerry Palmer"/>
    <d v="2016-06-07T00:00:00"/>
    <x v="5"/>
    <s v="2016"/>
    <x v="1"/>
    <n v="2"/>
    <n v="16.32"/>
    <n v="32.64"/>
  </r>
  <r>
    <x v="2"/>
    <x v="2"/>
    <x v="1"/>
    <s v="Sharon Montgomery"/>
    <d v="2016-06-08T00:00:00"/>
    <x v="5"/>
    <s v="2016"/>
    <x v="3"/>
    <n v="1"/>
    <n v="53.35"/>
    <n v="53.35"/>
  </r>
  <r>
    <x v="2"/>
    <x v="5"/>
    <x v="1"/>
    <s v="Diane Lewis"/>
    <d v="2016-06-08T00:00:00"/>
    <x v="5"/>
    <s v="2016"/>
    <x v="0"/>
    <n v="7"/>
    <n v="12.42"/>
    <n v="86.94"/>
  </r>
  <r>
    <x v="0"/>
    <x v="1"/>
    <x v="0"/>
    <s v="Kenneth Lane"/>
    <d v="2016-06-08T00:00:00"/>
    <x v="5"/>
    <s v="2016"/>
    <x v="0"/>
    <n v="1"/>
    <n v="12.42"/>
    <n v="12.42"/>
  </r>
  <r>
    <x v="3"/>
    <x v="3"/>
    <x v="0"/>
    <s v="Phyllis Gonzales"/>
    <d v="2016-06-08T00:00:00"/>
    <x v="5"/>
    <s v="2016"/>
    <x v="2"/>
    <n v="10"/>
    <n v="17.829999999999998"/>
    <n v="178.29999999999998"/>
  </r>
  <r>
    <x v="4"/>
    <x v="1"/>
    <x v="0"/>
    <s v="Ronald Kim"/>
    <d v="2016-06-08T00:00:00"/>
    <x v="5"/>
    <s v="2016"/>
    <x v="3"/>
    <n v="6"/>
    <n v="53.35"/>
    <n v="320.10000000000002"/>
  </r>
  <r>
    <x v="2"/>
    <x v="7"/>
    <x v="1"/>
    <s v="Craig Lewis"/>
    <d v="2016-06-08T00:00:00"/>
    <x v="5"/>
    <s v="2016"/>
    <x v="3"/>
    <n v="5"/>
    <n v="53.35"/>
    <n v="266.75"/>
  </r>
  <r>
    <x v="0"/>
    <x v="1"/>
    <x v="0"/>
    <s v="Todd Holmes"/>
    <d v="2016-06-08T00:00:00"/>
    <x v="5"/>
    <s v="2016"/>
    <x v="3"/>
    <n v="8"/>
    <n v="53.35"/>
    <n v="426.8"/>
  </r>
  <r>
    <x v="2"/>
    <x v="5"/>
    <x v="1"/>
    <s v="Mary Rose"/>
    <d v="2016-06-08T00:00:00"/>
    <x v="5"/>
    <s v="2016"/>
    <x v="2"/>
    <n v="8"/>
    <n v="17.829999999999998"/>
    <n v="142.63999999999999"/>
  </r>
  <r>
    <x v="4"/>
    <x v="3"/>
    <x v="0"/>
    <s v="Randy Willis"/>
    <d v="2016-06-08T00:00:00"/>
    <x v="5"/>
    <s v="2016"/>
    <x v="0"/>
    <n v="4"/>
    <n v="12.42"/>
    <n v="49.68"/>
  </r>
  <r>
    <x v="0"/>
    <x v="1"/>
    <x v="0"/>
    <s v="Kenneth Lane"/>
    <d v="2016-06-08T00:00:00"/>
    <x v="5"/>
    <s v="2016"/>
    <x v="0"/>
    <n v="10"/>
    <n v="12.42"/>
    <n v="124.2"/>
  </r>
  <r>
    <x v="0"/>
    <x v="3"/>
    <x v="0"/>
    <s v="Judith Gray"/>
    <d v="2016-06-08T00:00:00"/>
    <x v="5"/>
    <s v="2016"/>
    <x v="1"/>
    <n v="2"/>
    <n v="16.32"/>
    <n v="32.64"/>
  </r>
  <r>
    <x v="4"/>
    <x v="1"/>
    <x v="0"/>
    <s v="Louis Mason"/>
    <d v="2016-06-08T00:00:00"/>
    <x v="5"/>
    <s v="2016"/>
    <x v="0"/>
    <n v="5"/>
    <n v="12.42"/>
    <n v="62.1"/>
  </r>
  <r>
    <x v="1"/>
    <x v="2"/>
    <x v="1"/>
    <s v="Margaret James"/>
    <d v="2016-06-08T00:00:00"/>
    <x v="5"/>
    <s v="2016"/>
    <x v="0"/>
    <n v="4"/>
    <n v="12.42"/>
    <n v="49.68"/>
  </r>
  <r>
    <x v="1"/>
    <x v="5"/>
    <x v="1"/>
    <s v="Kenneth James"/>
    <d v="2016-06-09T00:00:00"/>
    <x v="5"/>
    <s v="2016"/>
    <x v="3"/>
    <n v="10"/>
    <n v="53.35"/>
    <n v="533.5"/>
  </r>
  <r>
    <x v="4"/>
    <x v="0"/>
    <x v="0"/>
    <s v="Kathryn Fox"/>
    <d v="2016-06-09T00:00:00"/>
    <x v="5"/>
    <s v="2016"/>
    <x v="2"/>
    <n v="3"/>
    <n v="17.829999999999998"/>
    <n v="53.489999999999995"/>
  </r>
  <r>
    <x v="0"/>
    <x v="3"/>
    <x v="0"/>
    <s v="Joshua Washington"/>
    <d v="2016-06-09T00:00:00"/>
    <x v="5"/>
    <s v="2016"/>
    <x v="2"/>
    <n v="8"/>
    <n v="17.829999999999998"/>
    <n v="142.63999999999999"/>
  </r>
  <r>
    <x v="1"/>
    <x v="2"/>
    <x v="1"/>
    <s v="Cheryl Morris"/>
    <d v="2016-06-09T00:00:00"/>
    <x v="5"/>
    <s v="2016"/>
    <x v="3"/>
    <n v="4"/>
    <n v="53.35"/>
    <n v="213.4"/>
  </r>
  <r>
    <x v="2"/>
    <x v="2"/>
    <x v="1"/>
    <s v="Kimberly Lee"/>
    <d v="2016-06-09T00:00:00"/>
    <x v="5"/>
    <s v="2016"/>
    <x v="0"/>
    <n v="4"/>
    <n v="12.42"/>
    <n v="49.68"/>
  </r>
  <r>
    <x v="3"/>
    <x v="3"/>
    <x v="0"/>
    <s v="Ernest Bishop"/>
    <d v="2016-06-09T00:00:00"/>
    <x v="5"/>
    <s v="2016"/>
    <x v="0"/>
    <n v="7"/>
    <n v="12.42"/>
    <n v="86.94"/>
  </r>
  <r>
    <x v="0"/>
    <x v="0"/>
    <x v="0"/>
    <s v="Joshua Diaz"/>
    <d v="2016-06-09T00:00:00"/>
    <x v="5"/>
    <s v="2016"/>
    <x v="0"/>
    <n v="2"/>
    <n v="12.42"/>
    <n v="24.84"/>
  </r>
  <r>
    <x v="1"/>
    <x v="4"/>
    <x v="1"/>
    <s v="Carl Lawson"/>
    <d v="2016-06-09T00:00:00"/>
    <x v="5"/>
    <s v="2016"/>
    <x v="1"/>
    <n v="1"/>
    <n v="16.32"/>
    <n v="16.32"/>
  </r>
  <r>
    <x v="1"/>
    <x v="4"/>
    <x v="1"/>
    <s v="Brian Bryant"/>
    <d v="2016-06-09T00:00:00"/>
    <x v="5"/>
    <s v="2016"/>
    <x v="3"/>
    <n v="8"/>
    <n v="53.35"/>
    <n v="426.8"/>
  </r>
  <r>
    <x v="2"/>
    <x v="2"/>
    <x v="1"/>
    <s v="Stephanie Wallace"/>
    <d v="2016-06-09T00:00:00"/>
    <x v="5"/>
    <s v="2016"/>
    <x v="3"/>
    <n v="5"/>
    <n v="53.35"/>
    <n v="266.75"/>
  </r>
  <r>
    <x v="2"/>
    <x v="2"/>
    <x v="1"/>
    <s v="Ryan Ramos"/>
    <d v="2016-06-09T00:00:00"/>
    <x v="5"/>
    <s v="2016"/>
    <x v="1"/>
    <n v="5"/>
    <n v="16.32"/>
    <n v="81.599999999999994"/>
  </r>
  <r>
    <x v="2"/>
    <x v="5"/>
    <x v="1"/>
    <s v="Willie Oliver"/>
    <d v="2016-06-10T00:00:00"/>
    <x v="5"/>
    <s v="2016"/>
    <x v="3"/>
    <n v="9"/>
    <n v="53.35"/>
    <n v="480.15000000000003"/>
  </r>
  <r>
    <x v="1"/>
    <x v="5"/>
    <x v="1"/>
    <s v="Kenneth James"/>
    <d v="2016-06-10T00:00:00"/>
    <x v="5"/>
    <s v="2016"/>
    <x v="0"/>
    <n v="6"/>
    <n v="12.42"/>
    <n v="74.52"/>
  </r>
  <r>
    <x v="3"/>
    <x v="1"/>
    <x v="0"/>
    <s v="Cheryl Riley"/>
    <d v="2016-06-10T00:00:00"/>
    <x v="5"/>
    <s v="2016"/>
    <x v="3"/>
    <n v="9"/>
    <n v="53.35"/>
    <n v="480.15000000000003"/>
  </r>
  <r>
    <x v="0"/>
    <x v="3"/>
    <x v="0"/>
    <s v="Judy Carpenter"/>
    <d v="2016-06-10T00:00:00"/>
    <x v="5"/>
    <s v="2016"/>
    <x v="2"/>
    <n v="9"/>
    <n v="17.829999999999998"/>
    <n v="160.46999999999997"/>
  </r>
  <r>
    <x v="1"/>
    <x v="2"/>
    <x v="1"/>
    <s v="Antonio Coleman"/>
    <d v="2016-06-10T00:00:00"/>
    <x v="5"/>
    <s v="2016"/>
    <x v="2"/>
    <n v="2"/>
    <n v="17.829999999999998"/>
    <n v="35.659999999999997"/>
  </r>
  <r>
    <x v="2"/>
    <x v="7"/>
    <x v="1"/>
    <s v="Laura Lewis"/>
    <d v="2016-06-10T00:00:00"/>
    <x v="5"/>
    <s v="2016"/>
    <x v="2"/>
    <n v="2"/>
    <n v="17.829999999999998"/>
    <n v="35.659999999999997"/>
  </r>
  <r>
    <x v="2"/>
    <x v="5"/>
    <x v="1"/>
    <s v="Joan Robinson"/>
    <d v="2016-06-10T00:00:00"/>
    <x v="5"/>
    <s v="2016"/>
    <x v="3"/>
    <n v="5"/>
    <n v="53.35"/>
    <n v="266.75"/>
  </r>
  <r>
    <x v="0"/>
    <x v="3"/>
    <x v="0"/>
    <s v="Kelly Daniels"/>
    <d v="2016-06-10T00:00:00"/>
    <x v="5"/>
    <s v="2016"/>
    <x v="0"/>
    <n v="4"/>
    <n v="12.42"/>
    <n v="49.68"/>
  </r>
  <r>
    <x v="0"/>
    <x v="1"/>
    <x v="0"/>
    <s v="Jane Sims"/>
    <d v="2016-06-10T00:00:00"/>
    <x v="5"/>
    <s v="2016"/>
    <x v="0"/>
    <n v="5"/>
    <n v="12.42"/>
    <n v="62.1"/>
  </r>
  <r>
    <x v="3"/>
    <x v="3"/>
    <x v="0"/>
    <s v="Lisa Thomas"/>
    <d v="2016-06-10T00:00:00"/>
    <x v="5"/>
    <s v="2016"/>
    <x v="1"/>
    <n v="9"/>
    <n v="16.32"/>
    <n v="146.88"/>
  </r>
  <r>
    <x v="3"/>
    <x v="0"/>
    <x v="0"/>
    <s v="Brandon King"/>
    <d v="2016-06-10T00:00:00"/>
    <x v="5"/>
    <s v="2016"/>
    <x v="0"/>
    <n v="10"/>
    <n v="12.42"/>
    <n v="124.2"/>
  </r>
  <r>
    <x v="0"/>
    <x v="3"/>
    <x v="0"/>
    <s v="Brian Ryan"/>
    <d v="2016-06-10T00:00:00"/>
    <x v="5"/>
    <s v="2016"/>
    <x v="1"/>
    <n v="7"/>
    <n v="16.32"/>
    <n v="114.24000000000001"/>
  </r>
  <r>
    <x v="2"/>
    <x v="4"/>
    <x v="1"/>
    <s v="Kenneth West"/>
    <d v="2016-06-10T00:00:00"/>
    <x v="5"/>
    <s v="2016"/>
    <x v="0"/>
    <n v="3"/>
    <n v="12.42"/>
    <n v="37.26"/>
  </r>
  <r>
    <x v="4"/>
    <x v="0"/>
    <x v="0"/>
    <s v="Lillian Burke"/>
    <d v="2016-06-10T00:00:00"/>
    <x v="5"/>
    <s v="2016"/>
    <x v="2"/>
    <n v="1"/>
    <n v="17.829999999999998"/>
    <n v="17.829999999999998"/>
  </r>
  <r>
    <x v="3"/>
    <x v="3"/>
    <x v="0"/>
    <s v="Randy Willis"/>
    <d v="2016-06-10T00:00:00"/>
    <x v="5"/>
    <s v="2016"/>
    <x v="2"/>
    <n v="9"/>
    <n v="17.829999999999998"/>
    <n v="160.46999999999997"/>
  </r>
  <r>
    <x v="3"/>
    <x v="6"/>
    <x v="0"/>
    <s v="Carlos Stephens"/>
    <d v="2016-06-10T00:00:00"/>
    <x v="5"/>
    <s v="2016"/>
    <x v="0"/>
    <n v="1"/>
    <n v="12.42"/>
    <n v="12.42"/>
  </r>
  <r>
    <x v="2"/>
    <x v="2"/>
    <x v="1"/>
    <s v="Ruth Kennedy"/>
    <d v="2016-06-11T00:00:00"/>
    <x v="5"/>
    <s v="2016"/>
    <x v="2"/>
    <n v="6"/>
    <n v="17.829999999999998"/>
    <n v="106.97999999999999"/>
  </r>
  <r>
    <x v="0"/>
    <x v="1"/>
    <x v="0"/>
    <s v="Sandra Hicks"/>
    <d v="2016-06-11T00:00:00"/>
    <x v="5"/>
    <s v="2016"/>
    <x v="2"/>
    <n v="7"/>
    <n v="17.829999999999998"/>
    <n v="124.80999999999999"/>
  </r>
  <r>
    <x v="3"/>
    <x v="1"/>
    <x v="0"/>
    <s v="Anna Wheeler"/>
    <d v="2016-06-11T00:00:00"/>
    <x v="5"/>
    <s v="2016"/>
    <x v="1"/>
    <n v="6"/>
    <n v="16.32"/>
    <n v="97.92"/>
  </r>
  <r>
    <x v="0"/>
    <x v="3"/>
    <x v="0"/>
    <s v="Victor Watson"/>
    <d v="2016-06-11T00:00:00"/>
    <x v="5"/>
    <s v="2016"/>
    <x v="0"/>
    <n v="9"/>
    <n v="12.42"/>
    <n v="111.78"/>
  </r>
  <r>
    <x v="3"/>
    <x v="1"/>
    <x v="0"/>
    <s v="Anthony Berry"/>
    <d v="2016-06-11T00:00:00"/>
    <x v="5"/>
    <s v="2016"/>
    <x v="3"/>
    <n v="9"/>
    <n v="53.35"/>
    <n v="480.15000000000003"/>
  </r>
  <r>
    <x v="2"/>
    <x v="5"/>
    <x v="1"/>
    <s v="Martha Bell"/>
    <d v="2016-06-11T00:00:00"/>
    <x v="5"/>
    <s v="2016"/>
    <x v="0"/>
    <n v="3"/>
    <n v="12.42"/>
    <n v="37.26"/>
  </r>
  <r>
    <x v="4"/>
    <x v="0"/>
    <x v="0"/>
    <s v="Joshua Diaz"/>
    <d v="2016-06-11T00:00:00"/>
    <x v="5"/>
    <s v="2016"/>
    <x v="2"/>
    <n v="2"/>
    <n v="17.829999999999998"/>
    <n v="35.659999999999997"/>
  </r>
  <r>
    <x v="3"/>
    <x v="0"/>
    <x v="0"/>
    <s v="Randy West"/>
    <d v="2016-06-11T00:00:00"/>
    <x v="5"/>
    <s v="2016"/>
    <x v="0"/>
    <n v="10"/>
    <n v="12.42"/>
    <n v="124.2"/>
  </r>
  <r>
    <x v="0"/>
    <x v="0"/>
    <x v="0"/>
    <s v="Matthew Berry"/>
    <d v="2016-06-11T00:00:00"/>
    <x v="5"/>
    <s v="2016"/>
    <x v="1"/>
    <n v="3"/>
    <n v="16.32"/>
    <n v="48.96"/>
  </r>
  <r>
    <x v="1"/>
    <x v="4"/>
    <x v="1"/>
    <s v="Teresa Payne"/>
    <d v="2016-06-11T00:00:00"/>
    <x v="5"/>
    <s v="2016"/>
    <x v="2"/>
    <n v="4"/>
    <n v="17.829999999999998"/>
    <n v="71.319999999999993"/>
  </r>
  <r>
    <x v="3"/>
    <x v="3"/>
    <x v="0"/>
    <s v="Benjamin Spencer"/>
    <d v="2016-06-11T00:00:00"/>
    <x v="5"/>
    <s v="2016"/>
    <x v="0"/>
    <n v="8"/>
    <n v="12.42"/>
    <n v="99.36"/>
  </r>
  <r>
    <x v="0"/>
    <x v="1"/>
    <x v="0"/>
    <s v="Roger Freeman"/>
    <d v="2016-06-12T00:00:00"/>
    <x v="5"/>
    <s v="2016"/>
    <x v="0"/>
    <n v="10"/>
    <n v="12.42"/>
    <n v="124.2"/>
  </r>
  <r>
    <x v="0"/>
    <x v="0"/>
    <x v="0"/>
    <s v="Andrea King"/>
    <d v="2016-06-12T00:00:00"/>
    <x v="5"/>
    <s v="2016"/>
    <x v="3"/>
    <n v="7"/>
    <n v="53.35"/>
    <n v="373.45"/>
  </r>
  <r>
    <x v="0"/>
    <x v="1"/>
    <x v="0"/>
    <s v="Christina Oliver"/>
    <d v="2016-06-12T00:00:00"/>
    <x v="5"/>
    <s v="2016"/>
    <x v="0"/>
    <n v="9"/>
    <n v="12.42"/>
    <n v="111.78"/>
  </r>
  <r>
    <x v="0"/>
    <x v="3"/>
    <x v="0"/>
    <s v="Ashley Adams"/>
    <d v="2016-06-12T00:00:00"/>
    <x v="5"/>
    <s v="2016"/>
    <x v="3"/>
    <n v="1"/>
    <n v="53.35"/>
    <n v="53.35"/>
  </r>
  <r>
    <x v="3"/>
    <x v="0"/>
    <x v="0"/>
    <s v="Emily Anderson"/>
    <d v="2016-06-12T00:00:00"/>
    <x v="5"/>
    <s v="2016"/>
    <x v="3"/>
    <n v="6"/>
    <n v="53.35"/>
    <n v="320.10000000000002"/>
  </r>
  <r>
    <x v="2"/>
    <x v="2"/>
    <x v="1"/>
    <s v="Charles Collins"/>
    <d v="2016-06-12T00:00:00"/>
    <x v="5"/>
    <s v="2016"/>
    <x v="0"/>
    <n v="5"/>
    <n v="12.42"/>
    <n v="62.1"/>
  </r>
  <r>
    <x v="0"/>
    <x v="1"/>
    <x v="0"/>
    <s v="Wayne Rivera"/>
    <d v="2016-06-12T00:00:00"/>
    <x v="5"/>
    <s v="2016"/>
    <x v="1"/>
    <n v="7"/>
    <n v="16.32"/>
    <n v="114.24000000000001"/>
  </r>
  <r>
    <x v="2"/>
    <x v="2"/>
    <x v="1"/>
    <s v="Jennifer Adams"/>
    <d v="2016-06-12T00:00:00"/>
    <x v="5"/>
    <s v="2016"/>
    <x v="3"/>
    <n v="8"/>
    <n v="53.35"/>
    <n v="426.8"/>
  </r>
  <r>
    <x v="0"/>
    <x v="3"/>
    <x v="0"/>
    <s v="Lois Woods"/>
    <d v="2016-06-12T00:00:00"/>
    <x v="5"/>
    <s v="2016"/>
    <x v="2"/>
    <n v="8"/>
    <n v="17.829999999999998"/>
    <n v="142.63999999999999"/>
  </r>
  <r>
    <x v="0"/>
    <x v="6"/>
    <x v="0"/>
    <s v="Cheryl Henderson"/>
    <d v="2016-06-12T00:00:00"/>
    <x v="5"/>
    <s v="2016"/>
    <x v="0"/>
    <n v="8"/>
    <n v="12.42"/>
    <n v="99.36"/>
  </r>
  <r>
    <x v="0"/>
    <x v="3"/>
    <x v="0"/>
    <s v="Lois Woods"/>
    <d v="2016-06-12T00:00:00"/>
    <x v="5"/>
    <s v="2016"/>
    <x v="0"/>
    <n v="1"/>
    <n v="12.42"/>
    <n v="12.42"/>
  </r>
  <r>
    <x v="2"/>
    <x v="2"/>
    <x v="1"/>
    <s v="Harry Hanson"/>
    <d v="2016-06-12T00:00:00"/>
    <x v="5"/>
    <s v="2016"/>
    <x v="2"/>
    <n v="8"/>
    <n v="17.829999999999998"/>
    <n v="142.63999999999999"/>
  </r>
  <r>
    <x v="0"/>
    <x v="1"/>
    <x v="0"/>
    <s v="Joe Ryan"/>
    <d v="2016-06-12T00:00:00"/>
    <x v="5"/>
    <s v="2016"/>
    <x v="0"/>
    <n v="3"/>
    <n v="12.42"/>
    <n v="37.26"/>
  </r>
  <r>
    <x v="3"/>
    <x v="0"/>
    <x v="0"/>
    <s v="Andrew Howard"/>
    <d v="2016-06-12T00:00:00"/>
    <x v="5"/>
    <s v="2016"/>
    <x v="3"/>
    <n v="5"/>
    <n v="53.35"/>
    <n v="266.75"/>
  </r>
  <r>
    <x v="3"/>
    <x v="0"/>
    <x v="0"/>
    <s v="Bruce Reynolds"/>
    <d v="2016-06-12T00:00:00"/>
    <x v="5"/>
    <s v="2016"/>
    <x v="1"/>
    <n v="5"/>
    <n v="16.32"/>
    <n v="81.599999999999994"/>
  </r>
  <r>
    <x v="0"/>
    <x v="0"/>
    <x v="0"/>
    <s v="Eugene Schmidt"/>
    <d v="2016-06-12T00:00:00"/>
    <x v="5"/>
    <s v="2016"/>
    <x v="0"/>
    <n v="3"/>
    <n v="12.42"/>
    <n v="37.26"/>
  </r>
  <r>
    <x v="0"/>
    <x v="0"/>
    <x v="0"/>
    <s v="Joshua Diaz"/>
    <d v="2016-06-13T00:00:00"/>
    <x v="5"/>
    <s v="2016"/>
    <x v="0"/>
    <n v="5"/>
    <n v="12.42"/>
    <n v="62.1"/>
  </r>
  <r>
    <x v="3"/>
    <x v="0"/>
    <x v="0"/>
    <s v="Jeremy Richards"/>
    <d v="2016-06-13T00:00:00"/>
    <x v="5"/>
    <s v="2016"/>
    <x v="2"/>
    <n v="8"/>
    <n v="17.829999999999998"/>
    <n v="142.63999999999999"/>
  </r>
  <r>
    <x v="0"/>
    <x v="1"/>
    <x v="0"/>
    <s v="Katherine Hayes"/>
    <d v="2016-06-13T00:00:00"/>
    <x v="5"/>
    <s v="2016"/>
    <x v="3"/>
    <n v="10"/>
    <n v="53.35"/>
    <n v="533.5"/>
  </r>
  <r>
    <x v="3"/>
    <x v="0"/>
    <x v="0"/>
    <s v="Kathryn Fox"/>
    <d v="2016-06-13T00:00:00"/>
    <x v="5"/>
    <s v="2016"/>
    <x v="2"/>
    <n v="9"/>
    <n v="17.829999999999998"/>
    <n v="160.46999999999997"/>
  </r>
  <r>
    <x v="2"/>
    <x v="2"/>
    <x v="1"/>
    <s v="Ernest Carter"/>
    <d v="2016-06-13T00:00:00"/>
    <x v="5"/>
    <s v="2016"/>
    <x v="0"/>
    <n v="5"/>
    <n v="12.42"/>
    <n v="62.1"/>
  </r>
  <r>
    <x v="2"/>
    <x v="2"/>
    <x v="1"/>
    <s v="Harry Hanson"/>
    <d v="2016-06-13T00:00:00"/>
    <x v="5"/>
    <s v="2016"/>
    <x v="0"/>
    <n v="3"/>
    <n v="12.42"/>
    <n v="37.26"/>
  </r>
  <r>
    <x v="0"/>
    <x v="6"/>
    <x v="0"/>
    <s v="Theresa Kennedy"/>
    <d v="2016-06-13T00:00:00"/>
    <x v="5"/>
    <s v="2016"/>
    <x v="1"/>
    <n v="10"/>
    <n v="16.32"/>
    <n v="163.19999999999999"/>
  </r>
  <r>
    <x v="2"/>
    <x v="2"/>
    <x v="1"/>
    <s v="Carol Pierce"/>
    <d v="2016-06-13T00:00:00"/>
    <x v="5"/>
    <s v="2016"/>
    <x v="3"/>
    <n v="7"/>
    <n v="53.35"/>
    <n v="373.45"/>
  </r>
  <r>
    <x v="1"/>
    <x v="2"/>
    <x v="1"/>
    <s v="Ryan Ramos"/>
    <d v="2016-06-13T00:00:00"/>
    <x v="5"/>
    <s v="2016"/>
    <x v="2"/>
    <n v="4"/>
    <n v="17.829999999999998"/>
    <n v="71.319999999999993"/>
  </r>
  <r>
    <x v="2"/>
    <x v="4"/>
    <x v="1"/>
    <s v="Roger Bell"/>
    <d v="2016-06-13T00:00:00"/>
    <x v="5"/>
    <s v="2016"/>
    <x v="0"/>
    <n v="9"/>
    <n v="12.42"/>
    <n v="111.78"/>
  </r>
  <r>
    <x v="2"/>
    <x v="2"/>
    <x v="1"/>
    <s v="Craig Reyes"/>
    <d v="2016-06-13T00:00:00"/>
    <x v="5"/>
    <s v="2016"/>
    <x v="2"/>
    <n v="1"/>
    <n v="17.829999999999998"/>
    <n v="17.829999999999998"/>
  </r>
  <r>
    <x v="0"/>
    <x v="0"/>
    <x v="0"/>
    <s v="Thomas Robinson"/>
    <d v="2016-06-13T00:00:00"/>
    <x v="5"/>
    <s v="2016"/>
    <x v="3"/>
    <n v="10"/>
    <n v="53.35"/>
    <n v="533.5"/>
  </r>
  <r>
    <x v="1"/>
    <x v="2"/>
    <x v="1"/>
    <s v="Jennifer Adams"/>
    <d v="2016-06-13T00:00:00"/>
    <x v="5"/>
    <s v="2016"/>
    <x v="2"/>
    <n v="8"/>
    <n v="17.829999999999998"/>
    <n v="142.63999999999999"/>
  </r>
  <r>
    <x v="0"/>
    <x v="1"/>
    <x v="0"/>
    <s v="Heather Andrews"/>
    <d v="2016-06-13T00:00:00"/>
    <x v="5"/>
    <s v="2016"/>
    <x v="3"/>
    <n v="10"/>
    <n v="53.35"/>
    <n v="533.5"/>
  </r>
  <r>
    <x v="3"/>
    <x v="1"/>
    <x v="0"/>
    <s v="Juan Reed"/>
    <d v="2016-06-13T00:00:00"/>
    <x v="5"/>
    <s v="2016"/>
    <x v="3"/>
    <n v="10"/>
    <n v="53.35"/>
    <n v="533.5"/>
  </r>
  <r>
    <x v="0"/>
    <x v="3"/>
    <x v="0"/>
    <s v="Martha Mills"/>
    <d v="2016-06-13T00:00:00"/>
    <x v="5"/>
    <s v="2016"/>
    <x v="3"/>
    <n v="8"/>
    <n v="53.35"/>
    <n v="426.8"/>
  </r>
  <r>
    <x v="3"/>
    <x v="1"/>
    <x v="0"/>
    <s v="Martha Bryant"/>
    <d v="2016-06-13T00:00:00"/>
    <x v="5"/>
    <s v="2016"/>
    <x v="0"/>
    <n v="1"/>
    <n v="12.42"/>
    <n v="12.42"/>
  </r>
  <r>
    <x v="0"/>
    <x v="3"/>
    <x v="0"/>
    <s v="Heather Larson"/>
    <d v="2016-06-13T00:00:00"/>
    <x v="5"/>
    <s v="2016"/>
    <x v="2"/>
    <n v="2"/>
    <n v="17.829999999999998"/>
    <n v="35.659999999999997"/>
  </r>
  <r>
    <x v="2"/>
    <x v="2"/>
    <x v="1"/>
    <s v="Mildred Moore"/>
    <d v="2016-06-13T00:00:00"/>
    <x v="5"/>
    <s v="2016"/>
    <x v="0"/>
    <n v="5"/>
    <n v="12.42"/>
    <n v="62.1"/>
  </r>
  <r>
    <x v="4"/>
    <x v="0"/>
    <x v="0"/>
    <s v="Bruce Cruz"/>
    <d v="2016-06-13T00:00:00"/>
    <x v="5"/>
    <s v="2016"/>
    <x v="2"/>
    <n v="5"/>
    <n v="17.829999999999998"/>
    <n v="89.149999999999991"/>
  </r>
  <r>
    <x v="2"/>
    <x v="5"/>
    <x v="1"/>
    <s v="Angela Fowler"/>
    <d v="2016-06-13T00:00:00"/>
    <x v="5"/>
    <s v="2016"/>
    <x v="2"/>
    <n v="4"/>
    <n v="17.829999999999998"/>
    <n v="71.319999999999993"/>
  </r>
  <r>
    <x v="2"/>
    <x v="2"/>
    <x v="1"/>
    <s v="Gary Cook"/>
    <d v="2016-06-14T00:00:00"/>
    <x v="5"/>
    <s v="2016"/>
    <x v="0"/>
    <n v="8"/>
    <n v="12.42"/>
    <n v="99.36"/>
  </r>
  <r>
    <x v="1"/>
    <x v="7"/>
    <x v="1"/>
    <s v="Stephen Rice"/>
    <d v="2016-06-14T00:00:00"/>
    <x v="5"/>
    <s v="2016"/>
    <x v="0"/>
    <n v="10"/>
    <n v="12.42"/>
    <n v="124.2"/>
  </r>
  <r>
    <x v="0"/>
    <x v="1"/>
    <x v="0"/>
    <s v="Irene Wells"/>
    <d v="2016-06-14T00:00:00"/>
    <x v="5"/>
    <s v="2016"/>
    <x v="1"/>
    <n v="7"/>
    <n v="16.32"/>
    <n v="114.24000000000001"/>
  </r>
  <r>
    <x v="2"/>
    <x v="4"/>
    <x v="1"/>
    <s v="Gloria Fisher"/>
    <d v="2016-06-14T00:00:00"/>
    <x v="5"/>
    <s v="2016"/>
    <x v="3"/>
    <n v="4"/>
    <n v="53.35"/>
    <n v="213.4"/>
  </r>
  <r>
    <x v="1"/>
    <x v="4"/>
    <x v="1"/>
    <s v="Wanda Allen"/>
    <d v="2016-06-14T00:00:00"/>
    <x v="5"/>
    <s v="2016"/>
    <x v="0"/>
    <n v="4"/>
    <n v="12.42"/>
    <n v="49.68"/>
  </r>
  <r>
    <x v="1"/>
    <x v="2"/>
    <x v="1"/>
    <s v="Susan Jacobs"/>
    <d v="2016-06-14T00:00:00"/>
    <x v="5"/>
    <s v="2016"/>
    <x v="2"/>
    <n v="4"/>
    <n v="17.829999999999998"/>
    <n v="71.319999999999993"/>
  </r>
  <r>
    <x v="2"/>
    <x v="2"/>
    <x v="1"/>
    <s v="Shirley Chavez"/>
    <d v="2016-06-14T00:00:00"/>
    <x v="5"/>
    <s v="2016"/>
    <x v="0"/>
    <n v="6"/>
    <n v="12.42"/>
    <n v="74.52"/>
  </r>
  <r>
    <x v="0"/>
    <x v="1"/>
    <x v="0"/>
    <s v="Juan Wallace"/>
    <d v="2016-06-14T00:00:00"/>
    <x v="5"/>
    <s v="2016"/>
    <x v="0"/>
    <n v="2"/>
    <n v="12.42"/>
    <n v="24.84"/>
  </r>
  <r>
    <x v="2"/>
    <x v="4"/>
    <x v="1"/>
    <s v="Thomas Lane"/>
    <d v="2016-06-14T00:00:00"/>
    <x v="5"/>
    <s v="2016"/>
    <x v="2"/>
    <n v="4"/>
    <n v="17.829999999999998"/>
    <n v="71.319999999999993"/>
  </r>
  <r>
    <x v="2"/>
    <x v="2"/>
    <x v="1"/>
    <s v="Ernest Hernandez"/>
    <d v="2016-06-14T00:00:00"/>
    <x v="5"/>
    <s v="2016"/>
    <x v="0"/>
    <n v="4"/>
    <n v="12.42"/>
    <n v="49.68"/>
  </r>
  <r>
    <x v="0"/>
    <x v="0"/>
    <x v="0"/>
    <s v="Kevin Torres"/>
    <d v="2016-06-15T00:00:00"/>
    <x v="5"/>
    <s v="2016"/>
    <x v="3"/>
    <n v="2"/>
    <n v="53.35"/>
    <n v="106.7"/>
  </r>
  <r>
    <x v="0"/>
    <x v="0"/>
    <x v="0"/>
    <s v="Justin Dixon"/>
    <d v="2016-06-15T00:00:00"/>
    <x v="5"/>
    <s v="2016"/>
    <x v="0"/>
    <n v="5"/>
    <n v="12.42"/>
    <n v="62.1"/>
  </r>
  <r>
    <x v="0"/>
    <x v="1"/>
    <x v="0"/>
    <s v="Denise Perez"/>
    <d v="2016-06-15T00:00:00"/>
    <x v="5"/>
    <s v="2016"/>
    <x v="0"/>
    <n v="3"/>
    <n v="12.42"/>
    <n v="37.26"/>
  </r>
  <r>
    <x v="2"/>
    <x v="4"/>
    <x v="1"/>
    <s v="Gloria Oliver"/>
    <d v="2016-06-15T00:00:00"/>
    <x v="5"/>
    <s v="2016"/>
    <x v="0"/>
    <n v="10"/>
    <n v="12.42"/>
    <n v="124.2"/>
  </r>
  <r>
    <x v="2"/>
    <x v="5"/>
    <x v="1"/>
    <s v="Diane Lewis"/>
    <d v="2016-06-15T00:00:00"/>
    <x v="5"/>
    <s v="2016"/>
    <x v="3"/>
    <n v="7"/>
    <n v="53.35"/>
    <n v="373.45"/>
  </r>
  <r>
    <x v="1"/>
    <x v="4"/>
    <x v="1"/>
    <s v="Roger Bell"/>
    <d v="2016-06-15T00:00:00"/>
    <x v="5"/>
    <s v="2016"/>
    <x v="2"/>
    <n v="3"/>
    <n v="17.829999999999998"/>
    <n v="53.489999999999995"/>
  </r>
  <r>
    <x v="0"/>
    <x v="1"/>
    <x v="0"/>
    <s v="Bonnie Wagner"/>
    <d v="2016-06-15T00:00:00"/>
    <x v="5"/>
    <s v="2016"/>
    <x v="3"/>
    <n v="9"/>
    <n v="53.35"/>
    <n v="480.15000000000003"/>
  </r>
  <r>
    <x v="3"/>
    <x v="1"/>
    <x v="0"/>
    <s v="Joseph Boyd"/>
    <d v="2016-06-15T00:00:00"/>
    <x v="5"/>
    <s v="2016"/>
    <x v="1"/>
    <n v="7"/>
    <n v="16.32"/>
    <n v="114.24000000000001"/>
  </r>
  <r>
    <x v="0"/>
    <x v="0"/>
    <x v="0"/>
    <s v="Deborah Wells"/>
    <d v="2016-06-15T00:00:00"/>
    <x v="5"/>
    <s v="2016"/>
    <x v="1"/>
    <n v="4"/>
    <n v="16.32"/>
    <n v="65.28"/>
  </r>
  <r>
    <x v="0"/>
    <x v="6"/>
    <x v="0"/>
    <s v="Katherine Carroll"/>
    <d v="2016-06-15T00:00:00"/>
    <x v="5"/>
    <s v="2016"/>
    <x v="1"/>
    <n v="8"/>
    <n v="16.32"/>
    <n v="130.56"/>
  </r>
  <r>
    <x v="0"/>
    <x v="1"/>
    <x v="0"/>
    <s v="Theresa Mendoza"/>
    <d v="2016-06-15T00:00:00"/>
    <x v="5"/>
    <s v="2016"/>
    <x v="2"/>
    <n v="3"/>
    <n v="17.829999999999998"/>
    <n v="53.489999999999995"/>
  </r>
  <r>
    <x v="2"/>
    <x v="5"/>
    <x v="1"/>
    <s v="Brenda Nelson"/>
    <d v="2016-06-15T00:00:00"/>
    <x v="5"/>
    <s v="2016"/>
    <x v="0"/>
    <n v="2"/>
    <n v="12.42"/>
    <n v="24.84"/>
  </r>
  <r>
    <x v="1"/>
    <x v="2"/>
    <x v="1"/>
    <s v="Stephen Murray"/>
    <d v="2016-06-16T00:00:00"/>
    <x v="5"/>
    <s v="2016"/>
    <x v="2"/>
    <n v="6"/>
    <n v="17.829999999999998"/>
    <n v="106.97999999999999"/>
  </r>
  <r>
    <x v="0"/>
    <x v="1"/>
    <x v="0"/>
    <s v="Richard Walker"/>
    <d v="2016-06-16T00:00:00"/>
    <x v="5"/>
    <s v="2016"/>
    <x v="1"/>
    <n v="6"/>
    <n v="16.32"/>
    <n v="97.92"/>
  </r>
  <r>
    <x v="0"/>
    <x v="1"/>
    <x v="0"/>
    <s v="Katherine Hayes"/>
    <d v="2016-06-16T00:00:00"/>
    <x v="5"/>
    <s v="2016"/>
    <x v="1"/>
    <n v="6"/>
    <n v="16.32"/>
    <n v="97.92"/>
  </r>
  <r>
    <x v="2"/>
    <x v="5"/>
    <x v="1"/>
    <s v="Helen Diaz"/>
    <d v="2016-06-16T00:00:00"/>
    <x v="5"/>
    <s v="2016"/>
    <x v="2"/>
    <n v="1"/>
    <n v="17.829999999999998"/>
    <n v="17.829999999999998"/>
  </r>
  <r>
    <x v="2"/>
    <x v="2"/>
    <x v="1"/>
    <s v="Arthur Green"/>
    <d v="2016-06-16T00:00:00"/>
    <x v="5"/>
    <s v="2016"/>
    <x v="1"/>
    <n v="3"/>
    <n v="16.32"/>
    <n v="48.96"/>
  </r>
  <r>
    <x v="4"/>
    <x v="1"/>
    <x v="0"/>
    <s v="Tammy Ferguson"/>
    <d v="2016-06-16T00:00:00"/>
    <x v="5"/>
    <s v="2016"/>
    <x v="1"/>
    <n v="6"/>
    <n v="16.32"/>
    <n v="97.92"/>
  </r>
  <r>
    <x v="1"/>
    <x v="4"/>
    <x v="1"/>
    <s v="Michelle Phillips"/>
    <d v="2016-06-16T00:00:00"/>
    <x v="5"/>
    <s v="2016"/>
    <x v="3"/>
    <n v="9"/>
    <n v="53.35"/>
    <n v="480.15000000000003"/>
  </r>
  <r>
    <x v="3"/>
    <x v="1"/>
    <x v="0"/>
    <s v="Juan Reed"/>
    <d v="2016-06-16T00:00:00"/>
    <x v="5"/>
    <s v="2016"/>
    <x v="0"/>
    <n v="10"/>
    <n v="12.42"/>
    <n v="124.2"/>
  </r>
  <r>
    <x v="1"/>
    <x v="2"/>
    <x v="1"/>
    <s v="Marilyn Carpenter"/>
    <d v="2016-06-16T00:00:00"/>
    <x v="5"/>
    <s v="2016"/>
    <x v="0"/>
    <n v="2"/>
    <n v="12.42"/>
    <n v="24.84"/>
  </r>
  <r>
    <x v="2"/>
    <x v="5"/>
    <x v="1"/>
    <s v="Anthony White"/>
    <d v="2016-06-16T00:00:00"/>
    <x v="5"/>
    <s v="2016"/>
    <x v="0"/>
    <n v="1"/>
    <n v="12.42"/>
    <n v="12.42"/>
  </r>
  <r>
    <x v="0"/>
    <x v="3"/>
    <x v="0"/>
    <s v="Ruby Evans"/>
    <d v="2016-06-16T00:00:00"/>
    <x v="5"/>
    <s v="2016"/>
    <x v="3"/>
    <n v="8"/>
    <n v="53.35"/>
    <n v="426.8"/>
  </r>
  <r>
    <x v="2"/>
    <x v="2"/>
    <x v="1"/>
    <s v="Charles Montgomery"/>
    <d v="2016-06-16T00:00:00"/>
    <x v="5"/>
    <s v="2016"/>
    <x v="2"/>
    <n v="10"/>
    <n v="17.829999999999998"/>
    <n v="178.29999999999998"/>
  </r>
  <r>
    <x v="0"/>
    <x v="3"/>
    <x v="0"/>
    <s v="Lisa Thomas"/>
    <d v="2016-06-17T00:00:00"/>
    <x v="5"/>
    <s v="2016"/>
    <x v="0"/>
    <n v="3"/>
    <n v="12.42"/>
    <n v="37.26"/>
  </r>
  <r>
    <x v="1"/>
    <x v="5"/>
    <x v="1"/>
    <s v="Anthony White"/>
    <d v="2016-06-17T00:00:00"/>
    <x v="5"/>
    <s v="2016"/>
    <x v="0"/>
    <n v="10"/>
    <n v="12.42"/>
    <n v="124.2"/>
  </r>
  <r>
    <x v="0"/>
    <x v="0"/>
    <x v="0"/>
    <s v="Virginia Foster"/>
    <d v="2016-06-17T00:00:00"/>
    <x v="5"/>
    <s v="2016"/>
    <x v="3"/>
    <n v="5"/>
    <n v="53.35"/>
    <n v="266.75"/>
  </r>
  <r>
    <x v="1"/>
    <x v="4"/>
    <x v="1"/>
    <s v="Henry Stanley"/>
    <d v="2016-06-17T00:00:00"/>
    <x v="5"/>
    <s v="2016"/>
    <x v="0"/>
    <n v="2"/>
    <n v="12.42"/>
    <n v="24.84"/>
  </r>
  <r>
    <x v="2"/>
    <x v="2"/>
    <x v="1"/>
    <s v="George Hill"/>
    <d v="2016-06-17T00:00:00"/>
    <x v="5"/>
    <s v="2016"/>
    <x v="1"/>
    <n v="6"/>
    <n v="16.32"/>
    <n v="97.92"/>
  </r>
  <r>
    <x v="0"/>
    <x v="0"/>
    <x v="0"/>
    <s v="Jacqueline Hart"/>
    <d v="2016-06-17T00:00:00"/>
    <x v="5"/>
    <s v="2016"/>
    <x v="2"/>
    <n v="4"/>
    <n v="17.829999999999998"/>
    <n v="71.319999999999993"/>
  </r>
  <r>
    <x v="4"/>
    <x v="1"/>
    <x v="0"/>
    <s v="Katherine Hayes"/>
    <d v="2016-06-17T00:00:00"/>
    <x v="5"/>
    <s v="2016"/>
    <x v="0"/>
    <n v="10"/>
    <n v="12.42"/>
    <n v="124.2"/>
  </r>
  <r>
    <x v="2"/>
    <x v="2"/>
    <x v="1"/>
    <s v="Jason Jackson"/>
    <d v="2016-06-17T00:00:00"/>
    <x v="5"/>
    <s v="2016"/>
    <x v="3"/>
    <n v="8"/>
    <n v="53.35"/>
    <n v="426.8"/>
  </r>
  <r>
    <x v="0"/>
    <x v="1"/>
    <x v="0"/>
    <s v="Theresa Mendoza"/>
    <d v="2016-06-17T00:00:00"/>
    <x v="5"/>
    <s v="2016"/>
    <x v="1"/>
    <n v="6"/>
    <n v="16.32"/>
    <n v="97.92"/>
  </r>
  <r>
    <x v="1"/>
    <x v="2"/>
    <x v="1"/>
    <s v="Philip Dean"/>
    <d v="2016-06-17T00:00:00"/>
    <x v="5"/>
    <s v="2016"/>
    <x v="0"/>
    <n v="4"/>
    <n v="12.42"/>
    <n v="49.68"/>
  </r>
  <r>
    <x v="0"/>
    <x v="0"/>
    <x v="0"/>
    <s v="Raymond Young"/>
    <d v="2016-06-17T00:00:00"/>
    <x v="5"/>
    <s v="2016"/>
    <x v="1"/>
    <n v="1"/>
    <n v="16.32"/>
    <n v="16.32"/>
  </r>
  <r>
    <x v="3"/>
    <x v="0"/>
    <x v="0"/>
    <s v="Theresa Ellis"/>
    <d v="2016-06-17T00:00:00"/>
    <x v="5"/>
    <s v="2016"/>
    <x v="3"/>
    <n v="2"/>
    <n v="53.35"/>
    <n v="106.7"/>
  </r>
  <r>
    <x v="3"/>
    <x v="0"/>
    <x v="0"/>
    <s v="Amanda Bryant"/>
    <d v="2016-06-17T00:00:00"/>
    <x v="5"/>
    <s v="2016"/>
    <x v="1"/>
    <n v="5"/>
    <n v="16.32"/>
    <n v="81.599999999999994"/>
  </r>
  <r>
    <x v="0"/>
    <x v="0"/>
    <x v="0"/>
    <s v="Heather Lawrence"/>
    <d v="2016-06-17T00:00:00"/>
    <x v="5"/>
    <s v="2016"/>
    <x v="1"/>
    <n v="6"/>
    <n v="16.32"/>
    <n v="97.92"/>
  </r>
  <r>
    <x v="0"/>
    <x v="3"/>
    <x v="0"/>
    <s v="Emily Duncan"/>
    <d v="2016-06-17T00:00:00"/>
    <x v="5"/>
    <s v="2016"/>
    <x v="3"/>
    <n v="8"/>
    <n v="53.35"/>
    <n v="426.8"/>
  </r>
  <r>
    <x v="1"/>
    <x v="2"/>
    <x v="1"/>
    <s v="Henry Sanders"/>
    <d v="2016-06-17T00:00:00"/>
    <x v="5"/>
    <s v="2016"/>
    <x v="0"/>
    <n v="5"/>
    <n v="12.42"/>
    <n v="62.1"/>
  </r>
  <r>
    <x v="2"/>
    <x v="2"/>
    <x v="1"/>
    <s v="Charles Collins"/>
    <d v="2016-06-18T00:00:00"/>
    <x v="5"/>
    <s v="2016"/>
    <x v="3"/>
    <n v="4"/>
    <n v="53.35"/>
    <n v="213.4"/>
  </r>
  <r>
    <x v="2"/>
    <x v="2"/>
    <x v="1"/>
    <s v="Charles Montgomery"/>
    <d v="2016-06-18T00:00:00"/>
    <x v="5"/>
    <s v="2016"/>
    <x v="3"/>
    <n v="8"/>
    <n v="53.35"/>
    <n v="426.8"/>
  </r>
  <r>
    <x v="2"/>
    <x v="2"/>
    <x v="1"/>
    <s v="Mildred Moore"/>
    <d v="2016-06-18T00:00:00"/>
    <x v="5"/>
    <s v="2016"/>
    <x v="0"/>
    <n v="1"/>
    <n v="12.42"/>
    <n v="12.42"/>
  </r>
  <r>
    <x v="1"/>
    <x v="5"/>
    <x v="1"/>
    <s v="Andrea Lawrence"/>
    <d v="2016-06-18T00:00:00"/>
    <x v="5"/>
    <s v="2016"/>
    <x v="0"/>
    <n v="5"/>
    <n v="12.42"/>
    <n v="62.1"/>
  </r>
  <r>
    <x v="0"/>
    <x v="6"/>
    <x v="0"/>
    <s v="Albert Bradley"/>
    <d v="2016-06-18T00:00:00"/>
    <x v="5"/>
    <s v="2016"/>
    <x v="0"/>
    <n v="10"/>
    <n v="12.42"/>
    <n v="124.2"/>
  </r>
  <r>
    <x v="1"/>
    <x v="5"/>
    <x v="1"/>
    <s v="Joan Robinson"/>
    <d v="2016-06-18T00:00:00"/>
    <x v="5"/>
    <s v="2016"/>
    <x v="1"/>
    <n v="6"/>
    <n v="16.32"/>
    <n v="97.92"/>
  </r>
  <r>
    <x v="1"/>
    <x v="2"/>
    <x v="1"/>
    <s v="Mildred Moore"/>
    <d v="2016-06-18T00:00:00"/>
    <x v="5"/>
    <s v="2016"/>
    <x v="0"/>
    <n v="6"/>
    <n v="12.42"/>
    <n v="74.52"/>
  </r>
  <r>
    <x v="0"/>
    <x v="1"/>
    <x v="0"/>
    <s v="Wayne Rivera"/>
    <d v="2016-06-18T00:00:00"/>
    <x v="5"/>
    <s v="2016"/>
    <x v="0"/>
    <n v="9"/>
    <n v="12.42"/>
    <n v="111.78"/>
  </r>
  <r>
    <x v="2"/>
    <x v="2"/>
    <x v="1"/>
    <s v="Ruby Gonzales"/>
    <d v="2016-06-18T00:00:00"/>
    <x v="5"/>
    <s v="2016"/>
    <x v="2"/>
    <n v="10"/>
    <n v="17.829999999999998"/>
    <n v="178.29999999999998"/>
  </r>
  <r>
    <x v="4"/>
    <x v="3"/>
    <x v="0"/>
    <s v="Theresa Torres"/>
    <d v="2016-06-18T00:00:00"/>
    <x v="5"/>
    <s v="2016"/>
    <x v="0"/>
    <n v="7"/>
    <n v="12.42"/>
    <n v="86.94"/>
  </r>
  <r>
    <x v="3"/>
    <x v="0"/>
    <x v="0"/>
    <s v="Steven Miller"/>
    <d v="2016-06-18T00:00:00"/>
    <x v="5"/>
    <s v="2016"/>
    <x v="1"/>
    <n v="9"/>
    <n v="16.32"/>
    <n v="146.88"/>
  </r>
  <r>
    <x v="1"/>
    <x v="5"/>
    <x v="1"/>
    <s v="Kenneth James"/>
    <d v="2016-06-18T00:00:00"/>
    <x v="5"/>
    <s v="2016"/>
    <x v="0"/>
    <n v="7"/>
    <n v="12.42"/>
    <n v="86.94"/>
  </r>
  <r>
    <x v="0"/>
    <x v="0"/>
    <x v="0"/>
    <s v="Andrea King"/>
    <d v="2016-06-19T00:00:00"/>
    <x v="5"/>
    <s v="2016"/>
    <x v="2"/>
    <n v="9"/>
    <n v="17.829999999999998"/>
    <n v="160.46999999999997"/>
  </r>
  <r>
    <x v="2"/>
    <x v="4"/>
    <x v="1"/>
    <s v="Brian Bryant"/>
    <d v="2016-06-19T00:00:00"/>
    <x v="5"/>
    <s v="2016"/>
    <x v="3"/>
    <n v="3"/>
    <n v="53.35"/>
    <n v="160.05000000000001"/>
  </r>
  <r>
    <x v="2"/>
    <x v="4"/>
    <x v="1"/>
    <s v="Donald Ryan"/>
    <d v="2016-06-19T00:00:00"/>
    <x v="5"/>
    <s v="2016"/>
    <x v="0"/>
    <n v="6"/>
    <n v="12.42"/>
    <n v="74.52"/>
  </r>
  <r>
    <x v="2"/>
    <x v="4"/>
    <x v="1"/>
    <s v="Raymond Matthews"/>
    <d v="2016-06-19T00:00:00"/>
    <x v="5"/>
    <s v="2016"/>
    <x v="3"/>
    <n v="9"/>
    <n v="53.35"/>
    <n v="480.15000000000003"/>
  </r>
  <r>
    <x v="2"/>
    <x v="2"/>
    <x v="1"/>
    <s v="Jason Berry"/>
    <d v="2016-06-19T00:00:00"/>
    <x v="5"/>
    <s v="2016"/>
    <x v="0"/>
    <n v="3"/>
    <n v="12.42"/>
    <n v="37.26"/>
  </r>
  <r>
    <x v="2"/>
    <x v="4"/>
    <x v="1"/>
    <s v="Edward Taylor"/>
    <d v="2016-06-19T00:00:00"/>
    <x v="5"/>
    <s v="2016"/>
    <x v="2"/>
    <n v="4"/>
    <n v="17.829999999999998"/>
    <n v="71.319999999999993"/>
  </r>
  <r>
    <x v="0"/>
    <x v="0"/>
    <x v="0"/>
    <s v="Steven Kelly"/>
    <d v="2016-06-19T00:00:00"/>
    <x v="5"/>
    <s v="2016"/>
    <x v="2"/>
    <n v="10"/>
    <n v="17.829999999999998"/>
    <n v="178.29999999999998"/>
  </r>
  <r>
    <x v="3"/>
    <x v="3"/>
    <x v="0"/>
    <s v="Billy Wood"/>
    <d v="2016-06-19T00:00:00"/>
    <x v="5"/>
    <s v="2016"/>
    <x v="0"/>
    <n v="8"/>
    <n v="12.42"/>
    <n v="99.36"/>
  </r>
  <r>
    <x v="0"/>
    <x v="3"/>
    <x v="0"/>
    <s v="Brian Ryan"/>
    <d v="2016-06-19T00:00:00"/>
    <x v="5"/>
    <s v="2016"/>
    <x v="3"/>
    <n v="9"/>
    <n v="53.35"/>
    <n v="480.15000000000003"/>
  </r>
  <r>
    <x v="0"/>
    <x v="1"/>
    <x v="0"/>
    <s v="Arthur Austin"/>
    <d v="2016-06-19T00:00:00"/>
    <x v="5"/>
    <s v="2016"/>
    <x v="3"/>
    <n v="10"/>
    <n v="53.35"/>
    <n v="533.5"/>
  </r>
  <r>
    <x v="0"/>
    <x v="3"/>
    <x v="0"/>
    <s v="Cheryl Howard"/>
    <d v="2016-06-19T00:00:00"/>
    <x v="5"/>
    <s v="2016"/>
    <x v="0"/>
    <n v="6"/>
    <n v="12.42"/>
    <n v="74.52"/>
  </r>
  <r>
    <x v="0"/>
    <x v="0"/>
    <x v="0"/>
    <s v="Albert Cook"/>
    <d v="2016-06-19T00:00:00"/>
    <x v="5"/>
    <s v="2016"/>
    <x v="1"/>
    <n v="10"/>
    <n v="16.32"/>
    <n v="163.19999999999999"/>
  </r>
  <r>
    <x v="3"/>
    <x v="1"/>
    <x v="0"/>
    <s v="Mark Alexander"/>
    <d v="2016-06-19T00:00:00"/>
    <x v="5"/>
    <s v="2016"/>
    <x v="0"/>
    <n v="5"/>
    <n v="12.42"/>
    <n v="62.1"/>
  </r>
  <r>
    <x v="0"/>
    <x v="0"/>
    <x v="0"/>
    <s v="Bruce Cruz"/>
    <d v="2016-06-20T00:00:00"/>
    <x v="5"/>
    <s v="2016"/>
    <x v="2"/>
    <n v="1"/>
    <n v="17.829999999999998"/>
    <n v="17.829999999999998"/>
  </r>
  <r>
    <x v="0"/>
    <x v="3"/>
    <x v="0"/>
    <s v="Martha Mills"/>
    <d v="2016-06-20T00:00:00"/>
    <x v="5"/>
    <s v="2016"/>
    <x v="2"/>
    <n v="6"/>
    <n v="17.829999999999998"/>
    <n v="106.97999999999999"/>
  </r>
  <r>
    <x v="3"/>
    <x v="0"/>
    <x v="0"/>
    <s v="Susan Watkins"/>
    <d v="2016-06-20T00:00:00"/>
    <x v="5"/>
    <s v="2016"/>
    <x v="3"/>
    <n v="4"/>
    <n v="53.35"/>
    <n v="213.4"/>
  </r>
  <r>
    <x v="2"/>
    <x v="2"/>
    <x v="1"/>
    <s v="Sharon Montgomery"/>
    <d v="2016-06-20T00:00:00"/>
    <x v="5"/>
    <s v="2016"/>
    <x v="0"/>
    <n v="8"/>
    <n v="12.42"/>
    <n v="99.36"/>
  </r>
  <r>
    <x v="3"/>
    <x v="0"/>
    <x v="0"/>
    <s v="Kenneth Nelson"/>
    <d v="2016-06-20T00:00:00"/>
    <x v="5"/>
    <s v="2016"/>
    <x v="3"/>
    <n v="4"/>
    <n v="53.35"/>
    <n v="213.4"/>
  </r>
  <r>
    <x v="0"/>
    <x v="0"/>
    <x v="0"/>
    <s v="Jeremy Richards"/>
    <d v="2016-06-20T00:00:00"/>
    <x v="5"/>
    <s v="2016"/>
    <x v="2"/>
    <n v="5"/>
    <n v="17.829999999999998"/>
    <n v="89.149999999999991"/>
  </r>
  <r>
    <x v="0"/>
    <x v="0"/>
    <x v="0"/>
    <s v="Kathryn Fox"/>
    <d v="2016-06-20T00:00:00"/>
    <x v="5"/>
    <s v="2016"/>
    <x v="2"/>
    <n v="5"/>
    <n v="17.829999999999998"/>
    <n v="89.149999999999991"/>
  </r>
  <r>
    <x v="0"/>
    <x v="3"/>
    <x v="0"/>
    <s v="Phyllis Gonzales"/>
    <d v="2016-06-20T00:00:00"/>
    <x v="5"/>
    <s v="2016"/>
    <x v="1"/>
    <n v="9"/>
    <n v="16.32"/>
    <n v="146.88"/>
  </r>
  <r>
    <x v="0"/>
    <x v="0"/>
    <x v="0"/>
    <s v="Jacqueline Hart"/>
    <d v="2016-06-20T00:00:00"/>
    <x v="5"/>
    <s v="2016"/>
    <x v="1"/>
    <n v="8"/>
    <n v="16.32"/>
    <n v="130.56"/>
  </r>
  <r>
    <x v="4"/>
    <x v="0"/>
    <x v="0"/>
    <s v="Gregory Thompson"/>
    <d v="2016-06-20T00:00:00"/>
    <x v="5"/>
    <s v="2016"/>
    <x v="3"/>
    <n v="3"/>
    <n v="53.35"/>
    <n v="160.05000000000001"/>
  </r>
  <r>
    <x v="3"/>
    <x v="3"/>
    <x v="0"/>
    <s v="Judy Carpenter"/>
    <d v="2016-06-20T00:00:00"/>
    <x v="5"/>
    <s v="2016"/>
    <x v="2"/>
    <n v="4"/>
    <n v="17.829999999999998"/>
    <n v="71.319999999999993"/>
  </r>
  <r>
    <x v="1"/>
    <x v="4"/>
    <x v="1"/>
    <s v="Kevin Garza"/>
    <d v="2016-06-21T00:00:00"/>
    <x v="5"/>
    <s v="2016"/>
    <x v="1"/>
    <n v="1"/>
    <n v="16.32"/>
    <n v="16.32"/>
  </r>
  <r>
    <x v="2"/>
    <x v="4"/>
    <x v="1"/>
    <s v="Donald Ryan"/>
    <d v="2016-06-21T00:00:00"/>
    <x v="5"/>
    <s v="2016"/>
    <x v="2"/>
    <n v="10"/>
    <n v="17.829999999999998"/>
    <n v="178.29999999999998"/>
  </r>
  <r>
    <x v="0"/>
    <x v="3"/>
    <x v="0"/>
    <s v="Joshua Washington"/>
    <d v="2016-06-21T00:00:00"/>
    <x v="5"/>
    <s v="2016"/>
    <x v="0"/>
    <n v="6"/>
    <n v="12.42"/>
    <n v="74.52"/>
  </r>
  <r>
    <x v="2"/>
    <x v="7"/>
    <x v="1"/>
    <s v="Sandra Hughes"/>
    <d v="2016-06-21T00:00:00"/>
    <x v="5"/>
    <s v="2016"/>
    <x v="1"/>
    <n v="7"/>
    <n v="16.32"/>
    <n v="114.24000000000001"/>
  </r>
  <r>
    <x v="4"/>
    <x v="1"/>
    <x v="0"/>
    <s v="Cynthia Ray"/>
    <d v="2016-06-21T00:00:00"/>
    <x v="5"/>
    <s v="2016"/>
    <x v="3"/>
    <n v="10"/>
    <n v="53.35"/>
    <n v="533.5"/>
  </r>
  <r>
    <x v="0"/>
    <x v="1"/>
    <x v="0"/>
    <s v="Theresa Mendoza"/>
    <d v="2016-06-21T00:00:00"/>
    <x v="5"/>
    <s v="2016"/>
    <x v="2"/>
    <n v="5"/>
    <n v="17.829999999999998"/>
    <n v="89.149999999999991"/>
  </r>
  <r>
    <x v="0"/>
    <x v="6"/>
    <x v="0"/>
    <s v="Brandon Morales"/>
    <d v="2016-06-21T00:00:00"/>
    <x v="5"/>
    <s v="2016"/>
    <x v="0"/>
    <n v="8"/>
    <n v="12.42"/>
    <n v="99.36"/>
  </r>
  <r>
    <x v="1"/>
    <x v="4"/>
    <x v="1"/>
    <s v="Gloria Mcdonald"/>
    <d v="2016-06-21T00:00:00"/>
    <x v="5"/>
    <s v="2016"/>
    <x v="3"/>
    <n v="4"/>
    <n v="53.35"/>
    <n v="213.4"/>
  </r>
  <r>
    <x v="0"/>
    <x v="0"/>
    <x v="0"/>
    <s v="Eugene Flores"/>
    <d v="2016-06-21T00:00:00"/>
    <x v="5"/>
    <s v="2016"/>
    <x v="0"/>
    <n v="7"/>
    <n v="12.42"/>
    <n v="86.94"/>
  </r>
  <r>
    <x v="0"/>
    <x v="1"/>
    <x v="0"/>
    <s v="Janice Jackson"/>
    <d v="2016-06-21T00:00:00"/>
    <x v="5"/>
    <s v="2016"/>
    <x v="2"/>
    <n v="2"/>
    <n v="17.829999999999998"/>
    <n v="35.659999999999997"/>
  </r>
  <r>
    <x v="4"/>
    <x v="1"/>
    <x v="0"/>
    <s v="Todd Holmes"/>
    <d v="2016-06-21T00:00:00"/>
    <x v="5"/>
    <s v="2016"/>
    <x v="0"/>
    <n v="3"/>
    <n v="12.42"/>
    <n v="37.26"/>
  </r>
  <r>
    <x v="3"/>
    <x v="0"/>
    <x v="0"/>
    <s v="Louise Green"/>
    <d v="2016-06-21T00:00:00"/>
    <x v="5"/>
    <s v="2016"/>
    <x v="0"/>
    <n v="4"/>
    <n v="12.42"/>
    <n v="49.68"/>
  </r>
  <r>
    <x v="0"/>
    <x v="1"/>
    <x v="0"/>
    <s v="Ronald Kim"/>
    <d v="2016-06-21T00:00:00"/>
    <x v="5"/>
    <s v="2016"/>
    <x v="0"/>
    <n v="4"/>
    <n v="12.42"/>
    <n v="49.68"/>
  </r>
  <r>
    <x v="0"/>
    <x v="0"/>
    <x v="0"/>
    <s v="Susan Watkins"/>
    <d v="2016-06-21T00:00:00"/>
    <x v="5"/>
    <s v="2016"/>
    <x v="0"/>
    <n v="4"/>
    <n v="12.42"/>
    <n v="49.68"/>
  </r>
  <r>
    <x v="1"/>
    <x v="2"/>
    <x v="1"/>
    <s v="George Hill"/>
    <d v="2016-06-22T00:00:00"/>
    <x v="5"/>
    <s v="2016"/>
    <x v="2"/>
    <n v="9"/>
    <n v="17.829999999999998"/>
    <n v="160.46999999999997"/>
  </r>
  <r>
    <x v="0"/>
    <x v="0"/>
    <x v="0"/>
    <s v="Carl Howard"/>
    <d v="2016-06-22T00:00:00"/>
    <x v="5"/>
    <s v="2016"/>
    <x v="2"/>
    <n v="7"/>
    <n v="17.829999999999998"/>
    <n v="124.80999999999999"/>
  </r>
  <r>
    <x v="4"/>
    <x v="3"/>
    <x v="0"/>
    <s v="Kathy Rice"/>
    <d v="2016-06-22T00:00:00"/>
    <x v="5"/>
    <s v="2016"/>
    <x v="0"/>
    <n v="5"/>
    <n v="12.42"/>
    <n v="62.1"/>
  </r>
  <r>
    <x v="0"/>
    <x v="3"/>
    <x v="0"/>
    <s v="Russell Day"/>
    <d v="2016-06-22T00:00:00"/>
    <x v="5"/>
    <s v="2016"/>
    <x v="2"/>
    <n v="7"/>
    <n v="17.829999999999998"/>
    <n v="124.80999999999999"/>
  </r>
  <r>
    <x v="3"/>
    <x v="1"/>
    <x v="0"/>
    <s v="Alan Allen"/>
    <d v="2016-06-22T00:00:00"/>
    <x v="5"/>
    <s v="2016"/>
    <x v="2"/>
    <n v="2"/>
    <n v="17.829999999999998"/>
    <n v="35.659999999999997"/>
  </r>
  <r>
    <x v="3"/>
    <x v="6"/>
    <x v="0"/>
    <s v="Clarence Mason"/>
    <d v="2016-06-22T00:00:00"/>
    <x v="5"/>
    <s v="2016"/>
    <x v="0"/>
    <n v="8"/>
    <n v="12.42"/>
    <n v="99.36"/>
  </r>
  <r>
    <x v="3"/>
    <x v="1"/>
    <x v="0"/>
    <s v="Annie Wilson"/>
    <d v="2016-06-22T00:00:00"/>
    <x v="5"/>
    <s v="2016"/>
    <x v="3"/>
    <n v="7"/>
    <n v="53.35"/>
    <n v="373.45"/>
  </r>
  <r>
    <x v="2"/>
    <x v="7"/>
    <x v="1"/>
    <s v="John Simpson"/>
    <d v="2016-06-22T00:00:00"/>
    <x v="5"/>
    <s v="2016"/>
    <x v="2"/>
    <n v="5"/>
    <n v="17.829999999999998"/>
    <n v="89.149999999999991"/>
  </r>
  <r>
    <x v="2"/>
    <x v="5"/>
    <x v="1"/>
    <s v="Tina Schmidt"/>
    <d v="2016-06-22T00:00:00"/>
    <x v="5"/>
    <s v="2016"/>
    <x v="1"/>
    <n v="9"/>
    <n v="16.32"/>
    <n v="146.88"/>
  </r>
  <r>
    <x v="2"/>
    <x v="2"/>
    <x v="1"/>
    <s v="George Hill"/>
    <d v="2016-06-22T00:00:00"/>
    <x v="5"/>
    <s v="2016"/>
    <x v="1"/>
    <n v="2"/>
    <n v="16.32"/>
    <n v="32.64"/>
  </r>
  <r>
    <x v="0"/>
    <x v="3"/>
    <x v="0"/>
    <s v="Benjamin Willis"/>
    <d v="2016-06-22T00:00:00"/>
    <x v="5"/>
    <s v="2016"/>
    <x v="2"/>
    <n v="5"/>
    <n v="17.829999999999998"/>
    <n v="89.149999999999991"/>
  </r>
  <r>
    <x v="4"/>
    <x v="0"/>
    <x v="0"/>
    <s v="Antonio Hunter"/>
    <d v="2016-06-22T00:00:00"/>
    <x v="5"/>
    <s v="2016"/>
    <x v="1"/>
    <n v="9"/>
    <n v="16.32"/>
    <n v="146.88"/>
  </r>
  <r>
    <x v="4"/>
    <x v="1"/>
    <x v="0"/>
    <s v="Debra Allen"/>
    <d v="2016-06-22T00:00:00"/>
    <x v="5"/>
    <s v="2016"/>
    <x v="0"/>
    <n v="5"/>
    <n v="12.42"/>
    <n v="62.1"/>
  </r>
  <r>
    <x v="2"/>
    <x v="5"/>
    <x v="1"/>
    <s v="Adam Garza"/>
    <d v="2016-06-22T00:00:00"/>
    <x v="5"/>
    <s v="2016"/>
    <x v="0"/>
    <n v="5"/>
    <n v="12.42"/>
    <n v="62.1"/>
  </r>
  <r>
    <x v="1"/>
    <x v="2"/>
    <x v="1"/>
    <s v="Aaron Boyd"/>
    <d v="2016-06-22T00:00:00"/>
    <x v="5"/>
    <s v="2016"/>
    <x v="0"/>
    <n v="7"/>
    <n v="12.42"/>
    <n v="86.94"/>
  </r>
  <r>
    <x v="3"/>
    <x v="0"/>
    <x v="0"/>
    <s v="Todd Spencer"/>
    <d v="2016-06-22T00:00:00"/>
    <x v="5"/>
    <s v="2016"/>
    <x v="0"/>
    <n v="3"/>
    <n v="12.42"/>
    <n v="37.26"/>
  </r>
  <r>
    <x v="1"/>
    <x v="4"/>
    <x v="1"/>
    <s v="Cynthia Matthews"/>
    <d v="2016-06-22T00:00:00"/>
    <x v="5"/>
    <s v="2016"/>
    <x v="0"/>
    <n v="4"/>
    <n v="12.42"/>
    <n v="49.68"/>
  </r>
  <r>
    <x v="2"/>
    <x v="2"/>
    <x v="1"/>
    <s v="Joseph Willis"/>
    <d v="2016-06-22T00:00:00"/>
    <x v="5"/>
    <s v="2016"/>
    <x v="0"/>
    <n v="1"/>
    <n v="12.42"/>
    <n v="12.42"/>
  </r>
  <r>
    <x v="0"/>
    <x v="3"/>
    <x v="0"/>
    <s v="Ernest Bishop"/>
    <d v="2016-06-22T00:00:00"/>
    <x v="5"/>
    <s v="2016"/>
    <x v="2"/>
    <n v="2"/>
    <n v="17.829999999999998"/>
    <n v="35.659999999999997"/>
  </r>
  <r>
    <x v="4"/>
    <x v="1"/>
    <x v="0"/>
    <s v="Debra Palmer"/>
    <d v="2016-06-22T00:00:00"/>
    <x v="5"/>
    <s v="2016"/>
    <x v="2"/>
    <n v="8"/>
    <n v="17.829999999999998"/>
    <n v="142.63999999999999"/>
  </r>
  <r>
    <x v="2"/>
    <x v="5"/>
    <x v="1"/>
    <s v="Rachel Stanley"/>
    <d v="2016-06-23T00:00:00"/>
    <x v="5"/>
    <s v="2016"/>
    <x v="3"/>
    <n v="3"/>
    <n v="53.35"/>
    <n v="160.05000000000001"/>
  </r>
  <r>
    <x v="0"/>
    <x v="1"/>
    <x v="0"/>
    <s v="Arthur Austin"/>
    <d v="2016-06-23T00:00:00"/>
    <x v="5"/>
    <s v="2016"/>
    <x v="1"/>
    <n v="6"/>
    <n v="16.32"/>
    <n v="97.92"/>
  </r>
  <r>
    <x v="1"/>
    <x v="2"/>
    <x v="1"/>
    <s v="Joseph Willis"/>
    <d v="2016-06-23T00:00:00"/>
    <x v="5"/>
    <s v="2016"/>
    <x v="0"/>
    <n v="10"/>
    <n v="12.42"/>
    <n v="124.2"/>
  </r>
  <r>
    <x v="3"/>
    <x v="0"/>
    <x v="0"/>
    <s v="Carolyn Vasquez"/>
    <d v="2016-06-23T00:00:00"/>
    <x v="5"/>
    <s v="2016"/>
    <x v="1"/>
    <n v="7"/>
    <n v="16.32"/>
    <n v="114.24000000000001"/>
  </r>
  <r>
    <x v="4"/>
    <x v="0"/>
    <x v="0"/>
    <s v="Thomas Robinson"/>
    <d v="2016-06-23T00:00:00"/>
    <x v="5"/>
    <s v="2016"/>
    <x v="0"/>
    <n v="8"/>
    <n v="12.42"/>
    <n v="99.36"/>
  </r>
  <r>
    <x v="3"/>
    <x v="6"/>
    <x v="0"/>
    <s v="Phyllis Grant"/>
    <d v="2016-06-23T00:00:00"/>
    <x v="5"/>
    <s v="2016"/>
    <x v="2"/>
    <n v="7"/>
    <n v="17.829999999999998"/>
    <n v="124.80999999999999"/>
  </r>
  <r>
    <x v="0"/>
    <x v="0"/>
    <x v="0"/>
    <s v="Nancy Meyer"/>
    <d v="2016-06-23T00:00:00"/>
    <x v="5"/>
    <s v="2016"/>
    <x v="2"/>
    <n v="9"/>
    <n v="17.829999999999998"/>
    <n v="160.46999999999997"/>
  </r>
  <r>
    <x v="1"/>
    <x v="5"/>
    <x v="1"/>
    <s v="Tina Schmidt"/>
    <d v="2016-06-23T00:00:00"/>
    <x v="5"/>
    <s v="2016"/>
    <x v="0"/>
    <n v="2"/>
    <n v="12.42"/>
    <n v="24.84"/>
  </r>
  <r>
    <x v="2"/>
    <x v="4"/>
    <x v="1"/>
    <s v="Wanda Allen"/>
    <d v="2016-06-23T00:00:00"/>
    <x v="5"/>
    <s v="2016"/>
    <x v="0"/>
    <n v="7"/>
    <n v="12.42"/>
    <n v="86.94"/>
  </r>
  <r>
    <x v="1"/>
    <x v="4"/>
    <x v="1"/>
    <s v="Raymond Matthews"/>
    <d v="2016-06-23T00:00:00"/>
    <x v="5"/>
    <s v="2016"/>
    <x v="0"/>
    <n v="9"/>
    <n v="12.42"/>
    <n v="111.78"/>
  </r>
  <r>
    <x v="2"/>
    <x v="4"/>
    <x v="1"/>
    <s v="Michelle Phillips"/>
    <d v="2016-06-23T00:00:00"/>
    <x v="5"/>
    <s v="2016"/>
    <x v="2"/>
    <n v="7"/>
    <n v="17.829999999999998"/>
    <n v="124.80999999999999"/>
  </r>
  <r>
    <x v="1"/>
    <x v="2"/>
    <x v="1"/>
    <s v="Judy Sanchez"/>
    <d v="2016-06-23T00:00:00"/>
    <x v="5"/>
    <s v="2016"/>
    <x v="3"/>
    <n v="4"/>
    <n v="53.35"/>
    <n v="213.4"/>
  </r>
  <r>
    <x v="4"/>
    <x v="1"/>
    <x v="0"/>
    <s v="Theresa Mendoza"/>
    <d v="2016-06-23T00:00:00"/>
    <x v="5"/>
    <s v="2016"/>
    <x v="3"/>
    <n v="9"/>
    <n v="53.35"/>
    <n v="480.15000000000003"/>
  </r>
  <r>
    <x v="2"/>
    <x v="2"/>
    <x v="1"/>
    <s v="Denise Henry"/>
    <d v="2016-06-23T00:00:00"/>
    <x v="5"/>
    <s v="2016"/>
    <x v="0"/>
    <n v="6"/>
    <n v="12.42"/>
    <n v="74.52"/>
  </r>
  <r>
    <x v="3"/>
    <x v="0"/>
    <x v="0"/>
    <s v="Susan Watkins"/>
    <d v="2016-06-24T00:00:00"/>
    <x v="5"/>
    <s v="2016"/>
    <x v="3"/>
    <n v="10"/>
    <n v="53.35"/>
    <n v="533.5"/>
  </r>
  <r>
    <x v="2"/>
    <x v="4"/>
    <x v="1"/>
    <s v="Terry Pierce"/>
    <d v="2016-06-24T00:00:00"/>
    <x v="5"/>
    <s v="2016"/>
    <x v="3"/>
    <n v="3"/>
    <n v="53.35"/>
    <n v="160.05000000000001"/>
  </r>
  <r>
    <x v="3"/>
    <x v="0"/>
    <x v="0"/>
    <s v="Alice Kelly"/>
    <d v="2016-06-24T00:00:00"/>
    <x v="5"/>
    <s v="2016"/>
    <x v="0"/>
    <n v="2"/>
    <n v="12.42"/>
    <n v="24.84"/>
  </r>
  <r>
    <x v="2"/>
    <x v="7"/>
    <x v="1"/>
    <s v="Rachel Dunn"/>
    <d v="2016-06-24T00:00:00"/>
    <x v="5"/>
    <s v="2016"/>
    <x v="0"/>
    <n v="5"/>
    <n v="12.42"/>
    <n v="62.1"/>
  </r>
  <r>
    <x v="3"/>
    <x v="3"/>
    <x v="0"/>
    <s v="Amy Olson"/>
    <d v="2016-06-24T00:00:00"/>
    <x v="5"/>
    <s v="2016"/>
    <x v="1"/>
    <n v="6"/>
    <n v="16.32"/>
    <n v="97.92"/>
  </r>
  <r>
    <x v="0"/>
    <x v="3"/>
    <x v="0"/>
    <s v="Ruby Evans"/>
    <d v="2016-06-24T00:00:00"/>
    <x v="5"/>
    <s v="2016"/>
    <x v="3"/>
    <n v="1"/>
    <n v="53.35"/>
    <n v="53.35"/>
  </r>
  <r>
    <x v="1"/>
    <x v="5"/>
    <x v="1"/>
    <s v="Frank Garrett"/>
    <d v="2016-06-24T00:00:00"/>
    <x v="5"/>
    <s v="2016"/>
    <x v="0"/>
    <n v="7"/>
    <n v="12.42"/>
    <n v="86.94"/>
  </r>
  <r>
    <x v="2"/>
    <x v="4"/>
    <x v="1"/>
    <s v="Kenneth West"/>
    <d v="2016-06-24T00:00:00"/>
    <x v="5"/>
    <s v="2016"/>
    <x v="0"/>
    <n v="2"/>
    <n v="12.42"/>
    <n v="24.84"/>
  </r>
  <r>
    <x v="0"/>
    <x v="0"/>
    <x v="0"/>
    <s v="Eric Robertson"/>
    <d v="2016-06-24T00:00:00"/>
    <x v="5"/>
    <s v="2016"/>
    <x v="1"/>
    <n v="4"/>
    <n v="16.32"/>
    <n v="65.28"/>
  </r>
  <r>
    <x v="4"/>
    <x v="0"/>
    <x v="0"/>
    <s v="Christopher Pierce"/>
    <d v="2016-06-24T00:00:00"/>
    <x v="5"/>
    <s v="2016"/>
    <x v="0"/>
    <n v="1"/>
    <n v="12.42"/>
    <n v="12.42"/>
  </r>
  <r>
    <x v="3"/>
    <x v="1"/>
    <x v="0"/>
    <s v="Jeffrey Miller"/>
    <d v="2016-06-24T00:00:00"/>
    <x v="5"/>
    <s v="2016"/>
    <x v="2"/>
    <n v="9"/>
    <n v="17.829999999999998"/>
    <n v="160.46999999999997"/>
  </r>
  <r>
    <x v="0"/>
    <x v="1"/>
    <x v="0"/>
    <s v="Sharon Perez"/>
    <d v="2016-06-24T00:00:00"/>
    <x v="5"/>
    <s v="2016"/>
    <x v="0"/>
    <n v="5"/>
    <n v="12.42"/>
    <n v="62.1"/>
  </r>
  <r>
    <x v="2"/>
    <x v="2"/>
    <x v="1"/>
    <s v="Earl Morales"/>
    <d v="2016-06-24T00:00:00"/>
    <x v="5"/>
    <s v="2016"/>
    <x v="0"/>
    <n v="1"/>
    <n v="12.42"/>
    <n v="12.42"/>
  </r>
  <r>
    <x v="0"/>
    <x v="1"/>
    <x v="0"/>
    <s v="Katherine Hayes"/>
    <d v="2016-06-24T00:00:00"/>
    <x v="5"/>
    <s v="2016"/>
    <x v="1"/>
    <n v="2"/>
    <n v="16.32"/>
    <n v="32.64"/>
  </r>
  <r>
    <x v="2"/>
    <x v="7"/>
    <x v="1"/>
    <s v="Doris Diaz"/>
    <d v="2016-06-24T00:00:00"/>
    <x v="5"/>
    <s v="2016"/>
    <x v="0"/>
    <n v="3"/>
    <n v="12.42"/>
    <n v="37.26"/>
  </r>
  <r>
    <x v="1"/>
    <x v="2"/>
    <x v="1"/>
    <s v="Christine Wallace"/>
    <d v="2016-06-24T00:00:00"/>
    <x v="5"/>
    <s v="2016"/>
    <x v="0"/>
    <n v="7"/>
    <n v="12.42"/>
    <n v="86.94"/>
  </r>
  <r>
    <x v="2"/>
    <x v="2"/>
    <x v="1"/>
    <s v="George Hill"/>
    <d v="2016-06-24T00:00:00"/>
    <x v="5"/>
    <s v="2016"/>
    <x v="2"/>
    <n v="6"/>
    <n v="17.829999999999998"/>
    <n v="106.97999999999999"/>
  </r>
  <r>
    <x v="2"/>
    <x v="5"/>
    <x v="1"/>
    <s v="Kelly Wagner"/>
    <d v="2016-06-25T00:00:00"/>
    <x v="5"/>
    <s v="2016"/>
    <x v="0"/>
    <n v="5"/>
    <n v="12.42"/>
    <n v="62.1"/>
  </r>
  <r>
    <x v="3"/>
    <x v="0"/>
    <x v="0"/>
    <s v="Bruce Reynolds"/>
    <d v="2016-06-25T00:00:00"/>
    <x v="5"/>
    <s v="2016"/>
    <x v="2"/>
    <n v="9"/>
    <n v="17.829999999999998"/>
    <n v="160.46999999999997"/>
  </r>
  <r>
    <x v="3"/>
    <x v="1"/>
    <x v="0"/>
    <s v="Katherine Mcdonald"/>
    <d v="2016-06-25T00:00:00"/>
    <x v="5"/>
    <s v="2016"/>
    <x v="1"/>
    <n v="10"/>
    <n v="16.32"/>
    <n v="163.19999999999999"/>
  </r>
  <r>
    <x v="0"/>
    <x v="3"/>
    <x v="0"/>
    <s v="Albert Dunn"/>
    <d v="2016-06-25T00:00:00"/>
    <x v="5"/>
    <s v="2016"/>
    <x v="1"/>
    <n v="4"/>
    <n v="16.32"/>
    <n v="65.28"/>
  </r>
  <r>
    <x v="0"/>
    <x v="0"/>
    <x v="0"/>
    <s v="Rose Baker"/>
    <d v="2016-06-25T00:00:00"/>
    <x v="5"/>
    <s v="2016"/>
    <x v="0"/>
    <n v="4"/>
    <n v="12.42"/>
    <n v="49.68"/>
  </r>
  <r>
    <x v="0"/>
    <x v="3"/>
    <x v="0"/>
    <s v="Ruby Evans"/>
    <d v="2016-06-25T00:00:00"/>
    <x v="5"/>
    <s v="2016"/>
    <x v="0"/>
    <n v="2"/>
    <n v="12.42"/>
    <n v="24.84"/>
  </r>
  <r>
    <x v="3"/>
    <x v="0"/>
    <x v="0"/>
    <s v="Albert Cook"/>
    <d v="2016-06-25T00:00:00"/>
    <x v="5"/>
    <s v="2016"/>
    <x v="1"/>
    <n v="4"/>
    <n v="16.32"/>
    <n v="65.28"/>
  </r>
  <r>
    <x v="0"/>
    <x v="6"/>
    <x v="0"/>
    <s v="Sandra Meyer"/>
    <d v="2016-06-25T00:00:00"/>
    <x v="5"/>
    <s v="2016"/>
    <x v="0"/>
    <n v="5"/>
    <n v="12.42"/>
    <n v="62.1"/>
  </r>
  <r>
    <x v="0"/>
    <x v="1"/>
    <x v="0"/>
    <s v="Virginia Alvarez"/>
    <d v="2016-06-26T00:00:00"/>
    <x v="5"/>
    <s v="2016"/>
    <x v="0"/>
    <n v="3"/>
    <n v="12.42"/>
    <n v="37.26"/>
  </r>
  <r>
    <x v="0"/>
    <x v="3"/>
    <x v="0"/>
    <s v="Stephen Welch"/>
    <d v="2016-06-26T00:00:00"/>
    <x v="5"/>
    <s v="2016"/>
    <x v="0"/>
    <n v="10"/>
    <n v="12.42"/>
    <n v="124.2"/>
  </r>
  <r>
    <x v="0"/>
    <x v="0"/>
    <x v="0"/>
    <s v="Jennifer White"/>
    <d v="2016-06-26T00:00:00"/>
    <x v="5"/>
    <s v="2016"/>
    <x v="0"/>
    <n v="2"/>
    <n v="12.42"/>
    <n v="24.84"/>
  </r>
  <r>
    <x v="3"/>
    <x v="1"/>
    <x v="0"/>
    <s v="Frances Campbell"/>
    <d v="2016-06-26T00:00:00"/>
    <x v="5"/>
    <s v="2016"/>
    <x v="1"/>
    <n v="3"/>
    <n v="16.32"/>
    <n v="48.96"/>
  </r>
  <r>
    <x v="3"/>
    <x v="3"/>
    <x v="0"/>
    <s v="Anthony Ruiz"/>
    <d v="2016-06-26T00:00:00"/>
    <x v="5"/>
    <s v="2016"/>
    <x v="0"/>
    <n v="7"/>
    <n v="12.42"/>
    <n v="86.94"/>
  </r>
  <r>
    <x v="3"/>
    <x v="1"/>
    <x v="0"/>
    <s v="Joe Ryan"/>
    <d v="2016-06-26T00:00:00"/>
    <x v="5"/>
    <s v="2016"/>
    <x v="1"/>
    <n v="8"/>
    <n v="16.32"/>
    <n v="130.56"/>
  </r>
  <r>
    <x v="3"/>
    <x v="6"/>
    <x v="0"/>
    <s v="Diana Foster"/>
    <d v="2016-06-26T00:00:00"/>
    <x v="5"/>
    <s v="2016"/>
    <x v="0"/>
    <n v="5"/>
    <n v="12.42"/>
    <n v="62.1"/>
  </r>
  <r>
    <x v="2"/>
    <x v="5"/>
    <x v="1"/>
    <s v="Kathy Porter"/>
    <d v="2016-06-26T00:00:00"/>
    <x v="5"/>
    <s v="2016"/>
    <x v="3"/>
    <n v="8"/>
    <n v="53.35"/>
    <n v="426.8"/>
  </r>
  <r>
    <x v="2"/>
    <x v="2"/>
    <x v="1"/>
    <s v="Jane Ramirez"/>
    <d v="2016-06-26T00:00:00"/>
    <x v="5"/>
    <s v="2016"/>
    <x v="0"/>
    <n v="10"/>
    <n v="12.42"/>
    <n v="124.2"/>
  </r>
  <r>
    <x v="0"/>
    <x v="1"/>
    <x v="0"/>
    <s v="Mark Rogers"/>
    <d v="2016-06-26T00:00:00"/>
    <x v="5"/>
    <s v="2016"/>
    <x v="1"/>
    <n v="1"/>
    <n v="16.32"/>
    <n v="16.32"/>
  </r>
  <r>
    <x v="2"/>
    <x v="5"/>
    <x v="1"/>
    <s v="Timothy Gonzales"/>
    <d v="2016-06-26T00:00:00"/>
    <x v="5"/>
    <s v="2016"/>
    <x v="0"/>
    <n v="7"/>
    <n v="12.42"/>
    <n v="86.94"/>
  </r>
  <r>
    <x v="2"/>
    <x v="4"/>
    <x v="1"/>
    <s v="Linda Wagner"/>
    <d v="2016-06-26T00:00:00"/>
    <x v="5"/>
    <s v="2016"/>
    <x v="3"/>
    <n v="2"/>
    <n v="53.35"/>
    <n v="106.7"/>
  </r>
  <r>
    <x v="2"/>
    <x v="4"/>
    <x v="1"/>
    <s v="Gary Moreno"/>
    <d v="2016-06-26T00:00:00"/>
    <x v="5"/>
    <s v="2016"/>
    <x v="1"/>
    <n v="2"/>
    <n v="16.32"/>
    <n v="32.64"/>
  </r>
  <r>
    <x v="4"/>
    <x v="1"/>
    <x v="0"/>
    <s v="Phyllis Ward"/>
    <d v="2016-06-27T00:00:00"/>
    <x v="5"/>
    <s v="2016"/>
    <x v="3"/>
    <n v="6"/>
    <n v="53.35"/>
    <n v="320.10000000000002"/>
  </r>
  <r>
    <x v="3"/>
    <x v="1"/>
    <x v="0"/>
    <s v="Eugene Wilson"/>
    <d v="2016-06-27T00:00:00"/>
    <x v="5"/>
    <s v="2016"/>
    <x v="1"/>
    <n v="2"/>
    <n v="16.32"/>
    <n v="32.64"/>
  </r>
  <r>
    <x v="0"/>
    <x v="6"/>
    <x v="0"/>
    <s v="Ashley Olson"/>
    <d v="2016-06-27T00:00:00"/>
    <x v="5"/>
    <s v="2016"/>
    <x v="0"/>
    <n v="1"/>
    <n v="12.42"/>
    <n v="12.42"/>
  </r>
  <r>
    <x v="0"/>
    <x v="1"/>
    <x v="0"/>
    <s v="Willie Hamilton"/>
    <d v="2016-06-27T00:00:00"/>
    <x v="5"/>
    <s v="2016"/>
    <x v="3"/>
    <n v="2"/>
    <n v="53.35"/>
    <n v="106.7"/>
  </r>
  <r>
    <x v="1"/>
    <x v="5"/>
    <x v="1"/>
    <s v="Anthony White"/>
    <d v="2016-06-27T00:00:00"/>
    <x v="5"/>
    <s v="2016"/>
    <x v="1"/>
    <n v="10"/>
    <n v="16.32"/>
    <n v="163.19999999999999"/>
  </r>
  <r>
    <x v="3"/>
    <x v="1"/>
    <x v="0"/>
    <s v="Brenda Cruz"/>
    <d v="2016-06-27T00:00:00"/>
    <x v="5"/>
    <s v="2016"/>
    <x v="0"/>
    <n v="1"/>
    <n v="12.42"/>
    <n v="12.42"/>
  </r>
  <r>
    <x v="2"/>
    <x v="4"/>
    <x v="1"/>
    <s v="Michelle Phillips"/>
    <d v="2016-06-27T00:00:00"/>
    <x v="5"/>
    <s v="2016"/>
    <x v="3"/>
    <n v="1"/>
    <n v="53.35"/>
    <n v="53.35"/>
  </r>
  <r>
    <x v="0"/>
    <x v="1"/>
    <x v="0"/>
    <s v="Kenneth Fernandez"/>
    <d v="2016-06-27T00:00:00"/>
    <x v="5"/>
    <s v="2016"/>
    <x v="2"/>
    <n v="4"/>
    <n v="17.829999999999998"/>
    <n v="71.319999999999993"/>
  </r>
  <r>
    <x v="4"/>
    <x v="1"/>
    <x v="0"/>
    <s v="Roger Freeman"/>
    <d v="2016-06-27T00:00:00"/>
    <x v="5"/>
    <s v="2016"/>
    <x v="0"/>
    <n v="1"/>
    <n v="12.42"/>
    <n v="12.42"/>
  </r>
  <r>
    <x v="0"/>
    <x v="3"/>
    <x v="0"/>
    <s v="Judy Carpenter"/>
    <d v="2016-06-27T00:00:00"/>
    <x v="5"/>
    <s v="2016"/>
    <x v="0"/>
    <n v="7"/>
    <n v="12.42"/>
    <n v="86.94"/>
  </r>
  <r>
    <x v="0"/>
    <x v="6"/>
    <x v="0"/>
    <s v="Maria Long"/>
    <d v="2016-06-27T00:00:00"/>
    <x v="5"/>
    <s v="2016"/>
    <x v="3"/>
    <n v="8"/>
    <n v="53.35"/>
    <n v="426.8"/>
  </r>
  <r>
    <x v="4"/>
    <x v="1"/>
    <x v="0"/>
    <s v="Norma Russell"/>
    <d v="2016-06-27T00:00:00"/>
    <x v="5"/>
    <s v="2016"/>
    <x v="3"/>
    <n v="5"/>
    <n v="53.35"/>
    <n v="266.75"/>
  </r>
  <r>
    <x v="0"/>
    <x v="1"/>
    <x v="0"/>
    <s v="Joan Harvey"/>
    <d v="2016-06-27T00:00:00"/>
    <x v="5"/>
    <s v="2016"/>
    <x v="3"/>
    <n v="9"/>
    <n v="53.35"/>
    <n v="480.15000000000003"/>
  </r>
  <r>
    <x v="4"/>
    <x v="0"/>
    <x v="0"/>
    <s v="Steven Miller"/>
    <d v="2016-06-28T00:00:00"/>
    <x v="5"/>
    <s v="2016"/>
    <x v="2"/>
    <n v="6"/>
    <n v="17.829999999999998"/>
    <n v="106.97999999999999"/>
  </r>
  <r>
    <x v="0"/>
    <x v="1"/>
    <x v="0"/>
    <s v="Janet Freeman"/>
    <d v="2016-06-28T00:00:00"/>
    <x v="5"/>
    <s v="2016"/>
    <x v="0"/>
    <n v="5"/>
    <n v="12.42"/>
    <n v="62.1"/>
  </r>
  <r>
    <x v="0"/>
    <x v="3"/>
    <x v="0"/>
    <s v="Chris George"/>
    <d v="2016-06-28T00:00:00"/>
    <x v="5"/>
    <s v="2016"/>
    <x v="0"/>
    <n v="10"/>
    <n v="12.42"/>
    <n v="124.2"/>
  </r>
  <r>
    <x v="2"/>
    <x v="5"/>
    <x v="1"/>
    <s v="Edward Foster"/>
    <d v="2016-06-28T00:00:00"/>
    <x v="5"/>
    <s v="2016"/>
    <x v="3"/>
    <n v="1"/>
    <n v="53.35"/>
    <n v="53.35"/>
  </r>
  <r>
    <x v="1"/>
    <x v="2"/>
    <x v="1"/>
    <s v="Mildred Moore"/>
    <d v="2016-06-28T00:00:00"/>
    <x v="5"/>
    <s v="2016"/>
    <x v="3"/>
    <n v="2"/>
    <n v="53.35"/>
    <n v="106.7"/>
  </r>
  <r>
    <x v="2"/>
    <x v="2"/>
    <x v="1"/>
    <s v="George Hill"/>
    <d v="2016-06-28T00:00:00"/>
    <x v="5"/>
    <s v="2016"/>
    <x v="2"/>
    <n v="10"/>
    <n v="17.829999999999998"/>
    <n v="178.29999999999998"/>
  </r>
  <r>
    <x v="0"/>
    <x v="1"/>
    <x v="0"/>
    <s v="Wayne Lawson"/>
    <d v="2016-06-28T00:00:00"/>
    <x v="5"/>
    <s v="2016"/>
    <x v="3"/>
    <n v="9"/>
    <n v="53.35"/>
    <n v="480.15000000000003"/>
  </r>
  <r>
    <x v="0"/>
    <x v="3"/>
    <x v="0"/>
    <s v="Ronald Lopez"/>
    <d v="2016-06-28T00:00:00"/>
    <x v="5"/>
    <s v="2016"/>
    <x v="1"/>
    <n v="6"/>
    <n v="16.32"/>
    <n v="97.92"/>
  </r>
  <r>
    <x v="0"/>
    <x v="6"/>
    <x v="0"/>
    <s v="Sandra Meyer"/>
    <d v="2016-06-28T00:00:00"/>
    <x v="5"/>
    <s v="2016"/>
    <x v="3"/>
    <n v="10"/>
    <n v="53.35"/>
    <n v="533.5"/>
  </r>
  <r>
    <x v="2"/>
    <x v="2"/>
    <x v="1"/>
    <s v="Mildred Hernandez"/>
    <d v="2016-06-28T00:00:00"/>
    <x v="5"/>
    <s v="2016"/>
    <x v="1"/>
    <n v="5"/>
    <n v="16.32"/>
    <n v="81.599999999999994"/>
  </r>
  <r>
    <x v="3"/>
    <x v="0"/>
    <x v="0"/>
    <s v="Carolyn Vasquez"/>
    <d v="2016-06-28T00:00:00"/>
    <x v="5"/>
    <s v="2016"/>
    <x v="1"/>
    <n v="10"/>
    <n v="16.32"/>
    <n v="163.19999999999999"/>
  </r>
  <r>
    <x v="1"/>
    <x v="2"/>
    <x v="1"/>
    <s v="Jessica Miller"/>
    <d v="2016-06-29T00:00:00"/>
    <x v="5"/>
    <s v="2016"/>
    <x v="1"/>
    <n v="10"/>
    <n v="16.32"/>
    <n v="163.19999999999999"/>
  </r>
  <r>
    <x v="0"/>
    <x v="1"/>
    <x v="0"/>
    <s v="Alan Allen"/>
    <d v="2016-06-29T00:00:00"/>
    <x v="5"/>
    <s v="2016"/>
    <x v="3"/>
    <n v="8"/>
    <n v="53.35"/>
    <n v="426.8"/>
  </r>
  <r>
    <x v="0"/>
    <x v="1"/>
    <x v="0"/>
    <s v="Marilyn Perez"/>
    <d v="2016-06-29T00:00:00"/>
    <x v="5"/>
    <s v="2016"/>
    <x v="1"/>
    <n v="5"/>
    <n v="16.32"/>
    <n v="81.599999999999994"/>
  </r>
  <r>
    <x v="0"/>
    <x v="6"/>
    <x v="0"/>
    <s v="Irene Franklin"/>
    <d v="2016-06-29T00:00:00"/>
    <x v="5"/>
    <s v="2016"/>
    <x v="0"/>
    <n v="8"/>
    <n v="12.42"/>
    <n v="99.36"/>
  </r>
  <r>
    <x v="2"/>
    <x v="5"/>
    <x v="1"/>
    <s v="Martha Bell"/>
    <d v="2016-06-29T00:00:00"/>
    <x v="5"/>
    <s v="2016"/>
    <x v="0"/>
    <n v="1"/>
    <n v="12.42"/>
    <n v="12.42"/>
  </r>
  <r>
    <x v="0"/>
    <x v="1"/>
    <x v="0"/>
    <s v="Wayne Lawson"/>
    <d v="2016-06-29T00:00:00"/>
    <x v="5"/>
    <s v="2016"/>
    <x v="2"/>
    <n v="5"/>
    <n v="17.829999999999998"/>
    <n v="89.149999999999991"/>
  </r>
  <r>
    <x v="2"/>
    <x v="2"/>
    <x v="1"/>
    <s v="Philip Dean"/>
    <d v="2016-06-29T00:00:00"/>
    <x v="5"/>
    <s v="2016"/>
    <x v="2"/>
    <n v="9"/>
    <n v="17.829999999999998"/>
    <n v="160.46999999999997"/>
  </r>
  <r>
    <x v="0"/>
    <x v="1"/>
    <x v="0"/>
    <s v="Denise Perez"/>
    <d v="2016-06-29T00:00:00"/>
    <x v="5"/>
    <s v="2016"/>
    <x v="0"/>
    <n v="7"/>
    <n v="12.42"/>
    <n v="86.94"/>
  </r>
  <r>
    <x v="0"/>
    <x v="0"/>
    <x v="0"/>
    <s v="Aaron Morris"/>
    <d v="2016-06-29T00:00:00"/>
    <x v="5"/>
    <s v="2016"/>
    <x v="1"/>
    <n v="2"/>
    <n v="16.32"/>
    <n v="32.64"/>
  </r>
  <r>
    <x v="1"/>
    <x v="4"/>
    <x v="1"/>
    <s v="Donald Ryan"/>
    <d v="2016-06-29T00:00:00"/>
    <x v="5"/>
    <s v="2016"/>
    <x v="2"/>
    <n v="7"/>
    <n v="17.829999999999998"/>
    <n v="124.80999999999999"/>
  </r>
  <r>
    <x v="0"/>
    <x v="3"/>
    <x v="0"/>
    <s v="Amy Olson"/>
    <d v="2016-06-29T00:00:00"/>
    <x v="5"/>
    <s v="2016"/>
    <x v="0"/>
    <n v="5"/>
    <n v="12.42"/>
    <n v="62.1"/>
  </r>
  <r>
    <x v="2"/>
    <x v="5"/>
    <x v="1"/>
    <s v="Mary Stevens"/>
    <d v="2016-06-29T00:00:00"/>
    <x v="5"/>
    <s v="2016"/>
    <x v="0"/>
    <n v="3"/>
    <n v="12.42"/>
    <n v="37.26"/>
  </r>
  <r>
    <x v="0"/>
    <x v="6"/>
    <x v="0"/>
    <s v="Marilyn Perry"/>
    <d v="2016-06-29T00:00:00"/>
    <x v="5"/>
    <s v="2016"/>
    <x v="3"/>
    <n v="8"/>
    <n v="53.35"/>
    <n v="426.8"/>
  </r>
  <r>
    <x v="1"/>
    <x v="2"/>
    <x v="1"/>
    <s v="Russell Cooper"/>
    <d v="2016-06-29T00:00:00"/>
    <x v="5"/>
    <s v="2016"/>
    <x v="0"/>
    <n v="3"/>
    <n v="12.42"/>
    <n v="37.26"/>
  </r>
  <r>
    <x v="0"/>
    <x v="3"/>
    <x v="0"/>
    <s v="William Hicks"/>
    <d v="2016-06-29T00:00:00"/>
    <x v="5"/>
    <s v="2016"/>
    <x v="3"/>
    <n v="1"/>
    <n v="53.35"/>
    <n v="53.35"/>
  </r>
  <r>
    <x v="0"/>
    <x v="6"/>
    <x v="0"/>
    <s v="Katherine Carroll"/>
    <d v="2016-06-29T00:00:00"/>
    <x v="5"/>
    <s v="2016"/>
    <x v="3"/>
    <n v="1"/>
    <n v="53.35"/>
    <n v="53.35"/>
  </r>
  <r>
    <x v="0"/>
    <x v="3"/>
    <x v="0"/>
    <s v="Judith Wood"/>
    <d v="2016-06-29T00:00:00"/>
    <x v="5"/>
    <s v="2016"/>
    <x v="2"/>
    <n v="1"/>
    <n v="17.829999999999998"/>
    <n v="17.829999999999998"/>
  </r>
  <r>
    <x v="2"/>
    <x v="4"/>
    <x v="1"/>
    <s v="Thomas Lane"/>
    <d v="2016-06-29T00:00:00"/>
    <x v="5"/>
    <s v="2016"/>
    <x v="0"/>
    <n v="1"/>
    <n v="12.42"/>
    <n v="12.42"/>
  </r>
  <r>
    <x v="0"/>
    <x v="1"/>
    <x v="0"/>
    <s v="Jimmy Bailey"/>
    <d v="2016-06-30T00:00:00"/>
    <x v="5"/>
    <s v="2016"/>
    <x v="2"/>
    <n v="9"/>
    <n v="17.829999999999998"/>
    <n v="160.46999999999997"/>
  </r>
  <r>
    <x v="1"/>
    <x v="2"/>
    <x v="1"/>
    <s v="Denise Henry"/>
    <d v="2016-06-30T00:00:00"/>
    <x v="5"/>
    <s v="2016"/>
    <x v="0"/>
    <n v="8"/>
    <n v="12.42"/>
    <n v="99.36"/>
  </r>
  <r>
    <x v="3"/>
    <x v="0"/>
    <x v="0"/>
    <s v="Cheryl Myers"/>
    <d v="2016-06-30T00:00:00"/>
    <x v="5"/>
    <s v="2016"/>
    <x v="3"/>
    <n v="4"/>
    <n v="53.35"/>
    <n v="213.4"/>
  </r>
  <r>
    <x v="4"/>
    <x v="1"/>
    <x v="0"/>
    <s v="Jason Black"/>
    <d v="2016-06-30T00:00:00"/>
    <x v="5"/>
    <s v="2016"/>
    <x v="1"/>
    <n v="3"/>
    <n v="16.32"/>
    <n v="48.96"/>
  </r>
  <r>
    <x v="3"/>
    <x v="1"/>
    <x v="0"/>
    <s v="Juan Reed"/>
    <d v="2016-06-30T00:00:00"/>
    <x v="5"/>
    <s v="2016"/>
    <x v="3"/>
    <n v="9"/>
    <n v="53.35"/>
    <n v="480.15000000000003"/>
  </r>
  <r>
    <x v="0"/>
    <x v="1"/>
    <x v="0"/>
    <s v="Annie Wilson"/>
    <d v="2016-06-30T00:00:00"/>
    <x v="5"/>
    <s v="2016"/>
    <x v="0"/>
    <n v="8"/>
    <n v="12.42"/>
    <n v="99.36"/>
  </r>
  <r>
    <x v="2"/>
    <x v="2"/>
    <x v="1"/>
    <s v="Philip Rodriguez"/>
    <d v="2016-06-30T00:00:00"/>
    <x v="5"/>
    <s v="2016"/>
    <x v="0"/>
    <n v="7"/>
    <n v="12.42"/>
    <n v="86.94"/>
  </r>
  <r>
    <x v="3"/>
    <x v="0"/>
    <x v="0"/>
    <s v="Raymond Young"/>
    <d v="2016-06-30T00:00:00"/>
    <x v="5"/>
    <s v="2016"/>
    <x v="2"/>
    <n v="4"/>
    <n v="17.829999999999998"/>
    <n v="71.319999999999993"/>
  </r>
  <r>
    <x v="4"/>
    <x v="3"/>
    <x v="0"/>
    <s v="Kathy Rice"/>
    <d v="2016-06-30T00:00:00"/>
    <x v="5"/>
    <s v="2016"/>
    <x v="2"/>
    <n v="10"/>
    <n v="17.829999999999998"/>
    <n v="178.29999999999998"/>
  </r>
  <r>
    <x v="1"/>
    <x v="2"/>
    <x v="1"/>
    <s v="Ruth Kennedy"/>
    <d v="2016-06-30T00:00:00"/>
    <x v="5"/>
    <s v="2016"/>
    <x v="0"/>
    <n v="1"/>
    <n v="12.42"/>
    <n v="12.42"/>
  </r>
  <r>
    <x v="2"/>
    <x v="2"/>
    <x v="1"/>
    <s v="Ruth Day"/>
    <d v="2016-06-30T00:00:00"/>
    <x v="5"/>
    <s v="2016"/>
    <x v="0"/>
    <n v="8"/>
    <n v="12.42"/>
    <n v="99.36"/>
  </r>
  <r>
    <x v="2"/>
    <x v="5"/>
    <x v="1"/>
    <s v="Brenda Nelson"/>
    <d v="2016-06-30T00:00:00"/>
    <x v="5"/>
    <s v="2016"/>
    <x v="3"/>
    <n v="1"/>
    <n v="53.35"/>
    <n v="53.35"/>
  </r>
  <r>
    <x v="2"/>
    <x v="4"/>
    <x v="1"/>
    <s v="Billy Scott"/>
    <d v="2016-06-30T00:00:00"/>
    <x v="5"/>
    <s v="2016"/>
    <x v="2"/>
    <n v="6"/>
    <n v="17.829999999999998"/>
    <n v="106.97999999999999"/>
  </r>
  <r>
    <x v="0"/>
    <x v="1"/>
    <x v="0"/>
    <s v="Robert Hayes"/>
    <d v="2016-06-30T00:00:00"/>
    <x v="5"/>
    <s v="2016"/>
    <x v="3"/>
    <n v="7"/>
    <n v="53.35"/>
    <n v="373.45"/>
  </r>
  <r>
    <x v="0"/>
    <x v="0"/>
    <x v="0"/>
    <s v="Beverly Hamilton"/>
    <d v="2016-06-30T00:00:00"/>
    <x v="5"/>
    <s v="2016"/>
    <x v="2"/>
    <n v="1"/>
    <n v="17.829999999999998"/>
    <n v="17.829999999999998"/>
  </r>
  <r>
    <x v="2"/>
    <x v="2"/>
    <x v="1"/>
    <s v="Louis Frazier"/>
    <d v="2016-06-30T00:00:00"/>
    <x v="5"/>
    <s v="2016"/>
    <x v="3"/>
    <n v="4"/>
    <n v="53.35"/>
    <n v="213.4"/>
  </r>
  <r>
    <x v="0"/>
    <x v="0"/>
    <x v="0"/>
    <s v="Craig Collins"/>
    <d v="2016-06-30T00:00:00"/>
    <x v="5"/>
    <s v="2016"/>
    <x v="3"/>
    <n v="8"/>
    <n v="53.35"/>
    <n v="426.8"/>
  </r>
  <r>
    <x v="2"/>
    <x v="2"/>
    <x v="1"/>
    <s v="Karen Willis"/>
    <d v="2016-06-30T00:00:00"/>
    <x v="5"/>
    <s v="2016"/>
    <x v="1"/>
    <n v="1"/>
    <n v="16.32"/>
    <n v="16.32"/>
  </r>
  <r>
    <x v="4"/>
    <x v="3"/>
    <x v="0"/>
    <s v="Ronald Lopez"/>
    <d v="2016-07-01T00:00:00"/>
    <x v="6"/>
    <s v="2016"/>
    <x v="0"/>
    <n v="9"/>
    <n v="12.42"/>
    <n v="111.78"/>
  </r>
  <r>
    <x v="2"/>
    <x v="4"/>
    <x v="1"/>
    <s v="Janet Stewart"/>
    <d v="2016-07-01T00:00:00"/>
    <x v="6"/>
    <s v="2016"/>
    <x v="1"/>
    <n v="8"/>
    <n v="16.32"/>
    <n v="130.56"/>
  </r>
  <r>
    <x v="1"/>
    <x v="7"/>
    <x v="1"/>
    <s v="Donna Williams"/>
    <d v="2016-07-01T00:00:00"/>
    <x v="6"/>
    <s v="2016"/>
    <x v="3"/>
    <n v="5"/>
    <n v="53.35"/>
    <n v="266.75"/>
  </r>
  <r>
    <x v="3"/>
    <x v="0"/>
    <x v="0"/>
    <s v="Douglas Duncan"/>
    <d v="2016-07-01T00:00:00"/>
    <x v="6"/>
    <s v="2016"/>
    <x v="0"/>
    <n v="2"/>
    <n v="12.42"/>
    <n v="24.84"/>
  </r>
  <r>
    <x v="3"/>
    <x v="3"/>
    <x v="0"/>
    <s v="Denise Mitchell"/>
    <d v="2016-07-01T00:00:00"/>
    <x v="6"/>
    <s v="2016"/>
    <x v="1"/>
    <n v="9"/>
    <n v="16.32"/>
    <n v="146.88"/>
  </r>
  <r>
    <x v="0"/>
    <x v="0"/>
    <x v="0"/>
    <s v="Eugene Flores"/>
    <d v="2016-07-01T00:00:00"/>
    <x v="6"/>
    <s v="2016"/>
    <x v="0"/>
    <n v="8"/>
    <n v="12.42"/>
    <n v="99.36"/>
  </r>
  <r>
    <x v="2"/>
    <x v="4"/>
    <x v="1"/>
    <s v="Kelly Gomez"/>
    <d v="2016-07-01T00:00:00"/>
    <x v="6"/>
    <s v="2016"/>
    <x v="0"/>
    <n v="8"/>
    <n v="12.42"/>
    <n v="99.36"/>
  </r>
  <r>
    <x v="3"/>
    <x v="3"/>
    <x v="0"/>
    <s v="Edward Wells"/>
    <d v="2016-07-01T00:00:00"/>
    <x v="6"/>
    <s v="2016"/>
    <x v="3"/>
    <n v="5"/>
    <n v="53.35"/>
    <n v="266.75"/>
  </r>
  <r>
    <x v="3"/>
    <x v="6"/>
    <x v="0"/>
    <s v="Nicholas Ward"/>
    <d v="2016-07-01T00:00:00"/>
    <x v="6"/>
    <s v="2016"/>
    <x v="2"/>
    <n v="8"/>
    <n v="17.829999999999998"/>
    <n v="142.63999999999999"/>
  </r>
  <r>
    <x v="0"/>
    <x v="1"/>
    <x v="0"/>
    <s v="Alan Allen"/>
    <d v="2016-07-01T00:00:00"/>
    <x v="6"/>
    <s v="2016"/>
    <x v="2"/>
    <n v="5"/>
    <n v="17.829999999999998"/>
    <n v="89.149999999999991"/>
  </r>
  <r>
    <x v="0"/>
    <x v="1"/>
    <x v="0"/>
    <s v="Maria Johnston"/>
    <d v="2016-07-01T00:00:00"/>
    <x v="6"/>
    <s v="2016"/>
    <x v="2"/>
    <n v="7"/>
    <n v="17.829999999999998"/>
    <n v="124.80999999999999"/>
  </r>
  <r>
    <x v="1"/>
    <x v="2"/>
    <x v="1"/>
    <s v="Sharon Montgomery"/>
    <d v="2016-07-01T00:00:00"/>
    <x v="6"/>
    <s v="2016"/>
    <x v="1"/>
    <n v="8"/>
    <n v="16.32"/>
    <n v="130.56"/>
  </r>
  <r>
    <x v="2"/>
    <x v="4"/>
    <x v="1"/>
    <s v="Phillip Harrison"/>
    <d v="2016-07-02T00:00:00"/>
    <x v="6"/>
    <s v="2016"/>
    <x v="2"/>
    <n v="3"/>
    <n v="17.829999999999998"/>
    <n v="53.489999999999995"/>
  </r>
  <r>
    <x v="2"/>
    <x v="4"/>
    <x v="1"/>
    <s v="Jean Griffin"/>
    <d v="2016-07-02T00:00:00"/>
    <x v="6"/>
    <s v="2016"/>
    <x v="0"/>
    <n v="8"/>
    <n v="12.42"/>
    <n v="99.36"/>
  </r>
  <r>
    <x v="1"/>
    <x v="5"/>
    <x v="1"/>
    <s v="Laura Gutierrez"/>
    <d v="2016-07-02T00:00:00"/>
    <x v="6"/>
    <s v="2016"/>
    <x v="0"/>
    <n v="7"/>
    <n v="12.42"/>
    <n v="86.94"/>
  </r>
  <r>
    <x v="0"/>
    <x v="3"/>
    <x v="0"/>
    <s v="Adam Russell"/>
    <d v="2016-07-02T00:00:00"/>
    <x v="6"/>
    <s v="2016"/>
    <x v="3"/>
    <n v="8"/>
    <n v="53.35"/>
    <n v="426.8"/>
  </r>
  <r>
    <x v="1"/>
    <x v="7"/>
    <x v="1"/>
    <s v="Laura Lewis"/>
    <d v="2016-07-02T00:00:00"/>
    <x v="6"/>
    <s v="2016"/>
    <x v="3"/>
    <n v="7"/>
    <n v="53.35"/>
    <n v="373.45"/>
  </r>
  <r>
    <x v="2"/>
    <x v="4"/>
    <x v="1"/>
    <s v="Ruby Taylor"/>
    <d v="2016-07-02T00:00:00"/>
    <x v="6"/>
    <s v="2016"/>
    <x v="2"/>
    <n v="1"/>
    <n v="17.829999999999998"/>
    <n v="17.829999999999998"/>
  </r>
  <r>
    <x v="0"/>
    <x v="0"/>
    <x v="0"/>
    <s v="Howard Adams"/>
    <d v="2016-07-02T00:00:00"/>
    <x v="6"/>
    <s v="2016"/>
    <x v="0"/>
    <n v="6"/>
    <n v="12.42"/>
    <n v="74.52"/>
  </r>
  <r>
    <x v="2"/>
    <x v="5"/>
    <x v="1"/>
    <s v="Frances Parker"/>
    <d v="2016-07-02T00:00:00"/>
    <x v="6"/>
    <s v="2016"/>
    <x v="1"/>
    <n v="7"/>
    <n v="16.32"/>
    <n v="114.24000000000001"/>
  </r>
  <r>
    <x v="0"/>
    <x v="1"/>
    <x v="0"/>
    <s v="Helen Dean"/>
    <d v="2016-07-02T00:00:00"/>
    <x v="6"/>
    <s v="2016"/>
    <x v="0"/>
    <n v="4"/>
    <n v="12.42"/>
    <n v="49.68"/>
  </r>
  <r>
    <x v="2"/>
    <x v="5"/>
    <x v="1"/>
    <s v="Tina Schmidt"/>
    <d v="2016-07-02T00:00:00"/>
    <x v="6"/>
    <s v="2016"/>
    <x v="0"/>
    <n v="1"/>
    <n v="12.42"/>
    <n v="12.42"/>
  </r>
  <r>
    <x v="4"/>
    <x v="3"/>
    <x v="0"/>
    <s v="Stephen Welch"/>
    <d v="2016-07-02T00:00:00"/>
    <x v="6"/>
    <s v="2016"/>
    <x v="0"/>
    <n v="4"/>
    <n v="12.42"/>
    <n v="49.68"/>
  </r>
  <r>
    <x v="0"/>
    <x v="1"/>
    <x v="0"/>
    <s v="Jimmy Bailey"/>
    <d v="2016-07-02T00:00:00"/>
    <x v="6"/>
    <s v="2016"/>
    <x v="2"/>
    <n v="7"/>
    <n v="17.829999999999998"/>
    <n v="124.80999999999999"/>
  </r>
  <r>
    <x v="0"/>
    <x v="1"/>
    <x v="0"/>
    <s v="Lois Castillo"/>
    <d v="2016-07-02T00:00:00"/>
    <x v="6"/>
    <s v="2016"/>
    <x v="0"/>
    <n v="9"/>
    <n v="12.42"/>
    <n v="111.78"/>
  </r>
  <r>
    <x v="0"/>
    <x v="0"/>
    <x v="0"/>
    <s v="Kathryn Fox"/>
    <d v="2016-07-02T00:00:00"/>
    <x v="6"/>
    <s v="2016"/>
    <x v="2"/>
    <n v="3"/>
    <n v="17.829999999999998"/>
    <n v="53.489999999999995"/>
  </r>
  <r>
    <x v="0"/>
    <x v="6"/>
    <x v="0"/>
    <s v="Russell Romero"/>
    <d v="2016-07-03T00:00:00"/>
    <x v="6"/>
    <s v="2016"/>
    <x v="2"/>
    <n v="2"/>
    <n v="17.829999999999998"/>
    <n v="35.659999999999997"/>
  </r>
  <r>
    <x v="4"/>
    <x v="1"/>
    <x v="0"/>
    <s v="Katherine Mcdonald"/>
    <d v="2016-07-03T00:00:00"/>
    <x v="6"/>
    <s v="2016"/>
    <x v="0"/>
    <n v="2"/>
    <n v="12.42"/>
    <n v="24.84"/>
  </r>
  <r>
    <x v="4"/>
    <x v="1"/>
    <x v="0"/>
    <s v="Lois Castillo"/>
    <d v="2016-07-03T00:00:00"/>
    <x v="6"/>
    <s v="2016"/>
    <x v="0"/>
    <n v="4"/>
    <n v="12.42"/>
    <n v="49.68"/>
  </r>
  <r>
    <x v="0"/>
    <x v="3"/>
    <x v="0"/>
    <s v="Randy Willis"/>
    <d v="2016-07-03T00:00:00"/>
    <x v="6"/>
    <s v="2016"/>
    <x v="3"/>
    <n v="10"/>
    <n v="53.35"/>
    <n v="533.5"/>
  </r>
  <r>
    <x v="0"/>
    <x v="1"/>
    <x v="0"/>
    <s v="Robert Hayes"/>
    <d v="2016-07-03T00:00:00"/>
    <x v="6"/>
    <s v="2016"/>
    <x v="0"/>
    <n v="6"/>
    <n v="12.42"/>
    <n v="74.52"/>
  </r>
  <r>
    <x v="2"/>
    <x v="5"/>
    <x v="1"/>
    <s v="Norma West"/>
    <d v="2016-07-03T00:00:00"/>
    <x v="6"/>
    <s v="2016"/>
    <x v="0"/>
    <n v="8"/>
    <n v="12.42"/>
    <n v="99.36"/>
  </r>
  <r>
    <x v="1"/>
    <x v="2"/>
    <x v="1"/>
    <s v="Annie Hughes"/>
    <d v="2016-07-03T00:00:00"/>
    <x v="6"/>
    <s v="2016"/>
    <x v="2"/>
    <n v="7"/>
    <n v="17.829999999999998"/>
    <n v="124.80999999999999"/>
  </r>
  <r>
    <x v="4"/>
    <x v="0"/>
    <x v="0"/>
    <s v="Ryan Alvarez"/>
    <d v="2016-07-03T00:00:00"/>
    <x v="6"/>
    <s v="2016"/>
    <x v="1"/>
    <n v="1"/>
    <n v="16.32"/>
    <n v="16.32"/>
  </r>
  <r>
    <x v="2"/>
    <x v="4"/>
    <x v="1"/>
    <s v="Edward Taylor"/>
    <d v="2016-07-03T00:00:00"/>
    <x v="6"/>
    <s v="2016"/>
    <x v="3"/>
    <n v="10"/>
    <n v="53.35"/>
    <n v="533.5"/>
  </r>
  <r>
    <x v="3"/>
    <x v="0"/>
    <x v="0"/>
    <s v="Phillip Johnston"/>
    <d v="2016-07-03T00:00:00"/>
    <x v="6"/>
    <s v="2016"/>
    <x v="3"/>
    <n v="5"/>
    <n v="53.35"/>
    <n v="266.75"/>
  </r>
  <r>
    <x v="0"/>
    <x v="0"/>
    <x v="0"/>
    <s v="Raymond Young"/>
    <d v="2016-07-03T00:00:00"/>
    <x v="6"/>
    <s v="2016"/>
    <x v="0"/>
    <n v="2"/>
    <n v="12.42"/>
    <n v="24.84"/>
  </r>
  <r>
    <x v="2"/>
    <x v="2"/>
    <x v="1"/>
    <s v="Jerry Davis"/>
    <d v="2016-07-03T00:00:00"/>
    <x v="6"/>
    <s v="2016"/>
    <x v="1"/>
    <n v="7"/>
    <n v="16.32"/>
    <n v="114.24000000000001"/>
  </r>
  <r>
    <x v="0"/>
    <x v="0"/>
    <x v="0"/>
    <s v="Carl Ford"/>
    <d v="2016-07-03T00:00:00"/>
    <x v="6"/>
    <s v="2016"/>
    <x v="2"/>
    <n v="7"/>
    <n v="17.829999999999998"/>
    <n v="124.80999999999999"/>
  </r>
  <r>
    <x v="1"/>
    <x v="4"/>
    <x v="1"/>
    <s v="Michael Cruz"/>
    <d v="2016-07-03T00:00:00"/>
    <x v="6"/>
    <s v="2016"/>
    <x v="1"/>
    <n v="4"/>
    <n v="16.32"/>
    <n v="65.28"/>
  </r>
  <r>
    <x v="3"/>
    <x v="0"/>
    <x v="0"/>
    <s v="Eugene Schmidt"/>
    <d v="2016-07-03T00:00:00"/>
    <x v="6"/>
    <s v="2016"/>
    <x v="0"/>
    <n v="7"/>
    <n v="12.42"/>
    <n v="86.94"/>
  </r>
  <r>
    <x v="0"/>
    <x v="0"/>
    <x v="0"/>
    <s v="Andrew Howard"/>
    <d v="2016-07-04T00:00:00"/>
    <x v="6"/>
    <s v="2016"/>
    <x v="0"/>
    <n v="3"/>
    <n v="12.42"/>
    <n v="37.26"/>
  </r>
  <r>
    <x v="0"/>
    <x v="0"/>
    <x v="0"/>
    <s v="Deborah Wells"/>
    <d v="2016-07-04T00:00:00"/>
    <x v="6"/>
    <s v="2016"/>
    <x v="3"/>
    <n v="2"/>
    <n v="53.35"/>
    <n v="106.7"/>
  </r>
  <r>
    <x v="0"/>
    <x v="0"/>
    <x v="0"/>
    <s v="Charles Ray"/>
    <d v="2016-07-04T00:00:00"/>
    <x v="6"/>
    <s v="2016"/>
    <x v="2"/>
    <n v="2"/>
    <n v="17.829999999999998"/>
    <n v="35.659999999999997"/>
  </r>
  <r>
    <x v="0"/>
    <x v="3"/>
    <x v="0"/>
    <s v="Laura Wells"/>
    <d v="2016-07-04T00:00:00"/>
    <x v="6"/>
    <s v="2016"/>
    <x v="1"/>
    <n v="6"/>
    <n v="16.32"/>
    <n v="97.92"/>
  </r>
  <r>
    <x v="0"/>
    <x v="1"/>
    <x v="0"/>
    <s v="Jane Sims"/>
    <d v="2016-07-04T00:00:00"/>
    <x v="6"/>
    <s v="2016"/>
    <x v="3"/>
    <n v="5"/>
    <n v="53.35"/>
    <n v="266.75"/>
  </r>
  <r>
    <x v="0"/>
    <x v="1"/>
    <x v="0"/>
    <s v="Denise Perez"/>
    <d v="2016-07-04T00:00:00"/>
    <x v="6"/>
    <s v="2016"/>
    <x v="0"/>
    <n v="1"/>
    <n v="12.42"/>
    <n v="12.42"/>
  </r>
  <r>
    <x v="0"/>
    <x v="1"/>
    <x v="0"/>
    <s v="Anthony Berry"/>
    <d v="2016-07-04T00:00:00"/>
    <x v="6"/>
    <s v="2016"/>
    <x v="2"/>
    <n v="9"/>
    <n v="17.829999999999998"/>
    <n v="160.46999999999997"/>
  </r>
  <r>
    <x v="3"/>
    <x v="1"/>
    <x v="0"/>
    <s v="Eric Stanley"/>
    <d v="2016-07-04T00:00:00"/>
    <x v="6"/>
    <s v="2016"/>
    <x v="0"/>
    <n v="9"/>
    <n v="12.42"/>
    <n v="111.78"/>
  </r>
  <r>
    <x v="2"/>
    <x v="2"/>
    <x v="1"/>
    <s v="George Hill"/>
    <d v="2016-07-04T00:00:00"/>
    <x v="6"/>
    <s v="2016"/>
    <x v="0"/>
    <n v="2"/>
    <n v="12.42"/>
    <n v="24.84"/>
  </r>
  <r>
    <x v="2"/>
    <x v="2"/>
    <x v="1"/>
    <s v="Philip Rodriguez"/>
    <d v="2016-07-04T00:00:00"/>
    <x v="6"/>
    <s v="2016"/>
    <x v="2"/>
    <n v="5"/>
    <n v="17.829999999999998"/>
    <n v="89.149999999999991"/>
  </r>
  <r>
    <x v="4"/>
    <x v="1"/>
    <x v="0"/>
    <s v="Louise Frazier"/>
    <d v="2016-07-04T00:00:00"/>
    <x v="6"/>
    <s v="2016"/>
    <x v="3"/>
    <n v="5"/>
    <n v="53.35"/>
    <n v="266.75"/>
  </r>
  <r>
    <x v="2"/>
    <x v="5"/>
    <x v="1"/>
    <s v="Willie Oliver"/>
    <d v="2016-07-04T00:00:00"/>
    <x v="6"/>
    <s v="2016"/>
    <x v="2"/>
    <n v="7"/>
    <n v="17.829999999999998"/>
    <n v="124.80999999999999"/>
  </r>
  <r>
    <x v="1"/>
    <x v="2"/>
    <x v="1"/>
    <s v="Arthur James"/>
    <d v="2016-07-04T00:00:00"/>
    <x v="6"/>
    <s v="2016"/>
    <x v="2"/>
    <n v="8"/>
    <n v="17.829999999999998"/>
    <n v="142.63999999999999"/>
  </r>
  <r>
    <x v="2"/>
    <x v="2"/>
    <x v="1"/>
    <s v="Judy Sanchez"/>
    <d v="2016-07-04T00:00:00"/>
    <x v="6"/>
    <s v="2016"/>
    <x v="2"/>
    <n v="1"/>
    <n v="17.829999999999998"/>
    <n v="17.829999999999998"/>
  </r>
  <r>
    <x v="3"/>
    <x v="1"/>
    <x v="0"/>
    <s v="Albert Miller"/>
    <d v="2016-07-04T00:00:00"/>
    <x v="6"/>
    <s v="2016"/>
    <x v="3"/>
    <n v="4"/>
    <n v="53.35"/>
    <n v="213.4"/>
  </r>
  <r>
    <x v="0"/>
    <x v="0"/>
    <x v="0"/>
    <s v="Harold Schmidt"/>
    <d v="2016-07-04T00:00:00"/>
    <x v="6"/>
    <s v="2016"/>
    <x v="0"/>
    <n v="5"/>
    <n v="12.42"/>
    <n v="62.1"/>
  </r>
  <r>
    <x v="2"/>
    <x v="4"/>
    <x v="1"/>
    <s v="Jeremy Diaz"/>
    <d v="2016-07-04T00:00:00"/>
    <x v="6"/>
    <s v="2016"/>
    <x v="1"/>
    <n v="10"/>
    <n v="16.32"/>
    <n v="163.19999999999999"/>
  </r>
  <r>
    <x v="2"/>
    <x v="5"/>
    <x v="1"/>
    <s v="Gerald Mcdonald"/>
    <d v="2016-07-05T00:00:00"/>
    <x v="6"/>
    <s v="2016"/>
    <x v="0"/>
    <n v="9"/>
    <n v="12.42"/>
    <n v="111.78"/>
  </r>
  <r>
    <x v="0"/>
    <x v="6"/>
    <x v="0"/>
    <s v="Sara Hawkins"/>
    <d v="2016-07-05T00:00:00"/>
    <x v="6"/>
    <s v="2016"/>
    <x v="1"/>
    <n v="10"/>
    <n v="16.32"/>
    <n v="163.19999999999999"/>
  </r>
  <r>
    <x v="3"/>
    <x v="1"/>
    <x v="0"/>
    <s v="Judith Woods"/>
    <d v="2016-07-05T00:00:00"/>
    <x v="6"/>
    <s v="2016"/>
    <x v="2"/>
    <n v="3"/>
    <n v="17.829999999999998"/>
    <n v="53.489999999999995"/>
  </r>
  <r>
    <x v="3"/>
    <x v="3"/>
    <x v="0"/>
    <s v="Brian Ryan"/>
    <d v="2016-07-05T00:00:00"/>
    <x v="6"/>
    <s v="2016"/>
    <x v="0"/>
    <n v="3"/>
    <n v="12.42"/>
    <n v="37.26"/>
  </r>
  <r>
    <x v="2"/>
    <x v="5"/>
    <x v="1"/>
    <s v="Andrew Adams"/>
    <d v="2016-07-05T00:00:00"/>
    <x v="6"/>
    <s v="2016"/>
    <x v="2"/>
    <n v="6"/>
    <n v="17.829999999999998"/>
    <n v="106.97999999999999"/>
  </r>
  <r>
    <x v="1"/>
    <x v="2"/>
    <x v="1"/>
    <s v="George Hill"/>
    <d v="2016-07-05T00:00:00"/>
    <x v="6"/>
    <s v="2016"/>
    <x v="0"/>
    <n v="9"/>
    <n v="12.42"/>
    <n v="111.78"/>
  </r>
  <r>
    <x v="0"/>
    <x v="3"/>
    <x v="0"/>
    <s v="Kimberly Coleman"/>
    <d v="2016-07-05T00:00:00"/>
    <x v="6"/>
    <s v="2016"/>
    <x v="0"/>
    <n v="8"/>
    <n v="12.42"/>
    <n v="99.36"/>
  </r>
  <r>
    <x v="0"/>
    <x v="1"/>
    <x v="0"/>
    <s v="Mark Alexander"/>
    <d v="2016-07-05T00:00:00"/>
    <x v="6"/>
    <s v="2016"/>
    <x v="1"/>
    <n v="3"/>
    <n v="16.32"/>
    <n v="48.96"/>
  </r>
  <r>
    <x v="2"/>
    <x v="4"/>
    <x v="1"/>
    <s v="Michelle Phillips"/>
    <d v="2016-07-05T00:00:00"/>
    <x v="6"/>
    <s v="2016"/>
    <x v="0"/>
    <n v="8"/>
    <n v="12.42"/>
    <n v="99.36"/>
  </r>
  <r>
    <x v="0"/>
    <x v="0"/>
    <x v="0"/>
    <s v="Theresa Ellis"/>
    <d v="2016-07-05T00:00:00"/>
    <x v="6"/>
    <s v="2016"/>
    <x v="2"/>
    <n v="4"/>
    <n v="17.829999999999998"/>
    <n v="71.319999999999993"/>
  </r>
  <r>
    <x v="0"/>
    <x v="6"/>
    <x v="0"/>
    <s v="Maria Long"/>
    <d v="2016-07-05T00:00:00"/>
    <x v="6"/>
    <s v="2016"/>
    <x v="3"/>
    <n v="3"/>
    <n v="53.35"/>
    <n v="160.05000000000001"/>
  </r>
  <r>
    <x v="0"/>
    <x v="1"/>
    <x v="0"/>
    <s v="Linda Rose"/>
    <d v="2016-07-05T00:00:00"/>
    <x v="6"/>
    <s v="2016"/>
    <x v="0"/>
    <n v="5"/>
    <n v="12.42"/>
    <n v="62.1"/>
  </r>
  <r>
    <x v="0"/>
    <x v="1"/>
    <x v="0"/>
    <s v="Heather Andrews"/>
    <d v="2016-07-05T00:00:00"/>
    <x v="6"/>
    <s v="2016"/>
    <x v="3"/>
    <n v="2"/>
    <n v="53.35"/>
    <n v="106.7"/>
  </r>
  <r>
    <x v="4"/>
    <x v="1"/>
    <x v="0"/>
    <s v="Janice Jackson"/>
    <d v="2016-07-05T00:00:00"/>
    <x v="6"/>
    <s v="2016"/>
    <x v="2"/>
    <n v="3"/>
    <n v="17.829999999999998"/>
    <n v="53.489999999999995"/>
  </r>
  <r>
    <x v="2"/>
    <x v="4"/>
    <x v="1"/>
    <s v="Martha Harper"/>
    <d v="2016-07-05T00:00:00"/>
    <x v="6"/>
    <s v="2016"/>
    <x v="0"/>
    <n v="10"/>
    <n v="12.42"/>
    <n v="124.2"/>
  </r>
  <r>
    <x v="3"/>
    <x v="1"/>
    <x v="0"/>
    <s v="Todd Holmes"/>
    <d v="2016-07-05T00:00:00"/>
    <x v="6"/>
    <s v="2016"/>
    <x v="3"/>
    <n v="10"/>
    <n v="53.35"/>
    <n v="533.5"/>
  </r>
  <r>
    <x v="2"/>
    <x v="2"/>
    <x v="1"/>
    <s v="Jerry Collins"/>
    <d v="2016-07-05T00:00:00"/>
    <x v="6"/>
    <s v="2016"/>
    <x v="1"/>
    <n v="4"/>
    <n v="16.32"/>
    <n v="65.28"/>
  </r>
  <r>
    <x v="0"/>
    <x v="1"/>
    <x v="0"/>
    <s v="Judith Warren"/>
    <d v="2016-07-05T00:00:00"/>
    <x v="6"/>
    <s v="2016"/>
    <x v="0"/>
    <n v="5"/>
    <n v="12.42"/>
    <n v="62.1"/>
  </r>
  <r>
    <x v="0"/>
    <x v="1"/>
    <x v="0"/>
    <s v="Jennifer Black"/>
    <d v="2016-07-06T00:00:00"/>
    <x v="6"/>
    <s v="2016"/>
    <x v="0"/>
    <n v="3"/>
    <n v="12.42"/>
    <n v="37.26"/>
  </r>
  <r>
    <x v="4"/>
    <x v="1"/>
    <x v="0"/>
    <s v="Harold Daniels"/>
    <d v="2016-07-06T00:00:00"/>
    <x v="6"/>
    <s v="2016"/>
    <x v="3"/>
    <n v="10"/>
    <n v="53.35"/>
    <n v="533.5"/>
  </r>
  <r>
    <x v="2"/>
    <x v="5"/>
    <x v="1"/>
    <s v="Walter Reed"/>
    <d v="2016-07-06T00:00:00"/>
    <x v="6"/>
    <s v="2016"/>
    <x v="1"/>
    <n v="6"/>
    <n v="16.32"/>
    <n v="97.92"/>
  </r>
  <r>
    <x v="0"/>
    <x v="1"/>
    <x v="0"/>
    <s v="Todd Holmes"/>
    <d v="2016-07-06T00:00:00"/>
    <x v="6"/>
    <s v="2016"/>
    <x v="0"/>
    <n v="3"/>
    <n v="12.42"/>
    <n v="37.26"/>
  </r>
  <r>
    <x v="3"/>
    <x v="1"/>
    <x v="0"/>
    <s v="Teresa Thomas"/>
    <d v="2016-07-06T00:00:00"/>
    <x v="6"/>
    <s v="2016"/>
    <x v="1"/>
    <n v="8"/>
    <n v="16.32"/>
    <n v="130.56"/>
  </r>
  <r>
    <x v="2"/>
    <x v="5"/>
    <x v="1"/>
    <s v="Jacqueline Little"/>
    <d v="2016-07-06T00:00:00"/>
    <x v="6"/>
    <s v="2016"/>
    <x v="0"/>
    <n v="6"/>
    <n v="12.42"/>
    <n v="74.52"/>
  </r>
  <r>
    <x v="1"/>
    <x v="4"/>
    <x v="1"/>
    <s v="Jeremy Diaz"/>
    <d v="2016-07-06T00:00:00"/>
    <x v="6"/>
    <s v="2016"/>
    <x v="0"/>
    <n v="8"/>
    <n v="12.42"/>
    <n v="99.36"/>
  </r>
  <r>
    <x v="0"/>
    <x v="1"/>
    <x v="0"/>
    <s v="Linda Rose"/>
    <d v="2016-07-06T00:00:00"/>
    <x v="6"/>
    <s v="2016"/>
    <x v="1"/>
    <n v="3"/>
    <n v="16.32"/>
    <n v="48.96"/>
  </r>
  <r>
    <x v="1"/>
    <x v="4"/>
    <x v="1"/>
    <s v="Billy Scott"/>
    <d v="2016-07-06T00:00:00"/>
    <x v="6"/>
    <s v="2016"/>
    <x v="2"/>
    <n v="9"/>
    <n v="17.829999999999998"/>
    <n v="160.46999999999997"/>
  </r>
  <r>
    <x v="3"/>
    <x v="1"/>
    <x v="0"/>
    <s v="Wayne Lawson"/>
    <d v="2016-07-07T00:00:00"/>
    <x v="6"/>
    <s v="2016"/>
    <x v="3"/>
    <n v="2"/>
    <n v="53.35"/>
    <n v="106.7"/>
  </r>
  <r>
    <x v="2"/>
    <x v="5"/>
    <x v="1"/>
    <s v="Joshua Baker"/>
    <d v="2016-07-07T00:00:00"/>
    <x v="6"/>
    <s v="2016"/>
    <x v="0"/>
    <n v="2"/>
    <n v="12.42"/>
    <n v="24.84"/>
  </r>
  <r>
    <x v="0"/>
    <x v="3"/>
    <x v="0"/>
    <s v="Keith Berry"/>
    <d v="2016-07-07T00:00:00"/>
    <x v="6"/>
    <s v="2016"/>
    <x v="3"/>
    <n v="1"/>
    <n v="53.35"/>
    <n v="53.35"/>
  </r>
  <r>
    <x v="2"/>
    <x v="4"/>
    <x v="1"/>
    <s v="Gloria Oliver"/>
    <d v="2016-07-07T00:00:00"/>
    <x v="6"/>
    <s v="2016"/>
    <x v="2"/>
    <n v="6"/>
    <n v="17.829999999999998"/>
    <n v="106.97999999999999"/>
  </r>
  <r>
    <x v="2"/>
    <x v="2"/>
    <x v="1"/>
    <s v="Jason Berry"/>
    <d v="2016-07-07T00:00:00"/>
    <x v="6"/>
    <s v="2016"/>
    <x v="3"/>
    <n v="7"/>
    <n v="53.35"/>
    <n v="373.45"/>
  </r>
  <r>
    <x v="2"/>
    <x v="5"/>
    <x v="1"/>
    <s v="Norma West"/>
    <d v="2016-07-07T00:00:00"/>
    <x v="6"/>
    <s v="2016"/>
    <x v="3"/>
    <n v="9"/>
    <n v="53.35"/>
    <n v="480.15000000000003"/>
  </r>
  <r>
    <x v="2"/>
    <x v="2"/>
    <x v="1"/>
    <s v="Susan Jacobs"/>
    <d v="2016-07-07T00:00:00"/>
    <x v="6"/>
    <s v="2016"/>
    <x v="0"/>
    <n v="8"/>
    <n v="12.42"/>
    <n v="99.36"/>
  </r>
  <r>
    <x v="1"/>
    <x v="5"/>
    <x v="1"/>
    <s v="Kenneth James"/>
    <d v="2016-07-07T00:00:00"/>
    <x v="6"/>
    <s v="2016"/>
    <x v="3"/>
    <n v="8"/>
    <n v="53.35"/>
    <n v="426.8"/>
  </r>
  <r>
    <x v="3"/>
    <x v="1"/>
    <x v="0"/>
    <s v="Heather Andrews"/>
    <d v="2016-07-07T00:00:00"/>
    <x v="6"/>
    <s v="2016"/>
    <x v="1"/>
    <n v="7"/>
    <n v="16.32"/>
    <n v="114.24000000000001"/>
  </r>
  <r>
    <x v="3"/>
    <x v="3"/>
    <x v="0"/>
    <s v="Eric Ellis"/>
    <d v="2016-07-07T00:00:00"/>
    <x v="6"/>
    <s v="2016"/>
    <x v="0"/>
    <n v="7"/>
    <n v="12.42"/>
    <n v="86.94"/>
  </r>
  <r>
    <x v="1"/>
    <x v="4"/>
    <x v="1"/>
    <s v="Marilyn Franklin"/>
    <d v="2016-07-07T00:00:00"/>
    <x v="6"/>
    <s v="2016"/>
    <x v="1"/>
    <n v="7"/>
    <n v="16.32"/>
    <n v="114.24000000000001"/>
  </r>
  <r>
    <x v="0"/>
    <x v="1"/>
    <x v="0"/>
    <s v="Christopher Oliver"/>
    <d v="2016-07-07T00:00:00"/>
    <x v="6"/>
    <s v="2016"/>
    <x v="3"/>
    <n v="10"/>
    <n v="53.35"/>
    <n v="533.5"/>
  </r>
  <r>
    <x v="1"/>
    <x v="4"/>
    <x v="1"/>
    <s v="Catherine Cooper"/>
    <d v="2016-07-07T00:00:00"/>
    <x v="6"/>
    <s v="2016"/>
    <x v="3"/>
    <n v="10"/>
    <n v="53.35"/>
    <n v="533.5"/>
  </r>
  <r>
    <x v="2"/>
    <x v="4"/>
    <x v="1"/>
    <s v="Sharon Wagner"/>
    <d v="2016-07-07T00:00:00"/>
    <x v="6"/>
    <s v="2016"/>
    <x v="1"/>
    <n v="1"/>
    <n v="16.32"/>
    <n v="16.32"/>
  </r>
  <r>
    <x v="0"/>
    <x v="6"/>
    <x v="0"/>
    <s v="William Collins"/>
    <d v="2016-07-07T00:00:00"/>
    <x v="6"/>
    <s v="2016"/>
    <x v="0"/>
    <n v="3"/>
    <n v="12.42"/>
    <n v="37.26"/>
  </r>
  <r>
    <x v="2"/>
    <x v="4"/>
    <x v="1"/>
    <s v="Clarence Bishop"/>
    <d v="2016-07-07T00:00:00"/>
    <x v="6"/>
    <s v="2016"/>
    <x v="3"/>
    <n v="6"/>
    <n v="53.35"/>
    <n v="320.10000000000002"/>
  </r>
  <r>
    <x v="2"/>
    <x v="4"/>
    <x v="1"/>
    <s v="Janet Stewart"/>
    <d v="2016-07-07T00:00:00"/>
    <x v="6"/>
    <s v="2016"/>
    <x v="0"/>
    <n v="5"/>
    <n v="12.42"/>
    <n v="62.1"/>
  </r>
  <r>
    <x v="3"/>
    <x v="0"/>
    <x v="0"/>
    <s v="Roger Gomez"/>
    <d v="2016-07-07T00:00:00"/>
    <x v="6"/>
    <s v="2016"/>
    <x v="2"/>
    <n v="10"/>
    <n v="17.829999999999998"/>
    <n v="178.29999999999998"/>
  </r>
  <r>
    <x v="0"/>
    <x v="3"/>
    <x v="0"/>
    <s v="Donna Bryant"/>
    <d v="2016-07-07T00:00:00"/>
    <x v="6"/>
    <s v="2016"/>
    <x v="0"/>
    <n v="2"/>
    <n v="12.42"/>
    <n v="24.84"/>
  </r>
  <r>
    <x v="0"/>
    <x v="0"/>
    <x v="0"/>
    <s v="Bruce Cruz"/>
    <d v="2016-07-07T00:00:00"/>
    <x v="6"/>
    <s v="2016"/>
    <x v="3"/>
    <n v="4"/>
    <n v="53.35"/>
    <n v="213.4"/>
  </r>
  <r>
    <x v="0"/>
    <x v="3"/>
    <x v="0"/>
    <s v="Judith Gray"/>
    <d v="2016-07-07T00:00:00"/>
    <x v="6"/>
    <s v="2016"/>
    <x v="2"/>
    <n v="2"/>
    <n v="17.829999999999998"/>
    <n v="35.659999999999997"/>
  </r>
  <r>
    <x v="4"/>
    <x v="3"/>
    <x v="0"/>
    <s v="Denise Mitchell"/>
    <d v="2016-07-07T00:00:00"/>
    <x v="6"/>
    <s v="2016"/>
    <x v="0"/>
    <n v="8"/>
    <n v="12.42"/>
    <n v="99.36"/>
  </r>
  <r>
    <x v="0"/>
    <x v="6"/>
    <x v="0"/>
    <s v="Carlos Stephens"/>
    <d v="2016-07-07T00:00:00"/>
    <x v="6"/>
    <s v="2016"/>
    <x v="2"/>
    <n v="8"/>
    <n v="17.829999999999998"/>
    <n v="142.63999999999999"/>
  </r>
  <r>
    <x v="2"/>
    <x v="5"/>
    <x v="1"/>
    <s v="Howard Nelson"/>
    <d v="2016-07-08T00:00:00"/>
    <x v="6"/>
    <s v="2016"/>
    <x v="2"/>
    <n v="2"/>
    <n v="17.829999999999998"/>
    <n v="35.659999999999997"/>
  </r>
  <r>
    <x v="0"/>
    <x v="1"/>
    <x v="0"/>
    <s v="Todd Holmes"/>
    <d v="2016-07-08T00:00:00"/>
    <x v="6"/>
    <s v="2016"/>
    <x v="0"/>
    <n v="6"/>
    <n v="12.42"/>
    <n v="74.52"/>
  </r>
  <r>
    <x v="2"/>
    <x v="5"/>
    <x v="1"/>
    <s v="Jacqueline Little"/>
    <d v="2016-07-08T00:00:00"/>
    <x v="6"/>
    <s v="2016"/>
    <x v="3"/>
    <n v="5"/>
    <n v="53.35"/>
    <n v="266.75"/>
  </r>
  <r>
    <x v="0"/>
    <x v="0"/>
    <x v="0"/>
    <s v="Alice Davis"/>
    <d v="2016-07-08T00:00:00"/>
    <x v="6"/>
    <s v="2016"/>
    <x v="3"/>
    <n v="3"/>
    <n v="53.35"/>
    <n v="160.05000000000001"/>
  </r>
  <r>
    <x v="3"/>
    <x v="0"/>
    <x v="0"/>
    <s v="Bobby Mitchell"/>
    <d v="2016-07-08T00:00:00"/>
    <x v="6"/>
    <s v="2016"/>
    <x v="0"/>
    <n v="4"/>
    <n v="12.42"/>
    <n v="49.68"/>
  </r>
  <r>
    <x v="0"/>
    <x v="0"/>
    <x v="0"/>
    <s v="Eugene Hughes"/>
    <d v="2016-07-08T00:00:00"/>
    <x v="6"/>
    <s v="2016"/>
    <x v="1"/>
    <n v="4"/>
    <n v="16.32"/>
    <n v="65.28"/>
  </r>
  <r>
    <x v="0"/>
    <x v="0"/>
    <x v="0"/>
    <s v="Kevin Torres"/>
    <d v="2016-07-08T00:00:00"/>
    <x v="6"/>
    <s v="2016"/>
    <x v="1"/>
    <n v="7"/>
    <n v="16.32"/>
    <n v="114.24000000000001"/>
  </r>
  <r>
    <x v="2"/>
    <x v="4"/>
    <x v="1"/>
    <s v="Donald Ryan"/>
    <d v="2016-07-08T00:00:00"/>
    <x v="6"/>
    <s v="2016"/>
    <x v="1"/>
    <n v="8"/>
    <n v="16.32"/>
    <n v="130.56"/>
  </r>
  <r>
    <x v="0"/>
    <x v="1"/>
    <x v="0"/>
    <s v="Stephen Hicks"/>
    <d v="2016-07-08T00:00:00"/>
    <x v="6"/>
    <s v="2016"/>
    <x v="0"/>
    <n v="10"/>
    <n v="12.42"/>
    <n v="124.2"/>
  </r>
  <r>
    <x v="1"/>
    <x v="5"/>
    <x v="1"/>
    <s v="Harold Duncan"/>
    <d v="2016-07-08T00:00:00"/>
    <x v="6"/>
    <s v="2016"/>
    <x v="2"/>
    <n v="2"/>
    <n v="17.829999999999998"/>
    <n v="35.659999999999997"/>
  </r>
  <r>
    <x v="0"/>
    <x v="1"/>
    <x v="0"/>
    <s v="Karen Gray"/>
    <d v="2016-07-08T00:00:00"/>
    <x v="6"/>
    <s v="2016"/>
    <x v="3"/>
    <n v="9"/>
    <n v="53.35"/>
    <n v="480.15000000000003"/>
  </r>
  <r>
    <x v="3"/>
    <x v="1"/>
    <x v="0"/>
    <s v="Jerry Pierce"/>
    <d v="2016-07-08T00:00:00"/>
    <x v="6"/>
    <s v="2016"/>
    <x v="0"/>
    <n v="2"/>
    <n v="12.42"/>
    <n v="24.84"/>
  </r>
  <r>
    <x v="1"/>
    <x v="2"/>
    <x v="1"/>
    <s v="Stephen Martinez"/>
    <d v="2016-07-08T00:00:00"/>
    <x v="6"/>
    <s v="2016"/>
    <x v="2"/>
    <n v="9"/>
    <n v="17.829999999999998"/>
    <n v="160.46999999999997"/>
  </r>
  <r>
    <x v="3"/>
    <x v="1"/>
    <x v="0"/>
    <s v="Debra Palmer"/>
    <d v="2016-07-08T00:00:00"/>
    <x v="6"/>
    <s v="2016"/>
    <x v="3"/>
    <n v="4"/>
    <n v="53.35"/>
    <n v="213.4"/>
  </r>
  <r>
    <x v="0"/>
    <x v="1"/>
    <x v="0"/>
    <s v="Jennifer Black"/>
    <d v="2016-07-08T00:00:00"/>
    <x v="6"/>
    <s v="2016"/>
    <x v="0"/>
    <n v="2"/>
    <n v="12.42"/>
    <n v="24.84"/>
  </r>
  <r>
    <x v="0"/>
    <x v="0"/>
    <x v="0"/>
    <s v="Carl Ford"/>
    <d v="2016-07-08T00:00:00"/>
    <x v="6"/>
    <s v="2016"/>
    <x v="0"/>
    <n v="9"/>
    <n v="12.42"/>
    <n v="111.78"/>
  </r>
  <r>
    <x v="3"/>
    <x v="0"/>
    <x v="0"/>
    <s v="Amanda Bryant"/>
    <d v="2016-07-08T00:00:00"/>
    <x v="6"/>
    <s v="2016"/>
    <x v="1"/>
    <n v="3"/>
    <n v="16.32"/>
    <n v="48.96"/>
  </r>
  <r>
    <x v="4"/>
    <x v="3"/>
    <x v="0"/>
    <s v="Ronald Lopez"/>
    <d v="2016-07-09T00:00:00"/>
    <x v="6"/>
    <s v="2016"/>
    <x v="0"/>
    <n v="6"/>
    <n v="12.42"/>
    <n v="74.52"/>
  </r>
  <r>
    <x v="4"/>
    <x v="3"/>
    <x v="0"/>
    <s v="Kathy Rice"/>
    <d v="2016-07-09T00:00:00"/>
    <x v="6"/>
    <s v="2016"/>
    <x v="3"/>
    <n v="10"/>
    <n v="53.35"/>
    <n v="533.5"/>
  </r>
  <r>
    <x v="3"/>
    <x v="0"/>
    <x v="0"/>
    <s v="Paul Perkins"/>
    <d v="2016-07-09T00:00:00"/>
    <x v="6"/>
    <s v="2016"/>
    <x v="3"/>
    <n v="5"/>
    <n v="53.35"/>
    <n v="266.75"/>
  </r>
  <r>
    <x v="4"/>
    <x v="1"/>
    <x v="0"/>
    <s v="Phyllis Ward"/>
    <d v="2016-07-09T00:00:00"/>
    <x v="6"/>
    <s v="2016"/>
    <x v="3"/>
    <n v="3"/>
    <n v="53.35"/>
    <n v="160.05000000000001"/>
  </r>
  <r>
    <x v="1"/>
    <x v="5"/>
    <x v="1"/>
    <s v="Martha Bell"/>
    <d v="2016-07-09T00:00:00"/>
    <x v="6"/>
    <s v="2016"/>
    <x v="0"/>
    <n v="9"/>
    <n v="12.42"/>
    <n v="111.78"/>
  </r>
  <r>
    <x v="2"/>
    <x v="4"/>
    <x v="1"/>
    <s v="Rachel Harris"/>
    <d v="2016-07-09T00:00:00"/>
    <x v="6"/>
    <s v="2016"/>
    <x v="0"/>
    <n v="5"/>
    <n v="12.42"/>
    <n v="62.1"/>
  </r>
  <r>
    <x v="0"/>
    <x v="0"/>
    <x v="0"/>
    <s v="Matthew Carter"/>
    <d v="2016-07-09T00:00:00"/>
    <x v="6"/>
    <s v="2016"/>
    <x v="2"/>
    <n v="5"/>
    <n v="17.829999999999998"/>
    <n v="89.149999999999991"/>
  </r>
  <r>
    <x v="4"/>
    <x v="1"/>
    <x v="0"/>
    <s v="Theresa Mendoza"/>
    <d v="2016-07-09T00:00:00"/>
    <x v="6"/>
    <s v="2016"/>
    <x v="0"/>
    <n v="3"/>
    <n v="12.42"/>
    <n v="37.26"/>
  </r>
  <r>
    <x v="3"/>
    <x v="1"/>
    <x v="0"/>
    <s v="Daniel Morris"/>
    <d v="2016-07-09T00:00:00"/>
    <x v="6"/>
    <s v="2016"/>
    <x v="2"/>
    <n v="2"/>
    <n v="17.829999999999998"/>
    <n v="35.659999999999997"/>
  </r>
  <r>
    <x v="4"/>
    <x v="0"/>
    <x v="0"/>
    <s v="Kevin Torres"/>
    <d v="2016-07-09T00:00:00"/>
    <x v="6"/>
    <s v="2016"/>
    <x v="2"/>
    <n v="9"/>
    <n v="17.829999999999998"/>
    <n v="160.46999999999997"/>
  </r>
  <r>
    <x v="2"/>
    <x v="2"/>
    <x v="1"/>
    <s v="Lisa Morrison"/>
    <d v="2016-07-09T00:00:00"/>
    <x v="6"/>
    <s v="2016"/>
    <x v="2"/>
    <n v="8"/>
    <n v="17.829999999999998"/>
    <n v="142.63999999999999"/>
  </r>
  <r>
    <x v="2"/>
    <x v="4"/>
    <x v="1"/>
    <s v="Gary Moreno"/>
    <d v="2016-07-09T00:00:00"/>
    <x v="6"/>
    <s v="2016"/>
    <x v="0"/>
    <n v="2"/>
    <n v="12.42"/>
    <n v="24.84"/>
  </r>
  <r>
    <x v="0"/>
    <x v="1"/>
    <x v="0"/>
    <s v="Lawrence Ruiz"/>
    <d v="2016-07-09T00:00:00"/>
    <x v="6"/>
    <s v="2016"/>
    <x v="0"/>
    <n v="6"/>
    <n v="12.42"/>
    <n v="74.52"/>
  </r>
  <r>
    <x v="2"/>
    <x v="4"/>
    <x v="1"/>
    <s v="Wanda Allen"/>
    <d v="2016-07-09T00:00:00"/>
    <x v="6"/>
    <s v="2016"/>
    <x v="0"/>
    <n v="6"/>
    <n v="12.42"/>
    <n v="74.52"/>
  </r>
  <r>
    <x v="0"/>
    <x v="6"/>
    <x v="0"/>
    <s v="Alan Dean"/>
    <d v="2016-07-09T00:00:00"/>
    <x v="6"/>
    <s v="2016"/>
    <x v="2"/>
    <n v="7"/>
    <n v="17.829999999999998"/>
    <n v="124.80999999999999"/>
  </r>
  <r>
    <x v="1"/>
    <x v="5"/>
    <x v="1"/>
    <s v="Andrea Lawrence"/>
    <d v="2016-07-10T00:00:00"/>
    <x v="6"/>
    <s v="2016"/>
    <x v="0"/>
    <n v="6"/>
    <n v="12.42"/>
    <n v="74.52"/>
  </r>
  <r>
    <x v="2"/>
    <x v="2"/>
    <x v="1"/>
    <s v="Judy Sanchez"/>
    <d v="2016-07-10T00:00:00"/>
    <x v="6"/>
    <s v="2016"/>
    <x v="2"/>
    <n v="10"/>
    <n v="17.829999999999998"/>
    <n v="178.29999999999998"/>
  </r>
  <r>
    <x v="2"/>
    <x v="2"/>
    <x v="1"/>
    <s v="Kimberly Lee"/>
    <d v="2016-07-10T00:00:00"/>
    <x v="6"/>
    <s v="2016"/>
    <x v="2"/>
    <n v="8"/>
    <n v="17.829999999999998"/>
    <n v="142.63999999999999"/>
  </r>
  <r>
    <x v="4"/>
    <x v="0"/>
    <x v="0"/>
    <s v="Harold Schmidt"/>
    <d v="2016-07-10T00:00:00"/>
    <x v="6"/>
    <s v="2016"/>
    <x v="3"/>
    <n v="6"/>
    <n v="53.35"/>
    <n v="320.10000000000002"/>
  </r>
  <r>
    <x v="2"/>
    <x v="2"/>
    <x v="1"/>
    <s v="Charles Montgomery"/>
    <d v="2016-07-10T00:00:00"/>
    <x v="6"/>
    <s v="2016"/>
    <x v="1"/>
    <n v="6"/>
    <n v="16.32"/>
    <n v="97.92"/>
  </r>
  <r>
    <x v="2"/>
    <x v="4"/>
    <x v="1"/>
    <s v="Kathy Lee"/>
    <d v="2016-07-10T00:00:00"/>
    <x v="6"/>
    <s v="2016"/>
    <x v="0"/>
    <n v="2"/>
    <n v="12.42"/>
    <n v="24.84"/>
  </r>
  <r>
    <x v="3"/>
    <x v="6"/>
    <x v="0"/>
    <s v="Marilyn Perry"/>
    <d v="2016-07-10T00:00:00"/>
    <x v="6"/>
    <s v="2016"/>
    <x v="1"/>
    <n v="1"/>
    <n v="16.32"/>
    <n v="16.32"/>
  </r>
  <r>
    <x v="0"/>
    <x v="1"/>
    <x v="0"/>
    <s v="Frances Campbell"/>
    <d v="2016-07-10T00:00:00"/>
    <x v="6"/>
    <s v="2016"/>
    <x v="1"/>
    <n v="10"/>
    <n v="16.32"/>
    <n v="163.19999999999999"/>
  </r>
  <r>
    <x v="0"/>
    <x v="1"/>
    <x v="0"/>
    <s v="Bonnie Wagner"/>
    <d v="2016-07-11T00:00:00"/>
    <x v="6"/>
    <s v="2016"/>
    <x v="0"/>
    <n v="8"/>
    <n v="12.42"/>
    <n v="99.36"/>
  </r>
  <r>
    <x v="1"/>
    <x v="2"/>
    <x v="1"/>
    <s v="Pamela Alexander"/>
    <d v="2016-07-11T00:00:00"/>
    <x v="6"/>
    <s v="2016"/>
    <x v="3"/>
    <n v="9"/>
    <n v="53.35"/>
    <n v="480.15000000000003"/>
  </r>
  <r>
    <x v="3"/>
    <x v="0"/>
    <x v="0"/>
    <s v="Alan Romero"/>
    <d v="2016-07-11T00:00:00"/>
    <x v="6"/>
    <s v="2016"/>
    <x v="0"/>
    <n v="7"/>
    <n v="12.42"/>
    <n v="86.94"/>
  </r>
  <r>
    <x v="1"/>
    <x v="5"/>
    <x v="1"/>
    <s v="Jimmy Warren"/>
    <d v="2016-07-11T00:00:00"/>
    <x v="6"/>
    <s v="2016"/>
    <x v="0"/>
    <n v="1"/>
    <n v="12.42"/>
    <n v="12.42"/>
  </r>
  <r>
    <x v="2"/>
    <x v="4"/>
    <x v="1"/>
    <s v="Joseph Reynolds"/>
    <d v="2016-07-11T00:00:00"/>
    <x v="6"/>
    <s v="2016"/>
    <x v="2"/>
    <n v="2"/>
    <n v="17.829999999999998"/>
    <n v="35.659999999999997"/>
  </r>
  <r>
    <x v="2"/>
    <x v="7"/>
    <x v="1"/>
    <s v="Paula Watson"/>
    <d v="2016-07-11T00:00:00"/>
    <x v="6"/>
    <s v="2016"/>
    <x v="3"/>
    <n v="8"/>
    <n v="53.35"/>
    <n v="426.8"/>
  </r>
  <r>
    <x v="2"/>
    <x v="5"/>
    <x v="1"/>
    <s v="Helen Diaz"/>
    <d v="2016-07-11T00:00:00"/>
    <x v="6"/>
    <s v="2016"/>
    <x v="0"/>
    <n v="5"/>
    <n v="12.42"/>
    <n v="62.1"/>
  </r>
  <r>
    <x v="2"/>
    <x v="5"/>
    <x v="1"/>
    <s v="Joan Robinson"/>
    <d v="2016-07-11T00:00:00"/>
    <x v="6"/>
    <s v="2016"/>
    <x v="2"/>
    <n v="2"/>
    <n v="17.829999999999998"/>
    <n v="35.659999999999997"/>
  </r>
  <r>
    <x v="0"/>
    <x v="1"/>
    <x v="0"/>
    <s v="Jason Black"/>
    <d v="2016-07-11T00:00:00"/>
    <x v="6"/>
    <s v="2016"/>
    <x v="0"/>
    <n v="8"/>
    <n v="12.42"/>
    <n v="99.36"/>
  </r>
  <r>
    <x v="3"/>
    <x v="6"/>
    <x v="0"/>
    <s v="Ashley Olson"/>
    <d v="2016-07-11T00:00:00"/>
    <x v="6"/>
    <s v="2016"/>
    <x v="2"/>
    <n v="9"/>
    <n v="17.829999999999998"/>
    <n v="160.46999999999997"/>
  </r>
  <r>
    <x v="0"/>
    <x v="6"/>
    <x v="0"/>
    <s v="Brandon Morales"/>
    <d v="2016-07-11T00:00:00"/>
    <x v="6"/>
    <s v="2016"/>
    <x v="0"/>
    <n v="6"/>
    <n v="12.42"/>
    <n v="74.52"/>
  </r>
  <r>
    <x v="4"/>
    <x v="0"/>
    <x v="0"/>
    <s v="Lillian Burke"/>
    <d v="2016-07-11T00:00:00"/>
    <x v="6"/>
    <s v="2016"/>
    <x v="1"/>
    <n v="9"/>
    <n v="16.32"/>
    <n v="146.88"/>
  </r>
  <r>
    <x v="4"/>
    <x v="1"/>
    <x v="0"/>
    <s v="Sandra Hicks"/>
    <d v="2016-07-12T00:00:00"/>
    <x v="6"/>
    <s v="2016"/>
    <x v="2"/>
    <n v="6"/>
    <n v="17.829999999999998"/>
    <n v="106.97999999999999"/>
  </r>
  <r>
    <x v="2"/>
    <x v="4"/>
    <x v="1"/>
    <s v="Henry Day"/>
    <d v="2016-07-12T00:00:00"/>
    <x v="6"/>
    <s v="2016"/>
    <x v="1"/>
    <n v="4"/>
    <n v="16.32"/>
    <n v="65.28"/>
  </r>
  <r>
    <x v="0"/>
    <x v="3"/>
    <x v="0"/>
    <s v="Melissa Price"/>
    <d v="2016-07-12T00:00:00"/>
    <x v="6"/>
    <s v="2016"/>
    <x v="0"/>
    <n v="9"/>
    <n v="12.42"/>
    <n v="111.78"/>
  </r>
  <r>
    <x v="0"/>
    <x v="3"/>
    <x v="0"/>
    <s v="Michelle Henderson"/>
    <d v="2016-07-12T00:00:00"/>
    <x v="6"/>
    <s v="2016"/>
    <x v="0"/>
    <n v="9"/>
    <n v="12.42"/>
    <n v="111.78"/>
  </r>
  <r>
    <x v="3"/>
    <x v="1"/>
    <x v="0"/>
    <s v="Shirley Murray"/>
    <d v="2016-07-12T00:00:00"/>
    <x v="6"/>
    <s v="2016"/>
    <x v="3"/>
    <n v="8"/>
    <n v="53.35"/>
    <n v="426.8"/>
  </r>
  <r>
    <x v="2"/>
    <x v="2"/>
    <x v="1"/>
    <s v="Susan Gomez"/>
    <d v="2016-07-12T00:00:00"/>
    <x v="6"/>
    <s v="2016"/>
    <x v="2"/>
    <n v="7"/>
    <n v="17.829999999999998"/>
    <n v="124.80999999999999"/>
  </r>
  <r>
    <x v="3"/>
    <x v="6"/>
    <x v="0"/>
    <s v="Carolyn Rivera"/>
    <d v="2016-07-12T00:00:00"/>
    <x v="6"/>
    <s v="2016"/>
    <x v="0"/>
    <n v="5"/>
    <n v="12.42"/>
    <n v="62.1"/>
  </r>
  <r>
    <x v="0"/>
    <x v="1"/>
    <x v="0"/>
    <s v="Dorothy Patterson"/>
    <d v="2016-07-12T00:00:00"/>
    <x v="6"/>
    <s v="2016"/>
    <x v="0"/>
    <n v="1"/>
    <n v="12.42"/>
    <n v="12.42"/>
  </r>
  <r>
    <x v="4"/>
    <x v="0"/>
    <x v="0"/>
    <s v="Jean Fowler"/>
    <d v="2016-07-12T00:00:00"/>
    <x v="6"/>
    <s v="2016"/>
    <x v="3"/>
    <n v="8"/>
    <n v="53.35"/>
    <n v="426.8"/>
  </r>
  <r>
    <x v="2"/>
    <x v="2"/>
    <x v="1"/>
    <s v="Jane Ramirez"/>
    <d v="2016-07-12T00:00:00"/>
    <x v="6"/>
    <s v="2016"/>
    <x v="0"/>
    <n v="3"/>
    <n v="12.42"/>
    <n v="37.26"/>
  </r>
  <r>
    <x v="0"/>
    <x v="6"/>
    <x v="0"/>
    <s v="Cheryl Henderson"/>
    <d v="2016-07-12T00:00:00"/>
    <x v="6"/>
    <s v="2016"/>
    <x v="0"/>
    <n v="9"/>
    <n v="12.42"/>
    <n v="111.78"/>
  </r>
  <r>
    <x v="4"/>
    <x v="0"/>
    <x v="0"/>
    <s v="Joe Russell"/>
    <d v="2016-07-12T00:00:00"/>
    <x v="6"/>
    <s v="2016"/>
    <x v="3"/>
    <n v="5"/>
    <n v="53.35"/>
    <n v="266.75"/>
  </r>
  <r>
    <x v="3"/>
    <x v="0"/>
    <x v="0"/>
    <s v="Harold Rodriguez"/>
    <d v="2016-07-12T00:00:00"/>
    <x v="6"/>
    <s v="2016"/>
    <x v="3"/>
    <n v="7"/>
    <n v="53.35"/>
    <n v="373.45"/>
  </r>
  <r>
    <x v="0"/>
    <x v="1"/>
    <x v="0"/>
    <s v="Helen Dean"/>
    <d v="2016-07-12T00:00:00"/>
    <x v="6"/>
    <s v="2016"/>
    <x v="1"/>
    <n v="4"/>
    <n v="16.32"/>
    <n v="65.28"/>
  </r>
  <r>
    <x v="0"/>
    <x v="6"/>
    <x v="0"/>
    <s v="Betty Hicks"/>
    <d v="2016-07-12T00:00:00"/>
    <x v="6"/>
    <s v="2016"/>
    <x v="2"/>
    <n v="8"/>
    <n v="17.829999999999998"/>
    <n v="142.63999999999999"/>
  </r>
  <r>
    <x v="4"/>
    <x v="0"/>
    <x v="0"/>
    <s v="Andrea King"/>
    <d v="2016-07-12T00:00:00"/>
    <x v="6"/>
    <s v="2016"/>
    <x v="2"/>
    <n v="5"/>
    <n v="17.829999999999998"/>
    <n v="89.149999999999991"/>
  </r>
  <r>
    <x v="2"/>
    <x v="4"/>
    <x v="1"/>
    <s v="Roger Bell"/>
    <d v="2016-07-13T00:00:00"/>
    <x v="6"/>
    <s v="2016"/>
    <x v="0"/>
    <n v="10"/>
    <n v="12.42"/>
    <n v="124.2"/>
  </r>
  <r>
    <x v="0"/>
    <x v="1"/>
    <x v="0"/>
    <s v="Annie Wilson"/>
    <d v="2016-07-13T00:00:00"/>
    <x v="6"/>
    <s v="2016"/>
    <x v="1"/>
    <n v="6"/>
    <n v="16.32"/>
    <n v="97.92"/>
  </r>
  <r>
    <x v="0"/>
    <x v="1"/>
    <x v="0"/>
    <s v="Mark Alexander"/>
    <d v="2016-07-13T00:00:00"/>
    <x v="6"/>
    <s v="2016"/>
    <x v="0"/>
    <n v="9"/>
    <n v="12.42"/>
    <n v="111.78"/>
  </r>
  <r>
    <x v="0"/>
    <x v="3"/>
    <x v="0"/>
    <s v="David Allen"/>
    <d v="2016-07-13T00:00:00"/>
    <x v="6"/>
    <s v="2016"/>
    <x v="0"/>
    <n v="5"/>
    <n v="12.42"/>
    <n v="62.1"/>
  </r>
  <r>
    <x v="0"/>
    <x v="1"/>
    <x v="0"/>
    <s v="Jimmy Bailey"/>
    <d v="2016-07-13T00:00:00"/>
    <x v="6"/>
    <s v="2016"/>
    <x v="0"/>
    <n v="1"/>
    <n v="12.42"/>
    <n v="12.42"/>
  </r>
  <r>
    <x v="2"/>
    <x v="2"/>
    <x v="1"/>
    <s v="Gary Weaver"/>
    <d v="2016-07-13T00:00:00"/>
    <x v="6"/>
    <s v="2016"/>
    <x v="0"/>
    <n v="3"/>
    <n v="12.42"/>
    <n v="37.26"/>
  </r>
  <r>
    <x v="3"/>
    <x v="1"/>
    <x v="0"/>
    <s v="Roy Young"/>
    <d v="2016-07-13T00:00:00"/>
    <x v="6"/>
    <s v="2016"/>
    <x v="0"/>
    <n v="10"/>
    <n v="12.42"/>
    <n v="124.2"/>
  </r>
  <r>
    <x v="0"/>
    <x v="1"/>
    <x v="0"/>
    <s v="Cynthia Ray"/>
    <d v="2016-07-13T00:00:00"/>
    <x v="6"/>
    <s v="2016"/>
    <x v="3"/>
    <n v="7"/>
    <n v="53.35"/>
    <n v="373.45"/>
  </r>
  <r>
    <x v="3"/>
    <x v="0"/>
    <x v="0"/>
    <s v="Ryan Alvarez"/>
    <d v="2016-07-13T00:00:00"/>
    <x v="6"/>
    <s v="2016"/>
    <x v="1"/>
    <n v="9"/>
    <n v="16.32"/>
    <n v="146.88"/>
  </r>
  <r>
    <x v="0"/>
    <x v="6"/>
    <x v="0"/>
    <s v="Brandon Morales"/>
    <d v="2016-07-13T00:00:00"/>
    <x v="6"/>
    <s v="2016"/>
    <x v="2"/>
    <n v="5"/>
    <n v="17.829999999999998"/>
    <n v="89.149999999999991"/>
  </r>
  <r>
    <x v="2"/>
    <x v="4"/>
    <x v="1"/>
    <s v="Edward Taylor"/>
    <d v="2016-07-13T00:00:00"/>
    <x v="6"/>
    <s v="2016"/>
    <x v="1"/>
    <n v="9"/>
    <n v="16.32"/>
    <n v="146.88"/>
  </r>
  <r>
    <x v="2"/>
    <x v="2"/>
    <x v="1"/>
    <s v="Antonio Coleman"/>
    <d v="2016-07-13T00:00:00"/>
    <x v="6"/>
    <s v="2016"/>
    <x v="1"/>
    <n v="9"/>
    <n v="16.32"/>
    <n v="146.88"/>
  </r>
  <r>
    <x v="0"/>
    <x v="0"/>
    <x v="0"/>
    <s v="Carl Ford"/>
    <d v="2016-07-13T00:00:00"/>
    <x v="6"/>
    <s v="2016"/>
    <x v="0"/>
    <n v="6"/>
    <n v="12.42"/>
    <n v="74.52"/>
  </r>
  <r>
    <x v="0"/>
    <x v="3"/>
    <x v="0"/>
    <s v="Cheryl Howard"/>
    <d v="2016-07-14T00:00:00"/>
    <x v="6"/>
    <s v="2016"/>
    <x v="1"/>
    <n v="3"/>
    <n v="16.32"/>
    <n v="48.96"/>
  </r>
  <r>
    <x v="0"/>
    <x v="1"/>
    <x v="0"/>
    <s v="Louis Marshall"/>
    <d v="2016-07-14T00:00:00"/>
    <x v="6"/>
    <s v="2016"/>
    <x v="2"/>
    <n v="4"/>
    <n v="17.829999999999998"/>
    <n v="71.319999999999993"/>
  </r>
  <r>
    <x v="3"/>
    <x v="1"/>
    <x v="0"/>
    <s v="Karen Gray"/>
    <d v="2016-07-14T00:00:00"/>
    <x v="6"/>
    <s v="2016"/>
    <x v="0"/>
    <n v="1"/>
    <n v="12.42"/>
    <n v="12.42"/>
  </r>
  <r>
    <x v="3"/>
    <x v="0"/>
    <x v="0"/>
    <s v="Shirley Rivera"/>
    <d v="2016-07-14T00:00:00"/>
    <x v="6"/>
    <s v="2016"/>
    <x v="0"/>
    <n v="1"/>
    <n v="12.42"/>
    <n v="12.42"/>
  </r>
  <r>
    <x v="0"/>
    <x v="0"/>
    <x v="0"/>
    <s v="Justin Dixon"/>
    <d v="2016-07-14T00:00:00"/>
    <x v="6"/>
    <s v="2016"/>
    <x v="1"/>
    <n v="9"/>
    <n v="16.32"/>
    <n v="146.88"/>
  </r>
  <r>
    <x v="0"/>
    <x v="3"/>
    <x v="0"/>
    <s v="Kelly Daniels"/>
    <d v="2016-07-14T00:00:00"/>
    <x v="6"/>
    <s v="2016"/>
    <x v="2"/>
    <n v="5"/>
    <n v="17.829999999999998"/>
    <n v="89.149999999999991"/>
  </r>
  <r>
    <x v="0"/>
    <x v="0"/>
    <x v="0"/>
    <s v="Eugene Hughes"/>
    <d v="2016-07-14T00:00:00"/>
    <x v="6"/>
    <s v="2016"/>
    <x v="0"/>
    <n v="6"/>
    <n v="12.42"/>
    <n v="74.52"/>
  </r>
  <r>
    <x v="0"/>
    <x v="1"/>
    <x v="0"/>
    <s v="Kimberly Little"/>
    <d v="2016-07-14T00:00:00"/>
    <x v="6"/>
    <s v="2016"/>
    <x v="3"/>
    <n v="8"/>
    <n v="53.35"/>
    <n v="426.8"/>
  </r>
  <r>
    <x v="1"/>
    <x v="5"/>
    <x v="1"/>
    <s v="Tina Schmidt"/>
    <d v="2016-07-14T00:00:00"/>
    <x v="6"/>
    <s v="2016"/>
    <x v="0"/>
    <n v="8"/>
    <n v="12.42"/>
    <n v="99.36"/>
  </r>
  <r>
    <x v="2"/>
    <x v="5"/>
    <x v="1"/>
    <s v="Michelle Sanchez"/>
    <d v="2016-07-14T00:00:00"/>
    <x v="6"/>
    <s v="2016"/>
    <x v="0"/>
    <n v="8"/>
    <n v="12.42"/>
    <n v="99.36"/>
  </r>
  <r>
    <x v="0"/>
    <x v="3"/>
    <x v="0"/>
    <s v="Lois Woods"/>
    <d v="2016-07-15T00:00:00"/>
    <x v="6"/>
    <s v="2016"/>
    <x v="3"/>
    <n v="6"/>
    <n v="53.35"/>
    <n v="320.10000000000002"/>
  </r>
  <r>
    <x v="2"/>
    <x v="2"/>
    <x v="1"/>
    <s v="Russell Cooper"/>
    <d v="2016-07-15T00:00:00"/>
    <x v="6"/>
    <s v="2016"/>
    <x v="3"/>
    <n v="2"/>
    <n v="53.35"/>
    <n v="106.7"/>
  </r>
  <r>
    <x v="0"/>
    <x v="0"/>
    <x v="0"/>
    <s v="Joe Russell"/>
    <d v="2016-07-15T00:00:00"/>
    <x v="6"/>
    <s v="2016"/>
    <x v="1"/>
    <n v="4"/>
    <n v="16.32"/>
    <n v="65.28"/>
  </r>
  <r>
    <x v="2"/>
    <x v="4"/>
    <x v="1"/>
    <s v="Henry Stanley"/>
    <d v="2016-07-15T00:00:00"/>
    <x v="6"/>
    <s v="2016"/>
    <x v="1"/>
    <n v="5"/>
    <n v="16.32"/>
    <n v="81.599999999999994"/>
  </r>
  <r>
    <x v="4"/>
    <x v="0"/>
    <x v="0"/>
    <s v="Shirley Rivera"/>
    <d v="2016-07-15T00:00:00"/>
    <x v="6"/>
    <s v="2016"/>
    <x v="2"/>
    <n v="3"/>
    <n v="17.829999999999998"/>
    <n v="53.489999999999995"/>
  </r>
  <r>
    <x v="0"/>
    <x v="0"/>
    <x v="0"/>
    <s v="Gregory Thompson"/>
    <d v="2016-07-15T00:00:00"/>
    <x v="6"/>
    <s v="2016"/>
    <x v="2"/>
    <n v="3"/>
    <n v="17.829999999999998"/>
    <n v="53.489999999999995"/>
  </r>
  <r>
    <x v="0"/>
    <x v="3"/>
    <x v="0"/>
    <s v="Eugene Hayes"/>
    <d v="2016-07-15T00:00:00"/>
    <x v="6"/>
    <s v="2016"/>
    <x v="2"/>
    <n v="9"/>
    <n v="17.829999999999998"/>
    <n v="160.46999999999997"/>
  </r>
  <r>
    <x v="1"/>
    <x v="4"/>
    <x v="1"/>
    <s v="Brian Roberts"/>
    <d v="2016-07-15T00:00:00"/>
    <x v="6"/>
    <s v="2016"/>
    <x v="3"/>
    <n v="3"/>
    <n v="53.35"/>
    <n v="160.05000000000001"/>
  </r>
  <r>
    <x v="2"/>
    <x v="7"/>
    <x v="1"/>
    <s v="Paula Watson"/>
    <d v="2016-07-15T00:00:00"/>
    <x v="6"/>
    <s v="2016"/>
    <x v="0"/>
    <n v="9"/>
    <n v="12.42"/>
    <n v="111.78"/>
  </r>
  <r>
    <x v="0"/>
    <x v="3"/>
    <x v="0"/>
    <s v="Rachel Larson"/>
    <d v="2016-07-15T00:00:00"/>
    <x v="6"/>
    <s v="2016"/>
    <x v="0"/>
    <n v="9"/>
    <n v="12.42"/>
    <n v="111.78"/>
  </r>
  <r>
    <x v="4"/>
    <x v="0"/>
    <x v="0"/>
    <s v="Matthew Carter"/>
    <d v="2016-07-15T00:00:00"/>
    <x v="6"/>
    <s v="2016"/>
    <x v="3"/>
    <n v="4"/>
    <n v="53.35"/>
    <n v="213.4"/>
  </r>
  <r>
    <x v="2"/>
    <x v="4"/>
    <x v="1"/>
    <s v="Clarence Bishop"/>
    <d v="2016-07-15T00:00:00"/>
    <x v="6"/>
    <s v="2016"/>
    <x v="2"/>
    <n v="5"/>
    <n v="17.829999999999998"/>
    <n v="89.149999999999991"/>
  </r>
  <r>
    <x v="0"/>
    <x v="0"/>
    <x v="0"/>
    <s v="Linda Morrison"/>
    <d v="2016-07-15T00:00:00"/>
    <x v="6"/>
    <s v="2016"/>
    <x v="0"/>
    <n v="8"/>
    <n v="12.42"/>
    <n v="99.36"/>
  </r>
  <r>
    <x v="3"/>
    <x v="1"/>
    <x v="0"/>
    <s v="Janice Jackson"/>
    <d v="2016-07-15T00:00:00"/>
    <x v="6"/>
    <s v="2016"/>
    <x v="3"/>
    <n v="9"/>
    <n v="53.35"/>
    <n v="480.15000000000003"/>
  </r>
  <r>
    <x v="2"/>
    <x v="4"/>
    <x v="1"/>
    <s v="Donald Ryan"/>
    <d v="2016-07-15T00:00:00"/>
    <x v="6"/>
    <s v="2016"/>
    <x v="2"/>
    <n v="9"/>
    <n v="17.829999999999998"/>
    <n v="160.46999999999997"/>
  </r>
  <r>
    <x v="0"/>
    <x v="0"/>
    <x v="0"/>
    <s v="Kevin Torres"/>
    <d v="2016-07-15T00:00:00"/>
    <x v="6"/>
    <s v="2016"/>
    <x v="3"/>
    <n v="5"/>
    <n v="53.35"/>
    <n v="266.75"/>
  </r>
  <r>
    <x v="3"/>
    <x v="1"/>
    <x v="0"/>
    <s v="Marilyn Martin"/>
    <d v="2016-07-16T00:00:00"/>
    <x v="6"/>
    <s v="2016"/>
    <x v="0"/>
    <n v="5"/>
    <n v="12.42"/>
    <n v="62.1"/>
  </r>
  <r>
    <x v="0"/>
    <x v="0"/>
    <x v="0"/>
    <s v="Juan Olson"/>
    <d v="2016-07-16T00:00:00"/>
    <x v="6"/>
    <s v="2016"/>
    <x v="1"/>
    <n v="6"/>
    <n v="16.32"/>
    <n v="97.92"/>
  </r>
  <r>
    <x v="4"/>
    <x v="1"/>
    <x v="0"/>
    <s v="Nicholas Howell"/>
    <d v="2016-07-16T00:00:00"/>
    <x v="6"/>
    <s v="2016"/>
    <x v="0"/>
    <n v="2"/>
    <n v="12.42"/>
    <n v="24.84"/>
  </r>
  <r>
    <x v="0"/>
    <x v="1"/>
    <x v="0"/>
    <s v="Cynthia Brooks"/>
    <d v="2016-07-16T00:00:00"/>
    <x v="6"/>
    <s v="2016"/>
    <x v="1"/>
    <n v="10"/>
    <n v="16.32"/>
    <n v="163.19999999999999"/>
  </r>
  <r>
    <x v="2"/>
    <x v="4"/>
    <x v="1"/>
    <s v="Jean Griffin"/>
    <d v="2016-07-16T00:00:00"/>
    <x v="6"/>
    <s v="2016"/>
    <x v="2"/>
    <n v="3"/>
    <n v="17.829999999999998"/>
    <n v="53.489999999999995"/>
  </r>
  <r>
    <x v="3"/>
    <x v="1"/>
    <x v="0"/>
    <s v="Juan Reed"/>
    <d v="2016-07-16T00:00:00"/>
    <x v="6"/>
    <s v="2016"/>
    <x v="0"/>
    <n v="10"/>
    <n v="12.42"/>
    <n v="124.2"/>
  </r>
  <r>
    <x v="0"/>
    <x v="1"/>
    <x v="0"/>
    <s v="Anna Wheeler"/>
    <d v="2016-07-16T00:00:00"/>
    <x v="6"/>
    <s v="2016"/>
    <x v="0"/>
    <n v="6"/>
    <n v="12.42"/>
    <n v="74.52"/>
  </r>
  <r>
    <x v="4"/>
    <x v="1"/>
    <x v="0"/>
    <s v="Anthony Berry"/>
    <d v="2016-07-16T00:00:00"/>
    <x v="6"/>
    <s v="2016"/>
    <x v="2"/>
    <n v="8"/>
    <n v="17.829999999999998"/>
    <n v="142.63999999999999"/>
  </r>
  <r>
    <x v="2"/>
    <x v="7"/>
    <x v="1"/>
    <s v="John Simpson"/>
    <d v="2016-07-16T00:00:00"/>
    <x v="6"/>
    <s v="2016"/>
    <x v="0"/>
    <n v="2"/>
    <n v="12.42"/>
    <n v="24.84"/>
  </r>
  <r>
    <x v="3"/>
    <x v="1"/>
    <x v="0"/>
    <s v="Frances Campbell"/>
    <d v="2016-07-16T00:00:00"/>
    <x v="6"/>
    <s v="2016"/>
    <x v="2"/>
    <n v="3"/>
    <n v="17.829999999999998"/>
    <n v="53.489999999999995"/>
  </r>
  <r>
    <x v="0"/>
    <x v="1"/>
    <x v="0"/>
    <s v="Janice Jackson"/>
    <d v="2016-07-16T00:00:00"/>
    <x v="6"/>
    <s v="2016"/>
    <x v="0"/>
    <n v="7"/>
    <n v="12.42"/>
    <n v="86.94"/>
  </r>
  <r>
    <x v="2"/>
    <x v="2"/>
    <x v="1"/>
    <s v="Mildred Hernandez"/>
    <d v="2016-07-16T00:00:00"/>
    <x v="6"/>
    <s v="2016"/>
    <x v="0"/>
    <n v="7"/>
    <n v="12.42"/>
    <n v="86.94"/>
  </r>
  <r>
    <x v="2"/>
    <x v="4"/>
    <x v="1"/>
    <s v="Julie Gonzalez"/>
    <d v="2016-07-17T00:00:00"/>
    <x v="6"/>
    <s v="2016"/>
    <x v="3"/>
    <n v="6"/>
    <n v="53.35"/>
    <n v="320.10000000000002"/>
  </r>
  <r>
    <x v="0"/>
    <x v="1"/>
    <x v="0"/>
    <s v="Katherine Mcdonald"/>
    <d v="2016-07-17T00:00:00"/>
    <x v="6"/>
    <s v="2016"/>
    <x v="1"/>
    <n v="3"/>
    <n v="16.32"/>
    <n v="48.96"/>
  </r>
  <r>
    <x v="0"/>
    <x v="1"/>
    <x v="0"/>
    <s v="Nicholas Howell"/>
    <d v="2016-07-17T00:00:00"/>
    <x v="6"/>
    <s v="2016"/>
    <x v="0"/>
    <n v="6"/>
    <n v="12.42"/>
    <n v="74.52"/>
  </r>
  <r>
    <x v="2"/>
    <x v="5"/>
    <x v="1"/>
    <s v="Adam Martin"/>
    <d v="2016-07-17T00:00:00"/>
    <x v="6"/>
    <s v="2016"/>
    <x v="0"/>
    <n v="5"/>
    <n v="12.42"/>
    <n v="62.1"/>
  </r>
  <r>
    <x v="0"/>
    <x v="0"/>
    <x v="0"/>
    <s v="Linda Morrison"/>
    <d v="2016-07-17T00:00:00"/>
    <x v="6"/>
    <s v="2016"/>
    <x v="2"/>
    <n v="10"/>
    <n v="17.829999999999998"/>
    <n v="178.29999999999998"/>
  </r>
  <r>
    <x v="4"/>
    <x v="1"/>
    <x v="0"/>
    <s v="Richard Walker"/>
    <d v="2016-07-17T00:00:00"/>
    <x v="6"/>
    <s v="2016"/>
    <x v="3"/>
    <n v="4"/>
    <n v="53.35"/>
    <n v="213.4"/>
  </r>
  <r>
    <x v="2"/>
    <x v="4"/>
    <x v="1"/>
    <s v="Julie Gonzalez"/>
    <d v="2016-07-17T00:00:00"/>
    <x v="6"/>
    <s v="2016"/>
    <x v="3"/>
    <n v="5"/>
    <n v="53.35"/>
    <n v="266.75"/>
  </r>
  <r>
    <x v="2"/>
    <x v="5"/>
    <x v="1"/>
    <s v="Diane Lewis"/>
    <d v="2016-07-17T00:00:00"/>
    <x v="6"/>
    <s v="2016"/>
    <x v="0"/>
    <n v="4"/>
    <n v="12.42"/>
    <n v="49.68"/>
  </r>
  <r>
    <x v="4"/>
    <x v="6"/>
    <x v="0"/>
    <s v="Katherine Carroll"/>
    <d v="2016-07-17T00:00:00"/>
    <x v="6"/>
    <s v="2016"/>
    <x v="1"/>
    <n v="4"/>
    <n v="16.32"/>
    <n v="65.28"/>
  </r>
  <r>
    <x v="4"/>
    <x v="0"/>
    <x v="0"/>
    <s v="Gary Young"/>
    <d v="2016-07-17T00:00:00"/>
    <x v="6"/>
    <s v="2016"/>
    <x v="0"/>
    <n v="6"/>
    <n v="12.42"/>
    <n v="74.52"/>
  </r>
  <r>
    <x v="1"/>
    <x v="2"/>
    <x v="1"/>
    <s v="Paula Ross"/>
    <d v="2016-07-17T00:00:00"/>
    <x v="6"/>
    <s v="2016"/>
    <x v="1"/>
    <n v="8"/>
    <n v="16.32"/>
    <n v="130.56"/>
  </r>
  <r>
    <x v="0"/>
    <x v="0"/>
    <x v="0"/>
    <s v="William Payne"/>
    <d v="2016-07-17T00:00:00"/>
    <x v="6"/>
    <s v="2016"/>
    <x v="0"/>
    <n v="5"/>
    <n v="12.42"/>
    <n v="62.1"/>
  </r>
  <r>
    <x v="0"/>
    <x v="0"/>
    <x v="0"/>
    <s v="Harold Rodriguez"/>
    <d v="2016-07-17T00:00:00"/>
    <x v="6"/>
    <s v="2016"/>
    <x v="0"/>
    <n v="2"/>
    <n v="12.42"/>
    <n v="24.84"/>
  </r>
  <r>
    <x v="0"/>
    <x v="0"/>
    <x v="0"/>
    <s v="Frances Lane"/>
    <d v="2016-07-17T00:00:00"/>
    <x v="6"/>
    <s v="2016"/>
    <x v="3"/>
    <n v="7"/>
    <n v="53.35"/>
    <n v="373.45"/>
  </r>
  <r>
    <x v="3"/>
    <x v="1"/>
    <x v="0"/>
    <s v="Eric Stanley"/>
    <d v="2016-07-17T00:00:00"/>
    <x v="6"/>
    <s v="2016"/>
    <x v="3"/>
    <n v="2"/>
    <n v="53.35"/>
    <n v="106.7"/>
  </r>
  <r>
    <x v="2"/>
    <x v="4"/>
    <x v="1"/>
    <s v="Michelle Phillips"/>
    <d v="2016-07-17T00:00:00"/>
    <x v="6"/>
    <s v="2016"/>
    <x v="0"/>
    <n v="1"/>
    <n v="12.42"/>
    <n v="12.42"/>
  </r>
  <r>
    <x v="3"/>
    <x v="0"/>
    <x v="0"/>
    <s v="Carolyn Scott"/>
    <d v="2016-07-17T00:00:00"/>
    <x v="6"/>
    <s v="2016"/>
    <x v="0"/>
    <n v="10"/>
    <n v="12.42"/>
    <n v="124.2"/>
  </r>
  <r>
    <x v="2"/>
    <x v="4"/>
    <x v="1"/>
    <s v="Julie Gonzalez"/>
    <d v="2016-07-18T00:00:00"/>
    <x v="6"/>
    <s v="2016"/>
    <x v="0"/>
    <n v="4"/>
    <n v="12.42"/>
    <n v="49.68"/>
  </r>
  <r>
    <x v="4"/>
    <x v="1"/>
    <x v="0"/>
    <s v="Kimberly Morris"/>
    <d v="2016-07-18T00:00:00"/>
    <x v="6"/>
    <s v="2016"/>
    <x v="0"/>
    <n v="9"/>
    <n v="12.42"/>
    <n v="111.78"/>
  </r>
  <r>
    <x v="0"/>
    <x v="0"/>
    <x v="0"/>
    <s v="Jennifer White"/>
    <d v="2016-07-18T00:00:00"/>
    <x v="6"/>
    <s v="2016"/>
    <x v="1"/>
    <n v="10"/>
    <n v="16.32"/>
    <n v="163.19999999999999"/>
  </r>
  <r>
    <x v="0"/>
    <x v="0"/>
    <x v="0"/>
    <s v="Walter Meyer"/>
    <d v="2016-07-18T00:00:00"/>
    <x v="6"/>
    <s v="2016"/>
    <x v="0"/>
    <n v="3"/>
    <n v="12.42"/>
    <n v="37.26"/>
  </r>
  <r>
    <x v="0"/>
    <x v="0"/>
    <x v="0"/>
    <s v="Juan Olson"/>
    <d v="2016-07-18T00:00:00"/>
    <x v="6"/>
    <s v="2016"/>
    <x v="0"/>
    <n v="4"/>
    <n v="12.42"/>
    <n v="49.68"/>
  </r>
  <r>
    <x v="1"/>
    <x v="5"/>
    <x v="1"/>
    <s v="Evelyn Elliott"/>
    <d v="2016-07-18T00:00:00"/>
    <x v="6"/>
    <s v="2016"/>
    <x v="1"/>
    <n v="10"/>
    <n v="16.32"/>
    <n v="163.19999999999999"/>
  </r>
  <r>
    <x v="4"/>
    <x v="0"/>
    <x v="0"/>
    <s v="Linda Morrison"/>
    <d v="2016-07-18T00:00:00"/>
    <x v="6"/>
    <s v="2016"/>
    <x v="0"/>
    <n v="3"/>
    <n v="12.42"/>
    <n v="37.26"/>
  </r>
  <r>
    <x v="0"/>
    <x v="3"/>
    <x v="0"/>
    <s v="Martha Mills"/>
    <d v="2016-07-18T00:00:00"/>
    <x v="6"/>
    <s v="2016"/>
    <x v="1"/>
    <n v="5"/>
    <n v="16.32"/>
    <n v="81.599999999999994"/>
  </r>
  <r>
    <x v="0"/>
    <x v="1"/>
    <x v="0"/>
    <s v="Roy Collins"/>
    <d v="2016-07-18T00:00:00"/>
    <x v="6"/>
    <s v="2016"/>
    <x v="1"/>
    <n v="3"/>
    <n v="16.32"/>
    <n v="48.96"/>
  </r>
  <r>
    <x v="0"/>
    <x v="0"/>
    <x v="0"/>
    <s v="Paul Perkins"/>
    <d v="2016-07-18T00:00:00"/>
    <x v="6"/>
    <s v="2016"/>
    <x v="0"/>
    <n v="4"/>
    <n v="12.42"/>
    <n v="49.68"/>
  </r>
  <r>
    <x v="0"/>
    <x v="0"/>
    <x v="0"/>
    <s v="Aaron Morris"/>
    <d v="2016-07-18T00:00:00"/>
    <x v="6"/>
    <s v="2016"/>
    <x v="3"/>
    <n v="4"/>
    <n v="53.35"/>
    <n v="213.4"/>
  </r>
  <r>
    <x v="2"/>
    <x v="5"/>
    <x v="1"/>
    <s v="Sandra Bowman"/>
    <d v="2016-07-18T00:00:00"/>
    <x v="6"/>
    <s v="2016"/>
    <x v="2"/>
    <n v="4"/>
    <n v="17.829999999999998"/>
    <n v="71.319999999999993"/>
  </r>
  <r>
    <x v="0"/>
    <x v="1"/>
    <x v="0"/>
    <s v="Stephen Hicks"/>
    <d v="2016-07-18T00:00:00"/>
    <x v="6"/>
    <s v="2016"/>
    <x v="0"/>
    <n v="8"/>
    <n v="12.42"/>
    <n v="99.36"/>
  </r>
  <r>
    <x v="0"/>
    <x v="3"/>
    <x v="0"/>
    <s v="Peter Brown"/>
    <d v="2016-07-18T00:00:00"/>
    <x v="6"/>
    <s v="2016"/>
    <x v="0"/>
    <n v="7"/>
    <n v="12.42"/>
    <n v="86.94"/>
  </r>
  <r>
    <x v="2"/>
    <x v="5"/>
    <x v="1"/>
    <s v="Judy Lopez"/>
    <d v="2016-07-18T00:00:00"/>
    <x v="6"/>
    <s v="2016"/>
    <x v="0"/>
    <n v="2"/>
    <n v="12.42"/>
    <n v="24.84"/>
  </r>
  <r>
    <x v="3"/>
    <x v="0"/>
    <x v="0"/>
    <s v="Roy Rivera"/>
    <d v="2016-07-18T00:00:00"/>
    <x v="6"/>
    <s v="2016"/>
    <x v="1"/>
    <n v="6"/>
    <n v="16.32"/>
    <n v="97.92"/>
  </r>
  <r>
    <x v="0"/>
    <x v="1"/>
    <x v="0"/>
    <s v="Nicholas Howell"/>
    <d v="2016-07-19T00:00:00"/>
    <x v="6"/>
    <s v="2016"/>
    <x v="2"/>
    <n v="2"/>
    <n v="17.829999999999998"/>
    <n v="35.659999999999997"/>
  </r>
  <r>
    <x v="0"/>
    <x v="0"/>
    <x v="0"/>
    <s v="Walter Meyer"/>
    <d v="2016-07-19T00:00:00"/>
    <x v="6"/>
    <s v="2016"/>
    <x v="1"/>
    <n v="3"/>
    <n v="16.32"/>
    <n v="48.96"/>
  </r>
  <r>
    <x v="0"/>
    <x v="6"/>
    <x v="0"/>
    <s v="Brandon Morales"/>
    <d v="2016-07-19T00:00:00"/>
    <x v="6"/>
    <s v="2016"/>
    <x v="1"/>
    <n v="2"/>
    <n v="16.32"/>
    <n v="32.64"/>
  </r>
  <r>
    <x v="4"/>
    <x v="3"/>
    <x v="0"/>
    <s v="Marilyn Patterson"/>
    <d v="2016-07-19T00:00:00"/>
    <x v="6"/>
    <s v="2016"/>
    <x v="0"/>
    <n v="10"/>
    <n v="12.42"/>
    <n v="124.2"/>
  </r>
  <r>
    <x v="0"/>
    <x v="0"/>
    <x v="0"/>
    <s v="Jason Patterson"/>
    <d v="2016-07-19T00:00:00"/>
    <x v="6"/>
    <s v="2016"/>
    <x v="1"/>
    <n v="10"/>
    <n v="16.32"/>
    <n v="163.19999999999999"/>
  </r>
  <r>
    <x v="0"/>
    <x v="1"/>
    <x v="0"/>
    <s v="Bonnie Wagner"/>
    <d v="2016-07-19T00:00:00"/>
    <x v="6"/>
    <s v="2016"/>
    <x v="3"/>
    <n v="2"/>
    <n v="53.35"/>
    <n v="106.7"/>
  </r>
  <r>
    <x v="0"/>
    <x v="0"/>
    <x v="0"/>
    <s v="Amy Carr"/>
    <d v="2016-07-19T00:00:00"/>
    <x v="6"/>
    <s v="2016"/>
    <x v="1"/>
    <n v="2"/>
    <n v="16.32"/>
    <n v="32.64"/>
  </r>
  <r>
    <x v="1"/>
    <x v="4"/>
    <x v="1"/>
    <s v="Michelle Phillips"/>
    <d v="2016-07-19T00:00:00"/>
    <x v="6"/>
    <s v="2016"/>
    <x v="1"/>
    <n v="1"/>
    <n v="16.32"/>
    <n v="16.32"/>
  </r>
  <r>
    <x v="0"/>
    <x v="1"/>
    <x v="0"/>
    <s v="Lillian Wood"/>
    <d v="2016-07-19T00:00:00"/>
    <x v="6"/>
    <s v="2016"/>
    <x v="2"/>
    <n v="9"/>
    <n v="17.829999999999998"/>
    <n v="160.46999999999997"/>
  </r>
  <r>
    <x v="0"/>
    <x v="3"/>
    <x v="0"/>
    <s v="Jennifer Simpson"/>
    <d v="2016-07-19T00:00:00"/>
    <x v="6"/>
    <s v="2016"/>
    <x v="0"/>
    <n v="4"/>
    <n v="12.42"/>
    <n v="49.68"/>
  </r>
  <r>
    <x v="3"/>
    <x v="1"/>
    <x v="0"/>
    <s v="Jimmy Bailey"/>
    <d v="2016-07-19T00:00:00"/>
    <x v="6"/>
    <s v="2016"/>
    <x v="2"/>
    <n v="3"/>
    <n v="17.829999999999998"/>
    <n v="53.489999999999995"/>
  </r>
  <r>
    <x v="2"/>
    <x v="2"/>
    <x v="1"/>
    <s v="Jerry Collins"/>
    <d v="2016-07-19T00:00:00"/>
    <x v="6"/>
    <s v="2016"/>
    <x v="0"/>
    <n v="9"/>
    <n v="12.42"/>
    <n v="111.78"/>
  </r>
  <r>
    <x v="2"/>
    <x v="4"/>
    <x v="1"/>
    <s v="Julie Gonzalez"/>
    <d v="2016-07-19T00:00:00"/>
    <x v="6"/>
    <s v="2016"/>
    <x v="2"/>
    <n v="6"/>
    <n v="17.829999999999998"/>
    <n v="106.97999999999999"/>
  </r>
  <r>
    <x v="0"/>
    <x v="1"/>
    <x v="0"/>
    <s v="Edward Cooper"/>
    <d v="2016-07-19T00:00:00"/>
    <x v="6"/>
    <s v="2016"/>
    <x v="2"/>
    <n v="2"/>
    <n v="17.829999999999998"/>
    <n v="35.659999999999997"/>
  </r>
  <r>
    <x v="2"/>
    <x v="2"/>
    <x v="1"/>
    <s v="Jean Stephens"/>
    <d v="2016-07-19T00:00:00"/>
    <x v="6"/>
    <s v="2016"/>
    <x v="3"/>
    <n v="6"/>
    <n v="53.35"/>
    <n v="320.10000000000002"/>
  </r>
  <r>
    <x v="2"/>
    <x v="2"/>
    <x v="1"/>
    <s v="Paula Ross"/>
    <d v="2016-07-19T00:00:00"/>
    <x v="6"/>
    <s v="2016"/>
    <x v="2"/>
    <n v="9"/>
    <n v="17.829999999999998"/>
    <n v="160.46999999999997"/>
  </r>
  <r>
    <x v="3"/>
    <x v="1"/>
    <x v="0"/>
    <s v="Tammy Ferguson"/>
    <d v="2016-07-20T00:00:00"/>
    <x v="6"/>
    <s v="2016"/>
    <x v="0"/>
    <n v="5"/>
    <n v="12.42"/>
    <n v="62.1"/>
  </r>
  <r>
    <x v="0"/>
    <x v="1"/>
    <x v="0"/>
    <s v="Teresa Thomas"/>
    <d v="2016-07-20T00:00:00"/>
    <x v="6"/>
    <s v="2016"/>
    <x v="2"/>
    <n v="8"/>
    <n v="17.829999999999998"/>
    <n v="142.63999999999999"/>
  </r>
  <r>
    <x v="1"/>
    <x v="2"/>
    <x v="1"/>
    <s v="Charles Montgomery"/>
    <d v="2016-07-20T00:00:00"/>
    <x v="6"/>
    <s v="2016"/>
    <x v="0"/>
    <n v="6"/>
    <n v="12.42"/>
    <n v="74.52"/>
  </r>
  <r>
    <x v="0"/>
    <x v="1"/>
    <x v="0"/>
    <s v="Joshua Campbell"/>
    <d v="2016-07-20T00:00:00"/>
    <x v="6"/>
    <s v="2016"/>
    <x v="0"/>
    <n v="3"/>
    <n v="12.42"/>
    <n v="37.26"/>
  </r>
  <r>
    <x v="0"/>
    <x v="0"/>
    <x v="0"/>
    <s v="Jeremy Richards"/>
    <d v="2016-07-20T00:00:00"/>
    <x v="6"/>
    <s v="2016"/>
    <x v="0"/>
    <n v="9"/>
    <n v="12.42"/>
    <n v="111.78"/>
  </r>
  <r>
    <x v="2"/>
    <x v="5"/>
    <x v="1"/>
    <s v="Martha Bell"/>
    <d v="2016-07-20T00:00:00"/>
    <x v="6"/>
    <s v="2016"/>
    <x v="0"/>
    <n v="10"/>
    <n v="12.42"/>
    <n v="124.2"/>
  </r>
  <r>
    <x v="2"/>
    <x v="5"/>
    <x v="1"/>
    <s v="Sandra Bowman"/>
    <d v="2016-07-20T00:00:00"/>
    <x v="6"/>
    <s v="2016"/>
    <x v="1"/>
    <n v="4"/>
    <n v="16.32"/>
    <n v="65.28"/>
  </r>
  <r>
    <x v="0"/>
    <x v="1"/>
    <x v="0"/>
    <s v="Kenneth Fernandez"/>
    <d v="2016-07-20T00:00:00"/>
    <x v="6"/>
    <s v="2016"/>
    <x v="0"/>
    <n v="10"/>
    <n v="12.42"/>
    <n v="124.2"/>
  </r>
  <r>
    <x v="0"/>
    <x v="3"/>
    <x v="0"/>
    <s v="Joshua Washington"/>
    <d v="2016-07-20T00:00:00"/>
    <x v="6"/>
    <s v="2016"/>
    <x v="0"/>
    <n v="5"/>
    <n v="12.42"/>
    <n v="62.1"/>
  </r>
  <r>
    <x v="3"/>
    <x v="0"/>
    <x v="0"/>
    <s v="Beverly Hamilton"/>
    <d v="2016-07-20T00:00:00"/>
    <x v="6"/>
    <s v="2016"/>
    <x v="0"/>
    <n v="2"/>
    <n v="12.42"/>
    <n v="24.84"/>
  </r>
  <r>
    <x v="0"/>
    <x v="0"/>
    <x v="0"/>
    <s v="Brandon King"/>
    <d v="2016-07-20T00:00:00"/>
    <x v="6"/>
    <s v="2016"/>
    <x v="0"/>
    <n v="4"/>
    <n v="12.42"/>
    <n v="49.68"/>
  </r>
  <r>
    <x v="0"/>
    <x v="0"/>
    <x v="0"/>
    <s v="Ryan Alvarez"/>
    <d v="2016-07-20T00:00:00"/>
    <x v="6"/>
    <s v="2016"/>
    <x v="0"/>
    <n v="7"/>
    <n v="12.42"/>
    <n v="86.94"/>
  </r>
  <r>
    <x v="2"/>
    <x v="4"/>
    <x v="1"/>
    <s v="Rachel Harris"/>
    <d v="2016-07-20T00:00:00"/>
    <x v="6"/>
    <s v="2016"/>
    <x v="1"/>
    <n v="10"/>
    <n v="16.32"/>
    <n v="163.19999999999999"/>
  </r>
  <r>
    <x v="2"/>
    <x v="5"/>
    <x v="1"/>
    <s v="Sandra Bowman"/>
    <d v="2016-07-20T00:00:00"/>
    <x v="6"/>
    <s v="2016"/>
    <x v="0"/>
    <n v="8"/>
    <n v="12.42"/>
    <n v="99.36"/>
  </r>
  <r>
    <x v="4"/>
    <x v="1"/>
    <x v="0"/>
    <s v="Linda Rose"/>
    <d v="2016-07-20T00:00:00"/>
    <x v="6"/>
    <s v="2016"/>
    <x v="2"/>
    <n v="7"/>
    <n v="17.829999999999998"/>
    <n v="124.80999999999999"/>
  </r>
  <r>
    <x v="0"/>
    <x v="3"/>
    <x v="0"/>
    <s v="Kelly Daniels"/>
    <d v="2016-07-20T00:00:00"/>
    <x v="6"/>
    <s v="2016"/>
    <x v="0"/>
    <n v="10"/>
    <n v="12.42"/>
    <n v="124.2"/>
  </r>
  <r>
    <x v="3"/>
    <x v="3"/>
    <x v="0"/>
    <s v="Anthony Ruiz"/>
    <d v="2016-07-20T00:00:00"/>
    <x v="6"/>
    <s v="2016"/>
    <x v="0"/>
    <n v="7"/>
    <n v="12.42"/>
    <n v="86.94"/>
  </r>
  <r>
    <x v="0"/>
    <x v="0"/>
    <x v="0"/>
    <s v="Jean Fowler"/>
    <d v="2016-07-20T00:00:00"/>
    <x v="6"/>
    <s v="2016"/>
    <x v="1"/>
    <n v="7"/>
    <n v="16.32"/>
    <n v="114.24000000000001"/>
  </r>
  <r>
    <x v="2"/>
    <x v="7"/>
    <x v="1"/>
    <s v="Sandra Hughes"/>
    <d v="2016-07-20T00:00:00"/>
    <x v="6"/>
    <s v="2016"/>
    <x v="0"/>
    <n v="5"/>
    <n v="12.42"/>
    <n v="62.1"/>
  </r>
  <r>
    <x v="3"/>
    <x v="1"/>
    <x v="0"/>
    <s v="Heather Andrews"/>
    <d v="2016-07-20T00:00:00"/>
    <x v="6"/>
    <s v="2016"/>
    <x v="3"/>
    <n v="8"/>
    <n v="53.35"/>
    <n v="426.8"/>
  </r>
  <r>
    <x v="3"/>
    <x v="3"/>
    <x v="0"/>
    <s v="Rachel Larson"/>
    <d v="2016-07-21T00:00:00"/>
    <x v="6"/>
    <s v="2016"/>
    <x v="2"/>
    <n v="4"/>
    <n v="17.829999999999998"/>
    <n v="71.319999999999993"/>
  </r>
  <r>
    <x v="2"/>
    <x v="4"/>
    <x v="1"/>
    <s v="Kenneth West"/>
    <d v="2016-07-21T00:00:00"/>
    <x v="6"/>
    <s v="2016"/>
    <x v="3"/>
    <n v="8"/>
    <n v="53.35"/>
    <n v="426.8"/>
  </r>
  <r>
    <x v="2"/>
    <x v="4"/>
    <x v="1"/>
    <s v="Ruby Taylor"/>
    <d v="2016-07-21T00:00:00"/>
    <x v="6"/>
    <s v="2016"/>
    <x v="3"/>
    <n v="2"/>
    <n v="53.35"/>
    <n v="106.7"/>
  </r>
  <r>
    <x v="3"/>
    <x v="3"/>
    <x v="0"/>
    <s v="Ashley Adams"/>
    <d v="2016-07-21T00:00:00"/>
    <x v="6"/>
    <s v="2016"/>
    <x v="3"/>
    <n v="2"/>
    <n v="53.35"/>
    <n v="106.7"/>
  </r>
  <r>
    <x v="1"/>
    <x v="2"/>
    <x v="1"/>
    <s v="George Hill"/>
    <d v="2016-07-21T00:00:00"/>
    <x v="6"/>
    <s v="2016"/>
    <x v="3"/>
    <n v="8"/>
    <n v="53.35"/>
    <n v="426.8"/>
  </r>
  <r>
    <x v="0"/>
    <x v="6"/>
    <x v="0"/>
    <s v="Russell Romero"/>
    <d v="2016-07-21T00:00:00"/>
    <x v="6"/>
    <s v="2016"/>
    <x v="0"/>
    <n v="5"/>
    <n v="12.42"/>
    <n v="62.1"/>
  </r>
  <r>
    <x v="2"/>
    <x v="5"/>
    <x v="1"/>
    <s v="Rebecca Ryan"/>
    <d v="2016-07-21T00:00:00"/>
    <x v="6"/>
    <s v="2016"/>
    <x v="2"/>
    <n v="9"/>
    <n v="17.829999999999998"/>
    <n v="160.46999999999997"/>
  </r>
  <r>
    <x v="1"/>
    <x v="2"/>
    <x v="1"/>
    <s v="Christine Jacobs"/>
    <d v="2016-07-21T00:00:00"/>
    <x v="6"/>
    <s v="2016"/>
    <x v="1"/>
    <n v="7"/>
    <n v="16.32"/>
    <n v="114.24000000000001"/>
  </r>
  <r>
    <x v="0"/>
    <x v="0"/>
    <x v="0"/>
    <s v="Carolyn Vasquez"/>
    <d v="2016-07-21T00:00:00"/>
    <x v="6"/>
    <s v="2016"/>
    <x v="1"/>
    <n v="9"/>
    <n v="16.32"/>
    <n v="146.88"/>
  </r>
  <r>
    <x v="3"/>
    <x v="1"/>
    <x v="0"/>
    <s v="Juan Reed"/>
    <d v="2016-07-21T00:00:00"/>
    <x v="6"/>
    <s v="2016"/>
    <x v="3"/>
    <n v="8"/>
    <n v="53.35"/>
    <n v="426.8"/>
  </r>
  <r>
    <x v="2"/>
    <x v="5"/>
    <x v="1"/>
    <s v="Angela Fowler"/>
    <d v="2016-07-21T00:00:00"/>
    <x v="6"/>
    <s v="2016"/>
    <x v="0"/>
    <n v="9"/>
    <n v="12.42"/>
    <n v="111.78"/>
  </r>
  <r>
    <x v="3"/>
    <x v="3"/>
    <x v="0"/>
    <s v="Lisa Thomas"/>
    <d v="2016-07-21T00:00:00"/>
    <x v="6"/>
    <s v="2016"/>
    <x v="1"/>
    <n v="10"/>
    <n v="16.32"/>
    <n v="163.19999999999999"/>
  </r>
  <r>
    <x v="2"/>
    <x v="2"/>
    <x v="1"/>
    <s v="Angela Sullivan"/>
    <d v="2016-07-22T00:00:00"/>
    <x v="6"/>
    <s v="2016"/>
    <x v="0"/>
    <n v="7"/>
    <n v="12.42"/>
    <n v="86.94"/>
  </r>
  <r>
    <x v="1"/>
    <x v="4"/>
    <x v="1"/>
    <s v="Marilyn Franklin"/>
    <d v="2016-07-22T00:00:00"/>
    <x v="6"/>
    <s v="2016"/>
    <x v="3"/>
    <n v="2"/>
    <n v="53.35"/>
    <n v="106.7"/>
  </r>
  <r>
    <x v="1"/>
    <x v="5"/>
    <x v="1"/>
    <s v="Harold Duncan"/>
    <d v="2016-07-22T00:00:00"/>
    <x v="6"/>
    <s v="2016"/>
    <x v="0"/>
    <n v="2"/>
    <n v="12.42"/>
    <n v="24.84"/>
  </r>
  <r>
    <x v="2"/>
    <x v="2"/>
    <x v="1"/>
    <s v="Annie Jenkins"/>
    <d v="2016-07-22T00:00:00"/>
    <x v="6"/>
    <s v="2016"/>
    <x v="3"/>
    <n v="1"/>
    <n v="53.35"/>
    <n v="53.35"/>
  </r>
  <r>
    <x v="0"/>
    <x v="1"/>
    <x v="0"/>
    <s v="Eugene Wilson"/>
    <d v="2016-07-22T00:00:00"/>
    <x v="6"/>
    <s v="2016"/>
    <x v="0"/>
    <n v="2"/>
    <n v="12.42"/>
    <n v="24.84"/>
  </r>
  <r>
    <x v="2"/>
    <x v="4"/>
    <x v="1"/>
    <s v="Jeremy Diaz"/>
    <d v="2016-07-22T00:00:00"/>
    <x v="6"/>
    <s v="2016"/>
    <x v="0"/>
    <n v="10"/>
    <n v="12.42"/>
    <n v="124.2"/>
  </r>
  <r>
    <x v="2"/>
    <x v="2"/>
    <x v="1"/>
    <s v="Stephen Murray"/>
    <d v="2016-07-23T00:00:00"/>
    <x v="6"/>
    <s v="2016"/>
    <x v="3"/>
    <n v="2"/>
    <n v="53.35"/>
    <n v="106.7"/>
  </r>
  <r>
    <x v="0"/>
    <x v="3"/>
    <x v="0"/>
    <s v="Laura Wells"/>
    <d v="2016-07-23T00:00:00"/>
    <x v="6"/>
    <s v="2016"/>
    <x v="0"/>
    <n v="7"/>
    <n v="12.42"/>
    <n v="86.94"/>
  </r>
  <r>
    <x v="0"/>
    <x v="1"/>
    <x v="0"/>
    <s v="Judith Woods"/>
    <d v="2016-07-23T00:00:00"/>
    <x v="6"/>
    <s v="2016"/>
    <x v="1"/>
    <n v="10"/>
    <n v="16.32"/>
    <n v="163.19999999999999"/>
  </r>
  <r>
    <x v="0"/>
    <x v="1"/>
    <x v="0"/>
    <s v="Richard Walker"/>
    <d v="2016-07-23T00:00:00"/>
    <x v="6"/>
    <s v="2016"/>
    <x v="2"/>
    <n v="4"/>
    <n v="17.829999999999998"/>
    <n v="71.319999999999993"/>
  </r>
  <r>
    <x v="1"/>
    <x v="5"/>
    <x v="1"/>
    <s v="Edward Foster"/>
    <d v="2016-07-23T00:00:00"/>
    <x v="6"/>
    <s v="2016"/>
    <x v="2"/>
    <n v="5"/>
    <n v="17.829999999999998"/>
    <n v="89.149999999999991"/>
  </r>
  <r>
    <x v="0"/>
    <x v="3"/>
    <x v="0"/>
    <s v="Eugene Hayes"/>
    <d v="2016-07-23T00:00:00"/>
    <x v="6"/>
    <s v="2016"/>
    <x v="1"/>
    <n v="8"/>
    <n v="16.32"/>
    <n v="130.56"/>
  </r>
  <r>
    <x v="3"/>
    <x v="3"/>
    <x v="0"/>
    <s v="Michelle Henderson"/>
    <d v="2016-07-23T00:00:00"/>
    <x v="6"/>
    <s v="2016"/>
    <x v="2"/>
    <n v="2"/>
    <n v="17.829999999999998"/>
    <n v="35.659999999999997"/>
  </r>
  <r>
    <x v="0"/>
    <x v="0"/>
    <x v="0"/>
    <s v="Alice Davis"/>
    <d v="2016-07-23T00:00:00"/>
    <x v="6"/>
    <s v="2016"/>
    <x v="0"/>
    <n v="6"/>
    <n v="12.42"/>
    <n v="74.52"/>
  </r>
  <r>
    <x v="3"/>
    <x v="1"/>
    <x v="0"/>
    <s v="Juan Reed"/>
    <d v="2016-07-23T00:00:00"/>
    <x v="6"/>
    <s v="2016"/>
    <x v="3"/>
    <n v="9"/>
    <n v="53.35"/>
    <n v="480.15000000000003"/>
  </r>
  <r>
    <x v="3"/>
    <x v="0"/>
    <x v="0"/>
    <s v="Janice Mason"/>
    <d v="2016-07-23T00:00:00"/>
    <x v="6"/>
    <s v="2016"/>
    <x v="2"/>
    <n v="10"/>
    <n v="17.829999999999998"/>
    <n v="178.29999999999998"/>
  </r>
  <r>
    <x v="2"/>
    <x v="2"/>
    <x v="1"/>
    <s v="Gloria Morris"/>
    <d v="2016-07-23T00:00:00"/>
    <x v="6"/>
    <s v="2016"/>
    <x v="0"/>
    <n v="4"/>
    <n v="12.42"/>
    <n v="49.68"/>
  </r>
  <r>
    <x v="0"/>
    <x v="3"/>
    <x v="0"/>
    <s v="Adam Russell"/>
    <d v="2016-07-23T00:00:00"/>
    <x v="6"/>
    <s v="2016"/>
    <x v="2"/>
    <n v="5"/>
    <n v="17.829999999999998"/>
    <n v="89.149999999999991"/>
  </r>
  <r>
    <x v="2"/>
    <x v="2"/>
    <x v="1"/>
    <s v="Aaron Boyd"/>
    <d v="2016-07-23T00:00:00"/>
    <x v="6"/>
    <s v="2016"/>
    <x v="2"/>
    <n v="8"/>
    <n v="17.829999999999998"/>
    <n v="142.63999999999999"/>
  </r>
  <r>
    <x v="0"/>
    <x v="3"/>
    <x v="0"/>
    <s v="Adam Russell"/>
    <d v="2016-07-23T00:00:00"/>
    <x v="6"/>
    <s v="2016"/>
    <x v="3"/>
    <n v="6"/>
    <n v="53.35"/>
    <n v="320.10000000000002"/>
  </r>
  <r>
    <x v="0"/>
    <x v="0"/>
    <x v="0"/>
    <s v="Virginia Foster"/>
    <d v="2016-07-23T00:00:00"/>
    <x v="6"/>
    <s v="2016"/>
    <x v="0"/>
    <n v="8"/>
    <n v="12.42"/>
    <n v="99.36"/>
  </r>
  <r>
    <x v="0"/>
    <x v="1"/>
    <x v="0"/>
    <s v="Jerry Pierce"/>
    <d v="2016-07-23T00:00:00"/>
    <x v="6"/>
    <s v="2016"/>
    <x v="3"/>
    <n v="3"/>
    <n v="53.35"/>
    <n v="160.05000000000001"/>
  </r>
  <r>
    <x v="2"/>
    <x v="2"/>
    <x v="1"/>
    <s v="Jason Berry"/>
    <d v="2016-07-24T00:00:00"/>
    <x v="6"/>
    <s v="2016"/>
    <x v="0"/>
    <n v="7"/>
    <n v="12.42"/>
    <n v="86.94"/>
  </r>
  <r>
    <x v="0"/>
    <x v="3"/>
    <x v="0"/>
    <s v="Adam Russell"/>
    <d v="2016-07-24T00:00:00"/>
    <x v="6"/>
    <s v="2016"/>
    <x v="2"/>
    <n v="5"/>
    <n v="17.829999999999998"/>
    <n v="89.149999999999991"/>
  </r>
  <r>
    <x v="4"/>
    <x v="3"/>
    <x v="0"/>
    <s v="Raymond Freeman"/>
    <d v="2016-07-24T00:00:00"/>
    <x v="6"/>
    <s v="2016"/>
    <x v="1"/>
    <n v="7"/>
    <n v="16.32"/>
    <n v="114.24000000000001"/>
  </r>
  <r>
    <x v="4"/>
    <x v="1"/>
    <x v="0"/>
    <s v="Frances Campbell"/>
    <d v="2016-07-24T00:00:00"/>
    <x v="6"/>
    <s v="2016"/>
    <x v="0"/>
    <n v="3"/>
    <n v="12.42"/>
    <n v="37.26"/>
  </r>
  <r>
    <x v="0"/>
    <x v="0"/>
    <x v="0"/>
    <s v="Kevin Barnes"/>
    <d v="2016-07-24T00:00:00"/>
    <x v="6"/>
    <s v="2016"/>
    <x v="0"/>
    <n v="2"/>
    <n v="12.42"/>
    <n v="24.84"/>
  </r>
  <r>
    <x v="0"/>
    <x v="0"/>
    <x v="0"/>
    <s v="Jerry Smith"/>
    <d v="2016-07-24T00:00:00"/>
    <x v="6"/>
    <s v="2016"/>
    <x v="1"/>
    <n v="7"/>
    <n v="16.32"/>
    <n v="114.24000000000001"/>
  </r>
  <r>
    <x v="0"/>
    <x v="0"/>
    <x v="0"/>
    <s v="Randy West"/>
    <d v="2016-07-24T00:00:00"/>
    <x v="6"/>
    <s v="2016"/>
    <x v="3"/>
    <n v="9"/>
    <n v="53.35"/>
    <n v="480.15000000000003"/>
  </r>
  <r>
    <x v="1"/>
    <x v="2"/>
    <x v="1"/>
    <s v="Christine Jacobs"/>
    <d v="2016-07-24T00:00:00"/>
    <x v="6"/>
    <s v="2016"/>
    <x v="0"/>
    <n v="9"/>
    <n v="12.42"/>
    <n v="111.78"/>
  </r>
  <r>
    <x v="2"/>
    <x v="5"/>
    <x v="1"/>
    <s v="Tina Schmidt"/>
    <d v="2016-07-24T00:00:00"/>
    <x v="6"/>
    <s v="2016"/>
    <x v="2"/>
    <n v="8"/>
    <n v="17.829999999999998"/>
    <n v="142.63999999999999"/>
  </r>
  <r>
    <x v="2"/>
    <x v="2"/>
    <x v="1"/>
    <s v="Gary Cook"/>
    <d v="2016-07-25T00:00:00"/>
    <x v="6"/>
    <s v="2016"/>
    <x v="0"/>
    <n v="1"/>
    <n v="12.42"/>
    <n v="12.42"/>
  </r>
  <r>
    <x v="4"/>
    <x v="1"/>
    <x v="0"/>
    <s v="Ruby Matthews"/>
    <d v="2016-07-25T00:00:00"/>
    <x v="6"/>
    <s v="2016"/>
    <x v="1"/>
    <n v="6"/>
    <n v="16.32"/>
    <n v="97.92"/>
  </r>
  <r>
    <x v="0"/>
    <x v="0"/>
    <x v="0"/>
    <s v="Jason Patterson"/>
    <d v="2016-07-25T00:00:00"/>
    <x v="6"/>
    <s v="2016"/>
    <x v="0"/>
    <n v="8"/>
    <n v="12.42"/>
    <n v="99.36"/>
  </r>
  <r>
    <x v="3"/>
    <x v="0"/>
    <x v="0"/>
    <s v="Juan Olson"/>
    <d v="2016-07-25T00:00:00"/>
    <x v="6"/>
    <s v="2016"/>
    <x v="0"/>
    <n v="10"/>
    <n v="12.42"/>
    <n v="124.2"/>
  </r>
  <r>
    <x v="3"/>
    <x v="0"/>
    <x v="0"/>
    <s v="Wanda Cole"/>
    <d v="2016-07-25T00:00:00"/>
    <x v="6"/>
    <s v="2016"/>
    <x v="2"/>
    <n v="2"/>
    <n v="17.829999999999998"/>
    <n v="35.659999999999997"/>
  </r>
  <r>
    <x v="4"/>
    <x v="0"/>
    <x v="0"/>
    <s v="Walter Kennedy"/>
    <d v="2016-07-25T00:00:00"/>
    <x v="6"/>
    <s v="2016"/>
    <x v="0"/>
    <n v="9"/>
    <n v="12.42"/>
    <n v="111.78"/>
  </r>
  <r>
    <x v="2"/>
    <x v="5"/>
    <x v="1"/>
    <s v="Steven Stewart"/>
    <d v="2016-07-25T00:00:00"/>
    <x v="6"/>
    <s v="2016"/>
    <x v="3"/>
    <n v="6"/>
    <n v="53.35"/>
    <n v="320.10000000000002"/>
  </r>
  <r>
    <x v="1"/>
    <x v="2"/>
    <x v="1"/>
    <s v="Ernest Hernandez"/>
    <d v="2016-07-25T00:00:00"/>
    <x v="6"/>
    <s v="2016"/>
    <x v="2"/>
    <n v="2"/>
    <n v="17.829999999999998"/>
    <n v="35.659999999999997"/>
  </r>
  <r>
    <x v="3"/>
    <x v="3"/>
    <x v="0"/>
    <s v="Benjamin Spencer"/>
    <d v="2016-07-25T00:00:00"/>
    <x v="6"/>
    <s v="2016"/>
    <x v="0"/>
    <n v="6"/>
    <n v="12.42"/>
    <n v="74.52"/>
  </r>
  <r>
    <x v="2"/>
    <x v="4"/>
    <x v="1"/>
    <s v="Rose Moreno"/>
    <d v="2016-07-25T00:00:00"/>
    <x v="6"/>
    <s v="2016"/>
    <x v="2"/>
    <n v="3"/>
    <n v="17.829999999999998"/>
    <n v="53.489999999999995"/>
  </r>
  <r>
    <x v="0"/>
    <x v="0"/>
    <x v="0"/>
    <s v="Michael Foster"/>
    <d v="2016-07-25T00:00:00"/>
    <x v="6"/>
    <s v="2016"/>
    <x v="0"/>
    <n v="5"/>
    <n v="12.42"/>
    <n v="62.1"/>
  </r>
  <r>
    <x v="0"/>
    <x v="3"/>
    <x v="0"/>
    <s v="Rachel Larson"/>
    <d v="2016-07-25T00:00:00"/>
    <x v="6"/>
    <s v="2016"/>
    <x v="2"/>
    <n v="3"/>
    <n v="17.829999999999998"/>
    <n v="53.489999999999995"/>
  </r>
  <r>
    <x v="1"/>
    <x v="4"/>
    <x v="1"/>
    <s v="Lillian Howard"/>
    <d v="2016-07-25T00:00:00"/>
    <x v="6"/>
    <s v="2016"/>
    <x v="0"/>
    <n v="9"/>
    <n v="12.42"/>
    <n v="111.78"/>
  </r>
  <r>
    <x v="1"/>
    <x v="2"/>
    <x v="1"/>
    <s v="Margaret James"/>
    <d v="2016-07-25T00:00:00"/>
    <x v="6"/>
    <s v="2016"/>
    <x v="3"/>
    <n v="8"/>
    <n v="53.35"/>
    <n v="426.8"/>
  </r>
  <r>
    <x v="0"/>
    <x v="3"/>
    <x v="0"/>
    <s v="Benjamin Willis"/>
    <d v="2016-07-25T00:00:00"/>
    <x v="6"/>
    <s v="2016"/>
    <x v="3"/>
    <n v="3"/>
    <n v="53.35"/>
    <n v="160.05000000000001"/>
  </r>
  <r>
    <x v="1"/>
    <x v="2"/>
    <x v="1"/>
    <s v="Cheryl Morris"/>
    <d v="2016-07-25T00:00:00"/>
    <x v="6"/>
    <s v="2016"/>
    <x v="0"/>
    <n v="2"/>
    <n v="12.42"/>
    <n v="24.84"/>
  </r>
  <r>
    <x v="0"/>
    <x v="1"/>
    <x v="0"/>
    <s v="Judith Warren"/>
    <d v="2016-07-25T00:00:00"/>
    <x v="6"/>
    <s v="2016"/>
    <x v="0"/>
    <n v="2"/>
    <n v="12.42"/>
    <n v="24.84"/>
  </r>
  <r>
    <x v="0"/>
    <x v="3"/>
    <x v="0"/>
    <s v="Lois Woods"/>
    <d v="2016-07-26T00:00:00"/>
    <x v="6"/>
    <s v="2016"/>
    <x v="0"/>
    <n v="4"/>
    <n v="12.42"/>
    <n v="49.68"/>
  </r>
  <r>
    <x v="2"/>
    <x v="7"/>
    <x v="1"/>
    <s v="John Simpson"/>
    <d v="2016-07-26T00:00:00"/>
    <x v="6"/>
    <s v="2016"/>
    <x v="3"/>
    <n v="3"/>
    <n v="53.35"/>
    <n v="160.05000000000001"/>
  </r>
  <r>
    <x v="2"/>
    <x v="5"/>
    <x v="1"/>
    <s v="Laura Gutierrez"/>
    <d v="2016-07-26T00:00:00"/>
    <x v="6"/>
    <s v="2016"/>
    <x v="3"/>
    <n v="7"/>
    <n v="53.35"/>
    <n v="373.45"/>
  </r>
  <r>
    <x v="0"/>
    <x v="6"/>
    <x v="0"/>
    <s v="Ashley Olson"/>
    <d v="2016-07-26T00:00:00"/>
    <x v="6"/>
    <s v="2016"/>
    <x v="3"/>
    <n v="1"/>
    <n v="53.35"/>
    <n v="53.35"/>
  </r>
  <r>
    <x v="0"/>
    <x v="1"/>
    <x v="0"/>
    <s v="Joan Harvey"/>
    <d v="2016-07-26T00:00:00"/>
    <x v="6"/>
    <s v="2016"/>
    <x v="2"/>
    <n v="5"/>
    <n v="17.829999999999998"/>
    <n v="89.149999999999991"/>
  </r>
  <r>
    <x v="1"/>
    <x v="7"/>
    <x v="1"/>
    <s v="Doris Diaz"/>
    <d v="2016-07-26T00:00:00"/>
    <x v="6"/>
    <s v="2016"/>
    <x v="1"/>
    <n v="6"/>
    <n v="16.32"/>
    <n v="97.92"/>
  </r>
  <r>
    <x v="4"/>
    <x v="1"/>
    <x v="0"/>
    <s v="Mark Rogers"/>
    <d v="2016-07-26T00:00:00"/>
    <x v="6"/>
    <s v="2016"/>
    <x v="0"/>
    <n v="6"/>
    <n v="12.42"/>
    <n v="74.52"/>
  </r>
  <r>
    <x v="1"/>
    <x v="7"/>
    <x v="1"/>
    <s v="Donna Williams"/>
    <d v="2016-07-26T00:00:00"/>
    <x v="6"/>
    <s v="2016"/>
    <x v="0"/>
    <n v="1"/>
    <n v="12.42"/>
    <n v="12.42"/>
  </r>
  <r>
    <x v="2"/>
    <x v="2"/>
    <x v="1"/>
    <s v="Ruth Day"/>
    <d v="2016-07-26T00:00:00"/>
    <x v="6"/>
    <s v="2016"/>
    <x v="3"/>
    <n v="5"/>
    <n v="53.35"/>
    <n v="266.75"/>
  </r>
  <r>
    <x v="0"/>
    <x v="0"/>
    <x v="0"/>
    <s v="Juan Olson"/>
    <d v="2016-07-26T00:00:00"/>
    <x v="6"/>
    <s v="2016"/>
    <x v="0"/>
    <n v="4"/>
    <n v="12.42"/>
    <n v="49.68"/>
  </r>
  <r>
    <x v="2"/>
    <x v="7"/>
    <x v="1"/>
    <s v="Rachel Dunn"/>
    <d v="2016-07-26T00:00:00"/>
    <x v="6"/>
    <s v="2016"/>
    <x v="3"/>
    <n v="2"/>
    <n v="53.35"/>
    <n v="106.7"/>
  </r>
  <r>
    <x v="0"/>
    <x v="6"/>
    <x v="0"/>
    <s v="Phyllis Grant"/>
    <d v="2016-07-26T00:00:00"/>
    <x v="6"/>
    <s v="2016"/>
    <x v="3"/>
    <n v="10"/>
    <n v="53.35"/>
    <n v="533.5"/>
  </r>
  <r>
    <x v="0"/>
    <x v="6"/>
    <x v="0"/>
    <s v="Russell Romero"/>
    <d v="2016-07-26T00:00:00"/>
    <x v="6"/>
    <s v="2016"/>
    <x v="1"/>
    <n v="1"/>
    <n v="16.32"/>
    <n v="16.32"/>
  </r>
  <r>
    <x v="4"/>
    <x v="0"/>
    <x v="0"/>
    <s v="Martha Brown"/>
    <d v="2016-07-26T00:00:00"/>
    <x v="6"/>
    <s v="2016"/>
    <x v="2"/>
    <n v="7"/>
    <n v="17.829999999999998"/>
    <n v="124.80999999999999"/>
  </r>
  <r>
    <x v="4"/>
    <x v="6"/>
    <x v="0"/>
    <s v="Anna Franklin"/>
    <d v="2016-07-26T00:00:00"/>
    <x v="6"/>
    <s v="2016"/>
    <x v="0"/>
    <n v="4"/>
    <n v="12.42"/>
    <n v="49.68"/>
  </r>
  <r>
    <x v="0"/>
    <x v="3"/>
    <x v="0"/>
    <s v="Kathy Rice"/>
    <d v="2016-07-26T00:00:00"/>
    <x v="6"/>
    <s v="2016"/>
    <x v="1"/>
    <n v="2"/>
    <n v="16.32"/>
    <n v="32.64"/>
  </r>
  <r>
    <x v="2"/>
    <x v="2"/>
    <x v="1"/>
    <s v="Aaron Boyd"/>
    <d v="2016-07-26T00:00:00"/>
    <x v="6"/>
    <s v="2016"/>
    <x v="3"/>
    <n v="9"/>
    <n v="53.35"/>
    <n v="480.15000000000003"/>
  </r>
  <r>
    <x v="3"/>
    <x v="1"/>
    <x v="0"/>
    <s v="Phyllis Ward"/>
    <d v="2016-07-26T00:00:00"/>
    <x v="6"/>
    <s v="2016"/>
    <x v="1"/>
    <n v="2"/>
    <n v="16.32"/>
    <n v="32.64"/>
  </r>
  <r>
    <x v="3"/>
    <x v="1"/>
    <x v="0"/>
    <s v="Mark Rogers"/>
    <d v="2016-07-26T00:00:00"/>
    <x v="6"/>
    <s v="2016"/>
    <x v="0"/>
    <n v="7"/>
    <n v="12.42"/>
    <n v="86.94"/>
  </r>
  <r>
    <x v="0"/>
    <x v="1"/>
    <x v="0"/>
    <s v="Joe Ryan"/>
    <d v="2016-07-26T00:00:00"/>
    <x v="6"/>
    <s v="2016"/>
    <x v="2"/>
    <n v="3"/>
    <n v="17.829999999999998"/>
    <n v="53.489999999999995"/>
  </r>
  <r>
    <x v="0"/>
    <x v="0"/>
    <x v="0"/>
    <s v="Mary Nelson"/>
    <d v="2016-07-26T00:00:00"/>
    <x v="6"/>
    <s v="2016"/>
    <x v="1"/>
    <n v="10"/>
    <n v="16.32"/>
    <n v="163.19999999999999"/>
  </r>
  <r>
    <x v="2"/>
    <x v="4"/>
    <x v="1"/>
    <s v="Alice Taylor"/>
    <d v="2016-07-26T00:00:00"/>
    <x v="6"/>
    <s v="2016"/>
    <x v="0"/>
    <n v="6"/>
    <n v="12.42"/>
    <n v="74.52"/>
  </r>
  <r>
    <x v="4"/>
    <x v="1"/>
    <x v="0"/>
    <s v="Gloria Harper"/>
    <d v="2016-07-27T00:00:00"/>
    <x v="6"/>
    <s v="2016"/>
    <x v="0"/>
    <n v="4"/>
    <n v="12.42"/>
    <n v="49.68"/>
  </r>
  <r>
    <x v="4"/>
    <x v="1"/>
    <x v="0"/>
    <s v="Tammy Ferguson"/>
    <d v="2016-07-27T00:00:00"/>
    <x v="6"/>
    <s v="2016"/>
    <x v="1"/>
    <n v="2"/>
    <n v="16.32"/>
    <n v="32.64"/>
  </r>
  <r>
    <x v="0"/>
    <x v="1"/>
    <x v="0"/>
    <s v="Eric Stanley"/>
    <d v="2016-07-27T00:00:00"/>
    <x v="6"/>
    <s v="2016"/>
    <x v="3"/>
    <n v="9"/>
    <n v="53.35"/>
    <n v="480.15000000000003"/>
  </r>
  <r>
    <x v="3"/>
    <x v="3"/>
    <x v="0"/>
    <s v="Tammy Hart"/>
    <d v="2016-07-27T00:00:00"/>
    <x v="6"/>
    <s v="2016"/>
    <x v="2"/>
    <n v="1"/>
    <n v="17.829999999999998"/>
    <n v="17.829999999999998"/>
  </r>
  <r>
    <x v="0"/>
    <x v="0"/>
    <x v="0"/>
    <s v="Phillip Johnston"/>
    <d v="2016-07-27T00:00:00"/>
    <x v="6"/>
    <s v="2016"/>
    <x v="0"/>
    <n v="4"/>
    <n v="12.42"/>
    <n v="49.68"/>
  </r>
  <r>
    <x v="2"/>
    <x v="2"/>
    <x v="1"/>
    <s v="Annie Jenkins"/>
    <d v="2016-07-27T00:00:00"/>
    <x v="6"/>
    <s v="2016"/>
    <x v="0"/>
    <n v="9"/>
    <n v="12.42"/>
    <n v="111.78"/>
  </r>
  <r>
    <x v="3"/>
    <x v="3"/>
    <x v="0"/>
    <s v="David Allen"/>
    <d v="2016-07-27T00:00:00"/>
    <x v="6"/>
    <s v="2016"/>
    <x v="2"/>
    <n v="7"/>
    <n v="17.829999999999998"/>
    <n v="124.80999999999999"/>
  </r>
  <r>
    <x v="0"/>
    <x v="1"/>
    <x v="0"/>
    <s v="Lori Collins"/>
    <d v="2016-07-27T00:00:00"/>
    <x v="6"/>
    <s v="2016"/>
    <x v="0"/>
    <n v="7"/>
    <n v="12.42"/>
    <n v="86.94"/>
  </r>
  <r>
    <x v="1"/>
    <x v="5"/>
    <x v="1"/>
    <s v="Joan Robinson"/>
    <d v="2016-07-27T00:00:00"/>
    <x v="6"/>
    <s v="2016"/>
    <x v="3"/>
    <n v="1"/>
    <n v="53.35"/>
    <n v="53.35"/>
  </r>
  <r>
    <x v="0"/>
    <x v="1"/>
    <x v="0"/>
    <s v="Tina Jones"/>
    <d v="2016-07-27T00:00:00"/>
    <x v="6"/>
    <s v="2016"/>
    <x v="0"/>
    <n v="7"/>
    <n v="12.42"/>
    <n v="86.94"/>
  </r>
  <r>
    <x v="0"/>
    <x v="1"/>
    <x v="0"/>
    <s v="Peter Gilbert"/>
    <d v="2016-07-27T00:00:00"/>
    <x v="6"/>
    <s v="2016"/>
    <x v="2"/>
    <n v="10"/>
    <n v="17.829999999999998"/>
    <n v="178.29999999999998"/>
  </r>
  <r>
    <x v="0"/>
    <x v="1"/>
    <x v="0"/>
    <s v="Annie Wilson"/>
    <d v="2016-07-27T00:00:00"/>
    <x v="6"/>
    <s v="2016"/>
    <x v="0"/>
    <n v="4"/>
    <n v="12.42"/>
    <n v="49.68"/>
  </r>
  <r>
    <x v="4"/>
    <x v="3"/>
    <x v="0"/>
    <s v="Keith Berry"/>
    <d v="2016-07-27T00:00:00"/>
    <x v="6"/>
    <s v="2016"/>
    <x v="2"/>
    <n v="3"/>
    <n v="17.829999999999998"/>
    <n v="53.489999999999995"/>
  </r>
  <r>
    <x v="0"/>
    <x v="1"/>
    <x v="0"/>
    <s v="Jeffrey Miller"/>
    <d v="2016-07-27T00:00:00"/>
    <x v="6"/>
    <s v="2016"/>
    <x v="3"/>
    <n v="8"/>
    <n v="53.35"/>
    <n v="426.8"/>
  </r>
  <r>
    <x v="1"/>
    <x v="2"/>
    <x v="1"/>
    <s v="Stephanie Wallace"/>
    <d v="2016-07-27T00:00:00"/>
    <x v="6"/>
    <s v="2016"/>
    <x v="0"/>
    <n v="7"/>
    <n v="12.42"/>
    <n v="86.94"/>
  </r>
  <r>
    <x v="0"/>
    <x v="3"/>
    <x v="0"/>
    <s v="Judith Wood"/>
    <d v="2016-07-27T00:00:00"/>
    <x v="6"/>
    <s v="2016"/>
    <x v="2"/>
    <n v="10"/>
    <n v="17.829999999999998"/>
    <n v="178.29999999999998"/>
  </r>
  <r>
    <x v="2"/>
    <x v="2"/>
    <x v="1"/>
    <s v="Kenneth Gomez"/>
    <d v="2016-07-28T00:00:00"/>
    <x v="6"/>
    <s v="2016"/>
    <x v="0"/>
    <n v="5"/>
    <n v="12.42"/>
    <n v="62.1"/>
  </r>
  <r>
    <x v="4"/>
    <x v="3"/>
    <x v="0"/>
    <s v="Michelle Henderson"/>
    <d v="2016-07-28T00:00:00"/>
    <x v="6"/>
    <s v="2016"/>
    <x v="1"/>
    <n v="10"/>
    <n v="16.32"/>
    <n v="163.19999999999999"/>
  </r>
  <r>
    <x v="0"/>
    <x v="0"/>
    <x v="0"/>
    <s v="Albert Cook"/>
    <d v="2016-07-28T00:00:00"/>
    <x v="6"/>
    <s v="2016"/>
    <x v="2"/>
    <n v="3"/>
    <n v="17.829999999999998"/>
    <n v="53.489999999999995"/>
  </r>
  <r>
    <x v="0"/>
    <x v="3"/>
    <x v="0"/>
    <s v="Jennifer Simpson"/>
    <d v="2016-07-28T00:00:00"/>
    <x v="6"/>
    <s v="2016"/>
    <x v="0"/>
    <n v="6"/>
    <n v="12.42"/>
    <n v="74.52"/>
  </r>
  <r>
    <x v="0"/>
    <x v="1"/>
    <x v="0"/>
    <s v="Lillian Wood"/>
    <d v="2016-07-28T00:00:00"/>
    <x v="6"/>
    <s v="2016"/>
    <x v="0"/>
    <n v="3"/>
    <n v="12.42"/>
    <n v="37.26"/>
  </r>
  <r>
    <x v="0"/>
    <x v="0"/>
    <x v="0"/>
    <s v="Mary Nelson"/>
    <d v="2016-07-28T00:00:00"/>
    <x v="6"/>
    <s v="2016"/>
    <x v="0"/>
    <n v="2"/>
    <n v="12.42"/>
    <n v="24.84"/>
  </r>
  <r>
    <x v="0"/>
    <x v="0"/>
    <x v="0"/>
    <s v="Alice Davis"/>
    <d v="2016-07-28T00:00:00"/>
    <x v="6"/>
    <s v="2016"/>
    <x v="1"/>
    <n v="3"/>
    <n v="16.32"/>
    <n v="48.96"/>
  </r>
  <r>
    <x v="2"/>
    <x v="4"/>
    <x v="1"/>
    <s v="Carl Lawson"/>
    <d v="2016-07-28T00:00:00"/>
    <x v="6"/>
    <s v="2016"/>
    <x v="0"/>
    <n v="7"/>
    <n v="12.42"/>
    <n v="86.94"/>
  </r>
  <r>
    <x v="4"/>
    <x v="6"/>
    <x v="0"/>
    <s v="Irene Franklin"/>
    <d v="2016-07-28T00:00:00"/>
    <x v="6"/>
    <s v="2016"/>
    <x v="3"/>
    <n v="10"/>
    <n v="53.35"/>
    <n v="533.5"/>
  </r>
  <r>
    <x v="4"/>
    <x v="1"/>
    <x v="0"/>
    <s v="Kimberly Adams"/>
    <d v="2016-07-28T00:00:00"/>
    <x v="6"/>
    <s v="2016"/>
    <x v="2"/>
    <n v="1"/>
    <n v="17.829999999999998"/>
    <n v="17.829999999999998"/>
  </r>
  <r>
    <x v="0"/>
    <x v="3"/>
    <x v="0"/>
    <s v="Benjamin Spencer"/>
    <d v="2016-07-28T00:00:00"/>
    <x v="6"/>
    <s v="2016"/>
    <x v="3"/>
    <n v="1"/>
    <n v="53.35"/>
    <n v="53.35"/>
  </r>
  <r>
    <x v="2"/>
    <x v="2"/>
    <x v="1"/>
    <s v="Emily Matthews"/>
    <d v="2016-07-29T00:00:00"/>
    <x v="6"/>
    <s v="2016"/>
    <x v="1"/>
    <n v="7"/>
    <n v="16.32"/>
    <n v="114.24000000000001"/>
  </r>
  <r>
    <x v="0"/>
    <x v="0"/>
    <x v="0"/>
    <s v="Frances Lane"/>
    <d v="2016-07-29T00:00:00"/>
    <x v="6"/>
    <s v="2016"/>
    <x v="0"/>
    <n v="5"/>
    <n v="12.42"/>
    <n v="62.1"/>
  </r>
  <r>
    <x v="0"/>
    <x v="3"/>
    <x v="0"/>
    <s v="Judy Carpenter"/>
    <d v="2016-07-29T00:00:00"/>
    <x v="6"/>
    <s v="2016"/>
    <x v="2"/>
    <n v="7"/>
    <n v="17.829999999999998"/>
    <n v="124.80999999999999"/>
  </r>
  <r>
    <x v="1"/>
    <x v="4"/>
    <x v="1"/>
    <s v="Lois Fernandez"/>
    <d v="2016-07-29T00:00:00"/>
    <x v="6"/>
    <s v="2016"/>
    <x v="0"/>
    <n v="6"/>
    <n v="12.42"/>
    <n v="74.52"/>
  </r>
  <r>
    <x v="2"/>
    <x v="5"/>
    <x v="1"/>
    <s v="Jacqueline Little"/>
    <d v="2016-07-29T00:00:00"/>
    <x v="6"/>
    <s v="2016"/>
    <x v="1"/>
    <n v="3"/>
    <n v="16.32"/>
    <n v="48.96"/>
  </r>
  <r>
    <x v="4"/>
    <x v="1"/>
    <x v="0"/>
    <s v="Dorothy Patterson"/>
    <d v="2016-07-29T00:00:00"/>
    <x v="6"/>
    <s v="2016"/>
    <x v="2"/>
    <n v="4"/>
    <n v="17.829999999999998"/>
    <n v="71.319999999999993"/>
  </r>
  <r>
    <x v="1"/>
    <x v="2"/>
    <x v="1"/>
    <s v="Denise Henry"/>
    <d v="2016-07-29T00:00:00"/>
    <x v="6"/>
    <s v="2016"/>
    <x v="2"/>
    <n v="1"/>
    <n v="17.829999999999998"/>
    <n v="17.829999999999998"/>
  </r>
  <r>
    <x v="3"/>
    <x v="0"/>
    <x v="0"/>
    <s v="Joe Russell"/>
    <d v="2016-07-29T00:00:00"/>
    <x v="6"/>
    <s v="2016"/>
    <x v="3"/>
    <n v="6"/>
    <n v="53.35"/>
    <n v="320.10000000000002"/>
  </r>
  <r>
    <x v="4"/>
    <x v="1"/>
    <x v="0"/>
    <s v="Kenneth Lane"/>
    <d v="2016-07-29T00:00:00"/>
    <x v="6"/>
    <s v="2016"/>
    <x v="0"/>
    <n v="7"/>
    <n v="12.42"/>
    <n v="86.94"/>
  </r>
  <r>
    <x v="4"/>
    <x v="0"/>
    <x v="0"/>
    <s v="Carl Ford"/>
    <d v="2016-07-29T00:00:00"/>
    <x v="6"/>
    <s v="2016"/>
    <x v="1"/>
    <n v="9"/>
    <n v="16.32"/>
    <n v="146.88"/>
  </r>
  <r>
    <x v="2"/>
    <x v="2"/>
    <x v="1"/>
    <s v="Paula Ross"/>
    <d v="2016-07-29T00:00:00"/>
    <x v="6"/>
    <s v="2016"/>
    <x v="2"/>
    <n v="9"/>
    <n v="17.829999999999998"/>
    <n v="160.46999999999997"/>
  </r>
  <r>
    <x v="0"/>
    <x v="0"/>
    <x v="0"/>
    <s v="Cheryl Williamson"/>
    <d v="2016-07-29T00:00:00"/>
    <x v="6"/>
    <s v="2016"/>
    <x v="0"/>
    <n v="8"/>
    <n v="12.42"/>
    <n v="99.36"/>
  </r>
  <r>
    <x v="1"/>
    <x v="4"/>
    <x v="1"/>
    <s v="Henry Stanley"/>
    <d v="2016-07-29T00:00:00"/>
    <x v="6"/>
    <s v="2016"/>
    <x v="0"/>
    <n v="8"/>
    <n v="12.42"/>
    <n v="99.36"/>
  </r>
  <r>
    <x v="0"/>
    <x v="0"/>
    <x v="0"/>
    <s v="Joe Russell"/>
    <d v="2016-07-29T00:00:00"/>
    <x v="6"/>
    <s v="2016"/>
    <x v="2"/>
    <n v="2"/>
    <n v="17.829999999999998"/>
    <n v="35.659999999999997"/>
  </r>
  <r>
    <x v="4"/>
    <x v="6"/>
    <x v="0"/>
    <s v="Marilyn Perry"/>
    <d v="2016-07-29T00:00:00"/>
    <x v="6"/>
    <s v="2016"/>
    <x v="0"/>
    <n v="7"/>
    <n v="12.42"/>
    <n v="86.94"/>
  </r>
  <r>
    <x v="2"/>
    <x v="2"/>
    <x v="1"/>
    <s v="Jeremy Baker"/>
    <d v="2016-07-29T00:00:00"/>
    <x v="6"/>
    <s v="2016"/>
    <x v="1"/>
    <n v="3"/>
    <n v="16.32"/>
    <n v="48.96"/>
  </r>
  <r>
    <x v="1"/>
    <x v="2"/>
    <x v="1"/>
    <s v="Ernest Carter"/>
    <d v="2016-07-29T00:00:00"/>
    <x v="6"/>
    <s v="2016"/>
    <x v="0"/>
    <n v="3"/>
    <n v="12.42"/>
    <n v="37.26"/>
  </r>
  <r>
    <x v="3"/>
    <x v="3"/>
    <x v="0"/>
    <s v="Robert Collins"/>
    <d v="2016-07-29T00:00:00"/>
    <x v="6"/>
    <s v="2016"/>
    <x v="0"/>
    <n v="8"/>
    <n v="12.42"/>
    <n v="99.36"/>
  </r>
  <r>
    <x v="4"/>
    <x v="1"/>
    <x v="0"/>
    <s v="Ruby Matthews"/>
    <d v="2016-07-29T00:00:00"/>
    <x v="6"/>
    <s v="2016"/>
    <x v="0"/>
    <n v="9"/>
    <n v="12.42"/>
    <n v="111.78"/>
  </r>
  <r>
    <x v="3"/>
    <x v="3"/>
    <x v="0"/>
    <s v="Cynthia Lewis"/>
    <d v="2016-07-29T00:00:00"/>
    <x v="6"/>
    <s v="2016"/>
    <x v="2"/>
    <n v="5"/>
    <n v="17.829999999999998"/>
    <n v="89.149999999999991"/>
  </r>
  <r>
    <x v="0"/>
    <x v="0"/>
    <x v="0"/>
    <s v="Carolyn Vasquez"/>
    <d v="2016-07-29T00:00:00"/>
    <x v="6"/>
    <s v="2016"/>
    <x v="0"/>
    <n v="4"/>
    <n v="12.42"/>
    <n v="49.68"/>
  </r>
  <r>
    <x v="0"/>
    <x v="0"/>
    <x v="0"/>
    <s v="Steven Kelly"/>
    <d v="2016-07-29T00:00:00"/>
    <x v="6"/>
    <s v="2016"/>
    <x v="3"/>
    <n v="8"/>
    <n v="53.35"/>
    <n v="426.8"/>
  </r>
  <r>
    <x v="1"/>
    <x v="7"/>
    <x v="1"/>
    <s v="Doris Diaz"/>
    <d v="2016-07-30T00:00:00"/>
    <x v="6"/>
    <s v="2016"/>
    <x v="3"/>
    <n v="1"/>
    <n v="53.35"/>
    <n v="53.35"/>
  </r>
  <r>
    <x v="3"/>
    <x v="0"/>
    <x v="0"/>
    <s v="Steven Miller"/>
    <d v="2016-07-30T00:00:00"/>
    <x v="6"/>
    <s v="2016"/>
    <x v="1"/>
    <n v="5"/>
    <n v="16.32"/>
    <n v="81.599999999999994"/>
  </r>
  <r>
    <x v="0"/>
    <x v="1"/>
    <x v="0"/>
    <s v="Jane Sims"/>
    <d v="2016-07-30T00:00:00"/>
    <x v="6"/>
    <s v="2016"/>
    <x v="0"/>
    <n v="3"/>
    <n v="12.42"/>
    <n v="37.26"/>
  </r>
  <r>
    <x v="0"/>
    <x v="1"/>
    <x v="0"/>
    <s v="Louise Frazier"/>
    <d v="2016-07-30T00:00:00"/>
    <x v="6"/>
    <s v="2016"/>
    <x v="3"/>
    <n v="1"/>
    <n v="53.35"/>
    <n v="53.35"/>
  </r>
  <r>
    <x v="0"/>
    <x v="3"/>
    <x v="0"/>
    <s v="Jennifer Simpson"/>
    <d v="2016-07-30T00:00:00"/>
    <x v="6"/>
    <s v="2016"/>
    <x v="1"/>
    <n v="3"/>
    <n v="16.32"/>
    <n v="48.96"/>
  </r>
  <r>
    <x v="4"/>
    <x v="0"/>
    <x v="0"/>
    <s v="Linda Morrison"/>
    <d v="2016-07-30T00:00:00"/>
    <x v="6"/>
    <s v="2016"/>
    <x v="0"/>
    <n v="7"/>
    <n v="12.42"/>
    <n v="86.94"/>
  </r>
  <r>
    <x v="0"/>
    <x v="0"/>
    <x v="0"/>
    <s v="Walter Kennedy"/>
    <d v="2016-07-30T00:00:00"/>
    <x v="6"/>
    <s v="2016"/>
    <x v="3"/>
    <n v="10"/>
    <n v="53.35"/>
    <n v="533.5"/>
  </r>
  <r>
    <x v="2"/>
    <x v="4"/>
    <x v="1"/>
    <s v="Brian Bryant"/>
    <d v="2016-07-30T00:00:00"/>
    <x v="6"/>
    <s v="2016"/>
    <x v="0"/>
    <n v="7"/>
    <n v="12.42"/>
    <n v="86.94"/>
  </r>
  <r>
    <x v="0"/>
    <x v="1"/>
    <x v="0"/>
    <s v="Jessica Lewis"/>
    <d v="2016-07-30T00:00:00"/>
    <x v="6"/>
    <s v="2016"/>
    <x v="2"/>
    <n v="3"/>
    <n v="17.829999999999998"/>
    <n v="53.489999999999995"/>
  </r>
  <r>
    <x v="0"/>
    <x v="3"/>
    <x v="0"/>
    <s v="Laura Wells"/>
    <d v="2016-07-30T00:00:00"/>
    <x v="6"/>
    <s v="2016"/>
    <x v="2"/>
    <n v="5"/>
    <n v="17.829999999999998"/>
    <n v="89.149999999999991"/>
  </r>
  <r>
    <x v="1"/>
    <x v="5"/>
    <x v="1"/>
    <s v="Joan Robinson"/>
    <d v="2016-07-30T00:00:00"/>
    <x v="6"/>
    <s v="2016"/>
    <x v="2"/>
    <n v="1"/>
    <n v="17.829999999999998"/>
    <n v="17.829999999999998"/>
  </r>
  <r>
    <x v="1"/>
    <x v="4"/>
    <x v="1"/>
    <s v="Alan Cole"/>
    <d v="2016-07-30T00:00:00"/>
    <x v="6"/>
    <s v="2016"/>
    <x v="1"/>
    <n v="10"/>
    <n v="16.32"/>
    <n v="163.19999999999999"/>
  </r>
  <r>
    <x v="4"/>
    <x v="1"/>
    <x v="0"/>
    <s v="Joshua Campbell"/>
    <d v="2016-07-30T00:00:00"/>
    <x v="6"/>
    <s v="2016"/>
    <x v="0"/>
    <n v="4"/>
    <n v="12.42"/>
    <n v="49.68"/>
  </r>
  <r>
    <x v="1"/>
    <x v="2"/>
    <x v="1"/>
    <s v="Susan Jacobs"/>
    <d v="2016-07-30T00:00:00"/>
    <x v="6"/>
    <s v="2016"/>
    <x v="3"/>
    <n v="2"/>
    <n v="53.35"/>
    <n v="106.7"/>
  </r>
  <r>
    <x v="4"/>
    <x v="0"/>
    <x v="0"/>
    <s v="Jacqueline Hart"/>
    <d v="2016-07-30T00:00:00"/>
    <x v="6"/>
    <s v="2016"/>
    <x v="2"/>
    <n v="5"/>
    <n v="17.829999999999998"/>
    <n v="89.149999999999991"/>
  </r>
  <r>
    <x v="0"/>
    <x v="1"/>
    <x v="0"/>
    <s v="Roy Collins"/>
    <d v="2016-07-30T00:00:00"/>
    <x v="6"/>
    <s v="2016"/>
    <x v="2"/>
    <n v="9"/>
    <n v="17.829999999999998"/>
    <n v="160.46999999999997"/>
  </r>
  <r>
    <x v="0"/>
    <x v="3"/>
    <x v="0"/>
    <s v="Heather Larson"/>
    <d v="2016-07-31T00:00:00"/>
    <x v="6"/>
    <s v="2016"/>
    <x v="3"/>
    <n v="1"/>
    <n v="53.35"/>
    <n v="53.35"/>
  </r>
  <r>
    <x v="3"/>
    <x v="0"/>
    <x v="0"/>
    <s v="Gregory Thompson"/>
    <d v="2016-07-31T00:00:00"/>
    <x v="6"/>
    <s v="2016"/>
    <x v="0"/>
    <n v="3"/>
    <n v="12.42"/>
    <n v="37.26"/>
  </r>
  <r>
    <x v="1"/>
    <x v="2"/>
    <x v="1"/>
    <s v="Shirley Chavez"/>
    <d v="2016-07-31T00:00:00"/>
    <x v="6"/>
    <s v="2016"/>
    <x v="2"/>
    <n v="6"/>
    <n v="17.829999999999998"/>
    <n v="106.97999999999999"/>
  </r>
  <r>
    <x v="2"/>
    <x v="2"/>
    <x v="1"/>
    <s v="Gloria Morris"/>
    <d v="2016-07-31T00:00:00"/>
    <x v="6"/>
    <s v="2016"/>
    <x v="3"/>
    <n v="6"/>
    <n v="53.35"/>
    <n v="320.10000000000002"/>
  </r>
  <r>
    <x v="0"/>
    <x v="1"/>
    <x v="0"/>
    <s v="Judith Warren"/>
    <d v="2016-07-31T00:00:00"/>
    <x v="6"/>
    <s v="2016"/>
    <x v="2"/>
    <n v="7"/>
    <n v="17.829999999999998"/>
    <n v="124.80999999999999"/>
  </r>
  <r>
    <x v="1"/>
    <x v="5"/>
    <x v="1"/>
    <s v="Adam Garza"/>
    <d v="2016-07-31T00:00:00"/>
    <x v="6"/>
    <s v="2016"/>
    <x v="0"/>
    <n v="7"/>
    <n v="12.42"/>
    <n v="86.94"/>
  </r>
  <r>
    <x v="0"/>
    <x v="3"/>
    <x v="0"/>
    <s v="Dorothy Baker"/>
    <d v="2016-07-31T00:00:00"/>
    <x v="6"/>
    <s v="2016"/>
    <x v="0"/>
    <n v="6"/>
    <n v="12.42"/>
    <n v="74.52"/>
  </r>
  <r>
    <x v="0"/>
    <x v="0"/>
    <x v="0"/>
    <s v="Antonio Hunter"/>
    <d v="2016-07-31T00:00:00"/>
    <x v="6"/>
    <s v="2016"/>
    <x v="1"/>
    <n v="1"/>
    <n v="16.32"/>
    <n v="16.32"/>
  </r>
  <r>
    <x v="2"/>
    <x v="4"/>
    <x v="1"/>
    <s v="Jeremy Diaz"/>
    <d v="2016-07-31T00:00:00"/>
    <x v="6"/>
    <s v="2016"/>
    <x v="3"/>
    <n v="4"/>
    <n v="53.35"/>
    <n v="213.4"/>
  </r>
  <r>
    <x v="0"/>
    <x v="6"/>
    <x v="0"/>
    <s v="Sandra Meyer"/>
    <d v="2016-07-31T00:00:00"/>
    <x v="6"/>
    <s v="2016"/>
    <x v="2"/>
    <n v="3"/>
    <n v="17.829999999999998"/>
    <n v="53.489999999999995"/>
  </r>
  <r>
    <x v="2"/>
    <x v="4"/>
    <x v="1"/>
    <s v="Henry Stanley"/>
    <d v="2016-07-31T00:00:00"/>
    <x v="6"/>
    <s v="2016"/>
    <x v="0"/>
    <n v="5"/>
    <n v="12.42"/>
    <n v="62.1"/>
  </r>
  <r>
    <x v="2"/>
    <x v="2"/>
    <x v="1"/>
    <s v="Susan Gomez"/>
    <d v="2016-07-31T00:00:00"/>
    <x v="6"/>
    <s v="2016"/>
    <x v="0"/>
    <n v="4"/>
    <n v="12.42"/>
    <n v="49.68"/>
  </r>
  <r>
    <x v="0"/>
    <x v="1"/>
    <x v="0"/>
    <s v="Nicholas Howell"/>
    <d v="2016-07-31T00:00:00"/>
    <x v="6"/>
    <s v="2016"/>
    <x v="0"/>
    <n v="9"/>
    <n v="12.42"/>
    <n v="111.78"/>
  </r>
  <r>
    <x v="3"/>
    <x v="0"/>
    <x v="0"/>
    <s v="Jason Patterson"/>
    <d v="2016-07-31T00:00:00"/>
    <x v="6"/>
    <s v="2016"/>
    <x v="0"/>
    <n v="4"/>
    <n v="12.42"/>
    <n v="49.68"/>
  </r>
  <r>
    <x v="1"/>
    <x v="4"/>
    <x v="1"/>
    <s v="Henry Stanley"/>
    <d v="2016-07-31T00:00:00"/>
    <x v="6"/>
    <s v="2016"/>
    <x v="3"/>
    <n v="9"/>
    <n v="53.35"/>
    <n v="480.15000000000003"/>
  </r>
  <r>
    <x v="0"/>
    <x v="0"/>
    <x v="0"/>
    <s v="Carl Ford"/>
    <d v="2016-07-31T00:00:00"/>
    <x v="6"/>
    <s v="2016"/>
    <x v="0"/>
    <n v="6"/>
    <n v="12.42"/>
    <n v="74.52"/>
  </r>
  <r>
    <x v="2"/>
    <x v="4"/>
    <x v="1"/>
    <s v="Alice Taylor"/>
    <d v="2016-07-31T00:00:00"/>
    <x v="6"/>
    <s v="2016"/>
    <x v="3"/>
    <n v="1"/>
    <n v="53.35"/>
    <n v="53.35"/>
  </r>
  <r>
    <x v="4"/>
    <x v="0"/>
    <x v="0"/>
    <s v="Mary Nelson"/>
    <d v="2016-08-01T00:00:00"/>
    <x v="7"/>
    <s v="2016"/>
    <x v="1"/>
    <n v="7"/>
    <n v="16.32"/>
    <n v="114.24000000000001"/>
  </r>
  <r>
    <x v="2"/>
    <x v="2"/>
    <x v="1"/>
    <s v="Karen Willis"/>
    <d v="2016-08-01T00:00:00"/>
    <x v="7"/>
    <s v="2016"/>
    <x v="3"/>
    <n v="3"/>
    <n v="53.35"/>
    <n v="160.05000000000001"/>
  </r>
  <r>
    <x v="0"/>
    <x v="1"/>
    <x v="0"/>
    <s v="Eugene Wilson"/>
    <d v="2016-08-01T00:00:00"/>
    <x v="7"/>
    <s v="2016"/>
    <x v="2"/>
    <n v="8"/>
    <n v="17.829999999999998"/>
    <n v="142.63999999999999"/>
  </r>
  <r>
    <x v="0"/>
    <x v="0"/>
    <x v="0"/>
    <s v="Janice Mason"/>
    <d v="2016-08-01T00:00:00"/>
    <x v="7"/>
    <s v="2016"/>
    <x v="2"/>
    <n v="4"/>
    <n v="17.829999999999998"/>
    <n v="71.319999999999993"/>
  </r>
  <r>
    <x v="0"/>
    <x v="3"/>
    <x v="0"/>
    <s v="Brian Ryan"/>
    <d v="2016-08-01T00:00:00"/>
    <x v="7"/>
    <s v="2016"/>
    <x v="1"/>
    <n v="1"/>
    <n v="16.32"/>
    <n v="16.32"/>
  </r>
  <r>
    <x v="0"/>
    <x v="1"/>
    <x v="0"/>
    <s v="Albert Miller"/>
    <d v="2016-08-01T00:00:00"/>
    <x v="7"/>
    <s v="2016"/>
    <x v="0"/>
    <n v="4"/>
    <n v="12.42"/>
    <n v="49.68"/>
  </r>
  <r>
    <x v="2"/>
    <x v="5"/>
    <x v="1"/>
    <s v="Diana Hamilton"/>
    <d v="2016-08-01T00:00:00"/>
    <x v="7"/>
    <s v="2016"/>
    <x v="2"/>
    <n v="2"/>
    <n v="17.829999999999998"/>
    <n v="35.659999999999997"/>
  </r>
  <r>
    <x v="0"/>
    <x v="1"/>
    <x v="0"/>
    <s v="Cynthia Ray"/>
    <d v="2016-08-02T00:00:00"/>
    <x v="7"/>
    <s v="2016"/>
    <x v="3"/>
    <n v="2"/>
    <n v="53.35"/>
    <n v="106.7"/>
  </r>
  <r>
    <x v="0"/>
    <x v="0"/>
    <x v="0"/>
    <s v="Phillip Young"/>
    <d v="2016-08-02T00:00:00"/>
    <x v="7"/>
    <s v="2016"/>
    <x v="0"/>
    <n v="5"/>
    <n v="12.42"/>
    <n v="62.1"/>
  </r>
  <r>
    <x v="2"/>
    <x v="2"/>
    <x v="1"/>
    <s v="Ernest Carter"/>
    <d v="2016-08-02T00:00:00"/>
    <x v="7"/>
    <s v="2016"/>
    <x v="1"/>
    <n v="5"/>
    <n v="16.32"/>
    <n v="81.599999999999994"/>
  </r>
  <r>
    <x v="0"/>
    <x v="1"/>
    <x v="0"/>
    <s v="Cynthia Brooks"/>
    <d v="2016-08-02T00:00:00"/>
    <x v="7"/>
    <s v="2016"/>
    <x v="2"/>
    <n v="4"/>
    <n v="17.829999999999998"/>
    <n v="71.319999999999993"/>
  </r>
  <r>
    <x v="0"/>
    <x v="6"/>
    <x v="0"/>
    <s v="Maria Long"/>
    <d v="2016-08-02T00:00:00"/>
    <x v="7"/>
    <s v="2016"/>
    <x v="0"/>
    <n v="1"/>
    <n v="12.42"/>
    <n v="12.42"/>
  </r>
  <r>
    <x v="2"/>
    <x v="7"/>
    <x v="1"/>
    <s v="Kimberly Bennett"/>
    <d v="2016-08-02T00:00:00"/>
    <x v="7"/>
    <s v="2016"/>
    <x v="0"/>
    <n v="3"/>
    <n v="12.42"/>
    <n v="37.26"/>
  </r>
  <r>
    <x v="1"/>
    <x v="5"/>
    <x v="1"/>
    <s v="Ann Hall"/>
    <d v="2016-08-02T00:00:00"/>
    <x v="7"/>
    <s v="2016"/>
    <x v="3"/>
    <n v="7"/>
    <n v="53.35"/>
    <n v="373.45"/>
  </r>
  <r>
    <x v="2"/>
    <x v="2"/>
    <x v="1"/>
    <s v="Craig Thomas"/>
    <d v="2016-08-02T00:00:00"/>
    <x v="7"/>
    <s v="2016"/>
    <x v="1"/>
    <n v="3"/>
    <n v="16.32"/>
    <n v="48.96"/>
  </r>
  <r>
    <x v="2"/>
    <x v="4"/>
    <x v="1"/>
    <s v="Gloria Oliver"/>
    <d v="2016-08-02T00:00:00"/>
    <x v="7"/>
    <s v="2016"/>
    <x v="0"/>
    <n v="6"/>
    <n v="12.42"/>
    <n v="74.52"/>
  </r>
  <r>
    <x v="1"/>
    <x v="2"/>
    <x v="1"/>
    <s v="Jennifer Adams"/>
    <d v="2016-08-02T00:00:00"/>
    <x v="7"/>
    <s v="2016"/>
    <x v="0"/>
    <n v="7"/>
    <n v="12.42"/>
    <n v="86.94"/>
  </r>
  <r>
    <x v="4"/>
    <x v="3"/>
    <x v="0"/>
    <s v="Joshua Washington"/>
    <d v="2016-08-02T00:00:00"/>
    <x v="7"/>
    <s v="2016"/>
    <x v="2"/>
    <n v="7"/>
    <n v="17.829999999999998"/>
    <n v="124.80999999999999"/>
  </r>
  <r>
    <x v="3"/>
    <x v="0"/>
    <x v="0"/>
    <s v="Louise Green"/>
    <d v="2016-08-02T00:00:00"/>
    <x v="7"/>
    <s v="2016"/>
    <x v="1"/>
    <n v="1"/>
    <n v="16.32"/>
    <n v="16.32"/>
  </r>
  <r>
    <x v="4"/>
    <x v="3"/>
    <x v="0"/>
    <s v="Cheryl Howard"/>
    <d v="2016-08-02T00:00:00"/>
    <x v="7"/>
    <s v="2016"/>
    <x v="0"/>
    <n v="1"/>
    <n v="12.42"/>
    <n v="12.42"/>
  </r>
  <r>
    <x v="3"/>
    <x v="1"/>
    <x v="0"/>
    <s v="Shirley Murray"/>
    <d v="2016-08-02T00:00:00"/>
    <x v="7"/>
    <s v="2016"/>
    <x v="1"/>
    <n v="9"/>
    <n v="16.32"/>
    <n v="146.88"/>
  </r>
  <r>
    <x v="1"/>
    <x v="5"/>
    <x v="1"/>
    <s v="Joan Robinson"/>
    <d v="2016-08-03T00:00:00"/>
    <x v="7"/>
    <s v="2016"/>
    <x v="1"/>
    <n v="7"/>
    <n v="16.32"/>
    <n v="114.24000000000001"/>
  </r>
  <r>
    <x v="2"/>
    <x v="2"/>
    <x v="1"/>
    <s v="Stephanie Wallace"/>
    <d v="2016-08-03T00:00:00"/>
    <x v="7"/>
    <s v="2016"/>
    <x v="1"/>
    <n v="8"/>
    <n v="16.32"/>
    <n v="130.56"/>
  </r>
  <r>
    <x v="3"/>
    <x v="0"/>
    <x v="0"/>
    <s v="Randy West"/>
    <d v="2016-08-03T00:00:00"/>
    <x v="7"/>
    <s v="2016"/>
    <x v="0"/>
    <n v="4"/>
    <n v="12.42"/>
    <n v="49.68"/>
  </r>
  <r>
    <x v="1"/>
    <x v="2"/>
    <x v="1"/>
    <s v="Jennifer Adams"/>
    <d v="2016-08-03T00:00:00"/>
    <x v="7"/>
    <s v="2016"/>
    <x v="1"/>
    <n v="4"/>
    <n v="16.32"/>
    <n v="65.28"/>
  </r>
  <r>
    <x v="0"/>
    <x v="3"/>
    <x v="0"/>
    <s v="Judith Wood"/>
    <d v="2016-08-03T00:00:00"/>
    <x v="7"/>
    <s v="2016"/>
    <x v="1"/>
    <n v="5"/>
    <n v="16.32"/>
    <n v="81.599999999999994"/>
  </r>
  <r>
    <x v="0"/>
    <x v="1"/>
    <x v="0"/>
    <s v="Jimmy Bailey"/>
    <d v="2016-08-03T00:00:00"/>
    <x v="7"/>
    <s v="2016"/>
    <x v="0"/>
    <n v="1"/>
    <n v="12.42"/>
    <n v="12.42"/>
  </r>
  <r>
    <x v="2"/>
    <x v="7"/>
    <x v="1"/>
    <s v="Craig Lewis"/>
    <d v="2016-08-03T00:00:00"/>
    <x v="7"/>
    <s v="2016"/>
    <x v="0"/>
    <n v="5"/>
    <n v="12.42"/>
    <n v="62.1"/>
  </r>
  <r>
    <x v="0"/>
    <x v="1"/>
    <x v="0"/>
    <s v="Roger Freeman"/>
    <d v="2016-08-03T00:00:00"/>
    <x v="7"/>
    <s v="2016"/>
    <x v="0"/>
    <n v="10"/>
    <n v="12.42"/>
    <n v="124.2"/>
  </r>
  <r>
    <x v="2"/>
    <x v="2"/>
    <x v="1"/>
    <s v="Judy Sanchez"/>
    <d v="2016-08-03T00:00:00"/>
    <x v="7"/>
    <s v="2016"/>
    <x v="0"/>
    <n v="3"/>
    <n v="12.42"/>
    <n v="37.26"/>
  </r>
  <r>
    <x v="0"/>
    <x v="1"/>
    <x v="0"/>
    <s v="Lillian Wood"/>
    <d v="2016-08-03T00:00:00"/>
    <x v="7"/>
    <s v="2016"/>
    <x v="2"/>
    <n v="1"/>
    <n v="17.829999999999998"/>
    <n v="17.829999999999998"/>
  </r>
  <r>
    <x v="3"/>
    <x v="1"/>
    <x v="0"/>
    <s v="Lois Castillo"/>
    <d v="2016-08-03T00:00:00"/>
    <x v="7"/>
    <s v="2016"/>
    <x v="1"/>
    <n v="3"/>
    <n v="16.32"/>
    <n v="48.96"/>
  </r>
  <r>
    <x v="2"/>
    <x v="2"/>
    <x v="1"/>
    <s v="Charles Collins"/>
    <d v="2016-08-03T00:00:00"/>
    <x v="7"/>
    <s v="2016"/>
    <x v="0"/>
    <n v="5"/>
    <n v="12.42"/>
    <n v="62.1"/>
  </r>
  <r>
    <x v="2"/>
    <x v="5"/>
    <x v="1"/>
    <s v="Dennis Fields"/>
    <d v="2016-08-03T00:00:00"/>
    <x v="7"/>
    <s v="2016"/>
    <x v="2"/>
    <n v="1"/>
    <n v="17.829999999999998"/>
    <n v="17.829999999999998"/>
  </r>
  <r>
    <x v="0"/>
    <x v="6"/>
    <x v="0"/>
    <s v="Jane Watkins"/>
    <d v="2016-08-04T00:00:00"/>
    <x v="7"/>
    <s v="2016"/>
    <x v="3"/>
    <n v="6"/>
    <n v="53.35"/>
    <n v="320.10000000000002"/>
  </r>
  <r>
    <x v="2"/>
    <x v="2"/>
    <x v="1"/>
    <s v="Stephanie Wallace"/>
    <d v="2016-08-04T00:00:00"/>
    <x v="7"/>
    <s v="2016"/>
    <x v="0"/>
    <n v="2"/>
    <n v="12.42"/>
    <n v="24.84"/>
  </r>
  <r>
    <x v="2"/>
    <x v="5"/>
    <x v="1"/>
    <s v="Kelly Wagner"/>
    <d v="2016-08-04T00:00:00"/>
    <x v="7"/>
    <s v="2016"/>
    <x v="0"/>
    <n v="2"/>
    <n v="12.42"/>
    <n v="24.84"/>
  </r>
  <r>
    <x v="3"/>
    <x v="1"/>
    <x v="0"/>
    <s v="Mark Rogers"/>
    <d v="2016-08-04T00:00:00"/>
    <x v="7"/>
    <s v="2016"/>
    <x v="3"/>
    <n v="3"/>
    <n v="53.35"/>
    <n v="160.05000000000001"/>
  </r>
  <r>
    <x v="3"/>
    <x v="1"/>
    <x v="0"/>
    <s v="Christopher Oliver"/>
    <d v="2016-08-04T00:00:00"/>
    <x v="7"/>
    <s v="2016"/>
    <x v="1"/>
    <n v="5"/>
    <n v="16.32"/>
    <n v="81.599999999999994"/>
  </r>
  <r>
    <x v="3"/>
    <x v="1"/>
    <x v="0"/>
    <s v="Roy Young"/>
    <d v="2016-08-04T00:00:00"/>
    <x v="7"/>
    <s v="2016"/>
    <x v="0"/>
    <n v="8"/>
    <n v="12.42"/>
    <n v="99.36"/>
  </r>
  <r>
    <x v="2"/>
    <x v="2"/>
    <x v="1"/>
    <s v="Gary Weaver"/>
    <d v="2016-08-04T00:00:00"/>
    <x v="7"/>
    <s v="2016"/>
    <x v="2"/>
    <n v="5"/>
    <n v="17.829999999999998"/>
    <n v="89.149999999999991"/>
  </r>
  <r>
    <x v="3"/>
    <x v="1"/>
    <x v="0"/>
    <s v="Edward Cooper"/>
    <d v="2016-08-04T00:00:00"/>
    <x v="7"/>
    <s v="2016"/>
    <x v="1"/>
    <n v="10"/>
    <n v="16.32"/>
    <n v="163.19999999999999"/>
  </r>
  <r>
    <x v="1"/>
    <x v="2"/>
    <x v="1"/>
    <s v="Carol Pierce"/>
    <d v="2016-08-04T00:00:00"/>
    <x v="7"/>
    <s v="2016"/>
    <x v="0"/>
    <n v="10"/>
    <n v="12.42"/>
    <n v="124.2"/>
  </r>
  <r>
    <x v="2"/>
    <x v="2"/>
    <x v="1"/>
    <s v="Craig Hicks"/>
    <d v="2016-08-04T00:00:00"/>
    <x v="7"/>
    <s v="2016"/>
    <x v="0"/>
    <n v="6"/>
    <n v="12.42"/>
    <n v="74.52"/>
  </r>
  <r>
    <x v="0"/>
    <x v="1"/>
    <x v="0"/>
    <s v="Harold Daniels"/>
    <d v="2016-08-04T00:00:00"/>
    <x v="7"/>
    <s v="2016"/>
    <x v="0"/>
    <n v="2"/>
    <n v="12.42"/>
    <n v="24.84"/>
  </r>
  <r>
    <x v="0"/>
    <x v="3"/>
    <x v="0"/>
    <s v="Judith Gray"/>
    <d v="2016-08-04T00:00:00"/>
    <x v="7"/>
    <s v="2016"/>
    <x v="2"/>
    <n v="6"/>
    <n v="17.829999999999998"/>
    <n v="106.97999999999999"/>
  </r>
  <r>
    <x v="2"/>
    <x v="4"/>
    <x v="1"/>
    <s v="Teresa Fisher"/>
    <d v="2016-08-04T00:00:00"/>
    <x v="7"/>
    <s v="2016"/>
    <x v="2"/>
    <n v="6"/>
    <n v="17.829999999999998"/>
    <n v="106.97999999999999"/>
  </r>
  <r>
    <x v="0"/>
    <x v="0"/>
    <x v="0"/>
    <s v="Mary Nelson"/>
    <d v="2016-08-04T00:00:00"/>
    <x v="7"/>
    <s v="2016"/>
    <x v="1"/>
    <n v="3"/>
    <n v="16.32"/>
    <n v="48.96"/>
  </r>
  <r>
    <x v="1"/>
    <x v="2"/>
    <x v="1"/>
    <s v="Craig Thomas"/>
    <d v="2016-08-04T00:00:00"/>
    <x v="7"/>
    <s v="2016"/>
    <x v="0"/>
    <n v="5"/>
    <n v="12.42"/>
    <n v="62.1"/>
  </r>
  <r>
    <x v="0"/>
    <x v="1"/>
    <x v="0"/>
    <s v="Marie Rivera"/>
    <d v="2016-08-05T00:00:00"/>
    <x v="7"/>
    <s v="2016"/>
    <x v="0"/>
    <n v="1"/>
    <n v="12.42"/>
    <n v="12.42"/>
  </r>
  <r>
    <x v="0"/>
    <x v="1"/>
    <x v="0"/>
    <s v="Nicholas Howell"/>
    <d v="2016-08-05T00:00:00"/>
    <x v="7"/>
    <s v="2016"/>
    <x v="0"/>
    <n v="9"/>
    <n v="12.42"/>
    <n v="111.78"/>
  </r>
  <r>
    <x v="2"/>
    <x v="5"/>
    <x v="1"/>
    <s v="Joshua Baker"/>
    <d v="2016-08-05T00:00:00"/>
    <x v="7"/>
    <s v="2016"/>
    <x v="1"/>
    <n v="7"/>
    <n v="16.32"/>
    <n v="114.24000000000001"/>
  </r>
  <r>
    <x v="2"/>
    <x v="2"/>
    <x v="1"/>
    <s v="Denise Henry"/>
    <d v="2016-08-05T00:00:00"/>
    <x v="7"/>
    <s v="2016"/>
    <x v="0"/>
    <n v="6"/>
    <n v="12.42"/>
    <n v="74.52"/>
  </r>
  <r>
    <x v="2"/>
    <x v="5"/>
    <x v="1"/>
    <s v="Andrea Lawrence"/>
    <d v="2016-08-05T00:00:00"/>
    <x v="7"/>
    <s v="2016"/>
    <x v="0"/>
    <n v="4"/>
    <n v="12.42"/>
    <n v="49.68"/>
  </r>
  <r>
    <x v="0"/>
    <x v="1"/>
    <x v="0"/>
    <s v="Joan Harvey"/>
    <d v="2016-08-05T00:00:00"/>
    <x v="7"/>
    <s v="2016"/>
    <x v="0"/>
    <n v="7"/>
    <n v="12.42"/>
    <n v="86.94"/>
  </r>
  <r>
    <x v="0"/>
    <x v="0"/>
    <x v="0"/>
    <s v="Carolyn Scott"/>
    <d v="2016-08-05T00:00:00"/>
    <x v="7"/>
    <s v="2016"/>
    <x v="3"/>
    <n v="8"/>
    <n v="53.35"/>
    <n v="426.8"/>
  </r>
  <r>
    <x v="1"/>
    <x v="2"/>
    <x v="1"/>
    <s v="Henry Sanders"/>
    <d v="2016-08-05T00:00:00"/>
    <x v="7"/>
    <s v="2016"/>
    <x v="2"/>
    <n v="9"/>
    <n v="17.829999999999998"/>
    <n v="160.46999999999997"/>
  </r>
  <r>
    <x v="1"/>
    <x v="2"/>
    <x v="1"/>
    <s v="Stephen Martinez"/>
    <d v="2016-08-05T00:00:00"/>
    <x v="7"/>
    <s v="2016"/>
    <x v="2"/>
    <n v="5"/>
    <n v="17.829999999999998"/>
    <n v="89.149999999999991"/>
  </r>
  <r>
    <x v="1"/>
    <x v="2"/>
    <x v="1"/>
    <s v="Jean Stephens"/>
    <d v="2016-08-05T00:00:00"/>
    <x v="7"/>
    <s v="2016"/>
    <x v="3"/>
    <n v="7"/>
    <n v="53.35"/>
    <n v="373.45"/>
  </r>
  <r>
    <x v="2"/>
    <x v="4"/>
    <x v="1"/>
    <s v="Gloria Oliver"/>
    <d v="2016-08-06T00:00:00"/>
    <x v="7"/>
    <s v="2016"/>
    <x v="1"/>
    <n v="4"/>
    <n v="16.32"/>
    <n v="65.28"/>
  </r>
  <r>
    <x v="0"/>
    <x v="6"/>
    <x v="0"/>
    <s v="William Collins"/>
    <d v="2016-08-06T00:00:00"/>
    <x v="7"/>
    <s v="2016"/>
    <x v="0"/>
    <n v="7"/>
    <n v="12.42"/>
    <n v="86.94"/>
  </r>
  <r>
    <x v="3"/>
    <x v="3"/>
    <x v="0"/>
    <s v="Sean Weaver"/>
    <d v="2016-08-06T00:00:00"/>
    <x v="7"/>
    <s v="2016"/>
    <x v="0"/>
    <n v="7"/>
    <n v="12.42"/>
    <n v="86.94"/>
  </r>
  <r>
    <x v="2"/>
    <x v="2"/>
    <x v="1"/>
    <s v="Gary Weaver"/>
    <d v="2016-08-06T00:00:00"/>
    <x v="7"/>
    <s v="2016"/>
    <x v="2"/>
    <n v="1"/>
    <n v="17.829999999999998"/>
    <n v="17.829999999999998"/>
  </r>
  <r>
    <x v="0"/>
    <x v="1"/>
    <x v="0"/>
    <s v="Eugene Wilson"/>
    <d v="2016-08-06T00:00:00"/>
    <x v="7"/>
    <s v="2016"/>
    <x v="1"/>
    <n v="7"/>
    <n v="16.32"/>
    <n v="114.24000000000001"/>
  </r>
  <r>
    <x v="0"/>
    <x v="1"/>
    <x v="0"/>
    <s v="Marie Rivera"/>
    <d v="2016-08-06T00:00:00"/>
    <x v="7"/>
    <s v="2016"/>
    <x v="2"/>
    <n v="2"/>
    <n v="17.829999999999998"/>
    <n v="35.659999999999997"/>
  </r>
  <r>
    <x v="2"/>
    <x v="4"/>
    <x v="1"/>
    <s v="Samuel Garza"/>
    <d v="2016-08-06T00:00:00"/>
    <x v="7"/>
    <s v="2016"/>
    <x v="0"/>
    <n v="2"/>
    <n v="12.42"/>
    <n v="24.84"/>
  </r>
  <r>
    <x v="3"/>
    <x v="1"/>
    <x v="0"/>
    <s v="Raymond Collins"/>
    <d v="2016-08-06T00:00:00"/>
    <x v="7"/>
    <s v="2016"/>
    <x v="3"/>
    <n v="5"/>
    <n v="53.35"/>
    <n v="266.75"/>
  </r>
  <r>
    <x v="2"/>
    <x v="2"/>
    <x v="1"/>
    <s v="Karen Willis"/>
    <d v="2016-08-06T00:00:00"/>
    <x v="7"/>
    <s v="2016"/>
    <x v="2"/>
    <n v="2"/>
    <n v="17.829999999999998"/>
    <n v="35.659999999999997"/>
  </r>
  <r>
    <x v="3"/>
    <x v="0"/>
    <x v="0"/>
    <s v="Justin Dixon"/>
    <d v="2016-08-06T00:00:00"/>
    <x v="7"/>
    <s v="2016"/>
    <x v="3"/>
    <n v="5"/>
    <n v="53.35"/>
    <n v="266.75"/>
  </r>
  <r>
    <x v="0"/>
    <x v="3"/>
    <x v="0"/>
    <s v="Marilyn Patterson"/>
    <d v="2016-08-06T00:00:00"/>
    <x v="7"/>
    <s v="2016"/>
    <x v="1"/>
    <n v="8"/>
    <n v="16.32"/>
    <n v="130.56"/>
  </r>
  <r>
    <x v="0"/>
    <x v="3"/>
    <x v="0"/>
    <s v="Keith Berry"/>
    <d v="2016-08-06T00:00:00"/>
    <x v="7"/>
    <s v="2016"/>
    <x v="0"/>
    <n v="6"/>
    <n v="12.42"/>
    <n v="74.52"/>
  </r>
  <r>
    <x v="1"/>
    <x v="4"/>
    <x v="1"/>
    <s v="Terry Pierce"/>
    <d v="2016-08-06T00:00:00"/>
    <x v="7"/>
    <s v="2016"/>
    <x v="3"/>
    <n v="7"/>
    <n v="53.35"/>
    <n v="373.45"/>
  </r>
  <r>
    <x v="1"/>
    <x v="2"/>
    <x v="1"/>
    <s v="Evelyn Lane"/>
    <d v="2016-08-06T00:00:00"/>
    <x v="7"/>
    <s v="2016"/>
    <x v="0"/>
    <n v="6"/>
    <n v="12.42"/>
    <n v="74.52"/>
  </r>
  <r>
    <x v="1"/>
    <x v="5"/>
    <x v="1"/>
    <s v="Willie Oliver"/>
    <d v="2016-08-07T00:00:00"/>
    <x v="7"/>
    <s v="2016"/>
    <x v="3"/>
    <n v="5"/>
    <n v="53.35"/>
    <n v="266.75"/>
  </r>
  <r>
    <x v="2"/>
    <x v="2"/>
    <x v="1"/>
    <s v="Sharon Montgomery"/>
    <d v="2016-08-07T00:00:00"/>
    <x v="7"/>
    <s v="2016"/>
    <x v="3"/>
    <n v="9"/>
    <n v="53.35"/>
    <n v="480.15000000000003"/>
  </r>
  <r>
    <x v="0"/>
    <x v="6"/>
    <x v="0"/>
    <s v="Carlos Stephens"/>
    <d v="2016-08-07T00:00:00"/>
    <x v="7"/>
    <s v="2016"/>
    <x v="2"/>
    <n v="2"/>
    <n v="17.829999999999998"/>
    <n v="35.659999999999997"/>
  </r>
  <r>
    <x v="0"/>
    <x v="6"/>
    <x v="0"/>
    <s v="Ashley Olson"/>
    <d v="2016-08-07T00:00:00"/>
    <x v="7"/>
    <s v="2016"/>
    <x v="1"/>
    <n v="2"/>
    <n v="16.32"/>
    <n v="32.64"/>
  </r>
  <r>
    <x v="2"/>
    <x v="5"/>
    <x v="1"/>
    <s v="Judy Lopez"/>
    <d v="2016-08-07T00:00:00"/>
    <x v="7"/>
    <s v="2016"/>
    <x v="3"/>
    <n v="9"/>
    <n v="53.35"/>
    <n v="480.15000000000003"/>
  </r>
  <r>
    <x v="1"/>
    <x v="2"/>
    <x v="1"/>
    <s v="Gary Weaver"/>
    <d v="2016-08-07T00:00:00"/>
    <x v="7"/>
    <s v="2016"/>
    <x v="3"/>
    <n v="2"/>
    <n v="53.35"/>
    <n v="106.7"/>
  </r>
  <r>
    <x v="0"/>
    <x v="6"/>
    <x v="0"/>
    <s v="Debra Gutierrez"/>
    <d v="2016-08-07T00:00:00"/>
    <x v="7"/>
    <s v="2016"/>
    <x v="2"/>
    <n v="10"/>
    <n v="17.829999999999998"/>
    <n v="178.29999999999998"/>
  </r>
  <r>
    <x v="0"/>
    <x v="1"/>
    <x v="0"/>
    <s v="Norma Russell"/>
    <d v="2016-08-07T00:00:00"/>
    <x v="7"/>
    <s v="2016"/>
    <x v="3"/>
    <n v="3"/>
    <n v="53.35"/>
    <n v="160.05000000000001"/>
  </r>
  <r>
    <x v="1"/>
    <x v="5"/>
    <x v="1"/>
    <s v="Jimmy Warren"/>
    <d v="2016-08-07T00:00:00"/>
    <x v="7"/>
    <s v="2016"/>
    <x v="0"/>
    <n v="1"/>
    <n v="12.42"/>
    <n v="12.42"/>
  </r>
  <r>
    <x v="0"/>
    <x v="1"/>
    <x v="0"/>
    <s v="Roy Collins"/>
    <d v="2016-08-07T00:00:00"/>
    <x v="7"/>
    <s v="2016"/>
    <x v="1"/>
    <n v="10"/>
    <n v="16.32"/>
    <n v="163.19999999999999"/>
  </r>
  <r>
    <x v="0"/>
    <x v="1"/>
    <x v="0"/>
    <s v="Nancy Stephens"/>
    <d v="2016-08-07T00:00:00"/>
    <x v="7"/>
    <s v="2016"/>
    <x v="3"/>
    <n v="3"/>
    <n v="53.35"/>
    <n v="160.05000000000001"/>
  </r>
  <r>
    <x v="3"/>
    <x v="0"/>
    <x v="0"/>
    <s v="Howard Adams"/>
    <d v="2016-08-07T00:00:00"/>
    <x v="7"/>
    <s v="2016"/>
    <x v="2"/>
    <n v="10"/>
    <n v="17.829999999999998"/>
    <n v="178.29999999999998"/>
  </r>
  <r>
    <x v="1"/>
    <x v="5"/>
    <x v="1"/>
    <s v="Walter Reed"/>
    <d v="2016-08-07T00:00:00"/>
    <x v="7"/>
    <s v="2016"/>
    <x v="3"/>
    <n v="1"/>
    <n v="53.35"/>
    <n v="53.35"/>
  </r>
  <r>
    <x v="1"/>
    <x v="4"/>
    <x v="1"/>
    <s v="Joyce Myers"/>
    <d v="2016-08-08T00:00:00"/>
    <x v="7"/>
    <s v="2016"/>
    <x v="0"/>
    <n v="7"/>
    <n v="12.42"/>
    <n v="86.94"/>
  </r>
  <r>
    <x v="0"/>
    <x v="0"/>
    <x v="0"/>
    <s v="Jerry Smith"/>
    <d v="2016-08-08T00:00:00"/>
    <x v="7"/>
    <s v="2016"/>
    <x v="3"/>
    <n v="8"/>
    <n v="53.35"/>
    <n v="426.8"/>
  </r>
  <r>
    <x v="0"/>
    <x v="3"/>
    <x v="0"/>
    <s v="Edward Wells"/>
    <d v="2016-08-08T00:00:00"/>
    <x v="7"/>
    <s v="2016"/>
    <x v="2"/>
    <n v="2"/>
    <n v="17.829999999999998"/>
    <n v="35.659999999999997"/>
  </r>
  <r>
    <x v="2"/>
    <x v="5"/>
    <x v="1"/>
    <s v="Andrew Adams"/>
    <d v="2016-08-08T00:00:00"/>
    <x v="7"/>
    <s v="2016"/>
    <x v="3"/>
    <n v="2"/>
    <n v="53.35"/>
    <n v="106.7"/>
  </r>
  <r>
    <x v="3"/>
    <x v="0"/>
    <x v="0"/>
    <s v="Joe Russell"/>
    <d v="2016-08-08T00:00:00"/>
    <x v="7"/>
    <s v="2016"/>
    <x v="2"/>
    <n v="6"/>
    <n v="17.829999999999998"/>
    <n v="106.97999999999999"/>
  </r>
  <r>
    <x v="0"/>
    <x v="3"/>
    <x v="0"/>
    <s v="Kimberly Coleman"/>
    <d v="2016-08-08T00:00:00"/>
    <x v="7"/>
    <s v="2016"/>
    <x v="0"/>
    <n v="6"/>
    <n v="12.42"/>
    <n v="74.52"/>
  </r>
  <r>
    <x v="0"/>
    <x v="1"/>
    <x v="0"/>
    <s v="Maria Johnston"/>
    <d v="2016-08-08T00:00:00"/>
    <x v="7"/>
    <s v="2016"/>
    <x v="1"/>
    <n v="1"/>
    <n v="16.32"/>
    <n v="16.32"/>
  </r>
  <r>
    <x v="0"/>
    <x v="1"/>
    <x v="0"/>
    <s v="Albert Miller"/>
    <d v="2016-08-08T00:00:00"/>
    <x v="7"/>
    <s v="2016"/>
    <x v="1"/>
    <n v="1"/>
    <n v="16.32"/>
    <n v="16.32"/>
  </r>
  <r>
    <x v="0"/>
    <x v="3"/>
    <x v="0"/>
    <s v="Tammy Hart"/>
    <d v="2016-08-08T00:00:00"/>
    <x v="7"/>
    <s v="2016"/>
    <x v="0"/>
    <n v="5"/>
    <n v="12.42"/>
    <n v="62.1"/>
  </r>
  <r>
    <x v="0"/>
    <x v="3"/>
    <x v="0"/>
    <s v="Robert Collins"/>
    <d v="2016-08-08T00:00:00"/>
    <x v="7"/>
    <s v="2016"/>
    <x v="1"/>
    <n v="10"/>
    <n v="16.32"/>
    <n v="163.19999999999999"/>
  </r>
  <r>
    <x v="0"/>
    <x v="1"/>
    <x v="0"/>
    <s v="Robert Hayes"/>
    <d v="2016-08-08T00:00:00"/>
    <x v="7"/>
    <s v="2016"/>
    <x v="1"/>
    <n v="1"/>
    <n v="16.32"/>
    <n v="16.32"/>
  </r>
  <r>
    <x v="0"/>
    <x v="1"/>
    <x v="0"/>
    <s v="Randy Burton"/>
    <d v="2016-08-08T00:00:00"/>
    <x v="7"/>
    <s v="2016"/>
    <x v="1"/>
    <n v="9"/>
    <n v="16.32"/>
    <n v="146.88"/>
  </r>
  <r>
    <x v="1"/>
    <x v="2"/>
    <x v="1"/>
    <s v="Ernest Hernandez"/>
    <d v="2016-08-08T00:00:00"/>
    <x v="7"/>
    <s v="2016"/>
    <x v="0"/>
    <n v="2"/>
    <n v="12.42"/>
    <n v="24.84"/>
  </r>
  <r>
    <x v="0"/>
    <x v="1"/>
    <x v="0"/>
    <s v="Christina Oliver"/>
    <d v="2016-08-08T00:00:00"/>
    <x v="7"/>
    <s v="2016"/>
    <x v="3"/>
    <n v="5"/>
    <n v="53.35"/>
    <n v="266.75"/>
  </r>
  <r>
    <x v="4"/>
    <x v="0"/>
    <x v="0"/>
    <s v="Alice Kelly"/>
    <d v="2016-08-08T00:00:00"/>
    <x v="7"/>
    <s v="2016"/>
    <x v="2"/>
    <n v="6"/>
    <n v="17.829999999999998"/>
    <n v="106.97999999999999"/>
  </r>
  <r>
    <x v="2"/>
    <x v="2"/>
    <x v="1"/>
    <s v="Carol Pierce"/>
    <d v="2016-08-08T00:00:00"/>
    <x v="7"/>
    <s v="2016"/>
    <x v="2"/>
    <n v="4"/>
    <n v="17.829999999999998"/>
    <n v="71.319999999999993"/>
  </r>
  <r>
    <x v="0"/>
    <x v="3"/>
    <x v="0"/>
    <s v="Judith Gray"/>
    <d v="2016-08-09T00:00:00"/>
    <x v="7"/>
    <s v="2016"/>
    <x v="0"/>
    <n v="6"/>
    <n v="12.42"/>
    <n v="74.52"/>
  </r>
  <r>
    <x v="1"/>
    <x v="4"/>
    <x v="1"/>
    <s v="Roger Bell"/>
    <d v="2016-08-09T00:00:00"/>
    <x v="7"/>
    <s v="2016"/>
    <x v="0"/>
    <n v="10"/>
    <n v="12.42"/>
    <n v="124.2"/>
  </r>
  <r>
    <x v="4"/>
    <x v="3"/>
    <x v="0"/>
    <s v="Rachel Larson"/>
    <d v="2016-08-09T00:00:00"/>
    <x v="7"/>
    <s v="2016"/>
    <x v="3"/>
    <n v="5"/>
    <n v="53.35"/>
    <n v="266.75"/>
  </r>
  <r>
    <x v="0"/>
    <x v="1"/>
    <x v="0"/>
    <s v="Evelyn Greene"/>
    <d v="2016-08-09T00:00:00"/>
    <x v="7"/>
    <s v="2016"/>
    <x v="0"/>
    <n v="10"/>
    <n v="12.42"/>
    <n v="124.2"/>
  </r>
  <r>
    <x v="2"/>
    <x v="2"/>
    <x v="1"/>
    <s v="Susan Gomez"/>
    <d v="2016-08-09T00:00:00"/>
    <x v="7"/>
    <s v="2016"/>
    <x v="0"/>
    <n v="10"/>
    <n v="12.42"/>
    <n v="124.2"/>
  </r>
  <r>
    <x v="3"/>
    <x v="3"/>
    <x v="0"/>
    <s v="Timothy Lawson"/>
    <d v="2016-08-09T00:00:00"/>
    <x v="7"/>
    <s v="2016"/>
    <x v="0"/>
    <n v="3"/>
    <n v="12.42"/>
    <n v="37.26"/>
  </r>
  <r>
    <x v="2"/>
    <x v="5"/>
    <x v="1"/>
    <s v="Tina Schmidt"/>
    <d v="2016-08-09T00:00:00"/>
    <x v="7"/>
    <s v="2016"/>
    <x v="0"/>
    <n v="6"/>
    <n v="12.42"/>
    <n v="74.52"/>
  </r>
  <r>
    <x v="2"/>
    <x v="5"/>
    <x v="1"/>
    <s v="Rachel Stanley"/>
    <d v="2016-08-09T00:00:00"/>
    <x v="7"/>
    <s v="2016"/>
    <x v="2"/>
    <n v="9"/>
    <n v="17.829999999999998"/>
    <n v="160.46999999999997"/>
  </r>
  <r>
    <x v="1"/>
    <x v="2"/>
    <x v="1"/>
    <s v="Jeremy Baker"/>
    <d v="2016-08-09T00:00:00"/>
    <x v="7"/>
    <s v="2016"/>
    <x v="3"/>
    <n v="8"/>
    <n v="53.35"/>
    <n v="426.8"/>
  </r>
  <r>
    <x v="2"/>
    <x v="5"/>
    <x v="1"/>
    <s v="Tammy Clark"/>
    <d v="2016-08-09T00:00:00"/>
    <x v="7"/>
    <s v="2016"/>
    <x v="3"/>
    <n v="1"/>
    <n v="53.35"/>
    <n v="53.35"/>
  </r>
  <r>
    <x v="0"/>
    <x v="0"/>
    <x v="0"/>
    <s v="Howard Adams"/>
    <d v="2016-08-09T00:00:00"/>
    <x v="7"/>
    <s v="2016"/>
    <x v="0"/>
    <n v="1"/>
    <n v="12.42"/>
    <n v="12.42"/>
  </r>
  <r>
    <x v="0"/>
    <x v="0"/>
    <x v="0"/>
    <s v="Roger Andrews"/>
    <d v="2016-08-09T00:00:00"/>
    <x v="7"/>
    <s v="2016"/>
    <x v="2"/>
    <n v="3"/>
    <n v="17.829999999999998"/>
    <n v="53.489999999999995"/>
  </r>
  <r>
    <x v="0"/>
    <x v="3"/>
    <x v="0"/>
    <s v="Randy Willis"/>
    <d v="2016-08-09T00:00:00"/>
    <x v="7"/>
    <s v="2016"/>
    <x v="0"/>
    <n v="7"/>
    <n v="12.42"/>
    <n v="86.94"/>
  </r>
  <r>
    <x v="0"/>
    <x v="0"/>
    <x v="0"/>
    <s v="Aaron Morris"/>
    <d v="2016-08-09T00:00:00"/>
    <x v="7"/>
    <s v="2016"/>
    <x v="0"/>
    <n v="2"/>
    <n v="12.42"/>
    <n v="24.84"/>
  </r>
  <r>
    <x v="0"/>
    <x v="1"/>
    <x v="0"/>
    <s v="Cynthia Brooks"/>
    <d v="2016-08-09T00:00:00"/>
    <x v="7"/>
    <s v="2016"/>
    <x v="2"/>
    <n v="9"/>
    <n v="17.829999999999998"/>
    <n v="160.46999999999997"/>
  </r>
  <r>
    <x v="2"/>
    <x v="4"/>
    <x v="1"/>
    <s v="Joyce Garcia"/>
    <d v="2016-08-10T00:00:00"/>
    <x v="7"/>
    <s v="2016"/>
    <x v="3"/>
    <n v="10"/>
    <n v="53.35"/>
    <n v="533.5"/>
  </r>
  <r>
    <x v="0"/>
    <x v="1"/>
    <x v="0"/>
    <s v="Marilyn Martin"/>
    <d v="2016-08-10T00:00:00"/>
    <x v="7"/>
    <s v="2016"/>
    <x v="0"/>
    <n v="10"/>
    <n v="12.42"/>
    <n v="124.2"/>
  </r>
  <r>
    <x v="4"/>
    <x v="1"/>
    <x v="0"/>
    <s v="Lori Collins"/>
    <d v="2016-08-10T00:00:00"/>
    <x v="7"/>
    <s v="2016"/>
    <x v="1"/>
    <n v="7"/>
    <n v="16.32"/>
    <n v="114.24000000000001"/>
  </r>
  <r>
    <x v="0"/>
    <x v="1"/>
    <x v="0"/>
    <s v="Anna Wheeler"/>
    <d v="2016-08-10T00:00:00"/>
    <x v="7"/>
    <s v="2016"/>
    <x v="3"/>
    <n v="6"/>
    <n v="53.35"/>
    <n v="320.10000000000002"/>
  </r>
  <r>
    <x v="0"/>
    <x v="1"/>
    <x v="0"/>
    <s v="Raymond Collins"/>
    <d v="2016-08-10T00:00:00"/>
    <x v="7"/>
    <s v="2016"/>
    <x v="0"/>
    <n v="7"/>
    <n v="12.42"/>
    <n v="86.94"/>
  </r>
  <r>
    <x v="1"/>
    <x v="4"/>
    <x v="1"/>
    <s v="Kathy Lee"/>
    <d v="2016-08-10T00:00:00"/>
    <x v="7"/>
    <s v="2016"/>
    <x v="2"/>
    <n v="7"/>
    <n v="17.829999999999998"/>
    <n v="124.80999999999999"/>
  </r>
  <r>
    <x v="1"/>
    <x v="5"/>
    <x v="1"/>
    <s v="Steven Stewart"/>
    <d v="2016-08-10T00:00:00"/>
    <x v="7"/>
    <s v="2016"/>
    <x v="0"/>
    <n v="6"/>
    <n v="12.42"/>
    <n v="74.52"/>
  </r>
  <r>
    <x v="0"/>
    <x v="6"/>
    <x v="0"/>
    <s v="Irene Franklin"/>
    <d v="2016-08-10T00:00:00"/>
    <x v="7"/>
    <s v="2016"/>
    <x v="0"/>
    <n v="5"/>
    <n v="12.42"/>
    <n v="62.1"/>
  </r>
  <r>
    <x v="0"/>
    <x v="1"/>
    <x v="0"/>
    <s v="Lawrence Ruiz"/>
    <d v="2016-08-10T00:00:00"/>
    <x v="7"/>
    <s v="2016"/>
    <x v="0"/>
    <n v="3"/>
    <n v="12.42"/>
    <n v="37.26"/>
  </r>
  <r>
    <x v="0"/>
    <x v="1"/>
    <x v="0"/>
    <s v="Joseph Ryan"/>
    <d v="2016-08-10T00:00:00"/>
    <x v="7"/>
    <s v="2016"/>
    <x v="3"/>
    <n v="4"/>
    <n v="53.35"/>
    <n v="213.4"/>
  </r>
  <r>
    <x v="3"/>
    <x v="3"/>
    <x v="0"/>
    <s v="Lois Woods"/>
    <d v="2016-08-10T00:00:00"/>
    <x v="7"/>
    <s v="2016"/>
    <x v="2"/>
    <n v="6"/>
    <n v="17.829999999999998"/>
    <n v="106.97999999999999"/>
  </r>
  <r>
    <x v="4"/>
    <x v="6"/>
    <x v="0"/>
    <s v="Russell Romero"/>
    <d v="2016-08-11T00:00:00"/>
    <x v="7"/>
    <s v="2016"/>
    <x v="1"/>
    <n v="7"/>
    <n v="16.32"/>
    <n v="114.24000000000001"/>
  </r>
  <r>
    <x v="4"/>
    <x v="0"/>
    <x v="0"/>
    <s v="Roger Gomez"/>
    <d v="2016-08-11T00:00:00"/>
    <x v="7"/>
    <s v="2016"/>
    <x v="0"/>
    <n v="8"/>
    <n v="12.42"/>
    <n v="99.36"/>
  </r>
  <r>
    <x v="2"/>
    <x v="2"/>
    <x v="1"/>
    <s v="Joan Austin"/>
    <d v="2016-08-11T00:00:00"/>
    <x v="7"/>
    <s v="2016"/>
    <x v="2"/>
    <n v="5"/>
    <n v="17.829999999999998"/>
    <n v="89.149999999999991"/>
  </r>
  <r>
    <x v="0"/>
    <x v="0"/>
    <x v="0"/>
    <s v="Matthew Berry"/>
    <d v="2016-08-11T00:00:00"/>
    <x v="7"/>
    <s v="2016"/>
    <x v="2"/>
    <n v="2"/>
    <n v="17.829999999999998"/>
    <n v="35.659999999999997"/>
  </r>
  <r>
    <x v="2"/>
    <x v="4"/>
    <x v="1"/>
    <s v="Kathy Lee"/>
    <d v="2016-08-11T00:00:00"/>
    <x v="7"/>
    <s v="2016"/>
    <x v="0"/>
    <n v="10"/>
    <n v="12.42"/>
    <n v="124.2"/>
  </r>
  <r>
    <x v="2"/>
    <x v="5"/>
    <x v="1"/>
    <s v="Robin Murphy"/>
    <d v="2016-08-11T00:00:00"/>
    <x v="7"/>
    <s v="2016"/>
    <x v="2"/>
    <n v="5"/>
    <n v="17.829999999999998"/>
    <n v="89.149999999999991"/>
  </r>
  <r>
    <x v="1"/>
    <x v="7"/>
    <x v="1"/>
    <s v="Stephen Rice"/>
    <d v="2016-08-11T00:00:00"/>
    <x v="7"/>
    <s v="2016"/>
    <x v="1"/>
    <n v="9"/>
    <n v="16.32"/>
    <n v="146.88"/>
  </r>
  <r>
    <x v="2"/>
    <x v="7"/>
    <x v="1"/>
    <s v="Peter Bishop"/>
    <d v="2016-08-11T00:00:00"/>
    <x v="7"/>
    <s v="2016"/>
    <x v="0"/>
    <n v="4"/>
    <n v="12.42"/>
    <n v="49.68"/>
  </r>
  <r>
    <x v="1"/>
    <x v="2"/>
    <x v="1"/>
    <s v="Judy Sanchez"/>
    <d v="2016-08-11T00:00:00"/>
    <x v="7"/>
    <s v="2016"/>
    <x v="0"/>
    <n v="10"/>
    <n v="12.42"/>
    <n v="124.2"/>
  </r>
  <r>
    <x v="0"/>
    <x v="0"/>
    <x v="0"/>
    <s v="Jeremy Richards"/>
    <d v="2016-08-11T00:00:00"/>
    <x v="7"/>
    <s v="2016"/>
    <x v="0"/>
    <n v="10"/>
    <n v="12.42"/>
    <n v="124.2"/>
  </r>
  <r>
    <x v="0"/>
    <x v="1"/>
    <x v="0"/>
    <s v="Louis Marshall"/>
    <d v="2016-08-11T00:00:00"/>
    <x v="7"/>
    <s v="2016"/>
    <x v="1"/>
    <n v="8"/>
    <n v="16.32"/>
    <n v="130.56"/>
  </r>
  <r>
    <x v="1"/>
    <x v="4"/>
    <x v="1"/>
    <s v="Brian Roberts"/>
    <d v="2016-08-12T00:00:00"/>
    <x v="7"/>
    <s v="2016"/>
    <x v="3"/>
    <n v="2"/>
    <n v="53.35"/>
    <n v="106.7"/>
  </r>
  <r>
    <x v="0"/>
    <x v="1"/>
    <x v="0"/>
    <s v="Joseph Boyd"/>
    <d v="2016-08-12T00:00:00"/>
    <x v="7"/>
    <s v="2016"/>
    <x v="0"/>
    <n v="5"/>
    <n v="12.42"/>
    <n v="62.1"/>
  </r>
  <r>
    <x v="2"/>
    <x v="2"/>
    <x v="1"/>
    <s v="Cheryl Morris"/>
    <d v="2016-08-12T00:00:00"/>
    <x v="7"/>
    <s v="2016"/>
    <x v="1"/>
    <n v="2"/>
    <n v="16.32"/>
    <n v="32.64"/>
  </r>
  <r>
    <x v="2"/>
    <x v="2"/>
    <x v="1"/>
    <s v="Sharon Montgomery"/>
    <d v="2016-08-12T00:00:00"/>
    <x v="7"/>
    <s v="2016"/>
    <x v="0"/>
    <n v="4"/>
    <n v="12.42"/>
    <n v="49.68"/>
  </r>
  <r>
    <x v="2"/>
    <x v="4"/>
    <x v="1"/>
    <s v="Lois Fernandez"/>
    <d v="2016-08-12T00:00:00"/>
    <x v="7"/>
    <s v="2016"/>
    <x v="3"/>
    <n v="5"/>
    <n v="53.35"/>
    <n v="266.75"/>
  </r>
  <r>
    <x v="3"/>
    <x v="0"/>
    <x v="0"/>
    <s v="Albert Cook"/>
    <d v="2016-08-12T00:00:00"/>
    <x v="7"/>
    <s v="2016"/>
    <x v="1"/>
    <n v="9"/>
    <n v="16.32"/>
    <n v="146.88"/>
  </r>
  <r>
    <x v="0"/>
    <x v="1"/>
    <x v="0"/>
    <s v="Ronald Kim"/>
    <d v="2016-08-12T00:00:00"/>
    <x v="7"/>
    <s v="2016"/>
    <x v="3"/>
    <n v="5"/>
    <n v="53.35"/>
    <n v="266.75"/>
  </r>
  <r>
    <x v="3"/>
    <x v="0"/>
    <x v="0"/>
    <s v="Cheryl Williamson"/>
    <d v="2016-08-12T00:00:00"/>
    <x v="7"/>
    <s v="2016"/>
    <x v="1"/>
    <n v="10"/>
    <n v="16.32"/>
    <n v="163.19999999999999"/>
  </r>
  <r>
    <x v="1"/>
    <x v="5"/>
    <x v="1"/>
    <s v="Helen Diaz"/>
    <d v="2016-08-12T00:00:00"/>
    <x v="7"/>
    <s v="2016"/>
    <x v="0"/>
    <n v="8"/>
    <n v="12.42"/>
    <n v="99.36"/>
  </r>
  <r>
    <x v="2"/>
    <x v="4"/>
    <x v="1"/>
    <s v="Rose Matthews"/>
    <d v="2016-08-12T00:00:00"/>
    <x v="7"/>
    <s v="2016"/>
    <x v="2"/>
    <n v="9"/>
    <n v="17.829999999999998"/>
    <n v="160.46999999999997"/>
  </r>
  <r>
    <x v="4"/>
    <x v="1"/>
    <x v="0"/>
    <s v="Kenneth Lane"/>
    <d v="2016-08-12T00:00:00"/>
    <x v="7"/>
    <s v="2016"/>
    <x v="1"/>
    <n v="3"/>
    <n v="16.32"/>
    <n v="48.96"/>
  </r>
  <r>
    <x v="2"/>
    <x v="4"/>
    <x v="1"/>
    <s v="Teresa Fisher"/>
    <d v="2016-08-12T00:00:00"/>
    <x v="7"/>
    <s v="2016"/>
    <x v="0"/>
    <n v="6"/>
    <n v="12.42"/>
    <n v="74.52"/>
  </r>
  <r>
    <x v="0"/>
    <x v="1"/>
    <x v="0"/>
    <s v="Joan Harvey"/>
    <d v="2016-08-13T00:00:00"/>
    <x v="7"/>
    <s v="2016"/>
    <x v="0"/>
    <n v="2"/>
    <n v="12.42"/>
    <n v="24.84"/>
  </r>
  <r>
    <x v="2"/>
    <x v="2"/>
    <x v="1"/>
    <s v="Christine Wallace"/>
    <d v="2016-08-13T00:00:00"/>
    <x v="7"/>
    <s v="2016"/>
    <x v="0"/>
    <n v="8"/>
    <n v="12.42"/>
    <n v="99.36"/>
  </r>
  <r>
    <x v="2"/>
    <x v="4"/>
    <x v="1"/>
    <s v="Janet Stewart"/>
    <d v="2016-08-13T00:00:00"/>
    <x v="7"/>
    <s v="2016"/>
    <x v="1"/>
    <n v="10"/>
    <n v="16.32"/>
    <n v="163.19999999999999"/>
  </r>
  <r>
    <x v="2"/>
    <x v="5"/>
    <x v="1"/>
    <s v="Nicholas Schmidt"/>
    <d v="2016-08-13T00:00:00"/>
    <x v="7"/>
    <s v="2016"/>
    <x v="1"/>
    <n v="8"/>
    <n v="16.32"/>
    <n v="130.56"/>
  </r>
  <r>
    <x v="2"/>
    <x v="4"/>
    <x v="1"/>
    <s v="Jeremy Diaz"/>
    <d v="2016-08-13T00:00:00"/>
    <x v="7"/>
    <s v="2016"/>
    <x v="3"/>
    <n v="6"/>
    <n v="53.35"/>
    <n v="320.10000000000002"/>
  </r>
  <r>
    <x v="2"/>
    <x v="2"/>
    <x v="1"/>
    <s v="Phillip Mills"/>
    <d v="2016-08-13T00:00:00"/>
    <x v="7"/>
    <s v="2016"/>
    <x v="0"/>
    <n v="4"/>
    <n v="12.42"/>
    <n v="49.68"/>
  </r>
  <r>
    <x v="4"/>
    <x v="0"/>
    <x v="0"/>
    <s v="Michael Foster"/>
    <d v="2016-08-13T00:00:00"/>
    <x v="7"/>
    <s v="2016"/>
    <x v="0"/>
    <n v="2"/>
    <n v="12.42"/>
    <n v="24.84"/>
  </r>
  <r>
    <x v="4"/>
    <x v="1"/>
    <x v="0"/>
    <s v="Marilyn Martin"/>
    <d v="2016-08-13T00:00:00"/>
    <x v="7"/>
    <s v="2016"/>
    <x v="3"/>
    <n v="5"/>
    <n v="53.35"/>
    <n v="266.75"/>
  </r>
  <r>
    <x v="1"/>
    <x v="2"/>
    <x v="1"/>
    <s v="Joseph Dixon"/>
    <d v="2016-08-13T00:00:00"/>
    <x v="7"/>
    <s v="2016"/>
    <x v="1"/>
    <n v="2"/>
    <n v="16.32"/>
    <n v="32.64"/>
  </r>
  <r>
    <x v="1"/>
    <x v="7"/>
    <x v="1"/>
    <s v="Peter Bishop"/>
    <d v="2016-08-13T00:00:00"/>
    <x v="7"/>
    <s v="2016"/>
    <x v="0"/>
    <n v="3"/>
    <n v="12.42"/>
    <n v="37.26"/>
  </r>
  <r>
    <x v="4"/>
    <x v="3"/>
    <x v="0"/>
    <s v="Ruby Evans"/>
    <d v="2016-08-13T00:00:00"/>
    <x v="7"/>
    <s v="2016"/>
    <x v="2"/>
    <n v="10"/>
    <n v="17.829999999999998"/>
    <n v="178.29999999999998"/>
  </r>
  <r>
    <x v="0"/>
    <x v="1"/>
    <x v="0"/>
    <s v="Anthony Berry"/>
    <d v="2016-08-13T00:00:00"/>
    <x v="7"/>
    <s v="2016"/>
    <x v="1"/>
    <n v="2"/>
    <n v="16.32"/>
    <n v="32.64"/>
  </r>
  <r>
    <x v="3"/>
    <x v="0"/>
    <x v="0"/>
    <s v="Wanda Cole"/>
    <d v="2016-08-13T00:00:00"/>
    <x v="7"/>
    <s v="2016"/>
    <x v="2"/>
    <n v="1"/>
    <n v="17.829999999999998"/>
    <n v="17.829999999999998"/>
  </r>
  <r>
    <x v="0"/>
    <x v="3"/>
    <x v="0"/>
    <s v="Peter Brown"/>
    <d v="2016-08-13T00:00:00"/>
    <x v="7"/>
    <s v="2016"/>
    <x v="2"/>
    <n v="6"/>
    <n v="17.829999999999998"/>
    <n v="106.97999999999999"/>
  </r>
  <r>
    <x v="2"/>
    <x v="4"/>
    <x v="1"/>
    <s v="Alice Taylor"/>
    <d v="2016-08-13T00:00:00"/>
    <x v="7"/>
    <s v="2016"/>
    <x v="0"/>
    <n v="6"/>
    <n v="12.42"/>
    <n v="74.52"/>
  </r>
  <r>
    <x v="3"/>
    <x v="0"/>
    <x v="0"/>
    <s v="Carl Ford"/>
    <d v="2016-08-13T00:00:00"/>
    <x v="7"/>
    <s v="2016"/>
    <x v="1"/>
    <n v="9"/>
    <n v="16.32"/>
    <n v="146.88"/>
  </r>
  <r>
    <x v="1"/>
    <x v="2"/>
    <x v="1"/>
    <s v="Daniel Perez"/>
    <d v="2016-08-13T00:00:00"/>
    <x v="7"/>
    <s v="2016"/>
    <x v="2"/>
    <n v="2"/>
    <n v="17.829999999999998"/>
    <n v="35.659999999999997"/>
  </r>
  <r>
    <x v="1"/>
    <x v="4"/>
    <x v="1"/>
    <s v="Craig Brooks"/>
    <d v="2016-08-13T00:00:00"/>
    <x v="7"/>
    <s v="2016"/>
    <x v="0"/>
    <n v="7"/>
    <n v="12.42"/>
    <n v="86.94"/>
  </r>
  <r>
    <x v="0"/>
    <x v="6"/>
    <x v="0"/>
    <s v="Clarence Mason"/>
    <d v="2016-08-13T00:00:00"/>
    <x v="7"/>
    <s v="2016"/>
    <x v="0"/>
    <n v="1"/>
    <n v="12.42"/>
    <n v="12.42"/>
  </r>
  <r>
    <x v="2"/>
    <x v="5"/>
    <x v="1"/>
    <s v="Martha Bell"/>
    <d v="2016-08-13T00:00:00"/>
    <x v="7"/>
    <s v="2016"/>
    <x v="1"/>
    <n v="4"/>
    <n v="16.32"/>
    <n v="65.28"/>
  </r>
  <r>
    <x v="0"/>
    <x v="6"/>
    <x v="0"/>
    <s v="Albert Bradley"/>
    <d v="2016-08-14T00:00:00"/>
    <x v="7"/>
    <s v="2016"/>
    <x v="0"/>
    <n v="4"/>
    <n v="12.42"/>
    <n v="49.68"/>
  </r>
  <r>
    <x v="0"/>
    <x v="1"/>
    <x v="0"/>
    <s v="Willie Hamilton"/>
    <d v="2016-08-14T00:00:00"/>
    <x v="7"/>
    <s v="2016"/>
    <x v="0"/>
    <n v="4"/>
    <n v="12.42"/>
    <n v="49.68"/>
  </r>
  <r>
    <x v="0"/>
    <x v="0"/>
    <x v="0"/>
    <s v="Andrea King"/>
    <d v="2016-08-14T00:00:00"/>
    <x v="7"/>
    <s v="2016"/>
    <x v="0"/>
    <n v="10"/>
    <n v="12.42"/>
    <n v="124.2"/>
  </r>
  <r>
    <x v="3"/>
    <x v="0"/>
    <x v="0"/>
    <s v="Raymond Young"/>
    <d v="2016-08-14T00:00:00"/>
    <x v="7"/>
    <s v="2016"/>
    <x v="3"/>
    <n v="5"/>
    <n v="53.35"/>
    <n v="266.75"/>
  </r>
  <r>
    <x v="1"/>
    <x v="4"/>
    <x v="1"/>
    <s v="Jeremy Diaz"/>
    <d v="2016-08-14T00:00:00"/>
    <x v="7"/>
    <s v="2016"/>
    <x v="2"/>
    <n v="5"/>
    <n v="17.829999999999998"/>
    <n v="89.149999999999991"/>
  </r>
  <r>
    <x v="2"/>
    <x v="2"/>
    <x v="1"/>
    <s v="Craig Hicks"/>
    <d v="2016-08-14T00:00:00"/>
    <x v="7"/>
    <s v="2016"/>
    <x v="0"/>
    <n v="1"/>
    <n v="12.42"/>
    <n v="12.42"/>
  </r>
  <r>
    <x v="0"/>
    <x v="3"/>
    <x v="0"/>
    <s v="Anthony Ruiz"/>
    <d v="2016-08-14T00:00:00"/>
    <x v="7"/>
    <s v="2016"/>
    <x v="0"/>
    <n v="10"/>
    <n v="12.42"/>
    <n v="124.2"/>
  </r>
  <r>
    <x v="3"/>
    <x v="1"/>
    <x v="0"/>
    <s v="Sharon Rose"/>
    <d v="2016-08-14T00:00:00"/>
    <x v="7"/>
    <s v="2016"/>
    <x v="0"/>
    <n v="5"/>
    <n v="12.42"/>
    <n v="62.1"/>
  </r>
  <r>
    <x v="0"/>
    <x v="1"/>
    <x v="0"/>
    <s v="Ruby Matthews"/>
    <d v="2016-08-14T00:00:00"/>
    <x v="7"/>
    <s v="2016"/>
    <x v="2"/>
    <n v="6"/>
    <n v="17.829999999999998"/>
    <n v="106.97999999999999"/>
  </r>
  <r>
    <x v="4"/>
    <x v="3"/>
    <x v="0"/>
    <s v="Kathy Rice"/>
    <d v="2016-08-14T00:00:00"/>
    <x v="7"/>
    <s v="2016"/>
    <x v="0"/>
    <n v="3"/>
    <n v="12.42"/>
    <n v="37.26"/>
  </r>
  <r>
    <x v="1"/>
    <x v="5"/>
    <x v="1"/>
    <s v="Robin Murphy"/>
    <d v="2016-08-14T00:00:00"/>
    <x v="7"/>
    <s v="2016"/>
    <x v="3"/>
    <n v="9"/>
    <n v="53.35"/>
    <n v="480.15000000000003"/>
  </r>
  <r>
    <x v="0"/>
    <x v="0"/>
    <x v="0"/>
    <s v="Teresa Walker"/>
    <d v="2016-08-14T00:00:00"/>
    <x v="7"/>
    <s v="2016"/>
    <x v="1"/>
    <n v="6"/>
    <n v="16.32"/>
    <n v="97.92"/>
  </r>
  <r>
    <x v="1"/>
    <x v="4"/>
    <x v="1"/>
    <s v="Martha Harper"/>
    <d v="2016-08-14T00:00:00"/>
    <x v="7"/>
    <s v="2016"/>
    <x v="2"/>
    <n v="3"/>
    <n v="17.829999999999998"/>
    <n v="53.489999999999995"/>
  </r>
  <r>
    <x v="1"/>
    <x v="2"/>
    <x v="1"/>
    <s v="Gloria Morris"/>
    <d v="2016-08-15T00:00:00"/>
    <x v="7"/>
    <s v="2016"/>
    <x v="2"/>
    <n v="6"/>
    <n v="17.829999999999998"/>
    <n v="106.97999999999999"/>
  </r>
  <r>
    <x v="2"/>
    <x v="4"/>
    <x v="1"/>
    <s v="Terry Pierce"/>
    <d v="2016-08-15T00:00:00"/>
    <x v="7"/>
    <s v="2016"/>
    <x v="1"/>
    <n v="6"/>
    <n v="16.32"/>
    <n v="97.92"/>
  </r>
  <r>
    <x v="1"/>
    <x v="4"/>
    <x v="1"/>
    <s v="Sharon Wagner"/>
    <d v="2016-08-15T00:00:00"/>
    <x v="7"/>
    <s v="2016"/>
    <x v="0"/>
    <n v="7"/>
    <n v="12.42"/>
    <n v="86.94"/>
  </r>
  <r>
    <x v="0"/>
    <x v="1"/>
    <x v="0"/>
    <s v="Jerry Pierce"/>
    <d v="2016-08-15T00:00:00"/>
    <x v="7"/>
    <s v="2016"/>
    <x v="1"/>
    <n v="9"/>
    <n v="16.32"/>
    <n v="146.88"/>
  </r>
  <r>
    <x v="4"/>
    <x v="6"/>
    <x v="0"/>
    <s v="Brandon Morales"/>
    <d v="2016-08-15T00:00:00"/>
    <x v="7"/>
    <s v="2016"/>
    <x v="0"/>
    <n v="9"/>
    <n v="12.42"/>
    <n v="111.78"/>
  </r>
  <r>
    <x v="3"/>
    <x v="1"/>
    <x v="0"/>
    <s v="Katherine Mcdonald"/>
    <d v="2016-08-15T00:00:00"/>
    <x v="7"/>
    <s v="2016"/>
    <x v="0"/>
    <n v="3"/>
    <n v="12.42"/>
    <n v="37.26"/>
  </r>
  <r>
    <x v="1"/>
    <x v="4"/>
    <x v="1"/>
    <s v="Joyce Myers"/>
    <d v="2016-08-15T00:00:00"/>
    <x v="7"/>
    <s v="2016"/>
    <x v="3"/>
    <n v="1"/>
    <n v="53.35"/>
    <n v="53.35"/>
  </r>
  <r>
    <x v="2"/>
    <x v="2"/>
    <x v="1"/>
    <s v="Harry Hanson"/>
    <d v="2016-08-15T00:00:00"/>
    <x v="7"/>
    <s v="2016"/>
    <x v="1"/>
    <n v="5"/>
    <n v="16.32"/>
    <n v="81.599999999999994"/>
  </r>
  <r>
    <x v="2"/>
    <x v="5"/>
    <x v="1"/>
    <s v="Sandra Bowman"/>
    <d v="2016-08-15T00:00:00"/>
    <x v="7"/>
    <s v="2016"/>
    <x v="0"/>
    <n v="2"/>
    <n v="12.42"/>
    <n v="24.84"/>
  </r>
  <r>
    <x v="0"/>
    <x v="0"/>
    <x v="0"/>
    <s v="Sandra Weaver"/>
    <d v="2016-08-15T00:00:00"/>
    <x v="7"/>
    <s v="2016"/>
    <x v="0"/>
    <n v="10"/>
    <n v="12.42"/>
    <n v="124.2"/>
  </r>
  <r>
    <x v="0"/>
    <x v="1"/>
    <x v="0"/>
    <s v="Ashley Spencer"/>
    <d v="2016-08-15T00:00:00"/>
    <x v="7"/>
    <s v="2016"/>
    <x v="1"/>
    <n v="1"/>
    <n v="16.32"/>
    <n v="16.32"/>
  </r>
  <r>
    <x v="0"/>
    <x v="1"/>
    <x v="0"/>
    <s v="Virginia Alvarez"/>
    <d v="2016-08-15T00:00:00"/>
    <x v="7"/>
    <s v="2016"/>
    <x v="2"/>
    <n v="1"/>
    <n v="17.829999999999998"/>
    <n v="17.829999999999998"/>
  </r>
  <r>
    <x v="0"/>
    <x v="0"/>
    <x v="0"/>
    <s v="Kevin Torres"/>
    <d v="2016-08-16T00:00:00"/>
    <x v="7"/>
    <s v="2016"/>
    <x v="0"/>
    <n v="6"/>
    <n v="12.42"/>
    <n v="74.52"/>
  </r>
  <r>
    <x v="1"/>
    <x v="5"/>
    <x v="1"/>
    <s v="Andrea Washington"/>
    <d v="2016-08-16T00:00:00"/>
    <x v="7"/>
    <s v="2016"/>
    <x v="2"/>
    <n v="2"/>
    <n v="17.829999999999998"/>
    <n v="35.659999999999997"/>
  </r>
  <r>
    <x v="0"/>
    <x v="3"/>
    <x v="0"/>
    <s v="Harold Matthews"/>
    <d v="2016-08-16T00:00:00"/>
    <x v="7"/>
    <s v="2016"/>
    <x v="1"/>
    <n v="9"/>
    <n v="16.32"/>
    <n v="146.88"/>
  </r>
  <r>
    <x v="2"/>
    <x v="2"/>
    <x v="1"/>
    <s v="Jennifer Adams"/>
    <d v="2016-08-16T00:00:00"/>
    <x v="7"/>
    <s v="2016"/>
    <x v="3"/>
    <n v="1"/>
    <n v="53.35"/>
    <n v="53.35"/>
  </r>
  <r>
    <x v="2"/>
    <x v="2"/>
    <x v="1"/>
    <s v="Gary Cook"/>
    <d v="2016-08-16T00:00:00"/>
    <x v="7"/>
    <s v="2016"/>
    <x v="2"/>
    <n v="10"/>
    <n v="17.829999999999998"/>
    <n v="178.29999999999998"/>
  </r>
  <r>
    <x v="0"/>
    <x v="3"/>
    <x v="0"/>
    <s v="Eric Ellis"/>
    <d v="2016-08-16T00:00:00"/>
    <x v="7"/>
    <s v="2016"/>
    <x v="3"/>
    <n v="7"/>
    <n v="53.35"/>
    <n v="373.45"/>
  </r>
  <r>
    <x v="0"/>
    <x v="1"/>
    <x v="0"/>
    <s v="Carl Rice"/>
    <d v="2016-08-16T00:00:00"/>
    <x v="7"/>
    <s v="2016"/>
    <x v="0"/>
    <n v="5"/>
    <n v="12.42"/>
    <n v="62.1"/>
  </r>
  <r>
    <x v="0"/>
    <x v="6"/>
    <x v="0"/>
    <s v="Clarence Mason"/>
    <d v="2016-08-16T00:00:00"/>
    <x v="7"/>
    <s v="2016"/>
    <x v="0"/>
    <n v="7"/>
    <n v="12.42"/>
    <n v="86.94"/>
  </r>
  <r>
    <x v="3"/>
    <x v="1"/>
    <x v="0"/>
    <s v="Chris Gilbert"/>
    <d v="2016-08-16T00:00:00"/>
    <x v="7"/>
    <s v="2016"/>
    <x v="2"/>
    <n v="4"/>
    <n v="17.829999999999998"/>
    <n v="71.319999999999993"/>
  </r>
  <r>
    <x v="1"/>
    <x v="4"/>
    <x v="1"/>
    <s v="Sharon Wagner"/>
    <d v="2016-08-16T00:00:00"/>
    <x v="7"/>
    <s v="2016"/>
    <x v="0"/>
    <n v="6"/>
    <n v="12.42"/>
    <n v="74.52"/>
  </r>
  <r>
    <x v="2"/>
    <x v="2"/>
    <x v="1"/>
    <s v="Philip Rodriguez"/>
    <d v="2016-08-16T00:00:00"/>
    <x v="7"/>
    <s v="2016"/>
    <x v="1"/>
    <n v="1"/>
    <n v="16.32"/>
    <n v="16.32"/>
  </r>
  <r>
    <x v="4"/>
    <x v="1"/>
    <x v="0"/>
    <s v="Marilyn Martin"/>
    <d v="2016-08-17T00:00:00"/>
    <x v="7"/>
    <s v="2016"/>
    <x v="3"/>
    <n v="4"/>
    <n v="53.35"/>
    <n v="213.4"/>
  </r>
  <r>
    <x v="2"/>
    <x v="2"/>
    <x v="1"/>
    <s v="George Hill"/>
    <d v="2016-08-17T00:00:00"/>
    <x v="7"/>
    <s v="2016"/>
    <x v="2"/>
    <n v="5"/>
    <n v="17.829999999999998"/>
    <n v="89.149999999999991"/>
  </r>
  <r>
    <x v="3"/>
    <x v="1"/>
    <x v="0"/>
    <s v="Denise Perez"/>
    <d v="2016-08-17T00:00:00"/>
    <x v="7"/>
    <s v="2016"/>
    <x v="2"/>
    <n v="1"/>
    <n v="17.829999999999998"/>
    <n v="17.829999999999998"/>
  </r>
  <r>
    <x v="1"/>
    <x v="4"/>
    <x v="1"/>
    <s v="Rose Moreno"/>
    <d v="2016-08-17T00:00:00"/>
    <x v="7"/>
    <s v="2016"/>
    <x v="2"/>
    <n v="7"/>
    <n v="17.829999999999998"/>
    <n v="124.80999999999999"/>
  </r>
  <r>
    <x v="0"/>
    <x v="1"/>
    <x v="0"/>
    <s v="Jeffrey Miller"/>
    <d v="2016-08-17T00:00:00"/>
    <x v="7"/>
    <s v="2016"/>
    <x v="3"/>
    <n v="1"/>
    <n v="53.35"/>
    <n v="53.35"/>
  </r>
  <r>
    <x v="0"/>
    <x v="0"/>
    <x v="0"/>
    <s v="Carl Ford"/>
    <d v="2016-08-17T00:00:00"/>
    <x v="7"/>
    <s v="2016"/>
    <x v="3"/>
    <n v="8"/>
    <n v="53.35"/>
    <n v="426.8"/>
  </r>
  <r>
    <x v="0"/>
    <x v="1"/>
    <x v="0"/>
    <s v="Martha Bryant"/>
    <d v="2016-08-17T00:00:00"/>
    <x v="7"/>
    <s v="2016"/>
    <x v="0"/>
    <n v="10"/>
    <n v="12.42"/>
    <n v="124.2"/>
  </r>
  <r>
    <x v="0"/>
    <x v="3"/>
    <x v="0"/>
    <s v="Cynthia Lewis"/>
    <d v="2016-08-17T00:00:00"/>
    <x v="7"/>
    <s v="2016"/>
    <x v="1"/>
    <n v="2"/>
    <n v="16.32"/>
    <n v="32.64"/>
  </r>
  <r>
    <x v="4"/>
    <x v="0"/>
    <x v="0"/>
    <s v="Lori Shaw"/>
    <d v="2016-08-17T00:00:00"/>
    <x v="7"/>
    <s v="2016"/>
    <x v="1"/>
    <n v="5"/>
    <n v="16.32"/>
    <n v="81.599999999999994"/>
  </r>
  <r>
    <x v="0"/>
    <x v="0"/>
    <x v="0"/>
    <s v="Douglas Duncan"/>
    <d v="2016-08-17T00:00:00"/>
    <x v="7"/>
    <s v="2016"/>
    <x v="1"/>
    <n v="3"/>
    <n v="16.32"/>
    <n v="48.96"/>
  </r>
  <r>
    <x v="3"/>
    <x v="1"/>
    <x v="0"/>
    <s v="Steven Simpson"/>
    <d v="2016-08-17T00:00:00"/>
    <x v="7"/>
    <s v="2016"/>
    <x v="1"/>
    <n v="8"/>
    <n v="16.32"/>
    <n v="130.56"/>
  </r>
  <r>
    <x v="2"/>
    <x v="7"/>
    <x v="1"/>
    <s v="John Simpson"/>
    <d v="2016-08-17T00:00:00"/>
    <x v="7"/>
    <s v="2016"/>
    <x v="2"/>
    <n v="8"/>
    <n v="17.829999999999998"/>
    <n v="142.63999999999999"/>
  </r>
  <r>
    <x v="1"/>
    <x v="5"/>
    <x v="1"/>
    <s v="Judy Lopez"/>
    <d v="2016-08-17T00:00:00"/>
    <x v="7"/>
    <s v="2016"/>
    <x v="1"/>
    <n v="7"/>
    <n v="16.32"/>
    <n v="114.24000000000001"/>
  </r>
  <r>
    <x v="2"/>
    <x v="4"/>
    <x v="1"/>
    <s v="Anna Garcia"/>
    <d v="2016-08-18T00:00:00"/>
    <x v="7"/>
    <s v="2016"/>
    <x v="3"/>
    <n v="9"/>
    <n v="53.35"/>
    <n v="480.15000000000003"/>
  </r>
  <r>
    <x v="2"/>
    <x v="4"/>
    <x v="1"/>
    <s v="Rose Matthews"/>
    <d v="2016-08-18T00:00:00"/>
    <x v="7"/>
    <s v="2016"/>
    <x v="2"/>
    <n v="4"/>
    <n v="17.829999999999998"/>
    <n v="71.319999999999993"/>
  </r>
  <r>
    <x v="0"/>
    <x v="1"/>
    <x v="0"/>
    <s v="Heather Andrews"/>
    <d v="2016-08-18T00:00:00"/>
    <x v="7"/>
    <s v="2016"/>
    <x v="0"/>
    <n v="6"/>
    <n v="12.42"/>
    <n v="74.52"/>
  </r>
  <r>
    <x v="0"/>
    <x v="3"/>
    <x v="0"/>
    <s v="Ronald Lopez"/>
    <d v="2016-08-18T00:00:00"/>
    <x v="7"/>
    <s v="2016"/>
    <x v="0"/>
    <n v="2"/>
    <n v="12.42"/>
    <n v="24.84"/>
  </r>
  <r>
    <x v="0"/>
    <x v="6"/>
    <x v="0"/>
    <s v="Albert Bradley"/>
    <d v="2016-08-18T00:00:00"/>
    <x v="7"/>
    <s v="2016"/>
    <x v="0"/>
    <n v="5"/>
    <n v="12.42"/>
    <n v="62.1"/>
  </r>
  <r>
    <x v="3"/>
    <x v="1"/>
    <x v="0"/>
    <s v="Harold Hunter"/>
    <d v="2016-08-18T00:00:00"/>
    <x v="7"/>
    <s v="2016"/>
    <x v="2"/>
    <n v="6"/>
    <n v="17.829999999999998"/>
    <n v="106.97999999999999"/>
  </r>
  <r>
    <x v="1"/>
    <x v="2"/>
    <x v="1"/>
    <s v="Arthur Green"/>
    <d v="2016-08-18T00:00:00"/>
    <x v="7"/>
    <s v="2016"/>
    <x v="3"/>
    <n v="10"/>
    <n v="53.35"/>
    <n v="533.5"/>
  </r>
  <r>
    <x v="4"/>
    <x v="1"/>
    <x v="0"/>
    <s v="Cynthia Day"/>
    <d v="2016-08-18T00:00:00"/>
    <x v="7"/>
    <s v="2016"/>
    <x v="3"/>
    <n v="8"/>
    <n v="53.35"/>
    <n v="426.8"/>
  </r>
  <r>
    <x v="0"/>
    <x v="1"/>
    <x v="0"/>
    <s v="Wayne Lawson"/>
    <d v="2016-08-18T00:00:00"/>
    <x v="7"/>
    <s v="2016"/>
    <x v="0"/>
    <n v="2"/>
    <n v="12.42"/>
    <n v="24.84"/>
  </r>
  <r>
    <x v="0"/>
    <x v="6"/>
    <x v="0"/>
    <s v="Annie Collins"/>
    <d v="2016-08-19T00:00:00"/>
    <x v="7"/>
    <s v="2016"/>
    <x v="0"/>
    <n v="8"/>
    <n v="12.42"/>
    <n v="99.36"/>
  </r>
  <r>
    <x v="2"/>
    <x v="4"/>
    <x v="1"/>
    <s v="Raymond Matthews"/>
    <d v="2016-08-19T00:00:00"/>
    <x v="7"/>
    <s v="2016"/>
    <x v="2"/>
    <n v="4"/>
    <n v="17.829999999999998"/>
    <n v="71.319999999999993"/>
  </r>
  <r>
    <x v="3"/>
    <x v="3"/>
    <x v="0"/>
    <s v="Raymond Freeman"/>
    <d v="2016-08-19T00:00:00"/>
    <x v="7"/>
    <s v="2016"/>
    <x v="1"/>
    <n v="3"/>
    <n v="16.32"/>
    <n v="48.96"/>
  </r>
  <r>
    <x v="2"/>
    <x v="2"/>
    <x v="1"/>
    <s v="Joseph Dixon"/>
    <d v="2016-08-19T00:00:00"/>
    <x v="7"/>
    <s v="2016"/>
    <x v="0"/>
    <n v="10"/>
    <n v="12.42"/>
    <n v="124.2"/>
  </r>
  <r>
    <x v="4"/>
    <x v="0"/>
    <x v="0"/>
    <s v="Raymond Young"/>
    <d v="2016-08-19T00:00:00"/>
    <x v="7"/>
    <s v="2016"/>
    <x v="2"/>
    <n v="2"/>
    <n v="17.829999999999998"/>
    <n v="35.659999999999997"/>
  </r>
  <r>
    <x v="1"/>
    <x v="4"/>
    <x v="1"/>
    <s v="Ruby Taylor"/>
    <d v="2016-08-19T00:00:00"/>
    <x v="7"/>
    <s v="2016"/>
    <x v="2"/>
    <n v="3"/>
    <n v="17.829999999999998"/>
    <n v="53.489999999999995"/>
  </r>
  <r>
    <x v="2"/>
    <x v="2"/>
    <x v="1"/>
    <s v="Ruby Gonzales"/>
    <d v="2016-08-19T00:00:00"/>
    <x v="7"/>
    <s v="2016"/>
    <x v="2"/>
    <n v="7"/>
    <n v="17.829999999999998"/>
    <n v="124.80999999999999"/>
  </r>
  <r>
    <x v="0"/>
    <x v="3"/>
    <x v="0"/>
    <s v="Lois Woods"/>
    <d v="2016-08-19T00:00:00"/>
    <x v="7"/>
    <s v="2016"/>
    <x v="0"/>
    <n v="1"/>
    <n v="12.42"/>
    <n v="12.42"/>
  </r>
  <r>
    <x v="4"/>
    <x v="0"/>
    <x v="0"/>
    <s v="Justin Dixon"/>
    <d v="2016-08-19T00:00:00"/>
    <x v="7"/>
    <s v="2016"/>
    <x v="0"/>
    <n v="8"/>
    <n v="12.42"/>
    <n v="99.36"/>
  </r>
  <r>
    <x v="2"/>
    <x v="2"/>
    <x v="1"/>
    <s v="Charles Montgomery"/>
    <d v="2016-08-19T00:00:00"/>
    <x v="7"/>
    <s v="2016"/>
    <x v="0"/>
    <n v="2"/>
    <n v="12.42"/>
    <n v="24.84"/>
  </r>
  <r>
    <x v="0"/>
    <x v="6"/>
    <x v="0"/>
    <s v="Marilyn Perry"/>
    <d v="2016-08-19T00:00:00"/>
    <x v="7"/>
    <s v="2016"/>
    <x v="0"/>
    <n v="4"/>
    <n v="12.42"/>
    <n v="49.68"/>
  </r>
  <r>
    <x v="0"/>
    <x v="0"/>
    <x v="0"/>
    <s v="Christopher Pierce"/>
    <d v="2016-08-19T00:00:00"/>
    <x v="7"/>
    <s v="2016"/>
    <x v="0"/>
    <n v="3"/>
    <n v="12.42"/>
    <n v="37.26"/>
  </r>
  <r>
    <x v="2"/>
    <x v="2"/>
    <x v="1"/>
    <s v="Jason Berry"/>
    <d v="2016-08-19T00:00:00"/>
    <x v="7"/>
    <s v="2016"/>
    <x v="2"/>
    <n v="8"/>
    <n v="17.829999999999998"/>
    <n v="142.63999999999999"/>
  </r>
  <r>
    <x v="2"/>
    <x v="2"/>
    <x v="1"/>
    <s v="Michelle Allen"/>
    <d v="2016-08-20T00:00:00"/>
    <x v="7"/>
    <s v="2016"/>
    <x v="3"/>
    <n v="10"/>
    <n v="53.35"/>
    <n v="533.5"/>
  </r>
  <r>
    <x v="3"/>
    <x v="0"/>
    <x v="0"/>
    <s v="Joseph Bishop"/>
    <d v="2016-08-20T00:00:00"/>
    <x v="7"/>
    <s v="2016"/>
    <x v="0"/>
    <n v="4"/>
    <n v="12.42"/>
    <n v="49.68"/>
  </r>
  <r>
    <x v="2"/>
    <x v="4"/>
    <x v="1"/>
    <s v="Kevin Garza"/>
    <d v="2016-08-20T00:00:00"/>
    <x v="7"/>
    <s v="2016"/>
    <x v="2"/>
    <n v="8"/>
    <n v="17.829999999999998"/>
    <n v="142.63999999999999"/>
  </r>
  <r>
    <x v="0"/>
    <x v="0"/>
    <x v="0"/>
    <s v="Nancy Meyer"/>
    <d v="2016-08-20T00:00:00"/>
    <x v="7"/>
    <s v="2016"/>
    <x v="2"/>
    <n v="1"/>
    <n v="17.829999999999998"/>
    <n v="17.829999999999998"/>
  </r>
  <r>
    <x v="2"/>
    <x v="2"/>
    <x v="1"/>
    <s v="Ruth Day"/>
    <d v="2016-08-20T00:00:00"/>
    <x v="7"/>
    <s v="2016"/>
    <x v="3"/>
    <n v="3"/>
    <n v="53.35"/>
    <n v="160.05000000000001"/>
  </r>
  <r>
    <x v="2"/>
    <x v="5"/>
    <x v="1"/>
    <s v="Brenda Nelson"/>
    <d v="2016-08-20T00:00:00"/>
    <x v="7"/>
    <s v="2016"/>
    <x v="1"/>
    <n v="8"/>
    <n v="16.32"/>
    <n v="130.56"/>
  </r>
  <r>
    <x v="2"/>
    <x v="7"/>
    <x v="1"/>
    <s v="Sandra Hughes"/>
    <d v="2016-08-20T00:00:00"/>
    <x v="7"/>
    <s v="2016"/>
    <x v="0"/>
    <n v="9"/>
    <n v="12.42"/>
    <n v="111.78"/>
  </r>
  <r>
    <x v="2"/>
    <x v="4"/>
    <x v="1"/>
    <s v="Edward Taylor"/>
    <d v="2016-08-20T00:00:00"/>
    <x v="7"/>
    <s v="2016"/>
    <x v="2"/>
    <n v="10"/>
    <n v="17.829999999999998"/>
    <n v="178.29999999999998"/>
  </r>
  <r>
    <x v="2"/>
    <x v="5"/>
    <x v="1"/>
    <s v="Andrea Lawrence"/>
    <d v="2016-08-20T00:00:00"/>
    <x v="7"/>
    <s v="2016"/>
    <x v="0"/>
    <n v="5"/>
    <n v="12.42"/>
    <n v="62.1"/>
  </r>
  <r>
    <x v="2"/>
    <x v="2"/>
    <x v="1"/>
    <s v="Ernest Hernandez"/>
    <d v="2016-08-20T00:00:00"/>
    <x v="7"/>
    <s v="2016"/>
    <x v="0"/>
    <n v="5"/>
    <n v="12.42"/>
    <n v="62.1"/>
  </r>
  <r>
    <x v="3"/>
    <x v="0"/>
    <x v="0"/>
    <s v="Louise Rivera"/>
    <d v="2016-08-20T00:00:00"/>
    <x v="7"/>
    <s v="2016"/>
    <x v="1"/>
    <n v="10"/>
    <n v="16.32"/>
    <n v="163.19999999999999"/>
  </r>
  <r>
    <x v="2"/>
    <x v="2"/>
    <x v="1"/>
    <s v="Evelyn Lane"/>
    <d v="2016-08-20T00:00:00"/>
    <x v="7"/>
    <s v="2016"/>
    <x v="0"/>
    <n v="9"/>
    <n v="12.42"/>
    <n v="111.78"/>
  </r>
  <r>
    <x v="1"/>
    <x v="4"/>
    <x v="1"/>
    <s v="Joyce Myers"/>
    <d v="2016-08-20T00:00:00"/>
    <x v="7"/>
    <s v="2016"/>
    <x v="0"/>
    <n v="1"/>
    <n v="12.42"/>
    <n v="12.42"/>
  </r>
  <r>
    <x v="0"/>
    <x v="3"/>
    <x v="0"/>
    <s v="Anthony Ruiz"/>
    <d v="2016-08-20T00:00:00"/>
    <x v="7"/>
    <s v="2016"/>
    <x v="2"/>
    <n v="6"/>
    <n v="17.829999999999998"/>
    <n v="106.97999999999999"/>
  </r>
  <r>
    <x v="2"/>
    <x v="2"/>
    <x v="1"/>
    <s v="Paula Ross"/>
    <d v="2016-08-21T00:00:00"/>
    <x v="7"/>
    <s v="2016"/>
    <x v="2"/>
    <n v="7"/>
    <n v="17.829999999999998"/>
    <n v="124.80999999999999"/>
  </r>
  <r>
    <x v="4"/>
    <x v="0"/>
    <x v="0"/>
    <s v="Walter Meyer"/>
    <d v="2016-08-21T00:00:00"/>
    <x v="7"/>
    <s v="2016"/>
    <x v="0"/>
    <n v="1"/>
    <n v="12.42"/>
    <n v="12.42"/>
  </r>
  <r>
    <x v="1"/>
    <x v="4"/>
    <x v="1"/>
    <s v="Gloria Fisher"/>
    <d v="2016-08-21T00:00:00"/>
    <x v="7"/>
    <s v="2016"/>
    <x v="0"/>
    <n v="2"/>
    <n v="12.42"/>
    <n v="24.84"/>
  </r>
  <r>
    <x v="3"/>
    <x v="0"/>
    <x v="0"/>
    <s v="Diana Pierce"/>
    <d v="2016-08-21T00:00:00"/>
    <x v="7"/>
    <s v="2016"/>
    <x v="0"/>
    <n v="3"/>
    <n v="12.42"/>
    <n v="37.26"/>
  </r>
  <r>
    <x v="2"/>
    <x v="5"/>
    <x v="1"/>
    <s v="Steven Stewart"/>
    <d v="2016-08-21T00:00:00"/>
    <x v="7"/>
    <s v="2016"/>
    <x v="0"/>
    <n v="8"/>
    <n v="12.42"/>
    <n v="99.36"/>
  </r>
  <r>
    <x v="3"/>
    <x v="0"/>
    <x v="0"/>
    <s v="Steven Miller"/>
    <d v="2016-08-21T00:00:00"/>
    <x v="7"/>
    <s v="2016"/>
    <x v="2"/>
    <n v="10"/>
    <n v="17.829999999999998"/>
    <n v="178.29999999999998"/>
  </r>
  <r>
    <x v="0"/>
    <x v="1"/>
    <x v="0"/>
    <s v="Steven Simpson"/>
    <d v="2016-08-21T00:00:00"/>
    <x v="7"/>
    <s v="2016"/>
    <x v="3"/>
    <n v="10"/>
    <n v="53.35"/>
    <n v="533.5"/>
  </r>
  <r>
    <x v="3"/>
    <x v="3"/>
    <x v="0"/>
    <s v="Eric Ellis"/>
    <d v="2016-08-21T00:00:00"/>
    <x v="7"/>
    <s v="2016"/>
    <x v="3"/>
    <n v="10"/>
    <n v="53.35"/>
    <n v="533.5"/>
  </r>
  <r>
    <x v="1"/>
    <x v="4"/>
    <x v="1"/>
    <s v="Michelle Phillips"/>
    <d v="2016-08-21T00:00:00"/>
    <x v="7"/>
    <s v="2016"/>
    <x v="0"/>
    <n v="1"/>
    <n v="12.42"/>
    <n v="12.42"/>
  </r>
  <r>
    <x v="0"/>
    <x v="1"/>
    <x v="0"/>
    <s v="Craig Mcdonald"/>
    <d v="2016-08-21T00:00:00"/>
    <x v="7"/>
    <s v="2016"/>
    <x v="2"/>
    <n v="9"/>
    <n v="17.829999999999998"/>
    <n v="160.46999999999997"/>
  </r>
  <r>
    <x v="0"/>
    <x v="0"/>
    <x v="0"/>
    <s v="Lillian Burke"/>
    <d v="2016-08-21T00:00:00"/>
    <x v="7"/>
    <s v="2016"/>
    <x v="0"/>
    <n v="5"/>
    <n v="12.42"/>
    <n v="62.1"/>
  </r>
  <r>
    <x v="4"/>
    <x v="6"/>
    <x v="0"/>
    <s v="Raymond Clark"/>
    <d v="2016-08-21T00:00:00"/>
    <x v="7"/>
    <s v="2016"/>
    <x v="2"/>
    <n v="6"/>
    <n v="17.829999999999998"/>
    <n v="106.97999999999999"/>
  </r>
  <r>
    <x v="1"/>
    <x v="5"/>
    <x v="1"/>
    <s v="Kelly Wagner"/>
    <d v="2016-08-21T00:00:00"/>
    <x v="7"/>
    <s v="2016"/>
    <x v="3"/>
    <n v="9"/>
    <n v="53.35"/>
    <n v="480.15000000000003"/>
  </r>
  <r>
    <x v="0"/>
    <x v="1"/>
    <x v="0"/>
    <s v="Joan Thompson"/>
    <d v="2016-08-22T00:00:00"/>
    <x v="7"/>
    <s v="2016"/>
    <x v="0"/>
    <n v="9"/>
    <n v="12.42"/>
    <n v="111.78"/>
  </r>
  <r>
    <x v="0"/>
    <x v="0"/>
    <x v="0"/>
    <s v="Jean Torres"/>
    <d v="2016-08-22T00:00:00"/>
    <x v="7"/>
    <s v="2016"/>
    <x v="2"/>
    <n v="6"/>
    <n v="17.829999999999998"/>
    <n v="106.97999999999999"/>
  </r>
  <r>
    <x v="0"/>
    <x v="3"/>
    <x v="0"/>
    <s v="Ruth Burton"/>
    <d v="2016-08-22T00:00:00"/>
    <x v="7"/>
    <s v="2016"/>
    <x v="0"/>
    <n v="6"/>
    <n v="12.42"/>
    <n v="74.52"/>
  </r>
  <r>
    <x v="0"/>
    <x v="0"/>
    <x v="0"/>
    <s v="Ann Duncan"/>
    <d v="2016-08-22T00:00:00"/>
    <x v="7"/>
    <s v="2016"/>
    <x v="1"/>
    <n v="8"/>
    <n v="16.32"/>
    <n v="130.56"/>
  </r>
  <r>
    <x v="2"/>
    <x v="5"/>
    <x v="1"/>
    <s v="Judy Lopez"/>
    <d v="2016-08-22T00:00:00"/>
    <x v="7"/>
    <s v="2016"/>
    <x v="3"/>
    <n v="10"/>
    <n v="53.35"/>
    <n v="533.5"/>
  </r>
  <r>
    <x v="0"/>
    <x v="1"/>
    <x v="0"/>
    <s v="Cheryl Riley"/>
    <d v="2016-08-22T00:00:00"/>
    <x v="7"/>
    <s v="2016"/>
    <x v="2"/>
    <n v="4"/>
    <n v="17.829999999999998"/>
    <n v="71.319999999999993"/>
  </r>
  <r>
    <x v="1"/>
    <x v="4"/>
    <x v="1"/>
    <s v="Terry Pierce"/>
    <d v="2016-08-22T00:00:00"/>
    <x v="7"/>
    <s v="2016"/>
    <x v="3"/>
    <n v="5"/>
    <n v="53.35"/>
    <n v="266.75"/>
  </r>
  <r>
    <x v="0"/>
    <x v="0"/>
    <x v="0"/>
    <s v="Kevin Torres"/>
    <d v="2016-08-22T00:00:00"/>
    <x v="7"/>
    <s v="2016"/>
    <x v="0"/>
    <n v="8"/>
    <n v="12.42"/>
    <n v="99.36"/>
  </r>
  <r>
    <x v="1"/>
    <x v="5"/>
    <x v="1"/>
    <s v="Joan Robinson"/>
    <d v="2016-08-22T00:00:00"/>
    <x v="7"/>
    <s v="2016"/>
    <x v="0"/>
    <n v="3"/>
    <n v="12.42"/>
    <n v="37.26"/>
  </r>
  <r>
    <x v="0"/>
    <x v="1"/>
    <x v="0"/>
    <s v="Peter Gilbert"/>
    <d v="2016-08-22T00:00:00"/>
    <x v="7"/>
    <s v="2016"/>
    <x v="2"/>
    <n v="8"/>
    <n v="17.829999999999998"/>
    <n v="142.63999999999999"/>
  </r>
  <r>
    <x v="2"/>
    <x v="7"/>
    <x v="1"/>
    <s v="John Simpson"/>
    <d v="2016-08-22T00:00:00"/>
    <x v="7"/>
    <s v="2016"/>
    <x v="0"/>
    <n v="5"/>
    <n v="12.42"/>
    <n v="62.1"/>
  </r>
  <r>
    <x v="3"/>
    <x v="3"/>
    <x v="0"/>
    <s v="Theresa Torres"/>
    <d v="2016-08-22T00:00:00"/>
    <x v="7"/>
    <s v="2016"/>
    <x v="1"/>
    <n v="9"/>
    <n v="16.32"/>
    <n v="146.88"/>
  </r>
  <r>
    <x v="4"/>
    <x v="1"/>
    <x v="0"/>
    <s v="Sharon Perez"/>
    <d v="2016-08-22T00:00:00"/>
    <x v="7"/>
    <s v="2016"/>
    <x v="0"/>
    <n v="1"/>
    <n v="12.42"/>
    <n v="12.42"/>
  </r>
  <r>
    <x v="2"/>
    <x v="4"/>
    <x v="1"/>
    <s v="Gloria Mcdonald"/>
    <d v="2016-08-22T00:00:00"/>
    <x v="7"/>
    <s v="2016"/>
    <x v="2"/>
    <n v="1"/>
    <n v="17.829999999999998"/>
    <n v="17.829999999999998"/>
  </r>
  <r>
    <x v="0"/>
    <x v="0"/>
    <x v="0"/>
    <s v="Bobby Mitchell"/>
    <d v="2016-08-22T00:00:00"/>
    <x v="7"/>
    <s v="2016"/>
    <x v="3"/>
    <n v="1"/>
    <n v="53.35"/>
    <n v="53.35"/>
  </r>
  <r>
    <x v="1"/>
    <x v="4"/>
    <x v="1"/>
    <s v="Roger Bell"/>
    <d v="2016-08-23T00:00:00"/>
    <x v="7"/>
    <s v="2016"/>
    <x v="3"/>
    <n v="1"/>
    <n v="53.35"/>
    <n v="53.35"/>
  </r>
  <r>
    <x v="2"/>
    <x v="5"/>
    <x v="1"/>
    <s v="Tammy Clark"/>
    <d v="2016-08-23T00:00:00"/>
    <x v="7"/>
    <s v="2016"/>
    <x v="3"/>
    <n v="5"/>
    <n v="53.35"/>
    <n v="266.75"/>
  </r>
  <r>
    <x v="0"/>
    <x v="1"/>
    <x v="0"/>
    <s v="Harold Hunter"/>
    <d v="2016-08-23T00:00:00"/>
    <x v="7"/>
    <s v="2016"/>
    <x v="2"/>
    <n v="2"/>
    <n v="17.829999999999998"/>
    <n v="35.659999999999997"/>
  </r>
  <r>
    <x v="0"/>
    <x v="0"/>
    <x v="0"/>
    <s v="Juan Olson"/>
    <d v="2016-08-23T00:00:00"/>
    <x v="7"/>
    <s v="2016"/>
    <x v="0"/>
    <n v="8"/>
    <n v="12.42"/>
    <n v="99.36"/>
  </r>
  <r>
    <x v="2"/>
    <x v="5"/>
    <x v="1"/>
    <s v="Harold Duncan"/>
    <d v="2016-08-23T00:00:00"/>
    <x v="7"/>
    <s v="2016"/>
    <x v="0"/>
    <n v="8"/>
    <n v="12.42"/>
    <n v="99.36"/>
  </r>
  <r>
    <x v="3"/>
    <x v="6"/>
    <x v="0"/>
    <s v="Clarence Mason"/>
    <d v="2016-08-23T00:00:00"/>
    <x v="7"/>
    <s v="2016"/>
    <x v="1"/>
    <n v="10"/>
    <n v="16.32"/>
    <n v="163.19999999999999"/>
  </r>
  <r>
    <x v="0"/>
    <x v="0"/>
    <x v="0"/>
    <s v="Jennifer White"/>
    <d v="2016-08-23T00:00:00"/>
    <x v="7"/>
    <s v="2016"/>
    <x v="3"/>
    <n v="5"/>
    <n v="53.35"/>
    <n v="266.75"/>
  </r>
  <r>
    <x v="4"/>
    <x v="0"/>
    <x v="0"/>
    <s v="Diana Pierce"/>
    <d v="2016-08-23T00:00:00"/>
    <x v="7"/>
    <s v="2016"/>
    <x v="2"/>
    <n v="6"/>
    <n v="17.829999999999998"/>
    <n v="106.97999999999999"/>
  </r>
  <r>
    <x v="4"/>
    <x v="3"/>
    <x v="0"/>
    <s v="Laura Wells"/>
    <d v="2016-08-23T00:00:00"/>
    <x v="7"/>
    <s v="2016"/>
    <x v="0"/>
    <n v="5"/>
    <n v="12.42"/>
    <n v="62.1"/>
  </r>
  <r>
    <x v="0"/>
    <x v="3"/>
    <x v="0"/>
    <s v="Theresa Torres"/>
    <d v="2016-08-23T00:00:00"/>
    <x v="7"/>
    <s v="2016"/>
    <x v="3"/>
    <n v="1"/>
    <n v="53.35"/>
    <n v="53.35"/>
  </r>
  <r>
    <x v="2"/>
    <x v="5"/>
    <x v="1"/>
    <s v="Laura Gutierrez"/>
    <d v="2016-08-23T00:00:00"/>
    <x v="7"/>
    <s v="2016"/>
    <x v="2"/>
    <n v="5"/>
    <n v="17.829999999999998"/>
    <n v="89.149999999999991"/>
  </r>
  <r>
    <x v="0"/>
    <x v="3"/>
    <x v="0"/>
    <s v="Lois Woods"/>
    <d v="2016-08-23T00:00:00"/>
    <x v="7"/>
    <s v="2016"/>
    <x v="1"/>
    <n v="6"/>
    <n v="16.32"/>
    <n v="97.92"/>
  </r>
  <r>
    <x v="2"/>
    <x v="7"/>
    <x v="1"/>
    <s v="Craig Lewis"/>
    <d v="2016-08-23T00:00:00"/>
    <x v="7"/>
    <s v="2016"/>
    <x v="2"/>
    <n v="7"/>
    <n v="17.829999999999998"/>
    <n v="124.80999999999999"/>
  </r>
  <r>
    <x v="0"/>
    <x v="6"/>
    <x v="0"/>
    <s v="Jane Watkins"/>
    <d v="2016-08-23T00:00:00"/>
    <x v="7"/>
    <s v="2016"/>
    <x v="1"/>
    <n v="3"/>
    <n v="16.32"/>
    <n v="48.96"/>
  </r>
  <r>
    <x v="2"/>
    <x v="2"/>
    <x v="1"/>
    <s v="Donald Lopez"/>
    <d v="2016-08-23T00:00:00"/>
    <x v="7"/>
    <s v="2016"/>
    <x v="3"/>
    <n v="8"/>
    <n v="53.35"/>
    <n v="426.8"/>
  </r>
  <r>
    <x v="0"/>
    <x v="6"/>
    <x v="0"/>
    <s v="Phyllis Grant"/>
    <d v="2016-08-23T00:00:00"/>
    <x v="7"/>
    <s v="2016"/>
    <x v="3"/>
    <n v="6"/>
    <n v="53.35"/>
    <n v="320.10000000000002"/>
  </r>
  <r>
    <x v="3"/>
    <x v="6"/>
    <x v="0"/>
    <s v="Clarence Mason"/>
    <d v="2016-08-24T00:00:00"/>
    <x v="7"/>
    <s v="2016"/>
    <x v="3"/>
    <n v="5"/>
    <n v="53.35"/>
    <n v="266.75"/>
  </r>
  <r>
    <x v="0"/>
    <x v="1"/>
    <x v="0"/>
    <s v="Tammy Ferguson"/>
    <d v="2016-08-24T00:00:00"/>
    <x v="7"/>
    <s v="2016"/>
    <x v="0"/>
    <n v="4"/>
    <n v="12.42"/>
    <n v="49.68"/>
  </r>
  <r>
    <x v="0"/>
    <x v="3"/>
    <x v="0"/>
    <s v="Peter Brown"/>
    <d v="2016-08-24T00:00:00"/>
    <x v="7"/>
    <s v="2016"/>
    <x v="1"/>
    <n v="6"/>
    <n v="16.32"/>
    <n v="97.92"/>
  </r>
  <r>
    <x v="2"/>
    <x v="2"/>
    <x v="1"/>
    <s v="Susan Gomez"/>
    <d v="2016-08-24T00:00:00"/>
    <x v="7"/>
    <s v="2016"/>
    <x v="1"/>
    <n v="2"/>
    <n v="16.32"/>
    <n v="32.64"/>
  </r>
  <r>
    <x v="2"/>
    <x v="5"/>
    <x v="1"/>
    <s v="Adam Garza"/>
    <d v="2016-08-24T00:00:00"/>
    <x v="7"/>
    <s v="2016"/>
    <x v="0"/>
    <n v="5"/>
    <n v="12.42"/>
    <n v="62.1"/>
  </r>
  <r>
    <x v="4"/>
    <x v="1"/>
    <x v="0"/>
    <s v="Kenneth Fernandez"/>
    <d v="2016-08-24T00:00:00"/>
    <x v="7"/>
    <s v="2016"/>
    <x v="0"/>
    <n v="1"/>
    <n v="12.42"/>
    <n v="12.42"/>
  </r>
  <r>
    <x v="0"/>
    <x v="0"/>
    <x v="0"/>
    <s v="Carl Ford"/>
    <d v="2016-08-24T00:00:00"/>
    <x v="7"/>
    <s v="2016"/>
    <x v="1"/>
    <n v="5"/>
    <n v="16.32"/>
    <n v="81.599999999999994"/>
  </r>
  <r>
    <x v="4"/>
    <x v="0"/>
    <x v="0"/>
    <s v="Ann Duncan"/>
    <d v="2016-08-24T00:00:00"/>
    <x v="7"/>
    <s v="2016"/>
    <x v="2"/>
    <n v="8"/>
    <n v="17.829999999999998"/>
    <n v="142.63999999999999"/>
  </r>
  <r>
    <x v="0"/>
    <x v="1"/>
    <x v="0"/>
    <s v="Christopher Oliver"/>
    <d v="2016-08-24T00:00:00"/>
    <x v="7"/>
    <s v="2016"/>
    <x v="0"/>
    <n v="5"/>
    <n v="12.42"/>
    <n v="62.1"/>
  </r>
  <r>
    <x v="2"/>
    <x v="2"/>
    <x v="1"/>
    <s v="Gary Cook"/>
    <d v="2016-08-24T00:00:00"/>
    <x v="7"/>
    <s v="2016"/>
    <x v="0"/>
    <n v="9"/>
    <n v="12.42"/>
    <n v="111.78"/>
  </r>
  <r>
    <x v="3"/>
    <x v="3"/>
    <x v="0"/>
    <s v="Judith Gray"/>
    <d v="2016-08-24T00:00:00"/>
    <x v="7"/>
    <s v="2016"/>
    <x v="3"/>
    <n v="1"/>
    <n v="53.35"/>
    <n v="53.35"/>
  </r>
  <r>
    <x v="0"/>
    <x v="6"/>
    <x v="0"/>
    <s v="Janice Ford"/>
    <d v="2016-08-24T00:00:00"/>
    <x v="7"/>
    <s v="2016"/>
    <x v="0"/>
    <n v="2"/>
    <n v="12.42"/>
    <n v="24.84"/>
  </r>
  <r>
    <x v="2"/>
    <x v="7"/>
    <x v="1"/>
    <s v="Craig Lewis"/>
    <d v="2016-08-25T00:00:00"/>
    <x v="7"/>
    <s v="2016"/>
    <x v="0"/>
    <n v="2"/>
    <n v="12.42"/>
    <n v="24.84"/>
  </r>
  <r>
    <x v="3"/>
    <x v="0"/>
    <x v="0"/>
    <s v="Howard Adams"/>
    <d v="2016-08-25T00:00:00"/>
    <x v="7"/>
    <s v="2016"/>
    <x v="0"/>
    <n v="9"/>
    <n v="12.42"/>
    <n v="111.78"/>
  </r>
  <r>
    <x v="2"/>
    <x v="2"/>
    <x v="1"/>
    <s v="Jason Jackson"/>
    <d v="2016-08-25T00:00:00"/>
    <x v="7"/>
    <s v="2016"/>
    <x v="0"/>
    <n v="10"/>
    <n v="12.42"/>
    <n v="124.2"/>
  </r>
  <r>
    <x v="1"/>
    <x v="5"/>
    <x v="1"/>
    <s v="Norma West"/>
    <d v="2016-08-25T00:00:00"/>
    <x v="7"/>
    <s v="2016"/>
    <x v="0"/>
    <n v="10"/>
    <n v="12.42"/>
    <n v="124.2"/>
  </r>
  <r>
    <x v="4"/>
    <x v="3"/>
    <x v="0"/>
    <s v="Eric Ellis"/>
    <d v="2016-08-25T00:00:00"/>
    <x v="7"/>
    <s v="2016"/>
    <x v="3"/>
    <n v="2"/>
    <n v="53.35"/>
    <n v="106.7"/>
  </r>
  <r>
    <x v="0"/>
    <x v="1"/>
    <x v="0"/>
    <s v="Christopher Oliver"/>
    <d v="2016-08-25T00:00:00"/>
    <x v="7"/>
    <s v="2016"/>
    <x v="0"/>
    <n v="2"/>
    <n v="12.42"/>
    <n v="24.84"/>
  </r>
  <r>
    <x v="3"/>
    <x v="0"/>
    <x v="0"/>
    <s v="Ryan Alvarez"/>
    <d v="2016-08-25T00:00:00"/>
    <x v="7"/>
    <s v="2016"/>
    <x v="1"/>
    <n v="9"/>
    <n v="16.32"/>
    <n v="146.88"/>
  </r>
  <r>
    <x v="1"/>
    <x v="2"/>
    <x v="1"/>
    <s v="Craig Thomas"/>
    <d v="2016-08-25T00:00:00"/>
    <x v="7"/>
    <s v="2016"/>
    <x v="3"/>
    <n v="4"/>
    <n v="53.35"/>
    <n v="213.4"/>
  </r>
  <r>
    <x v="0"/>
    <x v="1"/>
    <x v="0"/>
    <s v="Kimberly Morris"/>
    <d v="2016-08-25T00:00:00"/>
    <x v="7"/>
    <s v="2016"/>
    <x v="0"/>
    <n v="6"/>
    <n v="12.42"/>
    <n v="74.52"/>
  </r>
  <r>
    <x v="0"/>
    <x v="6"/>
    <x v="0"/>
    <s v="Nicholas Ward"/>
    <d v="2016-08-25T00:00:00"/>
    <x v="7"/>
    <s v="2016"/>
    <x v="0"/>
    <n v="1"/>
    <n v="12.42"/>
    <n v="12.42"/>
  </r>
  <r>
    <x v="3"/>
    <x v="1"/>
    <x v="0"/>
    <s v="Louis Marshall"/>
    <d v="2016-08-26T00:00:00"/>
    <x v="7"/>
    <s v="2016"/>
    <x v="3"/>
    <n v="3"/>
    <n v="53.35"/>
    <n v="160.05000000000001"/>
  </r>
  <r>
    <x v="2"/>
    <x v="4"/>
    <x v="1"/>
    <s v="Craig Brooks"/>
    <d v="2016-08-26T00:00:00"/>
    <x v="7"/>
    <s v="2016"/>
    <x v="0"/>
    <n v="4"/>
    <n v="12.42"/>
    <n v="49.68"/>
  </r>
  <r>
    <x v="4"/>
    <x v="0"/>
    <x v="0"/>
    <s v="Jennifer Reyes"/>
    <d v="2016-08-26T00:00:00"/>
    <x v="7"/>
    <s v="2016"/>
    <x v="3"/>
    <n v="3"/>
    <n v="53.35"/>
    <n v="160.05000000000001"/>
  </r>
  <r>
    <x v="4"/>
    <x v="1"/>
    <x v="0"/>
    <s v="Randy Burton"/>
    <d v="2016-08-26T00:00:00"/>
    <x v="7"/>
    <s v="2016"/>
    <x v="1"/>
    <n v="7"/>
    <n v="16.32"/>
    <n v="114.24000000000001"/>
  </r>
  <r>
    <x v="1"/>
    <x v="2"/>
    <x v="1"/>
    <s v="Marilyn Carpenter"/>
    <d v="2016-08-26T00:00:00"/>
    <x v="7"/>
    <s v="2016"/>
    <x v="1"/>
    <n v="2"/>
    <n v="16.32"/>
    <n v="32.64"/>
  </r>
  <r>
    <x v="3"/>
    <x v="1"/>
    <x v="0"/>
    <s v="Mark Alexander"/>
    <d v="2016-08-26T00:00:00"/>
    <x v="7"/>
    <s v="2016"/>
    <x v="0"/>
    <n v="10"/>
    <n v="12.42"/>
    <n v="124.2"/>
  </r>
  <r>
    <x v="3"/>
    <x v="1"/>
    <x v="0"/>
    <s v="Roger Freeman"/>
    <d v="2016-08-26T00:00:00"/>
    <x v="7"/>
    <s v="2016"/>
    <x v="0"/>
    <n v="5"/>
    <n v="12.42"/>
    <n v="62.1"/>
  </r>
  <r>
    <x v="2"/>
    <x v="5"/>
    <x v="1"/>
    <s v="Kelly Wagner"/>
    <d v="2016-08-26T00:00:00"/>
    <x v="7"/>
    <s v="2016"/>
    <x v="2"/>
    <n v="8"/>
    <n v="17.829999999999998"/>
    <n v="142.63999999999999"/>
  </r>
  <r>
    <x v="0"/>
    <x v="1"/>
    <x v="0"/>
    <s v="Edward Cooper"/>
    <d v="2016-08-27T00:00:00"/>
    <x v="7"/>
    <s v="2016"/>
    <x v="0"/>
    <n v="10"/>
    <n v="12.42"/>
    <n v="124.2"/>
  </r>
  <r>
    <x v="0"/>
    <x v="1"/>
    <x v="0"/>
    <s v="Lillian Wood"/>
    <d v="2016-08-27T00:00:00"/>
    <x v="7"/>
    <s v="2016"/>
    <x v="1"/>
    <n v="8"/>
    <n v="16.32"/>
    <n v="130.56"/>
  </r>
  <r>
    <x v="2"/>
    <x v="2"/>
    <x v="1"/>
    <s v="Annie Hughes"/>
    <d v="2016-08-27T00:00:00"/>
    <x v="7"/>
    <s v="2016"/>
    <x v="1"/>
    <n v="3"/>
    <n v="16.32"/>
    <n v="48.96"/>
  </r>
  <r>
    <x v="0"/>
    <x v="0"/>
    <x v="0"/>
    <s v="Amy Carr"/>
    <d v="2016-08-27T00:00:00"/>
    <x v="7"/>
    <s v="2016"/>
    <x v="2"/>
    <n v="3"/>
    <n v="17.829999999999998"/>
    <n v="53.489999999999995"/>
  </r>
  <r>
    <x v="1"/>
    <x v="4"/>
    <x v="1"/>
    <s v="Teresa Payne"/>
    <d v="2016-08-27T00:00:00"/>
    <x v="7"/>
    <s v="2016"/>
    <x v="2"/>
    <n v="9"/>
    <n v="17.829999999999998"/>
    <n v="160.46999999999997"/>
  </r>
  <r>
    <x v="2"/>
    <x v="2"/>
    <x v="1"/>
    <s v="Gloria Morris"/>
    <d v="2016-08-27T00:00:00"/>
    <x v="7"/>
    <s v="2016"/>
    <x v="3"/>
    <n v="1"/>
    <n v="53.35"/>
    <n v="53.35"/>
  </r>
  <r>
    <x v="0"/>
    <x v="1"/>
    <x v="0"/>
    <s v="Janet Freeman"/>
    <d v="2016-08-27T00:00:00"/>
    <x v="7"/>
    <s v="2016"/>
    <x v="3"/>
    <n v="5"/>
    <n v="53.35"/>
    <n v="266.75"/>
  </r>
  <r>
    <x v="3"/>
    <x v="0"/>
    <x v="0"/>
    <s v="Joseph Bishop"/>
    <d v="2016-08-27T00:00:00"/>
    <x v="7"/>
    <s v="2016"/>
    <x v="0"/>
    <n v="3"/>
    <n v="12.42"/>
    <n v="37.26"/>
  </r>
  <r>
    <x v="4"/>
    <x v="1"/>
    <x v="0"/>
    <s v="Joe Ryan"/>
    <d v="2016-08-27T00:00:00"/>
    <x v="7"/>
    <s v="2016"/>
    <x v="0"/>
    <n v="4"/>
    <n v="12.42"/>
    <n v="49.68"/>
  </r>
  <r>
    <x v="0"/>
    <x v="3"/>
    <x v="0"/>
    <s v="Ruby Evans"/>
    <d v="2016-08-27T00:00:00"/>
    <x v="7"/>
    <s v="2016"/>
    <x v="0"/>
    <n v="3"/>
    <n v="12.42"/>
    <n v="37.26"/>
  </r>
  <r>
    <x v="0"/>
    <x v="0"/>
    <x v="0"/>
    <s v="Carl Howard"/>
    <d v="2016-08-27T00:00:00"/>
    <x v="7"/>
    <s v="2016"/>
    <x v="1"/>
    <n v="5"/>
    <n v="16.32"/>
    <n v="81.599999999999994"/>
  </r>
  <r>
    <x v="2"/>
    <x v="4"/>
    <x v="1"/>
    <s v="Gloria Oliver"/>
    <d v="2016-08-27T00:00:00"/>
    <x v="7"/>
    <s v="2016"/>
    <x v="2"/>
    <n v="5"/>
    <n v="17.829999999999998"/>
    <n v="89.149999999999991"/>
  </r>
  <r>
    <x v="0"/>
    <x v="0"/>
    <x v="0"/>
    <s v="Roger Gomez"/>
    <d v="2016-08-27T00:00:00"/>
    <x v="7"/>
    <s v="2016"/>
    <x v="0"/>
    <n v="7"/>
    <n v="12.42"/>
    <n v="86.94"/>
  </r>
  <r>
    <x v="2"/>
    <x v="7"/>
    <x v="1"/>
    <s v="Peter Bishop"/>
    <d v="2016-08-27T00:00:00"/>
    <x v="7"/>
    <s v="2016"/>
    <x v="1"/>
    <n v="6"/>
    <n v="16.32"/>
    <n v="97.92"/>
  </r>
  <r>
    <x v="3"/>
    <x v="0"/>
    <x v="0"/>
    <s v="Matthew Berry"/>
    <d v="2016-08-27T00:00:00"/>
    <x v="7"/>
    <s v="2016"/>
    <x v="3"/>
    <n v="10"/>
    <n v="53.35"/>
    <n v="533.5"/>
  </r>
  <r>
    <x v="3"/>
    <x v="1"/>
    <x v="0"/>
    <s v="Nancy Stephens"/>
    <d v="2016-08-28T00:00:00"/>
    <x v="7"/>
    <s v="2016"/>
    <x v="0"/>
    <n v="1"/>
    <n v="12.42"/>
    <n v="12.42"/>
  </r>
  <r>
    <x v="1"/>
    <x v="5"/>
    <x v="1"/>
    <s v="Joan Robinson"/>
    <d v="2016-08-28T00:00:00"/>
    <x v="7"/>
    <s v="2016"/>
    <x v="2"/>
    <n v="9"/>
    <n v="17.829999999999998"/>
    <n v="160.46999999999997"/>
  </r>
  <r>
    <x v="0"/>
    <x v="0"/>
    <x v="0"/>
    <s v="Wanda Cole"/>
    <d v="2016-08-28T00:00:00"/>
    <x v="7"/>
    <s v="2016"/>
    <x v="0"/>
    <n v="4"/>
    <n v="12.42"/>
    <n v="49.68"/>
  </r>
  <r>
    <x v="0"/>
    <x v="3"/>
    <x v="0"/>
    <s v="Rachel Larson"/>
    <d v="2016-08-28T00:00:00"/>
    <x v="7"/>
    <s v="2016"/>
    <x v="0"/>
    <n v="4"/>
    <n v="12.42"/>
    <n v="49.68"/>
  </r>
  <r>
    <x v="0"/>
    <x v="6"/>
    <x v="0"/>
    <s v="Maria Long"/>
    <d v="2016-08-28T00:00:00"/>
    <x v="7"/>
    <s v="2016"/>
    <x v="3"/>
    <n v="8"/>
    <n v="53.35"/>
    <n v="426.8"/>
  </r>
  <r>
    <x v="1"/>
    <x v="5"/>
    <x v="1"/>
    <s v="Helen Diaz"/>
    <d v="2016-08-28T00:00:00"/>
    <x v="7"/>
    <s v="2016"/>
    <x v="3"/>
    <n v="3"/>
    <n v="53.35"/>
    <n v="160.05000000000001"/>
  </r>
  <r>
    <x v="0"/>
    <x v="1"/>
    <x v="0"/>
    <s v="Peter Gilbert"/>
    <d v="2016-08-29T00:00:00"/>
    <x v="7"/>
    <s v="2016"/>
    <x v="3"/>
    <n v="8"/>
    <n v="53.35"/>
    <n v="426.8"/>
  </r>
  <r>
    <x v="0"/>
    <x v="6"/>
    <x v="0"/>
    <s v="Alan Dean"/>
    <d v="2016-08-29T00:00:00"/>
    <x v="7"/>
    <s v="2016"/>
    <x v="0"/>
    <n v="7"/>
    <n v="12.42"/>
    <n v="86.94"/>
  </r>
  <r>
    <x v="2"/>
    <x v="2"/>
    <x v="1"/>
    <s v="Stephen Murray"/>
    <d v="2016-08-29T00:00:00"/>
    <x v="7"/>
    <s v="2016"/>
    <x v="0"/>
    <n v="6"/>
    <n v="12.42"/>
    <n v="74.52"/>
  </r>
  <r>
    <x v="0"/>
    <x v="0"/>
    <x v="0"/>
    <s v="Carl Howard"/>
    <d v="2016-08-29T00:00:00"/>
    <x v="7"/>
    <s v="2016"/>
    <x v="0"/>
    <n v="9"/>
    <n v="12.42"/>
    <n v="111.78"/>
  </r>
  <r>
    <x v="1"/>
    <x v="2"/>
    <x v="1"/>
    <s v="Ernest Carter"/>
    <d v="2016-08-29T00:00:00"/>
    <x v="7"/>
    <s v="2016"/>
    <x v="0"/>
    <n v="8"/>
    <n v="12.42"/>
    <n v="99.36"/>
  </r>
  <r>
    <x v="2"/>
    <x v="4"/>
    <x v="1"/>
    <s v="Jeremy Diaz"/>
    <d v="2016-08-29T00:00:00"/>
    <x v="7"/>
    <s v="2016"/>
    <x v="3"/>
    <n v="6"/>
    <n v="53.35"/>
    <n v="320.10000000000002"/>
  </r>
  <r>
    <x v="0"/>
    <x v="0"/>
    <x v="0"/>
    <s v="Shirley Rivera"/>
    <d v="2016-08-29T00:00:00"/>
    <x v="7"/>
    <s v="2016"/>
    <x v="3"/>
    <n v="2"/>
    <n v="53.35"/>
    <n v="106.7"/>
  </r>
  <r>
    <x v="1"/>
    <x v="4"/>
    <x v="1"/>
    <s v="Henry Stanley"/>
    <d v="2016-08-29T00:00:00"/>
    <x v="7"/>
    <s v="2016"/>
    <x v="0"/>
    <n v="4"/>
    <n v="12.42"/>
    <n v="49.68"/>
  </r>
  <r>
    <x v="0"/>
    <x v="0"/>
    <x v="0"/>
    <s v="Douglas Duncan"/>
    <d v="2016-08-29T00:00:00"/>
    <x v="7"/>
    <s v="2016"/>
    <x v="2"/>
    <n v="4"/>
    <n v="17.829999999999998"/>
    <n v="71.319999999999993"/>
  </r>
  <r>
    <x v="0"/>
    <x v="1"/>
    <x v="0"/>
    <s v="Anne Fisher"/>
    <d v="2016-08-29T00:00:00"/>
    <x v="7"/>
    <s v="2016"/>
    <x v="0"/>
    <n v="2"/>
    <n v="12.42"/>
    <n v="24.84"/>
  </r>
  <r>
    <x v="3"/>
    <x v="1"/>
    <x v="0"/>
    <s v="Ashley Spencer"/>
    <d v="2016-08-29T00:00:00"/>
    <x v="7"/>
    <s v="2016"/>
    <x v="0"/>
    <n v="4"/>
    <n v="12.42"/>
    <n v="49.68"/>
  </r>
  <r>
    <x v="2"/>
    <x v="2"/>
    <x v="1"/>
    <s v="Emily Matthews"/>
    <d v="2016-08-29T00:00:00"/>
    <x v="7"/>
    <s v="2016"/>
    <x v="1"/>
    <n v="4"/>
    <n v="16.32"/>
    <n v="65.28"/>
  </r>
  <r>
    <x v="3"/>
    <x v="0"/>
    <x v="0"/>
    <s v="Steven Miller"/>
    <d v="2016-08-29T00:00:00"/>
    <x v="7"/>
    <s v="2016"/>
    <x v="2"/>
    <n v="9"/>
    <n v="17.829999999999998"/>
    <n v="160.46999999999997"/>
  </r>
  <r>
    <x v="3"/>
    <x v="1"/>
    <x v="0"/>
    <s v="Joan Thompson"/>
    <d v="2016-08-29T00:00:00"/>
    <x v="7"/>
    <s v="2016"/>
    <x v="2"/>
    <n v="2"/>
    <n v="17.829999999999998"/>
    <n v="35.659999999999997"/>
  </r>
  <r>
    <x v="0"/>
    <x v="6"/>
    <x v="0"/>
    <s v="Lois Baker"/>
    <d v="2016-08-29T00:00:00"/>
    <x v="7"/>
    <s v="2016"/>
    <x v="2"/>
    <n v="6"/>
    <n v="17.829999999999998"/>
    <n v="106.97999999999999"/>
  </r>
  <r>
    <x v="0"/>
    <x v="0"/>
    <x v="0"/>
    <s v="Harold Schmidt"/>
    <d v="2016-08-29T00:00:00"/>
    <x v="7"/>
    <s v="2016"/>
    <x v="0"/>
    <n v="10"/>
    <n v="12.42"/>
    <n v="124.2"/>
  </r>
  <r>
    <x v="2"/>
    <x v="4"/>
    <x v="1"/>
    <s v="Rose Moreno"/>
    <d v="2016-08-29T00:00:00"/>
    <x v="7"/>
    <s v="2016"/>
    <x v="3"/>
    <n v="6"/>
    <n v="53.35"/>
    <n v="320.10000000000002"/>
  </r>
  <r>
    <x v="0"/>
    <x v="6"/>
    <x v="0"/>
    <s v="Janice Ford"/>
    <d v="2016-08-29T00:00:00"/>
    <x v="7"/>
    <s v="2016"/>
    <x v="0"/>
    <n v="4"/>
    <n v="12.42"/>
    <n v="49.68"/>
  </r>
  <r>
    <x v="0"/>
    <x v="1"/>
    <x v="0"/>
    <s v="Nancy Stephens"/>
    <d v="2016-08-30T00:00:00"/>
    <x v="7"/>
    <s v="2016"/>
    <x v="0"/>
    <n v="5"/>
    <n v="12.42"/>
    <n v="62.1"/>
  </r>
  <r>
    <x v="2"/>
    <x v="2"/>
    <x v="1"/>
    <s v="Ruth Day"/>
    <d v="2016-08-30T00:00:00"/>
    <x v="7"/>
    <s v="2016"/>
    <x v="0"/>
    <n v="1"/>
    <n v="12.42"/>
    <n v="12.42"/>
  </r>
  <r>
    <x v="0"/>
    <x v="0"/>
    <x v="0"/>
    <s v="Jean Torres"/>
    <d v="2016-08-30T00:00:00"/>
    <x v="7"/>
    <s v="2016"/>
    <x v="2"/>
    <n v="10"/>
    <n v="17.829999999999998"/>
    <n v="178.29999999999998"/>
  </r>
  <r>
    <x v="3"/>
    <x v="6"/>
    <x v="0"/>
    <s v="Henry Cox"/>
    <d v="2016-08-30T00:00:00"/>
    <x v="7"/>
    <s v="2016"/>
    <x v="0"/>
    <n v="4"/>
    <n v="12.42"/>
    <n v="49.68"/>
  </r>
  <r>
    <x v="2"/>
    <x v="5"/>
    <x v="1"/>
    <s v="Joshua Baker"/>
    <d v="2016-08-30T00:00:00"/>
    <x v="7"/>
    <s v="2016"/>
    <x v="2"/>
    <n v="8"/>
    <n v="17.829999999999998"/>
    <n v="142.63999999999999"/>
  </r>
  <r>
    <x v="0"/>
    <x v="0"/>
    <x v="0"/>
    <s v="Antonio Hunter"/>
    <d v="2016-08-30T00:00:00"/>
    <x v="7"/>
    <s v="2016"/>
    <x v="3"/>
    <n v="5"/>
    <n v="53.35"/>
    <n v="266.75"/>
  </r>
  <r>
    <x v="2"/>
    <x v="4"/>
    <x v="1"/>
    <s v="Joseph Reynolds"/>
    <d v="2016-08-30T00:00:00"/>
    <x v="7"/>
    <s v="2016"/>
    <x v="0"/>
    <n v="5"/>
    <n v="12.42"/>
    <n v="62.1"/>
  </r>
  <r>
    <x v="3"/>
    <x v="0"/>
    <x v="0"/>
    <s v="Kevin Barnes"/>
    <d v="2016-08-30T00:00:00"/>
    <x v="7"/>
    <s v="2016"/>
    <x v="2"/>
    <n v="3"/>
    <n v="17.829999999999998"/>
    <n v="53.489999999999995"/>
  </r>
  <r>
    <x v="3"/>
    <x v="0"/>
    <x v="0"/>
    <s v="Kenneth Nelson"/>
    <d v="2016-08-31T00:00:00"/>
    <x v="7"/>
    <s v="2016"/>
    <x v="0"/>
    <n v="3"/>
    <n v="12.42"/>
    <n v="37.26"/>
  </r>
  <r>
    <x v="2"/>
    <x v="5"/>
    <x v="1"/>
    <s v="Robin Murphy"/>
    <d v="2016-08-31T00:00:00"/>
    <x v="7"/>
    <s v="2016"/>
    <x v="2"/>
    <n v="6"/>
    <n v="17.829999999999998"/>
    <n v="106.97999999999999"/>
  </r>
  <r>
    <x v="2"/>
    <x v="4"/>
    <x v="1"/>
    <s v="Alan Cole"/>
    <d v="2016-08-31T00:00:00"/>
    <x v="7"/>
    <s v="2016"/>
    <x v="1"/>
    <n v="7"/>
    <n v="16.32"/>
    <n v="114.24000000000001"/>
  </r>
  <r>
    <x v="4"/>
    <x v="0"/>
    <x v="0"/>
    <s v="Frances Lane"/>
    <d v="2016-08-31T00:00:00"/>
    <x v="7"/>
    <s v="2016"/>
    <x v="3"/>
    <n v="2"/>
    <n v="53.35"/>
    <n v="106.7"/>
  </r>
  <r>
    <x v="0"/>
    <x v="0"/>
    <x v="0"/>
    <s v="Eugene Hughes"/>
    <d v="2016-08-31T00:00:00"/>
    <x v="7"/>
    <s v="2016"/>
    <x v="0"/>
    <n v="7"/>
    <n v="12.42"/>
    <n v="86.94"/>
  </r>
  <r>
    <x v="4"/>
    <x v="1"/>
    <x v="0"/>
    <s v="Nicholas Howell"/>
    <d v="2016-08-31T00:00:00"/>
    <x v="7"/>
    <s v="2016"/>
    <x v="0"/>
    <n v="4"/>
    <n v="12.42"/>
    <n v="49.68"/>
  </r>
  <r>
    <x v="3"/>
    <x v="3"/>
    <x v="0"/>
    <s v="William Hicks"/>
    <d v="2016-08-31T00:00:00"/>
    <x v="7"/>
    <s v="2016"/>
    <x v="0"/>
    <n v="1"/>
    <n v="12.42"/>
    <n v="12.42"/>
  </r>
  <r>
    <x v="0"/>
    <x v="3"/>
    <x v="0"/>
    <s v="Chris George"/>
    <d v="2016-08-31T00:00:00"/>
    <x v="7"/>
    <s v="2016"/>
    <x v="0"/>
    <n v="4"/>
    <n v="12.42"/>
    <n v="49.68"/>
  </r>
  <r>
    <x v="3"/>
    <x v="0"/>
    <x v="0"/>
    <s v="Susan Watkins"/>
    <d v="2016-08-31T00:00:00"/>
    <x v="7"/>
    <s v="2016"/>
    <x v="1"/>
    <n v="9"/>
    <n v="16.32"/>
    <n v="146.88"/>
  </r>
  <r>
    <x v="3"/>
    <x v="1"/>
    <x v="0"/>
    <s v="Sandra Hicks"/>
    <d v="2016-08-31T00:00:00"/>
    <x v="7"/>
    <s v="2016"/>
    <x v="3"/>
    <n v="2"/>
    <n v="53.35"/>
    <n v="106.7"/>
  </r>
  <r>
    <x v="2"/>
    <x v="4"/>
    <x v="1"/>
    <s v="Michael Cruz"/>
    <d v="2016-08-31T00:00:00"/>
    <x v="7"/>
    <s v="2016"/>
    <x v="2"/>
    <n v="2"/>
    <n v="17.829999999999998"/>
    <n v="35.659999999999997"/>
  </r>
  <r>
    <x v="4"/>
    <x v="0"/>
    <x v="0"/>
    <s v="Frank Murphy"/>
    <d v="2016-08-31T00:00:00"/>
    <x v="7"/>
    <s v="2016"/>
    <x v="2"/>
    <n v="9"/>
    <n v="17.829999999999998"/>
    <n v="160.46999999999997"/>
  </r>
  <r>
    <x v="0"/>
    <x v="1"/>
    <x v="0"/>
    <s v="Daniel Morris"/>
    <d v="2016-08-31T00:00:00"/>
    <x v="7"/>
    <s v="2016"/>
    <x v="0"/>
    <n v="4"/>
    <n v="12.42"/>
    <n v="49.68"/>
  </r>
  <r>
    <x v="3"/>
    <x v="6"/>
    <x v="0"/>
    <s v="Janice Ford"/>
    <d v="2016-09-01T00:00:00"/>
    <x v="8"/>
    <s v="2016"/>
    <x v="3"/>
    <n v="4"/>
    <n v="53.35"/>
    <n v="213.4"/>
  </r>
  <r>
    <x v="1"/>
    <x v="2"/>
    <x v="1"/>
    <s v="Arthur James"/>
    <d v="2016-09-01T00:00:00"/>
    <x v="8"/>
    <s v="2016"/>
    <x v="3"/>
    <n v="9"/>
    <n v="53.35"/>
    <n v="480.15000000000003"/>
  </r>
  <r>
    <x v="2"/>
    <x v="4"/>
    <x v="1"/>
    <s v="Catherine Cooper"/>
    <d v="2016-09-01T00:00:00"/>
    <x v="8"/>
    <s v="2016"/>
    <x v="0"/>
    <n v="10"/>
    <n v="12.42"/>
    <n v="124.2"/>
  </r>
  <r>
    <x v="2"/>
    <x v="5"/>
    <x v="1"/>
    <s v="Helen Diaz"/>
    <d v="2016-09-01T00:00:00"/>
    <x v="8"/>
    <s v="2016"/>
    <x v="0"/>
    <n v="1"/>
    <n v="12.42"/>
    <n v="12.42"/>
  </r>
  <r>
    <x v="3"/>
    <x v="0"/>
    <x v="0"/>
    <s v="Nancy Meyer"/>
    <d v="2016-09-01T00:00:00"/>
    <x v="8"/>
    <s v="2016"/>
    <x v="0"/>
    <n v="10"/>
    <n v="12.42"/>
    <n v="124.2"/>
  </r>
  <r>
    <x v="3"/>
    <x v="1"/>
    <x v="0"/>
    <s v="Bonnie Wagner"/>
    <d v="2016-09-01T00:00:00"/>
    <x v="8"/>
    <s v="2016"/>
    <x v="2"/>
    <n v="3"/>
    <n v="17.829999999999998"/>
    <n v="53.489999999999995"/>
  </r>
  <r>
    <x v="1"/>
    <x v="4"/>
    <x v="1"/>
    <s v="Raymond Matthews"/>
    <d v="2016-09-01T00:00:00"/>
    <x v="8"/>
    <s v="2016"/>
    <x v="2"/>
    <n v="2"/>
    <n v="17.829999999999998"/>
    <n v="35.659999999999997"/>
  </r>
  <r>
    <x v="3"/>
    <x v="1"/>
    <x v="0"/>
    <s v="Denise Perez"/>
    <d v="2016-09-01T00:00:00"/>
    <x v="8"/>
    <s v="2016"/>
    <x v="1"/>
    <n v="3"/>
    <n v="16.32"/>
    <n v="48.96"/>
  </r>
  <r>
    <x v="2"/>
    <x v="2"/>
    <x v="1"/>
    <s v="Annie Hunter"/>
    <d v="2016-09-01T00:00:00"/>
    <x v="8"/>
    <s v="2016"/>
    <x v="0"/>
    <n v="3"/>
    <n v="12.42"/>
    <n v="37.26"/>
  </r>
  <r>
    <x v="1"/>
    <x v="2"/>
    <x v="1"/>
    <s v="Margaret James"/>
    <d v="2016-09-01T00:00:00"/>
    <x v="8"/>
    <s v="2016"/>
    <x v="0"/>
    <n v="1"/>
    <n v="12.42"/>
    <n v="12.42"/>
  </r>
  <r>
    <x v="3"/>
    <x v="1"/>
    <x v="0"/>
    <s v="Linda Rose"/>
    <d v="2016-09-01T00:00:00"/>
    <x v="8"/>
    <s v="2016"/>
    <x v="2"/>
    <n v="6"/>
    <n v="17.829999999999998"/>
    <n v="106.97999999999999"/>
  </r>
  <r>
    <x v="2"/>
    <x v="5"/>
    <x v="1"/>
    <s v="Benjamin Carpenter"/>
    <d v="2016-09-01T00:00:00"/>
    <x v="8"/>
    <s v="2016"/>
    <x v="2"/>
    <n v="5"/>
    <n v="17.829999999999998"/>
    <n v="89.149999999999991"/>
  </r>
  <r>
    <x v="0"/>
    <x v="0"/>
    <x v="0"/>
    <s v="Linda Morrison"/>
    <d v="2016-09-01T00:00:00"/>
    <x v="8"/>
    <s v="2016"/>
    <x v="2"/>
    <n v="3"/>
    <n v="17.829999999999998"/>
    <n v="53.489999999999995"/>
  </r>
  <r>
    <x v="0"/>
    <x v="1"/>
    <x v="0"/>
    <s v="Joshua Campbell"/>
    <d v="2016-09-01T00:00:00"/>
    <x v="8"/>
    <s v="2016"/>
    <x v="3"/>
    <n v="7"/>
    <n v="53.35"/>
    <n v="373.45"/>
  </r>
  <r>
    <x v="0"/>
    <x v="1"/>
    <x v="0"/>
    <s v="Tina Jones"/>
    <d v="2016-09-01T00:00:00"/>
    <x v="8"/>
    <s v="2016"/>
    <x v="1"/>
    <n v="7"/>
    <n v="16.32"/>
    <n v="114.24000000000001"/>
  </r>
  <r>
    <x v="0"/>
    <x v="1"/>
    <x v="0"/>
    <s v="Annie Wilson"/>
    <d v="2016-09-01T00:00:00"/>
    <x v="8"/>
    <s v="2016"/>
    <x v="1"/>
    <n v="6"/>
    <n v="16.32"/>
    <n v="97.92"/>
  </r>
  <r>
    <x v="3"/>
    <x v="0"/>
    <x v="0"/>
    <s v="Bruce Reynolds"/>
    <d v="2016-09-01T00:00:00"/>
    <x v="8"/>
    <s v="2016"/>
    <x v="2"/>
    <n v="9"/>
    <n v="17.829999999999998"/>
    <n v="160.46999999999997"/>
  </r>
  <r>
    <x v="2"/>
    <x v="5"/>
    <x v="1"/>
    <s v="Edward Foster"/>
    <d v="2016-09-01T00:00:00"/>
    <x v="8"/>
    <s v="2016"/>
    <x v="3"/>
    <n v="1"/>
    <n v="53.35"/>
    <n v="53.35"/>
  </r>
  <r>
    <x v="0"/>
    <x v="6"/>
    <x v="0"/>
    <s v="Benjamin Phillips"/>
    <d v="2016-09-02T00:00:00"/>
    <x v="8"/>
    <s v="2016"/>
    <x v="0"/>
    <n v="4"/>
    <n v="12.42"/>
    <n v="49.68"/>
  </r>
  <r>
    <x v="4"/>
    <x v="0"/>
    <x v="0"/>
    <s v="Alice Kelly"/>
    <d v="2016-09-02T00:00:00"/>
    <x v="8"/>
    <s v="2016"/>
    <x v="3"/>
    <n v="7"/>
    <n v="53.35"/>
    <n v="373.45"/>
  </r>
  <r>
    <x v="2"/>
    <x v="4"/>
    <x v="1"/>
    <s v="Sharon Wagner"/>
    <d v="2016-09-02T00:00:00"/>
    <x v="8"/>
    <s v="2016"/>
    <x v="0"/>
    <n v="6"/>
    <n v="12.42"/>
    <n v="74.52"/>
  </r>
  <r>
    <x v="0"/>
    <x v="1"/>
    <x v="0"/>
    <s v="Eric Stanley"/>
    <d v="2016-09-02T00:00:00"/>
    <x v="8"/>
    <s v="2016"/>
    <x v="0"/>
    <n v="7"/>
    <n v="12.42"/>
    <n v="86.94"/>
  </r>
  <r>
    <x v="3"/>
    <x v="1"/>
    <x v="0"/>
    <s v="Dorothy Patterson"/>
    <d v="2016-09-02T00:00:00"/>
    <x v="8"/>
    <s v="2016"/>
    <x v="1"/>
    <n v="5"/>
    <n v="16.32"/>
    <n v="81.599999999999994"/>
  </r>
  <r>
    <x v="0"/>
    <x v="1"/>
    <x v="0"/>
    <s v="Peter Gilbert"/>
    <d v="2016-09-02T00:00:00"/>
    <x v="8"/>
    <s v="2016"/>
    <x v="0"/>
    <n v="4"/>
    <n v="12.42"/>
    <n v="49.68"/>
  </r>
  <r>
    <x v="1"/>
    <x v="2"/>
    <x v="1"/>
    <s v="Christine Wallace"/>
    <d v="2016-09-02T00:00:00"/>
    <x v="8"/>
    <s v="2016"/>
    <x v="2"/>
    <n v="2"/>
    <n v="17.829999999999998"/>
    <n v="35.659999999999997"/>
  </r>
  <r>
    <x v="3"/>
    <x v="1"/>
    <x v="0"/>
    <s v="Lori Collins"/>
    <d v="2016-09-02T00:00:00"/>
    <x v="8"/>
    <s v="2016"/>
    <x v="0"/>
    <n v="3"/>
    <n v="12.42"/>
    <n v="37.26"/>
  </r>
  <r>
    <x v="0"/>
    <x v="1"/>
    <x v="0"/>
    <s v="Sandra Hicks"/>
    <d v="2016-09-02T00:00:00"/>
    <x v="8"/>
    <s v="2016"/>
    <x v="0"/>
    <n v="2"/>
    <n v="12.42"/>
    <n v="24.84"/>
  </r>
  <r>
    <x v="1"/>
    <x v="2"/>
    <x v="1"/>
    <s v="Gary Cook"/>
    <d v="2016-09-02T00:00:00"/>
    <x v="8"/>
    <s v="2016"/>
    <x v="1"/>
    <n v="6"/>
    <n v="16.32"/>
    <n v="97.92"/>
  </r>
  <r>
    <x v="3"/>
    <x v="1"/>
    <x v="0"/>
    <s v="Louis Mason"/>
    <d v="2016-09-02T00:00:00"/>
    <x v="8"/>
    <s v="2016"/>
    <x v="2"/>
    <n v="7"/>
    <n v="17.829999999999998"/>
    <n v="124.80999999999999"/>
  </r>
  <r>
    <x v="0"/>
    <x v="3"/>
    <x v="0"/>
    <s v="Ashley Adams"/>
    <d v="2016-09-02T00:00:00"/>
    <x v="8"/>
    <s v="2016"/>
    <x v="1"/>
    <n v="4"/>
    <n v="16.32"/>
    <n v="65.28"/>
  </r>
  <r>
    <x v="4"/>
    <x v="1"/>
    <x v="0"/>
    <s v="Alan Allen"/>
    <d v="2016-09-03T00:00:00"/>
    <x v="8"/>
    <s v="2016"/>
    <x v="2"/>
    <n v="10"/>
    <n v="17.829999999999998"/>
    <n v="178.29999999999998"/>
  </r>
  <r>
    <x v="2"/>
    <x v="5"/>
    <x v="1"/>
    <s v="Gerald Mcdonald"/>
    <d v="2016-09-03T00:00:00"/>
    <x v="8"/>
    <s v="2016"/>
    <x v="3"/>
    <n v="6"/>
    <n v="53.35"/>
    <n v="320.10000000000002"/>
  </r>
  <r>
    <x v="4"/>
    <x v="1"/>
    <x v="0"/>
    <s v="Juan Reed"/>
    <d v="2016-09-03T00:00:00"/>
    <x v="8"/>
    <s v="2016"/>
    <x v="3"/>
    <n v="2"/>
    <n v="53.35"/>
    <n v="106.7"/>
  </r>
  <r>
    <x v="0"/>
    <x v="3"/>
    <x v="0"/>
    <s v="Michelle Henderson"/>
    <d v="2016-09-03T00:00:00"/>
    <x v="8"/>
    <s v="2016"/>
    <x v="1"/>
    <n v="10"/>
    <n v="16.32"/>
    <n v="163.19999999999999"/>
  </r>
  <r>
    <x v="2"/>
    <x v="5"/>
    <x v="1"/>
    <s v="Judy Lopez"/>
    <d v="2016-09-03T00:00:00"/>
    <x v="8"/>
    <s v="2016"/>
    <x v="3"/>
    <n v="2"/>
    <n v="53.35"/>
    <n v="106.7"/>
  </r>
  <r>
    <x v="0"/>
    <x v="0"/>
    <x v="0"/>
    <s v="Linda Morrison"/>
    <d v="2016-09-03T00:00:00"/>
    <x v="8"/>
    <s v="2016"/>
    <x v="0"/>
    <n v="3"/>
    <n v="12.42"/>
    <n v="37.26"/>
  </r>
  <r>
    <x v="2"/>
    <x v="5"/>
    <x v="1"/>
    <s v="Frank Garrett"/>
    <d v="2016-09-03T00:00:00"/>
    <x v="8"/>
    <s v="2016"/>
    <x v="0"/>
    <n v="10"/>
    <n v="12.42"/>
    <n v="124.2"/>
  </r>
  <r>
    <x v="2"/>
    <x v="5"/>
    <x v="1"/>
    <s v="Timothy Gonzales"/>
    <d v="2016-09-03T00:00:00"/>
    <x v="8"/>
    <s v="2016"/>
    <x v="1"/>
    <n v="6"/>
    <n v="16.32"/>
    <n v="97.92"/>
  </r>
  <r>
    <x v="0"/>
    <x v="1"/>
    <x v="0"/>
    <s v="Annie Wilson"/>
    <d v="2016-09-03T00:00:00"/>
    <x v="8"/>
    <s v="2016"/>
    <x v="0"/>
    <n v="1"/>
    <n v="12.42"/>
    <n v="12.42"/>
  </r>
  <r>
    <x v="0"/>
    <x v="0"/>
    <x v="0"/>
    <s v="Matthew Berry"/>
    <d v="2016-09-03T00:00:00"/>
    <x v="8"/>
    <s v="2016"/>
    <x v="2"/>
    <n v="9"/>
    <n v="17.829999999999998"/>
    <n v="160.46999999999997"/>
  </r>
  <r>
    <x v="3"/>
    <x v="0"/>
    <x v="0"/>
    <s v="Carl Ford"/>
    <d v="2016-09-03T00:00:00"/>
    <x v="8"/>
    <s v="2016"/>
    <x v="0"/>
    <n v="2"/>
    <n v="12.42"/>
    <n v="24.84"/>
  </r>
  <r>
    <x v="1"/>
    <x v="4"/>
    <x v="1"/>
    <s v="Jean Griffin"/>
    <d v="2016-09-03T00:00:00"/>
    <x v="8"/>
    <s v="2016"/>
    <x v="2"/>
    <n v="5"/>
    <n v="17.829999999999998"/>
    <n v="89.149999999999991"/>
  </r>
  <r>
    <x v="2"/>
    <x v="2"/>
    <x v="1"/>
    <s v="Lisa Morrison"/>
    <d v="2016-09-03T00:00:00"/>
    <x v="8"/>
    <s v="2016"/>
    <x v="0"/>
    <n v="4"/>
    <n v="12.42"/>
    <n v="49.68"/>
  </r>
  <r>
    <x v="0"/>
    <x v="1"/>
    <x v="0"/>
    <s v="Christina Little"/>
    <d v="2016-09-03T00:00:00"/>
    <x v="8"/>
    <s v="2016"/>
    <x v="3"/>
    <n v="2"/>
    <n v="53.35"/>
    <n v="106.7"/>
  </r>
  <r>
    <x v="2"/>
    <x v="5"/>
    <x v="1"/>
    <s v="Anthony White"/>
    <d v="2016-09-03T00:00:00"/>
    <x v="8"/>
    <s v="2016"/>
    <x v="3"/>
    <n v="5"/>
    <n v="53.35"/>
    <n v="266.75"/>
  </r>
  <r>
    <x v="0"/>
    <x v="3"/>
    <x v="0"/>
    <s v="Donna Bryant"/>
    <d v="2016-09-03T00:00:00"/>
    <x v="8"/>
    <s v="2016"/>
    <x v="1"/>
    <n v="2"/>
    <n v="16.32"/>
    <n v="32.64"/>
  </r>
  <r>
    <x v="4"/>
    <x v="0"/>
    <x v="0"/>
    <s v="Carolyn Vasquez"/>
    <d v="2016-09-04T00:00:00"/>
    <x v="8"/>
    <s v="2016"/>
    <x v="2"/>
    <n v="6"/>
    <n v="17.829999999999998"/>
    <n v="106.97999999999999"/>
  </r>
  <r>
    <x v="4"/>
    <x v="0"/>
    <x v="0"/>
    <s v="Susan Watkins"/>
    <d v="2016-09-04T00:00:00"/>
    <x v="8"/>
    <s v="2016"/>
    <x v="3"/>
    <n v="10"/>
    <n v="53.35"/>
    <n v="533.5"/>
  </r>
  <r>
    <x v="2"/>
    <x v="5"/>
    <x v="1"/>
    <s v="Jimmy Warren"/>
    <d v="2016-09-04T00:00:00"/>
    <x v="8"/>
    <s v="2016"/>
    <x v="2"/>
    <n v="3"/>
    <n v="17.829999999999998"/>
    <n v="53.489999999999995"/>
  </r>
  <r>
    <x v="0"/>
    <x v="0"/>
    <x v="0"/>
    <s v="Michael Foster"/>
    <d v="2016-09-04T00:00:00"/>
    <x v="8"/>
    <s v="2016"/>
    <x v="1"/>
    <n v="2"/>
    <n v="16.32"/>
    <n v="32.64"/>
  </r>
  <r>
    <x v="2"/>
    <x v="5"/>
    <x v="1"/>
    <s v="Rachel Stanley"/>
    <d v="2016-09-04T00:00:00"/>
    <x v="8"/>
    <s v="2016"/>
    <x v="0"/>
    <n v="4"/>
    <n v="12.42"/>
    <n v="49.68"/>
  </r>
  <r>
    <x v="0"/>
    <x v="0"/>
    <x v="0"/>
    <s v="Jason Patterson"/>
    <d v="2016-09-04T00:00:00"/>
    <x v="8"/>
    <s v="2016"/>
    <x v="0"/>
    <n v="7"/>
    <n v="12.42"/>
    <n v="86.94"/>
  </r>
  <r>
    <x v="0"/>
    <x v="6"/>
    <x v="0"/>
    <s v="Sara Hawkins"/>
    <d v="2016-09-04T00:00:00"/>
    <x v="8"/>
    <s v="2016"/>
    <x v="3"/>
    <n v="1"/>
    <n v="53.35"/>
    <n v="53.35"/>
  </r>
  <r>
    <x v="0"/>
    <x v="1"/>
    <x v="0"/>
    <s v="Eric Stanley"/>
    <d v="2016-09-04T00:00:00"/>
    <x v="8"/>
    <s v="2016"/>
    <x v="0"/>
    <n v="8"/>
    <n v="12.42"/>
    <n v="99.36"/>
  </r>
  <r>
    <x v="0"/>
    <x v="1"/>
    <x v="0"/>
    <s v="Debra Allen"/>
    <d v="2016-09-04T00:00:00"/>
    <x v="8"/>
    <s v="2016"/>
    <x v="2"/>
    <n v="7"/>
    <n v="17.829999999999998"/>
    <n v="124.80999999999999"/>
  </r>
  <r>
    <x v="3"/>
    <x v="3"/>
    <x v="0"/>
    <s v="Jennifer Simpson"/>
    <d v="2016-09-04T00:00:00"/>
    <x v="8"/>
    <s v="2016"/>
    <x v="2"/>
    <n v="6"/>
    <n v="17.829999999999998"/>
    <n v="106.97999999999999"/>
  </r>
  <r>
    <x v="1"/>
    <x v="2"/>
    <x v="1"/>
    <s v="Gloria Morris"/>
    <d v="2016-09-04T00:00:00"/>
    <x v="8"/>
    <s v="2016"/>
    <x v="0"/>
    <n v="9"/>
    <n v="12.42"/>
    <n v="111.78"/>
  </r>
  <r>
    <x v="0"/>
    <x v="0"/>
    <x v="0"/>
    <s v="Juan Olson"/>
    <d v="2016-09-04T00:00:00"/>
    <x v="8"/>
    <s v="2016"/>
    <x v="2"/>
    <n v="10"/>
    <n v="17.829999999999998"/>
    <n v="178.29999999999998"/>
  </r>
  <r>
    <x v="1"/>
    <x v="2"/>
    <x v="1"/>
    <s v="Henry Sanders"/>
    <d v="2016-09-04T00:00:00"/>
    <x v="8"/>
    <s v="2016"/>
    <x v="0"/>
    <n v="7"/>
    <n v="12.42"/>
    <n v="86.94"/>
  </r>
  <r>
    <x v="2"/>
    <x v="5"/>
    <x v="1"/>
    <s v="Andrew Adams"/>
    <d v="2016-09-05T00:00:00"/>
    <x v="8"/>
    <s v="2016"/>
    <x v="3"/>
    <n v="4"/>
    <n v="53.35"/>
    <n v="213.4"/>
  </r>
  <r>
    <x v="4"/>
    <x v="0"/>
    <x v="0"/>
    <s v="Kevin Barnes"/>
    <d v="2016-09-05T00:00:00"/>
    <x v="8"/>
    <s v="2016"/>
    <x v="0"/>
    <n v="6"/>
    <n v="12.42"/>
    <n v="74.52"/>
  </r>
  <r>
    <x v="0"/>
    <x v="3"/>
    <x v="0"/>
    <s v="Keith Berry"/>
    <d v="2016-09-05T00:00:00"/>
    <x v="8"/>
    <s v="2016"/>
    <x v="0"/>
    <n v="1"/>
    <n v="12.42"/>
    <n v="12.42"/>
  </r>
  <r>
    <x v="2"/>
    <x v="7"/>
    <x v="1"/>
    <s v="John Simpson"/>
    <d v="2016-09-05T00:00:00"/>
    <x v="8"/>
    <s v="2016"/>
    <x v="3"/>
    <n v="1"/>
    <n v="53.35"/>
    <n v="53.35"/>
  </r>
  <r>
    <x v="0"/>
    <x v="0"/>
    <x v="0"/>
    <s v="Robin Matthews"/>
    <d v="2016-09-05T00:00:00"/>
    <x v="8"/>
    <s v="2016"/>
    <x v="0"/>
    <n v="4"/>
    <n v="12.42"/>
    <n v="49.68"/>
  </r>
  <r>
    <x v="0"/>
    <x v="3"/>
    <x v="0"/>
    <s v="Jacqueline Wheeler"/>
    <d v="2016-09-05T00:00:00"/>
    <x v="8"/>
    <s v="2016"/>
    <x v="0"/>
    <n v="3"/>
    <n v="12.42"/>
    <n v="37.26"/>
  </r>
  <r>
    <x v="3"/>
    <x v="1"/>
    <x v="0"/>
    <s v="Janet Freeman"/>
    <d v="2016-09-05T00:00:00"/>
    <x v="8"/>
    <s v="2016"/>
    <x v="0"/>
    <n v="8"/>
    <n v="12.42"/>
    <n v="99.36"/>
  </r>
  <r>
    <x v="3"/>
    <x v="3"/>
    <x v="0"/>
    <s v="Albert Dunn"/>
    <d v="2016-09-05T00:00:00"/>
    <x v="8"/>
    <s v="2016"/>
    <x v="2"/>
    <n v="10"/>
    <n v="17.829999999999998"/>
    <n v="178.29999999999998"/>
  </r>
  <r>
    <x v="0"/>
    <x v="0"/>
    <x v="0"/>
    <s v="Cheryl Myers"/>
    <d v="2016-09-05T00:00:00"/>
    <x v="8"/>
    <s v="2016"/>
    <x v="3"/>
    <n v="4"/>
    <n v="53.35"/>
    <n v="213.4"/>
  </r>
  <r>
    <x v="0"/>
    <x v="0"/>
    <x v="0"/>
    <s v="Janice Mason"/>
    <d v="2016-09-05T00:00:00"/>
    <x v="8"/>
    <s v="2016"/>
    <x v="2"/>
    <n v="5"/>
    <n v="17.829999999999998"/>
    <n v="89.149999999999991"/>
  </r>
  <r>
    <x v="0"/>
    <x v="1"/>
    <x v="0"/>
    <s v="Louis Mason"/>
    <d v="2016-09-05T00:00:00"/>
    <x v="8"/>
    <s v="2016"/>
    <x v="0"/>
    <n v="3"/>
    <n v="12.42"/>
    <n v="37.26"/>
  </r>
  <r>
    <x v="0"/>
    <x v="0"/>
    <x v="0"/>
    <s v="Ann Duncan"/>
    <d v="2016-09-05T00:00:00"/>
    <x v="8"/>
    <s v="2016"/>
    <x v="0"/>
    <n v="1"/>
    <n v="12.42"/>
    <n v="12.42"/>
  </r>
  <r>
    <x v="2"/>
    <x v="2"/>
    <x v="1"/>
    <s v="Arthur Green"/>
    <d v="2016-09-06T00:00:00"/>
    <x v="8"/>
    <s v="2016"/>
    <x v="2"/>
    <n v="5"/>
    <n v="17.829999999999998"/>
    <n v="89.149999999999991"/>
  </r>
  <r>
    <x v="2"/>
    <x v="2"/>
    <x v="1"/>
    <s v="Jason Berry"/>
    <d v="2016-09-06T00:00:00"/>
    <x v="8"/>
    <s v="2016"/>
    <x v="2"/>
    <n v="4"/>
    <n v="17.829999999999998"/>
    <n v="71.319999999999993"/>
  </r>
  <r>
    <x v="2"/>
    <x v="4"/>
    <x v="1"/>
    <s v="Donald Ryan"/>
    <d v="2016-09-06T00:00:00"/>
    <x v="8"/>
    <s v="2016"/>
    <x v="2"/>
    <n v="10"/>
    <n v="17.829999999999998"/>
    <n v="178.29999999999998"/>
  </r>
  <r>
    <x v="0"/>
    <x v="0"/>
    <x v="0"/>
    <s v="Douglas Duncan"/>
    <d v="2016-09-06T00:00:00"/>
    <x v="8"/>
    <s v="2016"/>
    <x v="2"/>
    <n v="3"/>
    <n v="17.829999999999998"/>
    <n v="53.489999999999995"/>
  </r>
  <r>
    <x v="2"/>
    <x v="2"/>
    <x v="1"/>
    <s v="Gary Cook"/>
    <d v="2016-09-06T00:00:00"/>
    <x v="8"/>
    <s v="2016"/>
    <x v="0"/>
    <n v="7"/>
    <n v="12.42"/>
    <n v="86.94"/>
  </r>
  <r>
    <x v="0"/>
    <x v="0"/>
    <x v="0"/>
    <s v="Jason Patterson"/>
    <d v="2016-09-06T00:00:00"/>
    <x v="8"/>
    <s v="2016"/>
    <x v="3"/>
    <n v="8"/>
    <n v="53.35"/>
    <n v="426.8"/>
  </r>
  <r>
    <x v="3"/>
    <x v="1"/>
    <x v="0"/>
    <s v="Jason Black"/>
    <d v="2016-09-06T00:00:00"/>
    <x v="8"/>
    <s v="2016"/>
    <x v="0"/>
    <n v="7"/>
    <n v="12.42"/>
    <n v="86.94"/>
  </r>
  <r>
    <x v="2"/>
    <x v="4"/>
    <x v="1"/>
    <s v="Alice Taylor"/>
    <d v="2016-09-06T00:00:00"/>
    <x v="8"/>
    <s v="2016"/>
    <x v="0"/>
    <n v="4"/>
    <n v="12.42"/>
    <n v="49.68"/>
  </r>
  <r>
    <x v="0"/>
    <x v="0"/>
    <x v="0"/>
    <s v="Carolyn Vasquez"/>
    <d v="2016-09-06T00:00:00"/>
    <x v="8"/>
    <s v="2016"/>
    <x v="0"/>
    <n v="8"/>
    <n v="12.42"/>
    <n v="99.36"/>
  </r>
  <r>
    <x v="0"/>
    <x v="6"/>
    <x v="0"/>
    <s v="Maria Long"/>
    <d v="2016-09-06T00:00:00"/>
    <x v="8"/>
    <s v="2016"/>
    <x v="1"/>
    <n v="8"/>
    <n v="16.32"/>
    <n v="130.56"/>
  </r>
  <r>
    <x v="0"/>
    <x v="3"/>
    <x v="0"/>
    <s v="Tammy Hart"/>
    <d v="2016-09-06T00:00:00"/>
    <x v="8"/>
    <s v="2016"/>
    <x v="2"/>
    <n v="2"/>
    <n v="17.829999999999998"/>
    <n v="35.659999999999997"/>
  </r>
  <r>
    <x v="2"/>
    <x v="7"/>
    <x v="1"/>
    <s v="Stephen Rice"/>
    <d v="2016-09-06T00:00:00"/>
    <x v="8"/>
    <s v="2016"/>
    <x v="0"/>
    <n v="10"/>
    <n v="12.42"/>
    <n v="124.2"/>
  </r>
  <r>
    <x v="0"/>
    <x v="0"/>
    <x v="0"/>
    <s v="Joe Russell"/>
    <d v="2016-09-06T00:00:00"/>
    <x v="8"/>
    <s v="2016"/>
    <x v="2"/>
    <n v="4"/>
    <n v="17.829999999999998"/>
    <n v="71.319999999999993"/>
  </r>
  <r>
    <x v="0"/>
    <x v="3"/>
    <x v="0"/>
    <s v="Robert Collins"/>
    <d v="2016-09-06T00:00:00"/>
    <x v="8"/>
    <s v="2016"/>
    <x v="2"/>
    <n v="9"/>
    <n v="17.829999999999998"/>
    <n v="160.46999999999997"/>
  </r>
  <r>
    <x v="2"/>
    <x v="2"/>
    <x v="1"/>
    <s v="Stephen Murray"/>
    <d v="2016-09-07T00:00:00"/>
    <x v="8"/>
    <s v="2016"/>
    <x v="3"/>
    <n v="10"/>
    <n v="53.35"/>
    <n v="533.5"/>
  </r>
  <r>
    <x v="0"/>
    <x v="1"/>
    <x v="0"/>
    <s v="Kimberly Morris"/>
    <d v="2016-09-07T00:00:00"/>
    <x v="8"/>
    <s v="2016"/>
    <x v="0"/>
    <n v="3"/>
    <n v="12.42"/>
    <n v="37.26"/>
  </r>
  <r>
    <x v="2"/>
    <x v="5"/>
    <x v="1"/>
    <s v="Harry Torres"/>
    <d v="2016-09-07T00:00:00"/>
    <x v="8"/>
    <s v="2016"/>
    <x v="0"/>
    <n v="2"/>
    <n v="12.42"/>
    <n v="24.84"/>
  </r>
  <r>
    <x v="2"/>
    <x v="5"/>
    <x v="1"/>
    <s v="Evelyn Elliott"/>
    <d v="2016-09-07T00:00:00"/>
    <x v="8"/>
    <s v="2016"/>
    <x v="2"/>
    <n v="7"/>
    <n v="17.829999999999998"/>
    <n v="124.80999999999999"/>
  </r>
  <r>
    <x v="0"/>
    <x v="1"/>
    <x v="0"/>
    <s v="Eugene Wilson"/>
    <d v="2016-09-07T00:00:00"/>
    <x v="8"/>
    <s v="2016"/>
    <x v="0"/>
    <n v="8"/>
    <n v="12.42"/>
    <n v="99.36"/>
  </r>
  <r>
    <x v="4"/>
    <x v="0"/>
    <x v="0"/>
    <s v="Theresa Ellis"/>
    <d v="2016-09-07T00:00:00"/>
    <x v="8"/>
    <s v="2016"/>
    <x v="0"/>
    <n v="4"/>
    <n v="12.42"/>
    <n v="49.68"/>
  </r>
  <r>
    <x v="2"/>
    <x v="4"/>
    <x v="1"/>
    <s v="Lois Fernandez"/>
    <d v="2016-09-07T00:00:00"/>
    <x v="8"/>
    <s v="2016"/>
    <x v="1"/>
    <n v="2"/>
    <n v="16.32"/>
    <n v="32.64"/>
  </r>
  <r>
    <x v="1"/>
    <x v="7"/>
    <x v="1"/>
    <s v="Doris Diaz"/>
    <d v="2016-09-07T00:00:00"/>
    <x v="8"/>
    <s v="2016"/>
    <x v="0"/>
    <n v="10"/>
    <n v="12.42"/>
    <n v="124.2"/>
  </r>
  <r>
    <x v="2"/>
    <x v="7"/>
    <x v="1"/>
    <s v="Kimberly Bennett"/>
    <d v="2016-09-07T00:00:00"/>
    <x v="8"/>
    <s v="2016"/>
    <x v="0"/>
    <n v="4"/>
    <n v="12.42"/>
    <n v="49.68"/>
  </r>
  <r>
    <x v="4"/>
    <x v="1"/>
    <x v="0"/>
    <s v="Christopher Oliver"/>
    <d v="2016-09-07T00:00:00"/>
    <x v="8"/>
    <s v="2016"/>
    <x v="0"/>
    <n v="2"/>
    <n v="12.42"/>
    <n v="24.84"/>
  </r>
  <r>
    <x v="2"/>
    <x v="2"/>
    <x v="1"/>
    <s v="Jerry Collins"/>
    <d v="2016-09-07T00:00:00"/>
    <x v="8"/>
    <s v="2016"/>
    <x v="1"/>
    <n v="4"/>
    <n v="16.32"/>
    <n v="65.28"/>
  </r>
  <r>
    <x v="4"/>
    <x v="6"/>
    <x v="0"/>
    <s v="Debra Gutierrez"/>
    <d v="2016-09-07T00:00:00"/>
    <x v="8"/>
    <s v="2016"/>
    <x v="0"/>
    <n v="10"/>
    <n v="12.42"/>
    <n v="124.2"/>
  </r>
  <r>
    <x v="2"/>
    <x v="4"/>
    <x v="1"/>
    <s v="Samuel Garza"/>
    <d v="2016-09-07T00:00:00"/>
    <x v="8"/>
    <s v="2016"/>
    <x v="0"/>
    <n v="3"/>
    <n v="12.42"/>
    <n v="37.26"/>
  </r>
  <r>
    <x v="0"/>
    <x v="1"/>
    <x v="0"/>
    <s v="Janet Freeman"/>
    <d v="2016-09-07T00:00:00"/>
    <x v="8"/>
    <s v="2016"/>
    <x v="1"/>
    <n v="5"/>
    <n v="16.32"/>
    <n v="81.599999999999994"/>
  </r>
  <r>
    <x v="0"/>
    <x v="6"/>
    <x v="0"/>
    <s v="Albert Bradley"/>
    <d v="2016-09-07T00:00:00"/>
    <x v="8"/>
    <s v="2016"/>
    <x v="0"/>
    <n v="6"/>
    <n v="12.42"/>
    <n v="74.52"/>
  </r>
  <r>
    <x v="3"/>
    <x v="1"/>
    <x v="0"/>
    <s v="Marie Rivera"/>
    <d v="2016-09-07T00:00:00"/>
    <x v="8"/>
    <s v="2016"/>
    <x v="1"/>
    <n v="1"/>
    <n v="16.32"/>
    <n v="16.32"/>
  </r>
  <r>
    <x v="0"/>
    <x v="1"/>
    <x v="0"/>
    <s v="Phyllis Ward"/>
    <d v="2016-09-07T00:00:00"/>
    <x v="8"/>
    <s v="2016"/>
    <x v="0"/>
    <n v="2"/>
    <n v="12.42"/>
    <n v="24.84"/>
  </r>
  <r>
    <x v="3"/>
    <x v="1"/>
    <x v="0"/>
    <s v="Eric Stanley"/>
    <d v="2016-09-07T00:00:00"/>
    <x v="8"/>
    <s v="2016"/>
    <x v="0"/>
    <n v="7"/>
    <n v="12.42"/>
    <n v="86.94"/>
  </r>
  <r>
    <x v="2"/>
    <x v="4"/>
    <x v="1"/>
    <s v="Janet Stewart"/>
    <d v="2016-09-07T00:00:00"/>
    <x v="8"/>
    <s v="2016"/>
    <x v="0"/>
    <n v="2"/>
    <n v="12.42"/>
    <n v="24.84"/>
  </r>
  <r>
    <x v="3"/>
    <x v="0"/>
    <x v="0"/>
    <s v="Phillip Johnston"/>
    <d v="2016-09-07T00:00:00"/>
    <x v="8"/>
    <s v="2016"/>
    <x v="0"/>
    <n v="9"/>
    <n v="12.42"/>
    <n v="111.78"/>
  </r>
  <r>
    <x v="0"/>
    <x v="6"/>
    <x v="0"/>
    <s v="Jane Watkins"/>
    <d v="2016-09-07T00:00:00"/>
    <x v="8"/>
    <s v="2016"/>
    <x v="0"/>
    <n v="2"/>
    <n v="12.42"/>
    <n v="24.84"/>
  </r>
  <r>
    <x v="2"/>
    <x v="7"/>
    <x v="1"/>
    <s v="Laura Mcdonald"/>
    <d v="2016-09-07T00:00:00"/>
    <x v="8"/>
    <s v="2016"/>
    <x v="3"/>
    <n v="7"/>
    <n v="53.35"/>
    <n v="373.45"/>
  </r>
  <r>
    <x v="2"/>
    <x v="5"/>
    <x v="1"/>
    <s v="Ann Hall"/>
    <d v="2016-09-08T00:00:00"/>
    <x v="8"/>
    <s v="2016"/>
    <x v="3"/>
    <n v="5"/>
    <n v="53.35"/>
    <n v="266.75"/>
  </r>
  <r>
    <x v="1"/>
    <x v="4"/>
    <x v="1"/>
    <s v="Alice Taylor"/>
    <d v="2016-09-08T00:00:00"/>
    <x v="8"/>
    <s v="2016"/>
    <x v="0"/>
    <n v="6"/>
    <n v="12.42"/>
    <n v="74.52"/>
  </r>
  <r>
    <x v="2"/>
    <x v="2"/>
    <x v="1"/>
    <s v="Charles Collins"/>
    <d v="2016-09-08T00:00:00"/>
    <x v="8"/>
    <s v="2016"/>
    <x v="2"/>
    <n v="1"/>
    <n v="17.829999999999998"/>
    <n v="17.829999999999998"/>
  </r>
  <r>
    <x v="2"/>
    <x v="5"/>
    <x v="1"/>
    <s v="Frank Garrett"/>
    <d v="2016-09-08T00:00:00"/>
    <x v="8"/>
    <s v="2016"/>
    <x v="0"/>
    <n v="2"/>
    <n v="12.42"/>
    <n v="24.84"/>
  </r>
  <r>
    <x v="2"/>
    <x v="5"/>
    <x v="1"/>
    <s v="Deborah Gilbert"/>
    <d v="2016-09-08T00:00:00"/>
    <x v="8"/>
    <s v="2016"/>
    <x v="0"/>
    <n v="3"/>
    <n v="12.42"/>
    <n v="37.26"/>
  </r>
  <r>
    <x v="1"/>
    <x v="5"/>
    <x v="1"/>
    <s v="Mary Stevens"/>
    <d v="2016-09-08T00:00:00"/>
    <x v="8"/>
    <s v="2016"/>
    <x v="3"/>
    <n v="1"/>
    <n v="53.35"/>
    <n v="53.35"/>
  </r>
  <r>
    <x v="4"/>
    <x v="3"/>
    <x v="0"/>
    <s v="Judith Wood"/>
    <d v="2016-09-08T00:00:00"/>
    <x v="8"/>
    <s v="2016"/>
    <x v="0"/>
    <n v="2"/>
    <n v="12.42"/>
    <n v="24.84"/>
  </r>
  <r>
    <x v="2"/>
    <x v="2"/>
    <x v="1"/>
    <s v="Charles Collins"/>
    <d v="2016-09-08T00:00:00"/>
    <x v="8"/>
    <s v="2016"/>
    <x v="0"/>
    <n v="1"/>
    <n v="12.42"/>
    <n v="12.42"/>
  </r>
  <r>
    <x v="0"/>
    <x v="0"/>
    <x v="0"/>
    <s v="Ryan Alvarez"/>
    <d v="2016-09-09T00:00:00"/>
    <x v="8"/>
    <s v="2016"/>
    <x v="0"/>
    <n v="2"/>
    <n v="12.42"/>
    <n v="24.84"/>
  </r>
  <r>
    <x v="0"/>
    <x v="0"/>
    <x v="0"/>
    <s v="Ann Duncan"/>
    <d v="2016-09-09T00:00:00"/>
    <x v="8"/>
    <s v="2016"/>
    <x v="0"/>
    <n v="8"/>
    <n v="12.42"/>
    <n v="99.36"/>
  </r>
  <r>
    <x v="1"/>
    <x v="2"/>
    <x v="1"/>
    <s v="Daniel Perez"/>
    <d v="2016-09-09T00:00:00"/>
    <x v="8"/>
    <s v="2016"/>
    <x v="1"/>
    <n v="7"/>
    <n v="16.32"/>
    <n v="114.24000000000001"/>
  </r>
  <r>
    <x v="1"/>
    <x v="2"/>
    <x v="1"/>
    <s v="Joseph Dixon"/>
    <d v="2016-09-09T00:00:00"/>
    <x v="8"/>
    <s v="2016"/>
    <x v="0"/>
    <n v="9"/>
    <n v="12.42"/>
    <n v="111.78"/>
  </r>
  <r>
    <x v="0"/>
    <x v="3"/>
    <x v="0"/>
    <s v="Ronald Lopez"/>
    <d v="2016-09-09T00:00:00"/>
    <x v="8"/>
    <s v="2016"/>
    <x v="2"/>
    <n v="5"/>
    <n v="17.829999999999998"/>
    <n v="89.149999999999991"/>
  </r>
  <r>
    <x v="2"/>
    <x v="4"/>
    <x v="1"/>
    <s v="Martha Harper"/>
    <d v="2016-09-09T00:00:00"/>
    <x v="8"/>
    <s v="2016"/>
    <x v="3"/>
    <n v="1"/>
    <n v="53.35"/>
    <n v="53.35"/>
  </r>
  <r>
    <x v="0"/>
    <x v="1"/>
    <x v="0"/>
    <s v="Gerald Phillips"/>
    <d v="2016-09-09T00:00:00"/>
    <x v="8"/>
    <s v="2016"/>
    <x v="0"/>
    <n v="8"/>
    <n v="12.42"/>
    <n v="99.36"/>
  </r>
  <r>
    <x v="0"/>
    <x v="6"/>
    <x v="0"/>
    <s v="Carlos Stephens"/>
    <d v="2016-09-09T00:00:00"/>
    <x v="8"/>
    <s v="2016"/>
    <x v="0"/>
    <n v="8"/>
    <n v="12.42"/>
    <n v="99.36"/>
  </r>
  <r>
    <x v="0"/>
    <x v="3"/>
    <x v="0"/>
    <s v="Bonnie Shaw"/>
    <d v="2016-09-09T00:00:00"/>
    <x v="8"/>
    <s v="2016"/>
    <x v="0"/>
    <n v="3"/>
    <n v="12.42"/>
    <n v="37.26"/>
  </r>
  <r>
    <x v="0"/>
    <x v="1"/>
    <x v="0"/>
    <s v="Maria Johnston"/>
    <d v="2016-09-09T00:00:00"/>
    <x v="8"/>
    <s v="2016"/>
    <x v="0"/>
    <n v="4"/>
    <n v="12.42"/>
    <n v="49.68"/>
  </r>
  <r>
    <x v="3"/>
    <x v="1"/>
    <x v="0"/>
    <s v="Roy Young"/>
    <d v="2016-09-09T00:00:00"/>
    <x v="8"/>
    <s v="2016"/>
    <x v="3"/>
    <n v="5"/>
    <n v="53.35"/>
    <n v="266.75"/>
  </r>
  <r>
    <x v="1"/>
    <x v="4"/>
    <x v="1"/>
    <s v="Gary Moreno"/>
    <d v="2016-09-09T00:00:00"/>
    <x v="8"/>
    <s v="2016"/>
    <x v="3"/>
    <n v="4"/>
    <n v="53.35"/>
    <n v="213.4"/>
  </r>
  <r>
    <x v="4"/>
    <x v="6"/>
    <x v="0"/>
    <s v="Carlos Stephens"/>
    <d v="2016-09-09T00:00:00"/>
    <x v="8"/>
    <s v="2016"/>
    <x v="3"/>
    <n v="10"/>
    <n v="53.35"/>
    <n v="533.5"/>
  </r>
  <r>
    <x v="0"/>
    <x v="6"/>
    <x v="0"/>
    <s v="Jane Watkins"/>
    <d v="2016-09-09T00:00:00"/>
    <x v="8"/>
    <s v="2016"/>
    <x v="1"/>
    <n v="1"/>
    <n v="16.32"/>
    <n v="16.32"/>
  </r>
  <r>
    <x v="2"/>
    <x v="5"/>
    <x v="1"/>
    <s v="Robin Murphy"/>
    <d v="2016-09-09T00:00:00"/>
    <x v="8"/>
    <s v="2016"/>
    <x v="1"/>
    <n v="1"/>
    <n v="16.32"/>
    <n v="16.32"/>
  </r>
  <r>
    <x v="2"/>
    <x v="2"/>
    <x v="1"/>
    <s v="Maria Romero"/>
    <d v="2016-09-09T00:00:00"/>
    <x v="8"/>
    <s v="2016"/>
    <x v="0"/>
    <n v="2"/>
    <n v="12.42"/>
    <n v="24.84"/>
  </r>
  <r>
    <x v="2"/>
    <x v="5"/>
    <x v="1"/>
    <s v="Harold Duncan"/>
    <d v="2016-09-09T00:00:00"/>
    <x v="8"/>
    <s v="2016"/>
    <x v="0"/>
    <n v="9"/>
    <n v="12.42"/>
    <n v="111.78"/>
  </r>
  <r>
    <x v="3"/>
    <x v="0"/>
    <x v="0"/>
    <s v="Cheryl Williamson"/>
    <d v="2016-09-10T00:00:00"/>
    <x v="8"/>
    <s v="2016"/>
    <x v="0"/>
    <n v="4"/>
    <n v="12.42"/>
    <n v="49.68"/>
  </r>
  <r>
    <x v="3"/>
    <x v="0"/>
    <x v="0"/>
    <s v="Lori Shaw"/>
    <d v="2016-09-10T00:00:00"/>
    <x v="8"/>
    <s v="2016"/>
    <x v="1"/>
    <n v="7"/>
    <n v="16.32"/>
    <n v="114.24000000000001"/>
  </r>
  <r>
    <x v="0"/>
    <x v="3"/>
    <x v="0"/>
    <s v="Judy Carpenter"/>
    <d v="2016-09-10T00:00:00"/>
    <x v="8"/>
    <s v="2016"/>
    <x v="1"/>
    <n v="4"/>
    <n v="16.32"/>
    <n v="65.28"/>
  </r>
  <r>
    <x v="1"/>
    <x v="4"/>
    <x v="1"/>
    <s v="Brian Roberts"/>
    <d v="2016-09-10T00:00:00"/>
    <x v="8"/>
    <s v="2016"/>
    <x v="2"/>
    <n v="5"/>
    <n v="17.829999999999998"/>
    <n v="89.149999999999991"/>
  </r>
  <r>
    <x v="0"/>
    <x v="0"/>
    <x v="0"/>
    <s v="Shirley Rivera"/>
    <d v="2016-09-10T00:00:00"/>
    <x v="8"/>
    <s v="2016"/>
    <x v="3"/>
    <n v="2"/>
    <n v="53.35"/>
    <n v="106.7"/>
  </r>
  <r>
    <x v="0"/>
    <x v="1"/>
    <x v="0"/>
    <s v="Sharon Perez"/>
    <d v="2016-09-10T00:00:00"/>
    <x v="8"/>
    <s v="2016"/>
    <x v="3"/>
    <n v="6"/>
    <n v="53.35"/>
    <n v="320.10000000000002"/>
  </r>
  <r>
    <x v="0"/>
    <x v="6"/>
    <x v="0"/>
    <s v="Janice Ford"/>
    <d v="2016-09-10T00:00:00"/>
    <x v="8"/>
    <s v="2016"/>
    <x v="0"/>
    <n v="5"/>
    <n v="12.42"/>
    <n v="62.1"/>
  </r>
  <r>
    <x v="2"/>
    <x v="4"/>
    <x v="1"/>
    <s v="Anna Garcia"/>
    <d v="2016-09-10T00:00:00"/>
    <x v="8"/>
    <s v="2016"/>
    <x v="3"/>
    <n v="2"/>
    <n v="53.35"/>
    <n v="106.7"/>
  </r>
  <r>
    <x v="0"/>
    <x v="0"/>
    <x v="0"/>
    <s v="Rose Baker"/>
    <d v="2016-09-10T00:00:00"/>
    <x v="8"/>
    <s v="2016"/>
    <x v="0"/>
    <n v="3"/>
    <n v="12.42"/>
    <n v="37.26"/>
  </r>
  <r>
    <x v="3"/>
    <x v="0"/>
    <x v="0"/>
    <s v="Beverly Hamilton"/>
    <d v="2016-09-10T00:00:00"/>
    <x v="8"/>
    <s v="2016"/>
    <x v="1"/>
    <n v="4"/>
    <n v="16.32"/>
    <n v="65.28"/>
  </r>
  <r>
    <x v="2"/>
    <x v="2"/>
    <x v="1"/>
    <s v="Denise Henry"/>
    <d v="2016-09-11T00:00:00"/>
    <x v="8"/>
    <s v="2016"/>
    <x v="2"/>
    <n v="5"/>
    <n v="17.829999999999998"/>
    <n v="89.149999999999991"/>
  </r>
  <r>
    <x v="0"/>
    <x v="1"/>
    <x v="0"/>
    <s v="Denise Perez"/>
    <d v="2016-09-11T00:00:00"/>
    <x v="8"/>
    <s v="2016"/>
    <x v="2"/>
    <n v="5"/>
    <n v="17.829999999999998"/>
    <n v="89.149999999999991"/>
  </r>
  <r>
    <x v="2"/>
    <x v="4"/>
    <x v="1"/>
    <s v="Wanda Allen"/>
    <d v="2016-09-11T00:00:00"/>
    <x v="8"/>
    <s v="2016"/>
    <x v="2"/>
    <n v="10"/>
    <n v="17.829999999999998"/>
    <n v="178.29999999999998"/>
  </r>
  <r>
    <x v="2"/>
    <x v="2"/>
    <x v="1"/>
    <s v="Ryan Ramos"/>
    <d v="2016-09-11T00:00:00"/>
    <x v="8"/>
    <s v="2016"/>
    <x v="3"/>
    <n v="5"/>
    <n v="53.35"/>
    <n v="266.75"/>
  </r>
  <r>
    <x v="4"/>
    <x v="0"/>
    <x v="0"/>
    <s v="Frank Murphy"/>
    <d v="2016-09-11T00:00:00"/>
    <x v="8"/>
    <s v="2016"/>
    <x v="1"/>
    <n v="6"/>
    <n v="16.32"/>
    <n v="97.92"/>
  </r>
  <r>
    <x v="2"/>
    <x v="7"/>
    <x v="1"/>
    <s v="Michelle Elliott"/>
    <d v="2016-09-11T00:00:00"/>
    <x v="8"/>
    <s v="2016"/>
    <x v="0"/>
    <n v="2"/>
    <n v="12.42"/>
    <n v="24.84"/>
  </r>
  <r>
    <x v="0"/>
    <x v="3"/>
    <x v="0"/>
    <s v="Judith Wood"/>
    <d v="2016-09-11T00:00:00"/>
    <x v="8"/>
    <s v="2016"/>
    <x v="3"/>
    <n v="6"/>
    <n v="53.35"/>
    <n v="320.10000000000002"/>
  </r>
  <r>
    <x v="2"/>
    <x v="5"/>
    <x v="1"/>
    <s v="Jacqueline Little"/>
    <d v="2016-09-11T00:00:00"/>
    <x v="8"/>
    <s v="2016"/>
    <x v="3"/>
    <n v="6"/>
    <n v="53.35"/>
    <n v="320.10000000000002"/>
  </r>
  <r>
    <x v="0"/>
    <x v="3"/>
    <x v="0"/>
    <s v="Benjamin Willis"/>
    <d v="2016-09-11T00:00:00"/>
    <x v="8"/>
    <s v="2016"/>
    <x v="0"/>
    <n v="8"/>
    <n v="12.42"/>
    <n v="99.36"/>
  </r>
  <r>
    <x v="2"/>
    <x v="2"/>
    <x v="1"/>
    <s v="Jessica Miller"/>
    <d v="2016-09-11T00:00:00"/>
    <x v="8"/>
    <s v="2016"/>
    <x v="2"/>
    <n v="2"/>
    <n v="17.829999999999998"/>
    <n v="35.659999999999997"/>
  </r>
  <r>
    <x v="0"/>
    <x v="1"/>
    <x v="0"/>
    <s v="Maria Johnston"/>
    <d v="2016-09-11T00:00:00"/>
    <x v="8"/>
    <s v="2016"/>
    <x v="0"/>
    <n v="4"/>
    <n v="12.42"/>
    <n v="49.68"/>
  </r>
  <r>
    <x v="2"/>
    <x v="7"/>
    <x v="1"/>
    <s v="Kimberly Bennett"/>
    <d v="2016-09-11T00:00:00"/>
    <x v="8"/>
    <s v="2016"/>
    <x v="2"/>
    <n v="6"/>
    <n v="17.829999999999998"/>
    <n v="106.97999999999999"/>
  </r>
  <r>
    <x v="0"/>
    <x v="1"/>
    <x v="0"/>
    <s v="Lawrence Ruiz"/>
    <d v="2016-09-11T00:00:00"/>
    <x v="8"/>
    <s v="2016"/>
    <x v="3"/>
    <n v="6"/>
    <n v="53.35"/>
    <n v="320.10000000000002"/>
  </r>
  <r>
    <x v="0"/>
    <x v="0"/>
    <x v="0"/>
    <s v="Harold Rodriguez"/>
    <d v="2016-09-11T00:00:00"/>
    <x v="8"/>
    <s v="2016"/>
    <x v="2"/>
    <n v="3"/>
    <n v="17.829999999999998"/>
    <n v="53.489999999999995"/>
  </r>
  <r>
    <x v="2"/>
    <x v="5"/>
    <x v="1"/>
    <s v="Michelle Sanchez"/>
    <d v="2016-09-11T00:00:00"/>
    <x v="8"/>
    <s v="2016"/>
    <x v="0"/>
    <n v="1"/>
    <n v="12.42"/>
    <n v="12.42"/>
  </r>
  <r>
    <x v="4"/>
    <x v="0"/>
    <x v="0"/>
    <s v="Sandra Weaver"/>
    <d v="2016-09-11T00:00:00"/>
    <x v="8"/>
    <s v="2016"/>
    <x v="3"/>
    <n v="5"/>
    <n v="53.35"/>
    <n v="266.75"/>
  </r>
  <r>
    <x v="3"/>
    <x v="0"/>
    <x v="0"/>
    <s v="Cheryl Myers"/>
    <d v="2016-09-12T00:00:00"/>
    <x v="8"/>
    <s v="2016"/>
    <x v="2"/>
    <n v="10"/>
    <n v="17.829999999999998"/>
    <n v="178.29999999999998"/>
  </r>
  <r>
    <x v="0"/>
    <x v="3"/>
    <x v="0"/>
    <s v="Billy Wood"/>
    <d v="2016-09-12T00:00:00"/>
    <x v="8"/>
    <s v="2016"/>
    <x v="2"/>
    <n v="2"/>
    <n v="17.829999999999998"/>
    <n v="35.659999999999997"/>
  </r>
  <r>
    <x v="1"/>
    <x v="4"/>
    <x v="1"/>
    <s v="Jeremy Diaz"/>
    <d v="2016-09-12T00:00:00"/>
    <x v="8"/>
    <s v="2016"/>
    <x v="2"/>
    <n v="8"/>
    <n v="17.829999999999998"/>
    <n v="142.63999999999999"/>
  </r>
  <r>
    <x v="2"/>
    <x v="5"/>
    <x v="1"/>
    <s v="Rebecca Ryan"/>
    <d v="2016-09-12T00:00:00"/>
    <x v="8"/>
    <s v="2016"/>
    <x v="3"/>
    <n v="6"/>
    <n v="53.35"/>
    <n v="320.10000000000002"/>
  </r>
  <r>
    <x v="0"/>
    <x v="0"/>
    <x v="0"/>
    <s v="Emily Anderson"/>
    <d v="2016-09-12T00:00:00"/>
    <x v="8"/>
    <s v="2016"/>
    <x v="0"/>
    <n v="1"/>
    <n v="12.42"/>
    <n v="12.42"/>
  </r>
  <r>
    <x v="0"/>
    <x v="3"/>
    <x v="0"/>
    <s v="Albert Dunn"/>
    <d v="2016-09-12T00:00:00"/>
    <x v="8"/>
    <s v="2016"/>
    <x v="2"/>
    <n v="4"/>
    <n v="17.829999999999998"/>
    <n v="71.319999999999993"/>
  </r>
  <r>
    <x v="2"/>
    <x v="4"/>
    <x v="1"/>
    <s v="Rose Moreno"/>
    <d v="2016-09-12T00:00:00"/>
    <x v="8"/>
    <s v="2016"/>
    <x v="2"/>
    <n v="3"/>
    <n v="17.829999999999998"/>
    <n v="53.489999999999995"/>
  </r>
  <r>
    <x v="2"/>
    <x v="2"/>
    <x v="1"/>
    <s v="Paula Ross"/>
    <d v="2016-09-12T00:00:00"/>
    <x v="8"/>
    <s v="2016"/>
    <x v="0"/>
    <n v="10"/>
    <n v="12.42"/>
    <n v="124.2"/>
  </r>
  <r>
    <x v="0"/>
    <x v="0"/>
    <x v="0"/>
    <s v="Ann Duncan"/>
    <d v="2016-09-12T00:00:00"/>
    <x v="8"/>
    <s v="2016"/>
    <x v="0"/>
    <n v="1"/>
    <n v="12.42"/>
    <n v="12.42"/>
  </r>
  <r>
    <x v="0"/>
    <x v="0"/>
    <x v="0"/>
    <s v="Roger Gomez"/>
    <d v="2016-09-12T00:00:00"/>
    <x v="8"/>
    <s v="2016"/>
    <x v="2"/>
    <n v="9"/>
    <n v="17.829999999999998"/>
    <n v="160.46999999999997"/>
  </r>
  <r>
    <x v="0"/>
    <x v="1"/>
    <x v="0"/>
    <s v="Tina Jones"/>
    <d v="2016-09-12T00:00:00"/>
    <x v="8"/>
    <s v="2016"/>
    <x v="1"/>
    <n v="3"/>
    <n v="16.32"/>
    <n v="48.96"/>
  </r>
  <r>
    <x v="1"/>
    <x v="5"/>
    <x v="1"/>
    <s v="Tammy Clark"/>
    <d v="2016-09-12T00:00:00"/>
    <x v="8"/>
    <s v="2016"/>
    <x v="0"/>
    <n v="6"/>
    <n v="12.42"/>
    <n v="74.52"/>
  </r>
  <r>
    <x v="0"/>
    <x v="6"/>
    <x v="0"/>
    <s v="Benjamin Phillips"/>
    <d v="2016-09-12T00:00:00"/>
    <x v="8"/>
    <s v="2016"/>
    <x v="3"/>
    <n v="4"/>
    <n v="53.35"/>
    <n v="213.4"/>
  </r>
  <r>
    <x v="0"/>
    <x v="3"/>
    <x v="0"/>
    <s v="Chris George"/>
    <d v="2016-09-12T00:00:00"/>
    <x v="8"/>
    <s v="2016"/>
    <x v="0"/>
    <n v="7"/>
    <n v="12.42"/>
    <n v="86.94"/>
  </r>
  <r>
    <x v="0"/>
    <x v="1"/>
    <x v="0"/>
    <s v="Katherine Mcdonald"/>
    <d v="2016-09-12T00:00:00"/>
    <x v="8"/>
    <s v="2016"/>
    <x v="0"/>
    <n v="1"/>
    <n v="12.42"/>
    <n v="12.42"/>
  </r>
  <r>
    <x v="1"/>
    <x v="2"/>
    <x v="1"/>
    <s v="Gary Weaver"/>
    <d v="2016-09-12T00:00:00"/>
    <x v="8"/>
    <s v="2016"/>
    <x v="0"/>
    <n v="8"/>
    <n v="12.42"/>
    <n v="99.36"/>
  </r>
  <r>
    <x v="2"/>
    <x v="4"/>
    <x v="1"/>
    <s v="Martha Harper"/>
    <d v="2016-09-12T00:00:00"/>
    <x v="8"/>
    <s v="2016"/>
    <x v="1"/>
    <n v="1"/>
    <n v="16.32"/>
    <n v="16.32"/>
  </r>
  <r>
    <x v="1"/>
    <x v="5"/>
    <x v="1"/>
    <s v="Rebecca Ryan"/>
    <d v="2016-09-13T00:00:00"/>
    <x v="8"/>
    <s v="2016"/>
    <x v="3"/>
    <n v="9"/>
    <n v="53.35"/>
    <n v="480.15000000000003"/>
  </r>
  <r>
    <x v="0"/>
    <x v="1"/>
    <x v="0"/>
    <s v="Emily Patterson"/>
    <d v="2016-09-13T00:00:00"/>
    <x v="8"/>
    <s v="2016"/>
    <x v="0"/>
    <n v="7"/>
    <n v="12.42"/>
    <n v="86.94"/>
  </r>
  <r>
    <x v="1"/>
    <x v="2"/>
    <x v="1"/>
    <s v="Annie Hunter"/>
    <d v="2016-09-13T00:00:00"/>
    <x v="8"/>
    <s v="2016"/>
    <x v="2"/>
    <n v="3"/>
    <n v="17.829999999999998"/>
    <n v="53.489999999999995"/>
  </r>
  <r>
    <x v="3"/>
    <x v="1"/>
    <x v="0"/>
    <s v="Teresa Thomas"/>
    <d v="2016-09-13T00:00:00"/>
    <x v="8"/>
    <s v="2016"/>
    <x v="2"/>
    <n v="4"/>
    <n v="17.829999999999998"/>
    <n v="71.319999999999993"/>
  </r>
  <r>
    <x v="0"/>
    <x v="0"/>
    <x v="0"/>
    <s v="Albert Cook"/>
    <d v="2016-09-13T00:00:00"/>
    <x v="8"/>
    <s v="2016"/>
    <x v="2"/>
    <n v="8"/>
    <n v="17.829999999999998"/>
    <n v="142.63999999999999"/>
  </r>
  <r>
    <x v="0"/>
    <x v="1"/>
    <x v="0"/>
    <s v="Marilyn Perez"/>
    <d v="2016-09-13T00:00:00"/>
    <x v="8"/>
    <s v="2016"/>
    <x v="2"/>
    <n v="6"/>
    <n v="17.829999999999998"/>
    <n v="106.97999999999999"/>
  </r>
  <r>
    <x v="1"/>
    <x v="2"/>
    <x v="1"/>
    <s v="Angela Sullivan"/>
    <d v="2016-09-13T00:00:00"/>
    <x v="8"/>
    <s v="2016"/>
    <x v="0"/>
    <n v="1"/>
    <n v="12.42"/>
    <n v="12.42"/>
  </r>
  <r>
    <x v="4"/>
    <x v="1"/>
    <x v="0"/>
    <s v="Ralph Gomez"/>
    <d v="2016-09-13T00:00:00"/>
    <x v="8"/>
    <s v="2016"/>
    <x v="3"/>
    <n v="3"/>
    <n v="53.35"/>
    <n v="160.05000000000001"/>
  </r>
  <r>
    <x v="2"/>
    <x v="5"/>
    <x v="1"/>
    <s v="Brenda Nelson"/>
    <d v="2016-09-13T00:00:00"/>
    <x v="8"/>
    <s v="2016"/>
    <x v="3"/>
    <n v="9"/>
    <n v="53.35"/>
    <n v="480.15000000000003"/>
  </r>
  <r>
    <x v="0"/>
    <x v="3"/>
    <x v="0"/>
    <s v="Ruth Fields"/>
    <d v="2016-09-13T00:00:00"/>
    <x v="8"/>
    <s v="2016"/>
    <x v="2"/>
    <n v="2"/>
    <n v="17.829999999999998"/>
    <n v="35.659999999999997"/>
  </r>
  <r>
    <x v="0"/>
    <x v="3"/>
    <x v="0"/>
    <s v="Sean Weaver"/>
    <d v="2016-09-13T00:00:00"/>
    <x v="8"/>
    <s v="2016"/>
    <x v="2"/>
    <n v="3"/>
    <n v="17.829999999999998"/>
    <n v="53.489999999999995"/>
  </r>
  <r>
    <x v="4"/>
    <x v="6"/>
    <x v="0"/>
    <s v="Annie Collins"/>
    <d v="2016-09-14T00:00:00"/>
    <x v="8"/>
    <s v="2016"/>
    <x v="1"/>
    <n v="1"/>
    <n v="16.32"/>
    <n v="16.32"/>
  </r>
  <r>
    <x v="0"/>
    <x v="0"/>
    <x v="0"/>
    <s v="Theresa Ellis"/>
    <d v="2016-09-14T00:00:00"/>
    <x v="8"/>
    <s v="2016"/>
    <x v="3"/>
    <n v="6"/>
    <n v="53.35"/>
    <n v="320.10000000000002"/>
  </r>
  <r>
    <x v="4"/>
    <x v="1"/>
    <x v="0"/>
    <s v="Sharon Rose"/>
    <d v="2016-09-14T00:00:00"/>
    <x v="8"/>
    <s v="2016"/>
    <x v="2"/>
    <n v="9"/>
    <n v="17.829999999999998"/>
    <n v="160.46999999999997"/>
  </r>
  <r>
    <x v="3"/>
    <x v="0"/>
    <x v="0"/>
    <s v="Linda Morrison"/>
    <d v="2016-09-14T00:00:00"/>
    <x v="8"/>
    <s v="2016"/>
    <x v="1"/>
    <n v="5"/>
    <n v="16.32"/>
    <n v="81.599999999999994"/>
  </r>
  <r>
    <x v="3"/>
    <x v="0"/>
    <x v="0"/>
    <s v="Joan Cooper"/>
    <d v="2016-09-14T00:00:00"/>
    <x v="8"/>
    <s v="2016"/>
    <x v="0"/>
    <n v="7"/>
    <n v="12.42"/>
    <n v="86.94"/>
  </r>
  <r>
    <x v="2"/>
    <x v="5"/>
    <x v="1"/>
    <s v="Helen Diaz"/>
    <d v="2016-09-14T00:00:00"/>
    <x v="8"/>
    <s v="2016"/>
    <x v="0"/>
    <n v="7"/>
    <n v="12.42"/>
    <n v="86.94"/>
  </r>
  <r>
    <x v="0"/>
    <x v="1"/>
    <x v="0"/>
    <s v="Jerry Pierce"/>
    <d v="2016-09-14T00:00:00"/>
    <x v="8"/>
    <s v="2016"/>
    <x v="0"/>
    <n v="5"/>
    <n v="12.42"/>
    <n v="62.1"/>
  </r>
  <r>
    <x v="1"/>
    <x v="5"/>
    <x v="1"/>
    <s v="Nicholas Schmidt"/>
    <d v="2016-09-14T00:00:00"/>
    <x v="8"/>
    <s v="2016"/>
    <x v="0"/>
    <n v="7"/>
    <n v="12.42"/>
    <n v="86.94"/>
  </r>
  <r>
    <x v="4"/>
    <x v="3"/>
    <x v="0"/>
    <s v="Harold Matthews"/>
    <d v="2016-09-14T00:00:00"/>
    <x v="8"/>
    <s v="2016"/>
    <x v="2"/>
    <n v="3"/>
    <n v="17.829999999999998"/>
    <n v="53.489999999999995"/>
  </r>
  <r>
    <x v="4"/>
    <x v="3"/>
    <x v="0"/>
    <s v="Judy Carpenter"/>
    <d v="2016-09-14T00:00:00"/>
    <x v="8"/>
    <s v="2016"/>
    <x v="2"/>
    <n v="10"/>
    <n v="17.829999999999998"/>
    <n v="178.29999999999998"/>
  </r>
  <r>
    <x v="1"/>
    <x v="4"/>
    <x v="1"/>
    <s v="Catherine Cooper"/>
    <d v="2016-09-14T00:00:00"/>
    <x v="8"/>
    <s v="2016"/>
    <x v="3"/>
    <n v="6"/>
    <n v="53.35"/>
    <n v="320.10000000000002"/>
  </r>
  <r>
    <x v="1"/>
    <x v="2"/>
    <x v="1"/>
    <s v="Ryan Ramos"/>
    <d v="2016-09-14T00:00:00"/>
    <x v="8"/>
    <s v="2016"/>
    <x v="3"/>
    <n v="10"/>
    <n v="53.35"/>
    <n v="533.5"/>
  </r>
  <r>
    <x v="0"/>
    <x v="1"/>
    <x v="0"/>
    <s v="Carlos Greene"/>
    <d v="2016-09-14T00:00:00"/>
    <x v="8"/>
    <s v="2016"/>
    <x v="0"/>
    <n v="7"/>
    <n v="12.42"/>
    <n v="86.94"/>
  </r>
  <r>
    <x v="1"/>
    <x v="7"/>
    <x v="1"/>
    <s v="Laura Mcdonald"/>
    <d v="2016-09-14T00:00:00"/>
    <x v="8"/>
    <s v="2016"/>
    <x v="0"/>
    <n v="6"/>
    <n v="12.42"/>
    <n v="74.52"/>
  </r>
  <r>
    <x v="0"/>
    <x v="6"/>
    <x v="0"/>
    <s v="Nicholas Ward"/>
    <d v="2016-09-14T00:00:00"/>
    <x v="8"/>
    <s v="2016"/>
    <x v="2"/>
    <n v="6"/>
    <n v="17.829999999999998"/>
    <n v="106.97999999999999"/>
  </r>
  <r>
    <x v="2"/>
    <x v="5"/>
    <x v="1"/>
    <s v="Diana Hamilton"/>
    <d v="2016-09-14T00:00:00"/>
    <x v="8"/>
    <s v="2016"/>
    <x v="1"/>
    <n v="1"/>
    <n v="16.32"/>
    <n v="16.32"/>
  </r>
  <r>
    <x v="0"/>
    <x v="1"/>
    <x v="0"/>
    <s v="Karen Gray"/>
    <d v="2016-09-14T00:00:00"/>
    <x v="8"/>
    <s v="2016"/>
    <x v="0"/>
    <n v="4"/>
    <n v="12.42"/>
    <n v="49.68"/>
  </r>
  <r>
    <x v="4"/>
    <x v="1"/>
    <x v="0"/>
    <s v="Ronald Kim"/>
    <d v="2016-09-15T00:00:00"/>
    <x v="8"/>
    <s v="2016"/>
    <x v="1"/>
    <n v="5"/>
    <n v="16.32"/>
    <n v="81.599999999999994"/>
  </r>
  <r>
    <x v="1"/>
    <x v="2"/>
    <x v="1"/>
    <s v="Cheryl Morris"/>
    <d v="2016-09-15T00:00:00"/>
    <x v="8"/>
    <s v="2016"/>
    <x v="3"/>
    <n v="4"/>
    <n v="53.35"/>
    <n v="213.4"/>
  </r>
  <r>
    <x v="2"/>
    <x v="4"/>
    <x v="1"/>
    <s v="Julie Gonzalez"/>
    <d v="2016-09-15T00:00:00"/>
    <x v="8"/>
    <s v="2016"/>
    <x v="0"/>
    <n v="10"/>
    <n v="12.42"/>
    <n v="124.2"/>
  </r>
  <r>
    <x v="1"/>
    <x v="4"/>
    <x v="1"/>
    <s v="Joyce Myers"/>
    <d v="2016-09-15T00:00:00"/>
    <x v="8"/>
    <s v="2016"/>
    <x v="1"/>
    <n v="6"/>
    <n v="16.32"/>
    <n v="97.92"/>
  </r>
  <r>
    <x v="2"/>
    <x v="4"/>
    <x v="1"/>
    <s v="Anna Garcia"/>
    <d v="2016-09-15T00:00:00"/>
    <x v="8"/>
    <s v="2016"/>
    <x v="0"/>
    <n v="10"/>
    <n v="12.42"/>
    <n v="124.2"/>
  </r>
  <r>
    <x v="0"/>
    <x v="1"/>
    <x v="0"/>
    <s v="Betty Stewart"/>
    <d v="2016-09-15T00:00:00"/>
    <x v="8"/>
    <s v="2016"/>
    <x v="0"/>
    <n v="7"/>
    <n v="12.42"/>
    <n v="86.94"/>
  </r>
  <r>
    <x v="1"/>
    <x v="7"/>
    <x v="1"/>
    <s v="Laura Lewis"/>
    <d v="2016-09-15T00:00:00"/>
    <x v="8"/>
    <s v="2016"/>
    <x v="0"/>
    <n v="2"/>
    <n v="12.42"/>
    <n v="24.84"/>
  </r>
  <r>
    <x v="4"/>
    <x v="6"/>
    <x v="0"/>
    <s v="Debra Gutierrez"/>
    <d v="2016-09-15T00:00:00"/>
    <x v="8"/>
    <s v="2016"/>
    <x v="0"/>
    <n v="8"/>
    <n v="12.42"/>
    <n v="99.36"/>
  </r>
  <r>
    <x v="0"/>
    <x v="3"/>
    <x v="0"/>
    <s v="Victor Watson"/>
    <d v="2016-09-15T00:00:00"/>
    <x v="8"/>
    <s v="2016"/>
    <x v="2"/>
    <n v="3"/>
    <n v="17.829999999999998"/>
    <n v="53.489999999999995"/>
  </r>
  <r>
    <x v="2"/>
    <x v="5"/>
    <x v="1"/>
    <s v="Robin Murphy"/>
    <d v="2016-09-15T00:00:00"/>
    <x v="8"/>
    <s v="2016"/>
    <x v="0"/>
    <n v="5"/>
    <n v="12.42"/>
    <n v="62.1"/>
  </r>
  <r>
    <x v="2"/>
    <x v="4"/>
    <x v="1"/>
    <s v="Lois Fernandez"/>
    <d v="2016-09-15T00:00:00"/>
    <x v="8"/>
    <s v="2016"/>
    <x v="1"/>
    <n v="1"/>
    <n v="16.32"/>
    <n v="16.32"/>
  </r>
  <r>
    <x v="2"/>
    <x v="7"/>
    <x v="1"/>
    <s v="Laura Lewis"/>
    <d v="2016-09-15T00:00:00"/>
    <x v="8"/>
    <s v="2016"/>
    <x v="0"/>
    <n v="7"/>
    <n v="12.42"/>
    <n v="86.94"/>
  </r>
  <r>
    <x v="2"/>
    <x v="5"/>
    <x v="1"/>
    <s v="Andrew Adams"/>
    <d v="2016-09-15T00:00:00"/>
    <x v="8"/>
    <s v="2016"/>
    <x v="3"/>
    <n v="3"/>
    <n v="53.35"/>
    <n v="160.05000000000001"/>
  </r>
  <r>
    <x v="0"/>
    <x v="6"/>
    <x v="0"/>
    <s v="Scott Weaver"/>
    <d v="2016-09-15T00:00:00"/>
    <x v="8"/>
    <s v="2016"/>
    <x v="1"/>
    <n v="8"/>
    <n v="16.32"/>
    <n v="130.56"/>
  </r>
  <r>
    <x v="0"/>
    <x v="0"/>
    <x v="0"/>
    <s v="Andrew Howard"/>
    <d v="2016-09-15T00:00:00"/>
    <x v="8"/>
    <s v="2016"/>
    <x v="0"/>
    <n v="10"/>
    <n v="12.42"/>
    <n v="124.2"/>
  </r>
  <r>
    <x v="1"/>
    <x v="4"/>
    <x v="1"/>
    <s v="Alice Brown"/>
    <d v="2016-09-15T00:00:00"/>
    <x v="8"/>
    <s v="2016"/>
    <x v="0"/>
    <n v="1"/>
    <n v="12.42"/>
    <n v="12.42"/>
  </r>
  <r>
    <x v="3"/>
    <x v="1"/>
    <x v="0"/>
    <s v="Steven Simpson"/>
    <d v="2016-09-16T00:00:00"/>
    <x v="8"/>
    <s v="2016"/>
    <x v="0"/>
    <n v="8"/>
    <n v="12.42"/>
    <n v="99.36"/>
  </r>
  <r>
    <x v="0"/>
    <x v="3"/>
    <x v="0"/>
    <s v="Benjamin Willis"/>
    <d v="2016-09-16T00:00:00"/>
    <x v="8"/>
    <s v="2016"/>
    <x v="0"/>
    <n v="5"/>
    <n v="12.42"/>
    <n v="62.1"/>
  </r>
  <r>
    <x v="1"/>
    <x v="2"/>
    <x v="1"/>
    <s v="Jean Stephens"/>
    <d v="2016-09-16T00:00:00"/>
    <x v="8"/>
    <s v="2016"/>
    <x v="2"/>
    <n v="1"/>
    <n v="17.829999999999998"/>
    <n v="17.829999999999998"/>
  </r>
  <r>
    <x v="1"/>
    <x v="2"/>
    <x v="1"/>
    <s v="Jessica Miller"/>
    <d v="2016-09-16T00:00:00"/>
    <x v="8"/>
    <s v="2016"/>
    <x v="0"/>
    <n v="3"/>
    <n v="12.42"/>
    <n v="37.26"/>
  </r>
  <r>
    <x v="0"/>
    <x v="0"/>
    <x v="0"/>
    <s v="Charles Ray"/>
    <d v="2016-09-16T00:00:00"/>
    <x v="8"/>
    <s v="2016"/>
    <x v="0"/>
    <n v="10"/>
    <n v="12.42"/>
    <n v="124.2"/>
  </r>
  <r>
    <x v="0"/>
    <x v="1"/>
    <x v="0"/>
    <s v="Kimberly Adams"/>
    <d v="2016-09-16T00:00:00"/>
    <x v="8"/>
    <s v="2016"/>
    <x v="0"/>
    <n v="1"/>
    <n v="12.42"/>
    <n v="12.42"/>
  </r>
  <r>
    <x v="2"/>
    <x v="5"/>
    <x v="1"/>
    <s v="Kenneth James"/>
    <d v="2016-09-16T00:00:00"/>
    <x v="8"/>
    <s v="2016"/>
    <x v="0"/>
    <n v="7"/>
    <n v="12.42"/>
    <n v="86.94"/>
  </r>
  <r>
    <x v="3"/>
    <x v="0"/>
    <x v="0"/>
    <s v="Frank Murphy"/>
    <d v="2016-09-16T00:00:00"/>
    <x v="8"/>
    <s v="2016"/>
    <x v="2"/>
    <n v="10"/>
    <n v="17.829999999999998"/>
    <n v="178.29999999999998"/>
  </r>
  <r>
    <x v="3"/>
    <x v="1"/>
    <x v="0"/>
    <s v="Billy Reed"/>
    <d v="2016-09-16T00:00:00"/>
    <x v="8"/>
    <s v="2016"/>
    <x v="0"/>
    <n v="5"/>
    <n v="12.42"/>
    <n v="62.1"/>
  </r>
  <r>
    <x v="3"/>
    <x v="0"/>
    <x v="0"/>
    <s v="Roy Franklin"/>
    <d v="2016-09-16T00:00:00"/>
    <x v="8"/>
    <s v="2016"/>
    <x v="0"/>
    <n v="1"/>
    <n v="12.42"/>
    <n v="12.42"/>
  </r>
  <r>
    <x v="3"/>
    <x v="3"/>
    <x v="0"/>
    <s v="Kathy Rice"/>
    <d v="2016-09-16T00:00:00"/>
    <x v="8"/>
    <s v="2016"/>
    <x v="0"/>
    <n v="3"/>
    <n v="12.42"/>
    <n v="37.26"/>
  </r>
  <r>
    <x v="4"/>
    <x v="0"/>
    <x v="0"/>
    <s v="Howard Adams"/>
    <d v="2016-09-16T00:00:00"/>
    <x v="8"/>
    <s v="2016"/>
    <x v="3"/>
    <n v="6"/>
    <n v="53.35"/>
    <n v="320.10000000000002"/>
  </r>
  <r>
    <x v="0"/>
    <x v="1"/>
    <x v="0"/>
    <s v="Ronald Kim"/>
    <d v="2016-09-17T00:00:00"/>
    <x v="8"/>
    <s v="2016"/>
    <x v="0"/>
    <n v="1"/>
    <n v="12.42"/>
    <n v="12.42"/>
  </r>
  <r>
    <x v="0"/>
    <x v="0"/>
    <x v="0"/>
    <s v="Antonio Hunter"/>
    <d v="2016-09-17T00:00:00"/>
    <x v="8"/>
    <s v="2016"/>
    <x v="3"/>
    <n v="4"/>
    <n v="53.35"/>
    <n v="213.4"/>
  </r>
  <r>
    <x v="0"/>
    <x v="1"/>
    <x v="0"/>
    <s v="Jessica Lewis"/>
    <d v="2016-09-17T00:00:00"/>
    <x v="8"/>
    <s v="2016"/>
    <x v="3"/>
    <n v="3"/>
    <n v="53.35"/>
    <n v="160.05000000000001"/>
  </r>
  <r>
    <x v="4"/>
    <x v="0"/>
    <x v="0"/>
    <s v="Jason Patterson"/>
    <d v="2016-09-17T00:00:00"/>
    <x v="8"/>
    <s v="2016"/>
    <x v="2"/>
    <n v="8"/>
    <n v="17.829999999999998"/>
    <n v="142.63999999999999"/>
  </r>
  <r>
    <x v="2"/>
    <x v="5"/>
    <x v="1"/>
    <s v="Joan Robinson"/>
    <d v="2016-09-17T00:00:00"/>
    <x v="8"/>
    <s v="2016"/>
    <x v="0"/>
    <n v="2"/>
    <n v="12.42"/>
    <n v="24.84"/>
  </r>
  <r>
    <x v="0"/>
    <x v="0"/>
    <x v="0"/>
    <s v="Kevin Torres"/>
    <d v="2016-09-17T00:00:00"/>
    <x v="8"/>
    <s v="2016"/>
    <x v="0"/>
    <n v="10"/>
    <n v="12.42"/>
    <n v="124.2"/>
  </r>
  <r>
    <x v="2"/>
    <x v="2"/>
    <x v="1"/>
    <s v="Susan Gomez"/>
    <d v="2016-09-17T00:00:00"/>
    <x v="8"/>
    <s v="2016"/>
    <x v="0"/>
    <n v="7"/>
    <n v="12.42"/>
    <n v="86.94"/>
  </r>
  <r>
    <x v="1"/>
    <x v="4"/>
    <x v="1"/>
    <s v="Cynthia Matthews"/>
    <d v="2016-09-17T00:00:00"/>
    <x v="8"/>
    <s v="2016"/>
    <x v="0"/>
    <n v="4"/>
    <n v="12.42"/>
    <n v="49.68"/>
  </r>
  <r>
    <x v="4"/>
    <x v="1"/>
    <x v="0"/>
    <s v="Phyllis Ward"/>
    <d v="2016-09-17T00:00:00"/>
    <x v="8"/>
    <s v="2016"/>
    <x v="0"/>
    <n v="1"/>
    <n v="12.42"/>
    <n v="12.42"/>
  </r>
  <r>
    <x v="3"/>
    <x v="3"/>
    <x v="0"/>
    <s v="Todd Miller"/>
    <d v="2016-09-17T00:00:00"/>
    <x v="8"/>
    <s v="2016"/>
    <x v="0"/>
    <n v="9"/>
    <n v="12.42"/>
    <n v="111.78"/>
  </r>
  <r>
    <x v="1"/>
    <x v="2"/>
    <x v="1"/>
    <s v="Ernest Carter"/>
    <d v="2016-09-17T00:00:00"/>
    <x v="8"/>
    <s v="2016"/>
    <x v="0"/>
    <n v="9"/>
    <n v="12.42"/>
    <n v="111.78"/>
  </r>
  <r>
    <x v="2"/>
    <x v="7"/>
    <x v="1"/>
    <s v="John Simpson"/>
    <d v="2016-09-17T00:00:00"/>
    <x v="8"/>
    <s v="2016"/>
    <x v="3"/>
    <n v="1"/>
    <n v="53.35"/>
    <n v="53.35"/>
  </r>
  <r>
    <x v="3"/>
    <x v="1"/>
    <x v="0"/>
    <s v="Annie Wilson"/>
    <d v="2016-09-17T00:00:00"/>
    <x v="8"/>
    <s v="2016"/>
    <x v="2"/>
    <n v="9"/>
    <n v="17.829999999999998"/>
    <n v="160.46999999999997"/>
  </r>
  <r>
    <x v="4"/>
    <x v="1"/>
    <x v="0"/>
    <s v="Debra Allen"/>
    <d v="2016-09-17T00:00:00"/>
    <x v="8"/>
    <s v="2016"/>
    <x v="0"/>
    <n v="8"/>
    <n v="12.42"/>
    <n v="99.36"/>
  </r>
  <r>
    <x v="0"/>
    <x v="1"/>
    <x v="0"/>
    <s v="Steven Simpson"/>
    <d v="2016-09-17T00:00:00"/>
    <x v="8"/>
    <s v="2016"/>
    <x v="2"/>
    <n v="1"/>
    <n v="17.829999999999998"/>
    <n v="17.829999999999998"/>
  </r>
  <r>
    <x v="0"/>
    <x v="1"/>
    <x v="0"/>
    <s v="Antonio Mason"/>
    <d v="2016-09-18T00:00:00"/>
    <x v="8"/>
    <s v="2016"/>
    <x v="1"/>
    <n v="7"/>
    <n v="16.32"/>
    <n v="114.24000000000001"/>
  </r>
  <r>
    <x v="0"/>
    <x v="0"/>
    <x v="0"/>
    <s v="Kevin Torres"/>
    <d v="2016-09-18T00:00:00"/>
    <x v="8"/>
    <s v="2016"/>
    <x v="3"/>
    <n v="8"/>
    <n v="53.35"/>
    <n v="426.8"/>
  </r>
  <r>
    <x v="2"/>
    <x v="2"/>
    <x v="1"/>
    <s v="Jane Ramirez"/>
    <d v="2016-09-18T00:00:00"/>
    <x v="8"/>
    <s v="2016"/>
    <x v="0"/>
    <n v="3"/>
    <n v="12.42"/>
    <n v="37.26"/>
  </r>
  <r>
    <x v="0"/>
    <x v="1"/>
    <x v="0"/>
    <s v="Ruby Matthews"/>
    <d v="2016-09-18T00:00:00"/>
    <x v="8"/>
    <s v="2016"/>
    <x v="2"/>
    <n v="4"/>
    <n v="17.829999999999998"/>
    <n v="71.319999999999993"/>
  </r>
  <r>
    <x v="2"/>
    <x v="2"/>
    <x v="1"/>
    <s v="Christine Jacobs"/>
    <d v="2016-09-18T00:00:00"/>
    <x v="8"/>
    <s v="2016"/>
    <x v="2"/>
    <n v="10"/>
    <n v="17.829999999999998"/>
    <n v="178.29999999999998"/>
  </r>
  <r>
    <x v="2"/>
    <x v="4"/>
    <x v="1"/>
    <s v="Anna Garcia"/>
    <d v="2016-09-18T00:00:00"/>
    <x v="8"/>
    <s v="2016"/>
    <x v="2"/>
    <n v="8"/>
    <n v="17.829999999999998"/>
    <n v="142.63999999999999"/>
  </r>
  <r>
    <x v="2"/>
    <x v="4"/>
    <x v="1"/>
    <s v="Kenneth West"/>
    <d v="2016-09-18T00:00:00"/>
    <x v="8"/>
    <s v="2016"/>
    <x v="1"/>
    <n v="6"/>
    <n v="16.32"/>
    <n v="97.92"/>
  </r>
  <r>
    <x v="0"/>
    <x v="1"/>
    <x v="0"/>
    <s v="Katherine Mcdonald"/>
    <d v="2016-09-18T00:00:00"/>
    <x v="8"/>
    <s v="2016"/>
    <x v="0"/>
    <n v="7"/>
    <n v="12.42"/>
    <n v="86.94"/>
  </r>
  <r>
    <x v="1"/>
    <x v="4"/>
    <x v="1"/>
    <s v="Lois Fernandez"/>
    <d v="2016-09-18T00:00:00"/>
    <x v="8"/>
    <s v="2016"/>
    <x v="3"/>
    <n v="10"/>
    <n v="53.35"/>
    <n v="533.5"/>
  </r>
  <r>
    <x v="0"/>
    <x v="3"/>
    <x v="0"/>
    <s v="Judith Gray"/>
    <d v="2016-09-18T00:00:00"/>
    <x v="8"/>
    <s v="2016"/>
    <x v="0"/>
    <n v="2"/>
    <n v="12.42"/>
    <n v="24.84"/>
  </r>
  <r>
    <x v="3"/>
    <x v="0"/>
    <x v="0"/>
    <s v="Eugene Schmidt"/>
    <d v="2016-09-18T00:00:00"/>
    <x v="8"/>
    <s v="2016"/>
    <x v="2"/>
    <n v="1"/>
    <n v="17.829999999999998"/>
    <n v="17.829999999999998"/>
  </r>
  <r>
    <x v="3"/>
    <x v="3"/>
    <x v="0"/>
    <s v="Joshua Washington"/>
    <d v="2016-09-18T00:00:00"/>
    <x v="8"/>
    <s v="2016"/>
    <x v="3"/>
    <n v="7"/>
    <n v="53.35"/>
    <n v="373.45"/>
  </r>
  <r>
    <x v="0"/>
    <x v="1"/>
    <x v="0"/>
    <s v="Cynthia Day"/>
    <d v="2016-09-18T00:00:00"/>
    <x v="8"/>
    <s v="2016"/>
    <x v="2"/>
    <n v="5"/>
    <n v="17.829999999999998"/>
    <n v="89.149999999999991"/>
  </r>
  <r>
    <x v="0"/>
    <x v="1"/>
    <x v="0"/>
    <s v="Gloria Harper"/>
    <d v="2016-09-18T00:00:00"/>
    <x v="8"/>
    <s v="2016"/>
    <x v="3"/>
    <n v="3"/>
    <n v="53.35"/>
    <n v="160.05000000000001"/>
  </r>
  <r>
    <x v="0"/>
    <x v="1"/>
    <x v="0"/>
    <s v="Raymond Collins"/>
    <d v="2016-09-19T00:00:00"/>
    <x v="8"/>
    <s v="2016"/>
    <x v="1"/>
    <n v="4"/>
    <n v="16.32"/>
    <n v="65.28"/>
  </r>
  <r>
    <x v="0"/>
    <x v="6"/>
    <x v="0"/>
    <s v="Marilyn Perry"/>
    <d v="2016-09-19T00:00:00"/>
    <x v="8"/>
    <s v="2016"/>
    <x v="0"/>
    <n v="10"/>
    <n v="12.42"/>
    <n v="124.2"/>
  </r>
  <r>
    <x v="1"/>
    <x v="4"/>
    <x v="1"/>
    <s v="Marilyn Graham"/>
    <d v="2016-09-19T00:00:00"/>
    <x v="8"/>
    <s v="2016"/>
    <x v="0"/>
    <n v="7"/>
    <n v="12.42"/>
    <n v="86.94"/>
  </r>
  <r>
    <x v="4"/>
    <x v="1"/>
    <x v="0"/>
    <s v="Carlos Greene"/>
    <d v="2016-09-19T00:00:00"/>
    <x v="8"/>
    <s v="2016"/>
    <x v="2"/>
    <n v="6"/>
    <n v="17.829999999999998"/>
    <n v="106.97999999999999"/>
  </r>
  <r>
    <x v="0"/>
    <x v="1"/>
    <x v="0"/>
    <s v="Teresa Thomas"/>
    <d v="2016-09-19T00:00:00"/>
    <x v="8"/>
    <s v="2016"/>
    <x v="0"/>
    <n v="3"/>
    <n v="12.42"/>
    <n v="37.26"/>
  </r>
  <r>
    <x v="1"/>
    <x v="7"/>
    <x v="1"/>
    <s v="Sandra Hughes"/>
    <d v="2016-09-19T00:00:00"/>
    <x v="8"/>
    <s v="2016"/>
    <x v="0"/>
    <n v="5"/>
    <n v="12.42"/>
    <n v="62.1"/>
  </r>
  <r>
    <x v="0"/>
    <x v="3"/>
    <x v="0"/>
    <s v="Cheryl Howard"/>
    <d v="2016-09-19T00:00:00"/>
    <x v="8"/>
    <s v="2016"/>
    <x v="0"/>
    <n v="8"/>
    <n v="12.42"/>
    <n v="99.36"/>
  </r>
  <r>
    <x v="3"/>
    <x v="0"/>
    <x v="0"/>
    <s v="Phillip Young"/>
    <d v="2016-09-19T00:00:00"/>
    <x v="8"/>
    <s v="2016"/>
    <x v="1"/>
    <n v="10"/>
    <n v="16.32"/>
    <n v="163.19999999999999"/>
  </r>
  <r>
    <x v="0"/>
    <x v="3"/>
    <x v="0"/>
    <s v="Victor Bell"/>
    <d v="2016-09-19T00:00:00"/>
    <x v="8"/>
    <s v="2016"/>
    <x v="0"/>
    <n v="7"/>
    <n v="12.42"/>
    <n v="86.94"/>
  </r>
  <r>
    <x v="0"/>
    <x v="0"/>
    <x v="0"/>
    <s v="Frances Lane"/>
    <d v="2016-09-19T00:00:00"/>
    <x v="8"/>
    <s v="2016"/>
    <x v="2"/>
    <n v="7"/>
    <n v="17.829999999999998"/>
    <n v="124.80999999999999"/>
  </r>
  <r>
    <x v="4"/>
    <x v="6"/>
    <x v="0"/>
    <s v="Russell Romero"/>
    <d v="2016-09-19T00:00:00"/>
    <x v="8"/>
    <s v="2016"/>
    <x v="1"/>
    <n v="6"/>
    <n v="16.32"/>
    <n v="97.92"/>
  </r>
  <r>
    <x v="2"/>
    <x v="5"/>
    <x v="1"/>
    <s v="Tina Schmidt"/>
    <d v="2016-09-20T00:00:00"/>
    <x v="8"/>
    <s v="2016"/>
    <x v="3"/>
    <n v="2"/>
    <n v="53.35"/>
    <n v="106.7"/>
  </r>
  <r>
    <x v="0"/>
    <x v="0"/>
    <x v="0"/>
    <s v="Charles Ray"/>
    <d v="2016-09-20T00:00:00"/>
    <x v="8"/>
    <s v="2016"/>
    <x v="2"/>
    <n v="7"/>
    <n v="17.829999999999998"/>
    <n v="124.80999999999999"/>
  </r>
  <r>
    <x v="0"/>
    <x v="3"/>
    <x v="0"/>
    <s v="Donna Bryant"/>
    <d v="2016-09-20T00:00:00"/>
    <x v="8"/>
    <s v="2016"/>
    <x v="1"/>
    <n v="5"/>
    <n v="16.32"/>
    <n v="81.599999999999994"/>
  </r>
  <r>
    <x v="0"/>
    <x v="1"/>
    <x v="0"/>
    <s v="Anna Wheeler"/>
    <d v="2016-09-20T00:00:00"/>
    <x v="8"/>
    <s v="2016"/>
    <x v="0"/>
    <n v="10"/>
    <n v="12.42"/>
    <n v="124.2"/>
  </r>
  <r>
    <x v="0"/>
    <x v="1"/>
    <x v="0"/>
    <s v="Harold Hunter"/>
    <d v="2016-09-20T00:00:00"/>
    <x v="8"/>
    <s v="2016"/>
    <x v="0"/>
    <n v="7"/>
    <n v="12.42"/>
    <n v="86.94"/>
  </r>
  <r>
    <x v="2"/>
    <x v="2"/>
    <x v="1"/>
    <s v="Christine Jacobs"/>
    <d v="2016-09-20T00:00:00"/>
    <x v="8"/>
    <s v="2016"/>
    <x v="3"/>
    <n v="4"/>
    <n v="53.35"/>
    <n v="213.4"/>
  </r>
  <r>
    <x v="4"/>
    <x v="1"/>
    <x v="0"/>
    <s v="Jason Black"/>
    <d v="2016-09-20T00:00:00"/>
    <x v="8"/>
    <s v="2016"/>
    <x v="0"/>
    <n v="7"/>
    <n v="12.42"/>
    <n v="86.94"/>
  </r>
  <r>
    <x v="2"/>
    <x v="4"/>
    <x v="1"/>
    <s v="Billy Scott"/>
    <d v="2016-09-20T00:00:00"/>
    <x v="8"/>
    <s v="2016"/>
    <x v="0"/>
    <n v="5"/>
    <n v="12.42"/>
    <n v="62.1"/>
  </r>
  <r>
    <x v="2"/>
    <x v="4"/>
    <x v="1"/>
    <s v="Anna Garcia"/>
    <d v="2016-09-20T00:00:00"/>
    <x v="8"/>
    <s v="2016"/>
    <x v="1"/>
    <n v="2"/>
    <n v="16.32"/>
    <n v="32.64"/>
  </r>
  <r>
    <x v="2"/>
    <x v="2"/>
    <x v="1"/>
    <s v="Ruth Kennedy"/>
    <d v="2016-09-20T00:00:00"/>
    <x v="8"/>
    <s v="2016"/>
    <x v="0"/>
    <n v="4"/>
    <n v="12.42"/>
    <n v="49.68"/>
  </r>
  <r>
    <x v="3"/>
    <x v="3"/>
    <x v="0"/>
    <s v="Marilyn Patterson"/>
    <d v="2016-09-20T00:00:00"/>
    <x v="8"/>
    <s v="2016"/>
    <x v="0"/>
    <n v="7"/>
    <n v="12.42"/>
    <n v="86.94"/>
  </r>
  <r>
    <x v="3"/>
    <x v="6"/>
    <x v="0"/>
    <s v="Betty Hicks"/>
    <d v="2016-09-20T00:00:00"/>
    <x v="8"/>
    <s v="2016"/>
    <x v="0"/>
    <n v="4"/>
    <n v="12.42"/>
    <n v="49.68"/>
  </r>
  <r>
    <x v="0"/>
    <x v="0"/>
    <x v="0"/>
    <s v="Bruce Cruz"/>
    <d v="2016-09-21T00:00:00"/>
    <x v="8"/>
    <s v="2016"/>
    <x v="2"/>
    <n v="8"/>
    <n v="17.829999999999998"/>
    <n v="142.63999999999999"/>
  </r>
  <r>
    <x v="0"/>
    <x v="0"/>
    <x v="0"/>
    <s v="Kevin Torres"/>
    <d v="2016-09-21T00:00:00"/>
    <x v="8"/>
    <s v="2016"/>
    <x v="2"/>
    <n v="4"/>
    <n v="17.829999999999998"/>
    <n v="71.319999999999993"/>
  </r>
  <r>
    <x v="0"/>
    <x v="1"/>
    <x v="0"/>
    <s v="Katherine Mcdonald"/>
    <d v="2016-09-21T00:00:00"/>
    <x v="8"/>
    <s v="2016"/>
    <x v="3"/>
    <n v="2"/>
    <n v="53.35"/>
    <n v="106.7"/>
  </r>
  <r>
    <x v="3"/>
    <x v="0"/>
    <x v="0"/>
    <s v="Paul Perkins"/>
    <d v="2016-09-21T00:00:00"/>
    <x v="8"/>
    <s v="2016"/>
    <x v="2"/>
    <n v="4"/>
    <n v="17.829999999999998"/>
    <n v="71.319999999999993"/>
  </r>
  <r>
    <x v="0"/>
    <x v="3"/>
    <x v="0"/>
    <s v="Randy Willis"/>
    <d v="2016-09-21T00:00:00"/>
    <x v="8"/>
    <s v="2016"/>
    <x v="3"/>
    <n v="6"/>
    <n v="53.35"/>
    <n v="320.10000000000002"/>
  </r>
  <r>
    <x v="0"/>
    <x v="6"/>
    <x v="0"/>
    <s v="Brandon Morales"/>
    <d v="2016-09-21T00:00:00"/>
    <x v="8"/>
    <s v="2016"/>
    <x v="3"/>
    <n v="1"/>
    <n v="53.35"/>
    <n v="53.35"/>
  </r>
  <r>
    <x v="3"/>
    <x v="1"/>
    <x v="0"/>
    <s v="Sandra Hicks"/>
    <d v="2016-09-21T00:00:00"/>
    <x v="8"/>
    <s v="2016"/>
    <x v="2"/>
    <n v="7"/>
    <n v="17.829999999999998"/>
    <n v="124.80999999999999"/>
  </r>
  <r>
    <x v="0"/>
    <x v="0"/>
    <x v="0"/>
    <s v="George Stone"/>
    <d v="2016-09-21T00:00:00"/>
    <x v="8"/>
    <s v="2016"/>
    <x v="0"/>
    <n v="6"/>
    <n v="12.42"/>
    <n v="74.52"/>
  </r>
  <r>
    <x v="0"/>
    <x v="0"/>
    <x v="0"/>
    <s v="Cheryl Williamson"/>
    <d v="2016-09-21T00:00:00"/>
    <x v="8"/>
    <s v="2016"/>
    <x v="3"/>
    <n v="10"/>
    <n v="53.35"/>
    <n v="533.5"/>
  </r>
  <r>
    <x v="0"/>
    <x v="0"/>
    <x v="0"/>
    <s v="Jacqueline Hart"/>
    <d v="2016-09-21T00:00:00"/>
    <x v="8"/>
    <s v="2016"/>
    <x v="1"/>
    <n v="8"/>
    <n v="16.32"/>
    <n v="130.56"/>
  </r>
  <r>
    <x v="4"/>
    <x v="0"/>
    <x v="0"/>
    <s v="Craig Collins"/>
    <d v="2016-09-22T00:00:00"/>
    <x v="8"/>
    <s v="2016"/>
    <x v="0"/>
    <n v="7"/>
    <n v="12.42"/>
    <n v="86.94"/>
  </r>
  <r>
    <x v="0"/>
    <x v="3"/>
    <x v="0"/>
    <s v="Kimberly Coleman"/>
    <d v="2016-09-22T00:00:00"/>
    <x v="8"/>
    <s v="2016"/>
    <x v="1"/>
    <n v="3"/>
    <n v="16.32"/>
    <n v="48.96"/>
  </r>
  <r>
    <x v="0"/>
    <x v="0"/>
    <x v="0"/>
    <s v="Alice Kelly"/>
    <d v="2016-09-22T00:00:00"/>
    <x v="8"/>
    <s v="2016"/>
    <x v="3"/>
    <n v="3"/>
    <n v="53.35"/>
    <n v="160.05000000000001"/>
  </r>
  <r>
    <x v="0"/>
    <x v="3"/>
    <x v="0"/>
    <s v="Theresa Torres"/>
    <d v="2016-09-22T00:00:00"/>
    <x v="8"/>
    <s v="2016"/>
    <x v="0"/>
    <n v="3"/>
    <n v="12.42"/>
    <n v="37.26"/>
  </r>
  <r>
    <x v="2"/>
    <x v="5"/>
    <x v="1"/>
    <s v="Nicholas Schmidt"/>
    <d v="2016-09-22T00:00:00"/>
    <x v="8"/>
    <s v="2016"/>
    <x v="3"/>
    <n v="1"/>
    <n v="53.35"/>
    <n v="53.35"/>
  </r>
  <r>
    <x v="3"/>
    <x v="0"/>
    <x v="0"/>
    <s v="Juan Olson"/>
    <d v="2016-09-22T00:00:00"/>
    <x v="8"/>
    <s v="2016"/>
    <x v="1"/>
    <n v="4"/>
    <n v="16.32"/>
    <n v="65.28"/>
  </r>
  <r>
    <x v="3"/>
    <x v="1"/>
    <x v="0"/>
    <s v="Katherine Hayes"/>
    <d v="2016-09-22T00:00:00"/>
    <x v="8"/>
    <s v="2016"/>
    <x v="0"/>
    <n v="9"/>
    <n v="12.42"/>
    <n v="111.78"/>
  </r>
  <r>
    <x v="3"/>
    <x v="1"/>
    <x v="0"/>
    <s v="Alan Allen"/>
    <d v="2016-09-22T00:00:00"/>
    <x v="8"/>
    <s v="2016"/>
    <x v="0"/>
    <n v="6"/>
    <n v="12.42"/>
    <n v="74.52"/>
  </r>
  <r>
    <x v="3"/>
    <x v="0"/>
    <x v="0"/>
    <s v="Jennifer Reyes"/>
    <d v="2016-09-22T00:00:00"/>
    <x v="8"/>
    <s v="2016"/>
    <x v="0"/>
    <n v="5"/>
    <n v="12.42"/>
    <n v="62.1"/>
  </r>
  <r>
    <x v="2"/>
    <x v="4"/>
    <x v="1"/>
    <s v="Kenneth West"/>
    <d v="2016-09-22T00:00:00"/>
    <x v="8"/>
    <s v="2016"/>
    <x v="0"/>
    <n v="4"/>
    <n v="12.42"/>
    <n v="49.68"/>
  </r>
  <r>
    <x v="0"/>
    <x v="3"/>
    <x v="0"/>
    <s v="Dorothy Baker"/>
    <d v="2016-09-22T00:00:00"/>
    <x v="8"/>
    <s v="2016"/>
    <x v="3"/>
    <n v="4"/>
    <n v="53.35"/>
    <n v="213.4"/>
  </r>
  <r>
    <x v="0"/>
    <x v="1"/>
    <x v="0"/>
    <s v="Mark Alexander"/>
    <d v="2016-09-22T00:00:00"/>
    <x v="8"/>
    <s v="2016"/>
    <x v="3"/>
    <n v="9"/>
    <n v="53.35"/>
    <n v="480.15000000000003"/>
  </r>
  <r>
    <x v="0"/>
    <x v="0"/>
    <x v="0"/>
    <s v="Cheryl Myers"/>
    <d v="2016-09-22T00:00:00"/>
    <x v="8"/>
    <s v="2016"/>
    <x v="2"/>
    <n v="9"/>
    <n v="17.829999999999998"/>
    <n v="160.46999999999997"/>
  </r>
  <r>
    <x v="3"/>
    <x v="0"/>
    <x v="0"/>
    <s v="Albert Cook"/>
    <d v="2016-09-22T00:00:00"/>
    <x v="8"/>
    <s v="2016"/>
    <x v="1"/>
    <n v="5"/>
    <n v="16.32"/>
    <n v="81.599999999999994"/>
  </r>
  <r>
    <x v="0"/>
    <x v="6"/>
    <x v="0"/>
    <s v="Sara Hawkins"/>
    <d v="2016-09-22T00:00:00"/>
    <x v="8"/>
    <s v="2016"/>
    <x v="0"/>
    <n v="1"/>
    <n v="12.42"/>
    <n v="12.42"/>
  </r>
  <r>
    <x v="1"/>
    <x v="5"/>
    <x v="1"/>
    <s v="Frances Parker"/>
    <d v="2016-09-22T00:00:00"/>
    <x v="8"/>
    <s v="2016"/>
    <x v="2"/>
    <n v="7"/>
    <n v="17.829999999999998"/>
    <n v="124.80999999999999"/>
  </r>
  <r>
    <x v="0"/>
    <x v="1"/>
    <x v="0"/>
    <s v="Cynthia Day"/>
    <d v="2016-09-22T00:00:00"/>
    <x v="8"/>
    <s v="2016"/>
    <x v="0"/>
    <n v="4"/>
    <n v="12.42"/>
    <n v="49.68"/>
  </r>
  <r>
    <x v="0"/>
    <x v="1"/>
    <x v="0"/>
    <s v="Gerald Phillips"/>
    <d v="2016-09-23T00:00:00"/>
    <x v="8"/>
    <s v="2016"/>
    <x v="1"/>
    <n v="5"/>
    <n v="16.32"/>
    <n v="81.599999999999994"/>
  </r>
  <r>
    <x v="0"/>
    <x v="0"/>
    <x v="0"/>
    <s v="Phillip Young"/>
    <d v="2016-09-23T00:00:00"/>
    <x v="8"/>
    <s v="2016"/>
    <x v="0"/>
    <n v="7"/>
    <n v="12.42"/>
    <n v="86.94"/>
  </r>
  <r>
    <x v="2"/>
    <x v="5"/>
    <x v="1"/>
    <s v="Martha Bell"/>
    <d v="2016-09-23T00:00:00"/>
    <x v="8"/>
    <s v="2016"/>
    <x v="1"/>
    <n v="4"/>
    <n v="16.32"/>
    <n v="65.28"/>
  </r>
  <r>
    <x v="3"/>
    <x v="3"/>
    <x v="0"/>
    <s v="Kelly Daniels"/>
    <d v="2016-09-23T00:00:00"/>
    <x v="8"/>
    <s v="2016"/>
    <x v="3"/>
    <n v="8"/>
    <n v="53.35"/>
    <n v="426.8"/>
  </r>
  <r>
    <x v="3"/>
    <x v="1"/>
    <x v="0"/>
    <s v="Ruby Matthews"/>
    <d v="2016-09-23T00:00:00"/>
    <x v="8"/>
    <s v="2016"/>
    <x v="0"/>
    <n v="7"/>
    <n v="12.42"/>
    <n v="86.94"/>
  </r>
  <r>
    <x v="2"/>
    <x v="2"/>
    <x v="1"/>
    <s v="Mildred Moore"/>
    <d v="2016-09-23T00:00:00"/>
    <x v="8"/>
    <s v="2016"/>
    <x v="3"/>
    <n v="5"/>
    <n v="53.35"/>
    <n v="266.75"/>
  </r>
  <r>
    <x v="0"/>
    <x v="0"/>
    <x v="0"/>
    <s v="Bruce Nelson"/>
    <d v="2016-09-23T00:00:00"/>
    <x v="8"/>
    <s v="2016"/>
    <x v="0"/>
    <n v="9"/>
    <n v="12.42"/>
    <n v="111.78"/>
  </r>
  <r>
    <x v="0"/>
    <x v="3"/>
    <x v="0"/>
    <s v="Denise Mitchell"/>
    <d v="2016-09-23T00:00:00"/>
    <x v="8"/>
    <s v="2016"/>
    <x v="2"/>
    <n v="3"/>
    <n v="17.829999999999998"/>
    <n v="53.489999999999995"/>
  </r>
  <r>
    <x v="1"/>
    <x v="7"/>
    <x v="1"/>
    <s v="Stephen Rice"/>
    <d v="2016-09-23T00:00:00"/>
    <x v="8"/>
    <s v="2016"/>
    <x v="2"/>
    <n v="5"/>
    <n v="17.829999999999998"/>
    <n v="89.149999999999991"/>
  </r>
  <r>
    <x v="3"/>
    <x v="3"/>
    <x v="0"/>
    <s v="Bonnie Shaw"/>
    <d v="2016-09-23T00:00:00"/>
    <x v="8"/>
    <s v="2016"/>
    <x v="2"/>
    <n v="3"/>
    <n v="17.829999999999998"/>
    <n v="53.489999999999995"/>
  </r>
  <r>
    <x v="1"/>
    <x v="2"/>
    <x v="1"/>
    <s v="Emily Matthews"/>
    <d v="2016-09-23T00:00:00"/>
    <x v="8"/>
    <s v="2016"/>
    <x v="3"/>
    <n v="1"/>
    <n v="53.35"/>
    <n v="53.35"/>
  </r>
  <r>
    <x v="3"/>
    <x v="1"/>
    <x v="0"/>
    <s v="Tina Jones"/>
    <d v="2016-09-23T00:00:00"/>
    <x v="8"/>
    <s v="2016"/>
    <x v="1"/>
    <n v="9"/>
    <n v="16.32"/>
    <n v="146.88"/>
  </r>
  <r>
    <x v="2"/>
    <x v="4"/>
    <x v="1"/>
    <s v="Michelle Phillips"/>
    <d v="2016-09-24T00:00:00"/>
    <x v="8"/>
    <s v="2016"/>
    <x v="0"/>
    <n v="5"/>
    <n v="12.42"/>
    <n v="62.1"/>
  </r>
  <r>
    <x v="0"/>
    <x v="1"/>
    <x v="0"/>
    <s v="Mark Rogers"/>
    <d v="2016-09-24T00:00:00"/>
    <x v="8"/>
    <s v="2016"/>
    <x v="2"/>
    <n v="4"/>
    <n v="17.829999999999998"/>
    <n v="71.319999999999993"/>
  </r>
  <r>
    <x v="0"/>
    <x v="0"/>
    <x v="0"/>
    <s v="Alan Romero"/>
    <d v="2016-09-24T00:00:00"/>
    <x v="8"/>
    <s v="2016"/>
    <x v="3"/>
    <n v="3"/>
    <n v="53.35"/>
    <n v="160.05000000000001"/>
  </r>
  <r>
    <x v="2"/>
    <x v="2"/>
    <x v="1"/>
    <s v="Annie Hughes"/>
    <d v="2016-09-24T00:00:00"/>
    <x v="8"/>
    <s v="2016"/>
    <x v="0"/>
    <n v="8"/>
    <n v="12.42"/>
    <n v="99.36"/>
  </r>
  <r>
    <x v="0"/>
    <x v="0"/>
    <x v="0"/>
    <s v="Andrea King"/>
    <d v="2016-09-24T00:00:00"/>
    <x v="8"/>
    <s v="2016"/>
    <x v="0"/>
    <n v="2"/>
    <n v="12.42"/>
    <n v="24.84"/>
  </r>
  <r>
    <x v="0"/>
    <x v="1"/>
    <x v="0"/>
    <s v="Chris Gilbert"/>
    <d v="2016-09-24T00:00:00"/>
    <x v="8"/>
    <s v="2016"/>
    <x v="0"/>
    <n v="7"/>
    <n v="12.42"/>
    <n v="86.94"/>
  </r>
  <r>
    <x v="2"/>
    <x v="2"/>
    <x v="1"/>
    <s v="Paula Ross"/>
    <d v="2016-09-24T00:00:00"/>
    <x v="8"/>
    <s v="2016"/>
    <x v="3"/>
    <n v="7"/>
    <n v="53.35"/>
    <n v="373.45"/>
  </r>
  <r>
    <x v="0"/>
    <x v="3"/>
    <x v="0"/>
    <s v="Tammy Hart"/>
    <d v="2016-09-24T00:00:00"/>
    <x v="8"/>
    <s v="2016"/>
    <x v="0"/>
    <n v="6"/>
    <n v="12.42"/>
    <n v="74.52"/>
  </r>
  <r>
    <x v="3"/>
    <x v="0"/>
    <x v="0"/>
    <s v="Dennis Reed"/>
    <d v="2016-09-24T00:00:00"/>
    <x v="8"/>
    <s v="2016"/>
    <x v="0"/>
    <n v="3"/>
    <n v="12.42"/>
    <n v="37.26"/>
  </r>
  <r>
    <x v="0"/>
    <x v="0"/>
    <x v="0"/>
    <s v="Amy Carr"/>
    <d v="2016-09-24T00:00:00"/>
    <x v="8"/>
    <s v="2016"/>
    <x v="0"/>
    <n v="2"/>
    <n v="12.42"/>
    <n v="24.84"/>
  </r>
  <r>
    <x v="3"/>
    <x v="0"/>
    <x v="0"/>
    <s v="Louise Rivera"/>
    <d v="2016-09-24T00:00:00"/>
    <x v="8"/>
    <s v="2016"/>
    <x v="0"/>
    <n v="4"/>
    <n v="12.42"/>
    <n v="49.68"/>
  </r>
  <r>
    <x v="3"/>
    <x v="0"/>
    <x v="0"/>
    <s v="Jacqueline Hart"/>
    <d v="2016-09-24T00:00:00"/>
    <x v="8"/>
    <s v="2016"/>
    <x v="3"/>
    <n v="5"/>
    <n v="53.35"/>
    <n v="266.75"/>
  </r>
  <r>
    <x v="2"/>
    <x v="4"/>
    <x v="1"/>
    <s v="Janet Stewart"/>
    <d v="2016-09-24T00:00:00"/>
    <x v="8"/>
    <s v="2016"/>
    <x v="3"/>
    <n v="2"/>
    <n v="53.35"/>
    <n v="106.7"/>
  </r>
  <r>
    <x v="0"/>
    <x v="0"/>
    <x v="0"/>
    <s v="Craig Collins"/>
    <d v="2016-09-25T00:00:00"/>
    <x v="8"/>
    <s v="2016"/>
    <x v="3"/>
    <n v="8"/>
    <n v="53.35"/>
    <n v="426.8"/>
  </r>
  <r>
    <x v="4"/>
    <x v="3"/>
    <x v="0"/>
    <s v="Dorothy Baker"/>
    <d v="2016-09-25T00:00:00"/>
    <x v="8"/>
    <s v="2016"/>
    <x v="2"/>
    <n v="1"/>
    <n v="17.829999999999998"/>
    <n v="17.829999999999998"/>
  </r>
  <r>
    <x v="3"/>
    <x v="3"/>
    <x v="0"/>
    <s v="Eric Ellis"/>
    <d v="2016-09-25T00:00:00"/>
    <x v="8"/>
    <s v="2016"/>
    <x v="0"/>
    <n v="6"/>
    <n v="12.42"/>
    <n v="74.52"/>
  </r>
  <r>
    <x v="2"/>
    <x v="4"/>
    <x v="1"/>
    <s v="Phillip Harrison"/>
    <d v="2016-09-25T00:00:00"/>
    <x v="8"/>
    <s v="2016"/>
    <x v="0"/>
    <n v="2"/>
    <n v="12.42"/>
    <n v="24.84"/>
  </r>
  <r>
    <x v="1"/>
    <x v="5"/>
    <x v="1"/>
    <s v="Norma West"/>
    <d v="2016-09-25T00:00:00"/>
    <x v="8"/>
    <s v="2016"/>
    <x v="1"/>
    <n v="5"/>
    <n v="16.32"/>
    <n v="81.599999999999994"/>
  </r>
  <r>
    <x v="2"/>
    <x v="5"/>
    <x v="1"/>
    <s v="Andrea Washington"/>
    <d v="2016-09-25T00:00:00"/>
    <x v="8"/>
    <s v="2016"/>
    <x v="2"/>
    <n v="4"/>
    <n v="17.829999999999998"/>
    <n v="71.319999999999993"/>
  </r>
  <r>
    <x v="2"/>
    <x v="5"/>
    <x v="1"/>
    <s v="Diana Hamilton"/>
    <d v="2016-09-25T00:00:00"/>
    <x v="8"/>
    <s v="2016"/>
    <x v="2"/>
    <n v="7"/>
    <n v="17.829999999999998"/>
    <n v="124.80999999999999"/>
  </r>
  <r>
    <x v="0"/>
    <x v="1"/>
    <x v="0"/>
    <s v="Phyllis Ward"/>
    <d v="2016-09-25T00:00:00"/>
    <x v="8"/>
    <s v="2016"/>
    <x v="0"/>
    <n v="2"/>
    <n v="12.42"/>
    <n v="24.84"/>
  </r>
  <r>
    <x v="0"/>
    <x v="0"/>
    <x v="0"/>
    <s v="Juan Olson"/>
    <d v="2016-09-25T00:00:00"/>
    <x v="8"/>
    <s v="2016"/>
    <x v="0"/>
    <n v="6"/>
    <n v="12.42"/>
    <n v="74.52"/>
  </r>
  <r>
    <x v="0"/>
    <x v="3"/>
    <x v="0"/>
    <s v="Ruth Fields"/>
    <d v="2016-09-25T00:00:00"/>
    <x v="8"/>
    <s v="2016"/>
    <x v="2"/>
    <n v="8"/>
    <n v="17.829999999999998"/>
    <n v="142.63999999999999"/>
  </r>
  <r>
    <x v="2"/>
    <x v="2"/>
    <x v="1"/>
    <s v="Gregory Richardson"/>
    <d v="2016-09-25T00:00:00"/>
    <x v="8"/>
    <s v="2016"/>
    <x v="1"/>
    <n v="9"/>
    <n v="16.32"/>
    <n v="146.88"/>
  </r>
  <r>
    <x v="3"/>
    <x v="0"/>
    <x v="0"/>
    <s v="Harold Rodriguez"/>
    <d v="2016-09-25T00:00:00"/>
    <x v="8"/>
    <s v="2016"/>
    <x v="0"/>
    <n v="4"/>
    <n v="12.42"/>
    <n v="49.68"/>
  </r>
  <r>
    <x v="3"/>
    <x v="0"/>
    <x v="0"/>
    <s v="Phillip Young"/>
    <d v="2016-09-25T00:00:00"/>
    <x v="8"/>
    <s v="2016"/>
    <x v="1"/>
    <n v="9"/>
    <n v="16.32"/>
    <n v="146.88"/>
  </r>
  <r>
    <x v="1"/>
    <x v="5"/>
    <x v="1"/>
    <s v="Kathy Porter"/>
    <d v="2016-09-25T00:00:00"/>
    <x v="8"/>
    <s v="2016"/>
    <x v="1"/>
    <n v="8"/>
    <n v="16.32"/>
    <n v="130.56"/>
  </r>
  <r>
    <x v="0"/>
    <x v="1"/>
    <x v="0"/>
    <s v="Brenda Cruz"/>
    <d v="2016-09-25T00:00:00"/>
    <x v="8"/>
    <s v="2016"/>
    <x v="2"/>
    <n v="2"/>
    <n v="17.829999999999998"/>
    <n v="35.659999999999997"/>
  </r>
  <r>
    <x v="1"/>
    <x v="5"/>
    <x v="1"/>
    <s v="Robin Murphy"/>
    <d v="2016-09-25T00:00:00"/>
    <x v="8"/>
    <s v="2016"/>
    <x v="0"/>
    <n v="9"/>
    <n v="12.42"/>
    <n v="111.78"/>
  </r>
  <r>
    <x v="3"/>
    <x v="1"/>
    <x v="0"/>
    <s v="Theresa Mendoza"/>
    <d v="2016-09-26T00:00:00"/>
    <x v="8"/>
    <s v="2016"/>
    <x v="0"/>
    <n v="2"/>
    <n v="12.42"/>
    <n v="24.84"/>
  </r>
  <r>
    <x v="4"/>
    <x v="3"/>
    <x v="0"/>
    <s v="Joshua Washington"/>
    <d v="2016-09-26T00:00:00"/>
    <x v="8"/>
    <s v="2016"/>
    <x v="0"/>
    <n v="8"/>
    <n v="12.42"/>
    <n v="99.36"/>
  </r>
  <r>
    <x v="0"/>
    <x v="0"/>
    <x v="0"/>
    <s v="Carl Howard"/>
    <d v="2016-09-26T00:00:00"/>
    <x v="8"/>
    <s v="2016"/>
    <x v="0"/>
    <n v="7"/>
    <n v="12.42"/>
    <n v="86.94"/>
  </r>
  <r>
    <x v="1"/>
    <x v="4"/>
    <x v="1"/>
    <s v="Henry Day"/>
    <d v="2016-09-26T00:00:00"/>
    <x v="8"/>
    <s v="2016"/>
    <x v="0"/>
    <n v="9"/>
    <n v="12.42"/>
    <n v="111.78"/>
  </r>
  <r>
    <x v="3"/>
    <x v="6"/>
    <x v="0"/>
    <s v="Jane Watkins"/>
    <d v="2016-09-26T00:00:00"/>
    <x v="8"/>
    <s v="2016"/>
    <x v="0"/>
    <n v="9"/>
    <n v="12.42"/>
    <n v="111.78"/>
  </r>
  <r>
    <x v="2"/>
    <x v="2"/>
    <x v="1"/>
    <s v="Margaret James"/>
    <d v="2016-09-26T00:00:00"/>
    <x v="8"/>
    <s v="2016"/>
    <x v="2"/>
    <n v="3"/>
    <n v="17.829999999999998"/>
    <n v="53.489999999999995"/>
  </r>
  <r>
    <x v="0"/>
    <x v="0"/>
    <x v="0"/>
    <s v="Gregory Thompson"/>
    <d v="2016-09-26T00:00:00"/>
    <x v="8"/>
    <s v="2016"/>
    <x v="0"/>
    <n v="2"/>
    <n v="12.42"/>
    <n v="24.84"/>
  </r>
  <r>
    <x v="3"/>
    <x v="3"/>
    <x v="0"/>
    <s v="David Allen"/>
    <d v="2016-09-26T00:00:00"/>
    <x v="8"/>
    <s v="2016"/>
    <x v="1"/>
    <n v="6"/>
    <n v="16.32"/>
    <n v="97.92"/>
  </r>
  <r>
    <x v="0"/>
    <x v="1"/>
    <x v="0"/>
    <s v="Stephen Hicks"/>
    <d v="2016-09-26T00:00:00"/>
    <x v="8"/>
    <s v="2016"/>
    <x v="0"/>
    <n v="7"/>
    <n v="12.42"/>
    <n v="86.94"/>
  </r>
  <r>
    <x v="2"/>
    <x v="2"/>
    <x v="1"/>
    <s v="George Hill"/>
    <d v="2016-09-26T00:00:00"/>
    <x v="8"/>
    <s v="2016"/>
    <x v="2"/>
    <n v="10"/>
    <n v="17.829999999999998"/>
    <n v="178.29999999999998"/>
  </r>
  <r>
    <x v="0"/>
    <x v="3"/>
    <x v="0"/>
    <s v="Ronald Lopez"/>
    <d v="2016-09-26T00:00:00"/>
    <x v="8"/>
    <s v="2016"/>
    <x v="1"/>
    <n v="2"/>
    <n v="16.32"/>
    <n v="32.64"/>
  </r>
  <r>
    <x v="0"/>
    <x v="6"/>
    <x v="0"/>
    <s v="Katherine Carroll"/>
    <d v="2016-09-26T00:00:00"/>
    <x v="8"/>
    <s v="2016"/>
    <x v="1"/>
    <n v="8"/>
    <n v="16.32"/>
    <n v="130.56"/>
  </r>
  <r>
    <x v="2"/>
    <x v="4"/>
    <x v="1"/>
    <s v="Gary Moreno"/>
    <d v="2016-09-26T00:00:00"/>
    <x v="8"/>
    <s v="2016"/>
    <x v="0"/>
    <n v="3"/>
    <n v="12.42"/>
    <n v="37.26"/>
  </r>
  <r>
    <x v="2"/>
    <x v="2"/>
    <x v="1"/>
    <s v="Stephen Martinez"/>
    <d v="2016-09-26T00:00:00"/>
    <x v="8"/>
    <s v="2016"/>
    <x v="0"/>
    <n v="10"/>
    <n v="12.42"/>
    <n v="124.2"/>
  </r>
  <r>
    <x v="2"/>
    <x v="7"/>
    <x v="1"/>
    <s v="Donna Williams"/>
    <d v="2016-09-26T00:00:00"/>
    <x v="8"/>
    <s v="2016"/>
    <x v="3"/>
    <n v="8"/>
    <n v="53.35"/>
    <n v="426.8"/>
  </r>
  <r>
    <x v="2"/>
    <x v="2"/>
    <x v="1"/>
    <s v="Maria Romero"/>
    <d v="2016-09-26T00:00:00"/>
    <x v="8"/>
    <s v="2016"/>
    <x v="0"/>
    <n v="10"/>
    <n v="12.42"/>
    <n v="124.2"/>
  </r>
  <r>
    <x v="4"/>
    <x v="0"/>
    <x v="0"/>
    <s v="Justin Dixon"/>
    <d v="2016-09-27T00:00:00"/>
    <x v="8"/>
    <s v="2016"/>
    <x v="3"/>
    <n v="4"/>
    <n v="53.35"/>
    <n v="213.4"/>
  </r>
  <r>
    <x v="3"/>
    <x v="0"/>
    <x v="0"/>
    <s v="Christopher Pierce"/>
    <d v="2016-09-27T00:00:00"/>
    <x v="8"/>
    <s v="2016"/>
    <x v="1"/>
    <n v="7"/>
    <n v="16.32"/>
    <n v="114.24000000000001"/>
  </r>
  <r>
    <x v="1"/>
    <x v="2"/>
    <x v="1"/>
    <s v="Ryan Ramos"/>
    <d v="2016-09-27T00:00:00"/>
    <x v="8"/>
    <s v="2016"/>
    <x v="0"/>
    <n v="6"/>
    <n v="12.42"/>
    <n v="74.52"/>
  </r>
  <r>
    <x v="0"/>
    <x v="1"/>
    <x v="0"/>
    <s v="Ruby Matthews"/>
    <d v="2016-09-27T00:00:00"/>
    <x v="8"/>
    <s v="2016"/>
    <x v="2"/>
    <n v="6"/>
    <n v="17.829999999999998"/>
    <n v="106.97999999999999"/>
  </r>
  <r>
    <x v="3"/>
    <x v="1"/>
    <x v="0"/>
    <s v="Roy Collins"/>
    <d v="2016-09-27T00:00:00"/>
    <x v="8"/>
    <s v="2016"/>
    <x v="1"/>
    <n v="4"/>
    <n v="16.32"/>
    <n v="65.28"/>
  </r>
  <r>
    <x v="1"/>
    <x v="5"/>
    <x v="1"/>
    <s v="Helen Diaz"/>
    <d v="2016-09-27T00:00:00"/>
    <x v="8"/>
    <s v="2016"/>
    <x v="3"/>
    <n v="10"/>
    <n v="53.35"/>
    <n v="533.5"/>
  </r>
  <r>
    <x v="2"/>
    <x v="5"/>
    <x v="1"/>
    <s v="Helen Diaz"/>
    <d v="2016-09-27T00:00:00"/>
    <x v="8"/>
    <s v="2016"/>
    <x v="2"/>
    <n v="3"/>
    <n v="17.829999999999998"/>
    <n v="53.489999999999995"/>
  </r>
  <r>
    <x v="0"/>
    <x v="0"/>
    <x v="0"/>
    <s v="Janice Mason"/>
    <d v="2016-09-27T00:00:00"/>
    <x v="8"/>
    <s v="2016"/>
    <x v="2"/>
    <n v="7"/>
    <n v="17.829999999999998"/>
    <n v="124.80999999999999"/>
  </r>
  <r>
    <x v="3"/>
    <x v="3"/>
    <x v="0"/>
    <s v="Benjamin Spencer"/>
    <d v="2016-09-27T00:00:00"/>
    <x v="8"/>
    <s v="2016"/>
    <x v="3"/>
    <n v="2"/>
    <n v="53.35"/>
    <n v="106.7"/>
  </r>
  <r>
    <x v="4"/>
    <x v="1"/>
    <x v="0"/>
    <s v="Lillian Wood"/>
    <d v="2016-09-27T00:00:00"/>
    <x v="8"/>
    <s v="2016"/>
    <x v="3"/>
    <n v="6"/>
    <n v="53.35"/>
    <n v="320.10000000000002"/>
  </r>
  <r>
    <x v="0"/>
    <x v="0"/>
    <x v="0"/>
    <s v="Ernest Kelley"/>
    <d v="2016-09-27T00:00:00"/>
    <x v="8"/>
    <s v="2016"/>
    <x v="1"/>
    <n v="9"/>
    <n v="16.32"/>
    <n v="146.88"/>
  </r>
  <r>
    <x v="2"/>
    <x v="4"/>
    <x v="1"/>
    <s v="Lillian Howard"/>
    <d v="2016-09-27T00:00:00"/>
    <x v="8"/>
    <s v="2016"/>
    <x v="2"/>
    <n v="1"/>
    <n v="17.829999999999998"/>
    <n v="17.829999999999998"/>
  </r>
  <r>
    <x v="0"/>
    <x v="0"/>
    <x v="0"/>
    <s v="Steven Miller"/>
    <d v="2016-09-27T00:00:00"/>
    <x v="8"/>
    <s v="2016"/>
    <x v="0"/>
    <n v="5"/>
    <n v="12.42"/>
    <n v="62.1"/>
  </r>
  <r>
    <x v="3"/>
    <x v="0"/>
    <x v="0"/>
    <s v="Eugene Flores"/>
    <d v="2016-09-28T00:00:00"/>
    <x v="8"/>
    <s v="2016"/>
    <x v="0"/>
    <n v="10"/>
    <n v="12.42"/>
    <n v="124.2"/>
  </r>
  <r>
    <x v="3"/>
    <x v="6"/>
    <x v="0"/>
    <s v="Jane Watkins"/>
    <d v="2016-09-28T00:00:00"/>
    <x v="8"/>
    <s v="2016"/>
    <x v="0"/>
    <n v="10"/>
    <n v="12.42"/>
    <n v="124.2"/>
  </r>
  <r>
    <x v="2"/>
    <x v="2"/>
    <x v="1"/>
    <s v="Mildred Hernandez"/>
    <d v="2016-09-28T00:00:00"/>
    <x v="8"/>
    <s v="2016"/>
    <x v="0"/>
    <n v="5"/>
    <n v="12.42"/>
    <n v="62.1"/>
  </r>
  <r>
    <x v="3"/>
    <x v="3"/>
    <x v="0"/>
    <s v="Brian Ryan"/>
    <d v="2016-09-28T00:00:00"/>
    <x v="8"/>
    <s v="2016"/>
    <x v="1"/>
    <n v="6"/>
    <n v="16.32"/>
    <n v="97.92"/>
  </r>
  <r>
    <x v="3"/>
    <x v="3"/>
    <x v="0"/>
    <s v="Ruth Burton"/>
    <d v="2016-09-28T00:00:00"/>
    <x v="8"/>
    <s v="2016"/>
    <x v="0"/>
    <n v="8"/>
    <n v="12.42"/>
    <n v="99.36"/>
  </r>
  <r>
    <x v="0"/>
    <x v="3"/>
    <x v="0"/>
    <s v="Debra Barnes"/>
    <d v="2016-09-28T00:00:00"/>
    <x v="8"/>
    <s v="2016"/>
    <x v="3"/>
    <n v="9"/>
    <n v="53.35"/>
    <n v="480.15000000000003"/>
  </r>
  <r>
    <x v="1"/>
    <x v="4"/>
    <x v="1"/>
    <s v="Julie Gonzalez"/>
    <d v="2016-09-28T00:00:00"/>
    <x v="8"/>
    <s v="2016"/>
    <x v="2"/>
    <n v="6"/>
    <n v="17.829999999999998"/>
    <n v="106.97999999999999"/>
  </r>
  <r>
    <x v="0"/>
    <x v="1"/>
    <x v="0"/>
    <s v="Harold Hunter"/>
    <d v="2016-09-28T00:00:00"/>
    <x v="8"/>
    <s v="2016"/>
    <x v="0"/>
    <n v="5"/>
    <n v="12.42"/>
    <n v="62.1"/>
  </r>
  <r>
    <x v="0"/>
    <x v="3"/>
    <x v="0"/>
    <s v="Robert Collins"/>
    <d v="2016-09-28T00:00:00"/>
    <x v="8"/>
    <s v="2016"/>
    <x v="0"/>
    <n v="9"/>
    <n v="12.42"/>
    <n v="111.78"/>
  </r>
  <r>
    <x v="2"/>
    <x v="4"/>
    <x v="1"/>
    <s v="Edward Taylor"/>
    <d v="2016-09-28T00:00:00"/>
    <x v="8"/>
    <s v="2016"/>
    <x v="2"/>
    <n v="1"/>
    <n v="17.829999999999998"/>
    <n v="17.829999999999998"/>
  </r>
  <r>
    <x v="2"/>
    <x v="5"/>
    <x v="1"/>
    <s v="Judy Lopez"/>
    <d v="2016-09-28T00:00:00"/>
    <x v="8"/>
    <s v="2016"/>
    <x v="2"/>
    <n v="3"/>
    <n v="17.829999999999998"/>
    <n v="53.489999999999995"/>
  </r>
  <r>
    <x v="2"/>
    <x v="2"/>
    <x v="1"/>
    <s v="Shirley Chavez"/>
    <d v="2016-09-28T00:00:00"/>
    <x v="8"/>
    <s v="2016"/>
    <x v="2"/>
    <n v="9"/>
    <n v="17.829999999999998"/>
    <n v="160.46999999999997"/>
  </r>
  <r>
    <x v="0"/>
    <x v="1"/>
    <x v="0"/>
    <s v="Raymond Collins"/>
    <d v="2016-09-28T00:00:00"/>
    <x v="8"/>
    <s v="2016"/>
    <x v="1"/>
    <n v="3"/>
    <n v="16.32"/>
    <n v="48.96"/>
  </r>
  <r>
    <x v="0"/>
    <x v="1"/>
    <x v="0"/>
    <s v="Mark Parker"/>
    <d v="2016-09-28T00:00:00"/>
    <x v="8"/>
    <s v="2016"/>
    <x v="0"/>
    <n v="6"/>
    <n v="12.42"/>
    <n v="74.52"/>
  </r>
  <r>
    <x v="2"/>
    <x v="2"/>
    <x v="1"/>
    <s v="Carol Pierce"/>
    <d v="2016-09-28T00:00:00"/>
    <x v="8"/>
    <s v="2016"/>
    <x v="3"/>
    <n v="5"/>
    <n v="53.35"/>
    <n v="266.75"/>
  </r>
  <r>
    <x v="2"/>
    <x v="2"/>
    <x v="1"/>
    <s v="Jason Berry"/>
    <d v="2016-09-28T00:00:00"/>
    <x v="8"/>
    <s v="2016"/>
    <x v="1"/>
    <n v="4"/>
    <n v="16.32"/>
    <n v="65.28"/>
  </r>
  <r>
    <x v="1"/>
    <x v="2"/>
    <x v="1"/>
    <s v="Mary Green"/>
    <d v="2016-09-28T00:00:00"/>
    <x v="8"/>
    <s v="2016"/>
    <x v="0"/>
    <n v="2"/>
    <n v="12.42"/>
    <n v="24.84"/>
  </r>
  <r>
    <x v="2"/>
    <x v="2"/>
    <x v="1"/>
    <s v="Joseph Willis"/>
    <d v="2016-09-28T00:00:00"/>
    <x v="8"/>
    <s v="2016"/>
    <x v="0"/>
    <n v="6"/>
    <n v="12.42"/>
    <n v="74.52"/>
  </r>
  <r>
    <x v="3"/>
    <x v="0"/>
    <x v="0"/>
    <s v="George Stone"/>
    <d v="2016-09-29T00:00:00"/>
    <x v="8"/>
    <s v="2016"/>
    <x v="2"/>
    <n v="3"/>
    <n v="17.829999999999998"/>
    <n v="53.489999999999995"/>
  </r>
  <r>
    <x v="0"/>
    <x v="1"/>
    <x v="0"/>
    <s v="Kimberly Little"/>
    <d v="2016-09-29T00:00:00"/>
    <x v="8"/>
    <s v="2016"/>
    <x v="1"/>
    <n v="6"/>
    <n v="16.32"/>
    <n v="97.92"/>
  </r>
  <r>
    <x v="2"/>
    <x v="2"/>
    <x v="1"/>
    <s v="Antonio Coleman"/>
    <d v="2016-09-29T00:00:00"/>
    <x v="8"/>
    <s v="2016"/>
    <x v="3"/>
    <n v="6"/>
    <n v="53.35"/>
    <n v="320.10000000000002"/>
  </r>
  <r>
    <x v="4"/>
    <x v="1"/>
    <x v="0"/>
    <s v="Nancy Scott"/>
    <d v="2016-09-29T00:00:00"/>
    <x v="8"/>
    <s v="2016"/>
    <x v="3"/>
    <n v="4"/>
    <n v="53.35"/>
    <n v="213.4"/>
  </r>
  <r>
    <x v="2"/>
    <x v="5"/>
    <x v="1"/>
    <s v="Laura Gutierrez"/>
    <d v="2016-09-29T00:00:00"/>
    <x v="8"/>
    <s v="2016"/>
    <x v="0"/>
    <n v="1"/>
    <n v="12.42"/>
    <n v="12.42"/>
  </r>
  <r>
    <x v="0"/>
    <x v="1"/>
    <x v="0"/>
    <s v="Craig Mcdonald"/>
    <d v="2016-09-29T00:00:00"/>
    <x v="8"/>
    <s v="2016"/>
    <x v="3"/>
    <n v="10"/>
    <n v="53.35"/>
    <n v="533.5"/>
  </r>
  <r>
    <x v="0"/>
    <x v="1"/>
    <x v="0"/>
    <s v="Anne Fisher"/>
    <d v="2016-09-29T00:00:00"/>
    <x v="8"/>
    <s v="2016"/>
    <x v="3"/>
    <n v="7"/>
    <n v="53.35"/>
    <n v="373.45"/>
  </r>
  <r>
    <x v="0"/>
    <x v="1"/>
    <x v="0"/>
    <s v="Daniel Morris"/>
    <d v="2016-09-29T00:00:00"/>
    <x v="8"/>
    <s v="2016"/>
    <x v="0"/>
    <n v="3"/>
    <n v="12.42"/>
    <n v="37.26"/>
  </r>
  <r>
    <x v="0"/>
    <x v="0"/>
    <x v="0"/>
    <s v="Kevin Barnes"/>
    <d v="2016-09-29T00:00:00"/>
    <x v="8"/>
    <s v="2016"/>
    <x v="0"/>
    <n v="10"/>
    <n v="12.42"/>
    <n v="124.2"/>
  </r>
  <r>
    <x v="0"/>
    <x v="1"/>
    <x v="0"/>
    <s v="Joshua Campbell"/>
    <d v="2016-09-29T00:00:00"/>
    <x v="8"/>
    <s v="2016"/>
    <x v="1"/>
    <n v="7"/>
    <n v="16.32"/>
    <n v="114.24000000000001"/>
  </r>
  <r>
    <x v="1"/>
    <x v="4"/>
    <x v="1"/>
    <s v="Edward Taylor"/>
    <d v="2016-09-29T00:00:00"/>
    <x v="8"/>
    <s v="2016"/>
    <x v="0"/>
    <n v="5"/>
    <n v="12.42"/>
    <n v="62.1"/>
  </r>
  <r>
    <x v="0"/>
    <x v="1"/>
    <x v="0"/>
    <s v="Antonio Mason"/>
    <d v="2016-09-30T00:00:00"/>
    <x v="8"/>
    <s v="2016"/>
    <x v="0"/>
    <n v="3"/>
    <n v="12.42"/>
    <n v="37.26"/>
  </r>
  <r>
    <x v="3"/>
    <x v="6"/>
    <x v="0"/>
    <s v="Maria Long"/>
    <d v="2016-09-30T00:00:00"/>
    <x v="8"/>
    <s v="2016"/>
    <x v="0"/>
    <n v="9"/>
    <n v="12.42"/>
    <n v="111.78"/>
  </r>
  <r>
    <x v="1"/>
    <x v="4"/>
    <x v="1"/>
    <s v="Phillip Harrison"/>
    <d v="2016-09-30T00:00:00"/>
    <x v="8"/>
    <s v="2016"/>
    <x v="3"/>
    <n v="8"/>
    <n v="53.35"/>
    <n v="426.8"/>
  </r>
  <r>
    <x v="2"/>
    <x v="5"/>
    <x v="1"/>
    <s v="Helen Diaz"/>
    <d v="2016-09-30T00:00:00"/>
    <x v="8"/>
    <s v="2016"/>
    <x v="0"/>
    <n v="5"/>
    <n v="12.42"/>
    <n v="62.1"/>
  </r>
  <r>
    <x v="0"/>
    <x v="0"/>
    <x v="0"/>
    <s v="Kevin Torres"/>
    <d v="2016-09-30T00:00:00"/>
    <x v="8"/>
    <s v="2016"/>
    <x v="0"/>
    <n v="7"/>
    <n v="12.42"/>
    <n v="86.94"/>
  </r>
  <r>
    <x v="0"/>
    <x v="3"/>
    <x v="0"/>
    <s v="Kimberly Coleman"/>
    <d v="2016-09-30T00:00:00"/>
    <x v="8"/>
    <s v="2016"/>
    <x v="3"/>
    <n v="1"/>
    <n v="53.35"/>
    <n v="53.35"/>
  </r>
  <r>
    <x v="1"/>
    <x v="2"/>
    <x v="1"/>
    <s v="Angela Sullivan"/>
    <d v="2016-09-30T00:00:00"/>
    <x v="8"/>
    <s v="2016"/>
    <x v="0"/>
    <n v="8"/>
    <n v="12.42"/>
    <n v="99.36"/>
  </r>
  <r>
    <x v="0"/>
    <x v="1"/>
    <x v="0"/>
    <s v="Steven Simpson"/>
    <d v="2016-09-30T00:00:00"/>
    <x v="8"/>
    <s v="2016"/>
    <x v="0"/>
    <n v="2"/>
    <n v="12.42"/>
    <n v="24.84"/>
  </r>
  <r>
    <x v="2"/>
    <x v="2"/>
    <x v="1"/>
    <s v="Louis Frazier"/>
    <d v="2016-09-30T00:00:00"/>
    <x v="8"/>
    <s v="2016"/>
    <x v="0"/>
    <n v="1"/>
    <n v="12.42"/>
    <n v="12.42"/>
  </r>
  <r>
    <x v="3"/>
    <x v="3"/>
    <x v="0"/>
    <s v="Randy Willis"/>
    <d v="2016-09-30T00:00:00"/>
    <x v="8"/>
    <s v="2016"/>
    <x v="0"/>
    <n v="9"/>
    <n v="12.42"/>
    <n v="111.78"/>
  </r>
  <r>
    <x v="0"/>
    <x v="0"/>
    <x v="0"/>
    <s v="Jacqueline Hart"/>
    <d v="2016-10-01T00:00:00"/>
    <x v="9"/>
    <s v="2016"/>
    <x v="2"/>
    <n v="2"/>
    <n v="17.829999999999998"/>
    <n v="35.659999999999997"/>
  </r>
  <r>
    <x v="0"/>
    <x v="1"/>
    <x v="0"/>
    <s v="Tammy Ferguson"/>
    <d v="2016-10-01T00:00:00"/>
    <x v="9"/>
    <s v="2016"/>
    <x v="0"/>
    <n v="6"/>
    <n v="12.42"/>
    <n v="74.52"/>
  </r>
  <r>
    <x v="0"/>
    <x v="3"/>
    <x v="0"/>
    <s v="Joseph Foster"/>
    <d v="2016-10-01T00:00:00"/>
    <x v="9"/>
    <s v="2016"/>
    <x v="0"/>
    <n v="7"/>
    <n v="12.42"/>
    <n v="86.94"/>
  </r>
  <r>
    <x v="2"/>
    <x v="2"/>
    <x v="1"/>
    <s v="Jason Berry"/>
    <d v="2016-10-01T00:00:00"/>
    <x v="9"/>
    <s v="2016"/>
    <x v="0"/>
    <n v="10"/>
    <n v="12.42"/>
    <n v="124.2"/>
  </r>
  <r>
    <x v="4"/>
    <x v="1"/>
    <x v="0"/>
    <s v="Joan Thompson"/>
    <d v="2016-10-01T00:00:00"/>
    <x v="9"/>
    <s v="2016"/>
    <x v="0"/>
    <n v="1"/>
    <n v="12.42"/>
    <n v="12.42"/>
  </r>
  <r>
    <x v="1"/>
    <x v="2"/>
    <x v="1"/>
    <s v="Harry Hanson"/>
    <d v="2016-10-01T00:00:00"/>
    <x v="9"/>
    <s v="2016"/>
    <x v="0"/>
    <n v="8"/>
    <n v="12.42"/>
    <n v="99.36"/>
  </r>
  <r>
    <x v="1"/>
    <x v="4"/>
    <x v="1"/>
    <s v="Lillian Howard"/>
    <d v="2016-10-01T00:00:00"/>
    <x v="9"/>
    <s v="2016"/>
    <x v="1"/>
    <n v="6"/>
    <n v="16.32"/>
    <n v="97.92"/>
  </r>
  <r>
    <x v="2"/>
    <x v="5"/>
    <x v="1"/>
    <s v="Michelle Sanchez"/>
    <d v="2016-10-01T00:00:00"/>
    <x v="9"/>
    <s v="2016"/>
    <x v="0"/>
    <n v="1"/>
    <n v="12.42"/>
    <n v="12.42"/>
  </r>
  <r>
    <x v="1"/>
    <x v="7"/>
    <x v="1"/>
    <s v="Kimberly Bennett"/>
    <d v="2016-10-01T00:00:00"/>
    <x v="9"/>
    <s v="2016"/>
    <x v="0"/>
    <n v="8"/>
    <n v="12.42"/>
    <n v="99.36"/>
  </r>
  <r>
    <x v="2"/>
    <x v="2"/>
    <x v="1"/>
    <s v="Jason Jackson"/>
    <d v="2016-10-01T00:00:00"/>
    <x v="9"/>
    <s v="2016"/>
    <x v="2"/>
    <n v="4"/>
    <n v="17.829999999999998"/>
    <n v="71.319999999999993"/>
  </r>
  <r>
    <x v="0"/>
    <x v="0"/>
    <x v="0"/>
    <s v="Shirley Rivera"/>
    <d v="2016-10-01T00:00:00"/>
    <x v="9"/>
    <s v="2016"/>
    <x v="2"/>
    <n v="3"/>
    <n v="17.829999999999998"/>
    <n v="53.489999999999995"/>
  </r>
  <r>
    <x v="3"/>
    <x v="0"/>
    <x v="0"/>
    <s v="Kenneth Nelson"/>
    <d v="2016-10-01T00:00:00"/>
    <x v="9"/>
    <s v="2016"/>
    <x v="0"/>
    <n v="10"/>
    <n v="12.42"/>
    <n v="124.2"/>
  </r>
  <r>
    <x v="3"/>
    <x v="1"/>
    <x v="0"/>
    <s v="Todd Holmes"/>
    <d v="2016-10-01T00:00:00"/>
    <x v="9"/>
    <s v="2016"/>
    <x v="0"/>
    <n v="5"/>
    <n v="12.42"/>
    <n v="62.1"/>
  </r>
  <r>
    <x v="0"/>
    <x v="3"/>
    <x v="0"/>
    <s v="Melissa Price"/>
    <d v="2016-10-01T00:00:00"/>
    <x v="9"/>
    <s v="2016"/>
    <x v="1"/>
    <n v="8"/>
    <n v="16.32"/>
    <n v="130.56"/>
  </r>
  <r>
    <x v="0"/>
    <x v="6"/>
    <x v="0"/>
    <s v="William Collins"/>
    <d v="2016-10-01T00:00:00"/>
    <x v="9"/>
    <s v="2016"/>
    <x v="3"/>
    <n v="5"/>
    <n v="53.35"/>
    <n v="266.75"/>
  </r>
  <r>
    <x v="4"/>
    <x v="1"/>
    <x v="0"/>
    <s v="Phyllis Ward"/>
    <d v="2016-10-02T00:00:00"/>
    <x v="9"/>
    <s v="2016"/>
    <x v="0"/>
    <n v="4"/>
    <n v="12.42"/>
    <n v="49.68"/>
  </r>
  <r>
    <x v="3"/>
    <x v="3"/>
    <x v="0"/>
    <s v="Anthony Ruiz"/>
    <d v="2016-10-02T00:00:00"/>
    <x v="9"/>
    <s v="2016"/>
    <x v="0"/>
    <n v="6"/>
    <n v="12.42"/>
    <n v="74.52"/>
  </r>
  <r>
    <x v="0"/>
    <x v="0"/>
    <x v="0"/>
    <s v="Joshua Diaz"/>
    <d v="2016-10-02T00:00:00"/>
    <x v="9"/>
    <s v="2016"/>
    <x v="0"/>
    <n v="6"/>
    <n v="12.42"/>
    <n v="74.52"/>
  </r>
  <r>
    <x v="2"/>
    <x v="4"/>
    <x v="1"/>
    <s v="Roger Bell"/>
    <d v="2016-10-02T00:00:00"/>
    <x v="9"/>
    <s v="2016"/>
    <x v="3"/>
    <n v="10"/>
    <n v="53.35"/>
    <n v="533.5"/>
  </r>
  <r>
    <x v="2"/>
    <x v="4"/>
    <x v="1"/>
    <s v="Cynthia Matthews"/>
    <d v="2016-10-02T00:00:00"/>
    <x v="9"/>
    <s v="2016"/>
    <x v="1"/>
    <n v="3"/>
    <n v="16.32"/>
    <n v="48.96"/>
  </r>
  <r>
    <x v="2"/>
    <x v="5"/>
    <x v="1"/>
    <s v="Walter Reed"/>
    <d v="2016-10-02T00:00:00"/>
    <x v="9"/>
    <s v="2016"/>
    <x v="3"/>
    <n v="2"/>
    <n v="53.35"/>
    <n v="106.7"/>
  </r>
  <r>
    <x v="2"/>
    <x v="7"/>
    <x v="1"/>
    <s v="Laura Lewis"/>
    <d v="2016-10-02T00:00:00"/>
    <x v="9"/>
    <s v="2016"/>
    <x v="0"/>
    <n v="2"/>
    <n v="12.42"/>
    <n v="24.84"/>
  </r>
  <r>
    <x v="1"/>
    <x v="4"/>
    <x v="1"/>
    <s v="Teresa Fisher"/>
    <d v="2016-10-02T00:00:00"/>
    <x v="9"/>
    <s v="2016"/>
    <x v="0"/>
    <n v="9"/>
    <n v="12.42"/>
    <n v="111.78"/>
  </r>
  <r>
    <x v="2"/>
    <x v="5"/>
    <x v="1"/>
    <s v="Walter Reed"/>
    <d v="2016-10-02T00:00:00"/>
    <x v="9"/>
    <s v="2016"/>
    <x v="3"/>
    <n v="10"/>
    <n v="53.35"/>
    <n v="533.5"/>
  </r>
  <r>
    <x v="4"/>
    <x v="1"/>
    <x v="0"/>
    <s v="Betty Stewart"/>
    <d v="2016-10-02T00:00:00"/>
    <x v="9"/>
    <s v="2016"/>
    <x v="0"/>
    <n v="10"/>
    <n v="12.42"/>
    <n v="124.2"/>
  </r>
  <r>
    <x v="0"/>
    <x v="3"/>
    <x v="0"/>
    <s v="Ruby Evans"/>
    <d v="2016-10-02T00:00:00"/>
    <x v="9"/>
    <s v="2016"/>
    <x v="0"/>
    <n v="4"/>
    <n v="12.42"/>
    <n v="49.68"/>
  </r>
  <r>
    <x v="0"/>
    <x v="1"/>
    <x v="0"/>
    <s v="Jason Black"/>
    <d v="2016-10-02T00:00:00"/>
    <x v="9"/>
    <s v="2016"/>
    <x v="3"/>
    <n v="3"/>
    <n v="53.35"/>
    <n v="160.05000000000001"/>
  </r>
  <r>
    <x v="0"/>
    <x v="1"/>
    <x v="0"/>
    <s v="Ronald Kim"/>
    <d v="2016-10-02T00:00:00"/>
    <x v="9"/>
    <s v="2016"/>
    <x v="1"/>
    <n v="8"/>
    <n v="16.32"/>
    <n v="130.56"/>
  </r>
  <r>
    <x v="1"/>
    <x v="2"/>
    <x v="1"/>
    <s v="Jean Stephens"/>
    <d v="2016-10-02T00:00:00"/>
    <x v="9"/>
    <s v="2016"/>
    <x v="3"/>
    <n v="3"/>
    <n v="53.35"/>
    <n v="160.05000000000001"/>
  </r>
  <r>
    <x v="0"/>
    <x v="3"/>
    <x v="0"/>
    <s v="Emily Duncan"/>
    <d v="2016-10-02T00:00:00"/>
    <x v="9"/>
    <s v="2016"/>
    <x v="0"/>
    <n v="8"/>
    <n v="12.42"/>
    <n v="99.36"/>
  </r>
  <r>
    <x v="2"/>
    <x v="2"/>
    <x v="1"/>
    <s v="Ryan Ramos"/>
    <d v="2016-10-03T00:00:00"/>
    <x v="9"/>
    <s v="2016"/>
    <x v="2"/>
    <n v="6"/>
    <n v="17.829999999999998"/>
    <n v="106.97999999999999"/>
  </r>
  <r>
    <x v="4"/>
    <x v="1"/>
    <x v="0"/>
    <s v="Louise Frazier"/>
    <d v="2016-10-03T00:00:00"/>
    <x v="9"/>
    <s v="2016"/>
    <x v="2"/>
    <n v="1"/>
    <n v="17.829999999999998"/>
    <n v="17.829999999999998"/>
  </r>
  <r>
    <x v="0"/>
    <x v="0"/>
    <x v="0"/>
    <s v="Douglas Duncan"/>
    <d v="2016-10-03T00:00:00"/>
    <x v="9"/>
    <s v="2016"/>
    <x v="3"/>
    <n v="4"/>
    <n v="53.35"/>
    <n v="213.4"/>
  </r>
  <r>
    <x v="0"/>
    <x v="0"/>
    <x v="0"/>
    <s v="Carolyn Scott"/>
    <d v="2016-10-03T00:00:00"/>
    <x v="9"/>
    <s v="2016"/>
    <x v="0"/>
    <n v="7"/>
    <n v="12.42"/>
    <n v="86.94"/>
  </r>
  <r>
    <x v="2"/>
    <x v="2"/>
    <x v="1"/>
    <s v="Antonio Coleman"/>
    <d v="2016-10-03T00:00:00"/>
    <x v="9"/>
    <s v="2016"/>
    <x v="3"/>
    <n v="8"/>
    <n v="53.35"/>
    <n v="426.8"/>
  </r>
  <r>
    <x v="0"/>
    <x v="1"/>
    <x v="0"/>
    <s v="Roger Freeman"/>
    <d v="2016-10-03T00:00:00"/>
    <x v="9"/>
    <s v="2016"/>
    <x v="0"/>
    <n v="2"/>
    <n v="12.42"/>
    <n v="24.84"/>
  </r>
  <r>
    <x v="3"/>
    <x v="6"/>
    <x v="0"/>
    <s v="Sandra Meyer"/>
    <d v="2016-10-03T00:00:00"/>
    <x v="9"/>
    <s v="2016"/>
    <x v="0"/>
    <n v="3"/>
    <n v="12.42"/>
    <n v="37.26"/>
  </r>
  <r>
    <x v="1"/>
    <x v="2"/>
    <x v="1"/>
    <s v="Judy Sanchez"/>
    <d v="2016-10-03T00:00:00"/>
    <x v="9"/>
    <s v="2016"/>
    <x v="0"/>
    <n v="9"/>
    <n v="12.42"/>
    <n v="111.78"/>
  </r>
  <r>
    <x v="3"/>
    <x v="3"/>
    <x v="0"/>
    <s v="Victor Bell"/>
    <d v="2016-10-03T00:00:00"/>
    <x v="9"/>
    <s v="2016"/>
    <x v="3"/>
    <n v="7"/>
    <n v="53.35"/>
    <n v="373.45"/>
  </r>
  <r>
    <x v="3"/>
    <x v="6"/>
    <x v="0"/>
    <s v="Janice Ford"/>
    <d v="2016-10-03T00:00:00"/>
    <x v="9"/>
    <s v="2016"/>
    <x v="2"/>
    <n v="3"/>
    <n v="17.829999999999998"/>
    <n v="53.489999999999995"/>
  </r>
  <r>
    <x v="0"/>
    <x v="0"/>
    <x v="0"/>
    <s v="Mary Nelson"/>
    <d v="2016-10-03T00:00:00"/>
    <x v="9"/>
    <s v="2016"/>
    <x v="0"/>
    <n v="10"/>
    <n v="12.42"/>
    <n v="124.2"/>
  </r>
  <r>
    <x v="3"/>
    <x v="1"/>
    <x v="0"/>
    <s v="Karen Gray"/>
    <d v="2016-10-03T00:00:00"/>
    <x v="9"/>
    <s v="2016"/>
    <x v="1"/>
    <n v="1"/>
    <n v="16.32"/>
    <n v="16.32"/>
  </r>
  <r>
    <x v="2"/>
    <x v="4"/>
    <x v="1"/>
    <s v="Brian Bryant"/>
    <d v="2016-10-03T00:00:00"/>
    <x v="9"/>
    <s v="2016"/>
    <x v="3"/>
    <n v="5"/>
    <n v="53.35"/>
    <n v="266.75"/>
  </r>
  <r>
    <x v="2"/>
    <x v="2"/>
    <x v="1"/>
    <s v="Craig Reyes"/>
    <d v="2016-10-04T00:00:00"/>
    <x v="9"/>
    <s v="2016"/>
    <x v="1"/>
    <n v="2"/>
    <n v="16.32"/>
    <n v="32.64"/>
  </r>
  <r>
    <x v="0"/>
    <x v="0"/>
    <x v="0"/>
    <s v="Susan Watkins"/>
    <d v="2016-10-04T00:00:00"/>
    <x v="9"/>
    <s v="2016"/>
    <x v="3"/>
    <n v="2"/>
    <n v="53.35"/>
    <n v="106.7"/>
  </r>
  <r>
    <x v="2"/>
    <x v="5"/>
    <x v="1"/>
    <s v="Nicholas Nguyen"/>
    <d v="2016-10-04T00:00:00"/>
    <x v="9"/>
    <s v="2016"/>
    <x v="0"/>
    <n v="5"/>
    <n v="12.42"/>
    <n v="62.1"/>
  </r>
  <r>
    <x v="0"/>
    <x v="3"/>
    <x v="0"/>
    <s v="Sean Weaver"/>
    <d v="2016-10-04T00:00:00"/>
    <x v="9"/>
    <s v="2016"/>
    <x v="3"/>
    <n v="8"/>
    <n v="53.35"/>
    <n v="426.8"/>
  </r>
  <r>
    <x v="2"/>
    <x v="5"/>
    <x v="1"/>
    <s v="Helen Diaz"/>
    <d v="2016-10-04T00:00:00"/>
    <x v="9"/>
    <s v="2016"/>
    <x v="2"/>
    <n v="2"/>
    <n v="17.829999999999998"/>
    <n v="35.659999999999997"/>
  </r>
  <r>
    <x v="2"/>
    <x v="4"/>
    <x v="1"/>
    <s v="Alice Taylor"/>
    <d v="2016-10-04T00:00:00"/>
    <x v="9"/>
    <s v="2016"/>
    <x v="0"/>
    <n v="8"/>
    <n v="12.42"/>
    <n v="99.36"/>
  </r>
  <r>
    <x v="0"/>
    <x v="0"/>
    <x v="0"/>
    <s v="Heather Lawrence"/>
    <d v="2016-10-04T00:00:00"/>
    <x v="9"/>
    <s v="2016"/>
    <x v="2"/>
    <n v="9"/>
    <n v="17.829999999999998"/>
    <n v="160.46999999999997"/>
  </r>
  <r>
    <x v="1"/>
    <x v="5"/>
    <x v="1"/>
    <s v="Helen Diaz"/>
    <d v="2016-10-04T00:00:00"/>
    <x v="9"/>
    <s v="2016"/>
    <x v="0"/>
    <n v="3"/>
    <n v="12.42"/>
    <n v="37.26"/>
  </r>
  <r>
    <x v="0"/>
    <x v="0"/>
    <x v="0"/>
    <s v="Joan Cooper"/>
    <d v="2016-10-04T00:00:00"/>
    <x v="9"/>
    <s v="2016"/>
    <x v="2"/>
    <n v="6"/>
    <n v="17.829999999999998"/>
    <n v="106.97999999999999"/>
  </r>
  <r>
    <x v="2"/>
    <x v="5"/>
    <x v="1"/>
    <s v="Andrew Adams"/>
    <d v="2016-10-04T00:00:00"/>
    <x v="9"/>
    <s v="2016"/>
    <x v="2"/>
    <n v="10"/>
    <n v="17.829999999999998"/>
    <n v="178.29999999999998"/>
  </r>
  <r>
    <x v="0"/>
    <x v="0"/>
    <x v="0"/>
    <s v="Eric Robertson"/>
    <d v="2016-10-04T00:00:00"/>
    <x v="9"/>
    <s v="2016"/>
    <x v="0"/>
    <n v="9"/>
    <n v="12.42"/>
    <n v="111.78"/>
  </r>
  <r>
    <x v="2"/>
    <x v="2"/>
    <x v="1"/>
    <s v="Beverly Garcia"/>
    <d v="2016-10-04T00:00:00"/>
    <x v="9"/>
    <s v="2016"/>
    <x v="0"/>
    <n v="5"/>
    <n v="12.42"/>
    <n v="62.1"/>
  </r>
  <r>
    <x v="1"/>
    <x v="5"/>
    <x v="1"/>
    <s v="Jimmy Warren"/>
    <d v="2016-10-04T00:00:00"/>
    <x v="9"/>
    <s v="2016"/>
    <x v="2"/>
    <n v="9"/>
    <n v="17.829999999999998"/>
    <n v="160.46999999999997"/>
  </r>
  <r>
    <x v="0"/>
    <x v="1"/>
    <x v="0"/>
    <s v="Joshua Campbell"/>
    <d v="2016-10-04T00:00:00"/>
    <x v="9"/>
    <s v="2016"/>
    <x v="0"/>
    <n v="2"/>
    <n v="12.42"/>
    <n v="24.84"/>
  </r>
  <r>
    <x v="0"/>
    <x v="1"/>
    <x v="0"/>
    <s v="Craig Mcdonald"/>
    <d v="2016-10-04T00:00:00"/>
    <x v="9"/>
    <s v="2016"/>
    <x v="3"/>
    <n v="9"/>
    <n v="53.35"/>
    <n v="480.15000000000003"/>
  </r>
  <r>
    <x v="0"/>
    <x v="1"/>
    <x v="0"/>
    <s v="Nancy Stephens"/>
    <d v="2016-10-04T00:00:00"/>
    <x v="9"/>
    <s v="2016"/>
    <x v="0"/>
    <n v="9"/>
    <n v="12.42"/>
    <n v="111.78"/>
  </r>
  <r>
    <x v="3"/>
    <x v="1"/>
    <x v="0"/>
    <s v="Antonio Mason"/>
    <d v="2016-10-04T00:00:00"/>
    <x v="9"/>
    <s v="2016"/>
    <x v="0"/>
    <n v="5"/>
    <n v="12.42"/>
    <n v="62.1"/>
  </r>
  <r>
    <x v="1"/>
    <x v="7"/>
    <x v="1"/>
    <s v="John Simpson"/>
    <d v="2016-10-04T00:00:00"/>
    <x v="9"/>
    <s v="2016"/>
    <x v="1"/>
    <n v="9"/>
    <n v="16.32"/>
    <n v="146.88"/>
  </r>
  <r>
    <x v="2"/>
    <x v="2"/>
    <x v="1"/>
    <s v="Angela Sullivan"/>
    <d v="2016-10-05T00:00:00"/>
    <x v="9"/>
    <s v="2016"/>
    <x v="0"/>
    <n v="5"/>
    <n v="12.42"/>
    <n v="62.1"/>
  </r>
  <r>
    <x v="3"/>
    <x v="1"/>
    <x v="0"/>
    <s v="Phyllis Ward"/>
    <d v="2016-10-05T00:00:00"/>
    <x v="9"/>
    <s v="2016"/>
    <x v="0"/>
    <n v="4"/>
    <n v="12.42"/>
    <n v="49.68"/>
  </r>
  <r>
    <x v="3"/>
    <x v="6"/>
    <x v="0"/>
    <s v="Anna Franklin"/>
    <d v="2016-10-05T00:00:00"/>
    <x v="9"/>
    <s v="2016"/>
    <x v="0"/>
    <n v="2"/>
    <n v="12.42"/>
    <n v="24.84"/>
  </r>
  <r>
    <x v="0"/>
    <x v="0"/>
    <x v="0"/>
    <s v="Lori Shaw"/>
    <d v="2016-10-05T00:00:00"/>
    <x v="9"/>
    <s v="2016"/>
    <x v="2"/>
    <n v="7"/>
    <n v="17.829999999999998"/>
    <n v="124.80999999999999"/>
  </r>
  <r>
    <x v="1"/>
    <x v="7"/>
    <x v="1"/>
    <s v="Rachel Dunn"/>
    <d v="2016-10-05T00:00:00"/>
    <x v="9"/>
    <s v="2016"/>
    <x v="2"/>
    <n v="5"/>
    <n v="17.829999999999998"/>
    <n v="89.149999999999991"/>
  </r>
  <r>
    <x v="0"/>
    <x v="0"/>
    <x v="0"/>
    <s v="Sandra Weaver"/>
    <d v="2016-10-05T00:00:00"/>
    <x v="9"/>
    <s v="2016"/>
    <x v="2"/>
    <n v="3"/>
    <n v="17.829999999999998"/>
    <n v="53.489999999999995"/>
  </r>
  <r>
    <x v="0"/>
    <x v="0"/>
    <x v="0"/>
    <s v="Jerry Butler"/>
    <d v="2016-10-05T00:00:00"/>
    <x v="9"/>
    <s v="2016"/>
    <x v="2"/>
    <n v="3"/>
    <n v="17.829999999999998"/>
    <n v="53.489999999999995"/>
  </r>
  <r>
    <x v="0"/>
    <x v="0"/>
    <x v="0"/>
    <s v="Paul Perkins"/>
    <d v="2016-10-05T00:00:00"/>
    <x v="9"/>
    <s v="2016"/>
    <x v="2"/>
    <n v="4"/>
    <n v="17.829999999999998"/>
    <n v="71.319999999999993"/>
  </r>
  <r>
    <x v="0"/>
    <x v="3"/>
    <x v="0"/>
    <s v="Frank Spencer"/>
    <d v="2016-10-05T00:00:00"/>
    <x v="9"/>
    <s v="2016"/>
    <x v="0"/>
    <n v="6"/>
    <n v="12.42"/>
    <n v="74.52"/>
  </r>
  <r>
    <x v="0"/>
    <x v="1"/>
    <x v="0"/>
    <s v="Lawrence Ruiz"/>
    <d v="2016-10-05T00:00:00"/>
    <x v="9"/>
    <s v="2016"/>
    <x v="2"/>
    <n v="10"/>
    <n v="17.829999999999998"/>
    <n v="178.29999999999998"/>
  </r>
  <r>
    <x v="0"/>
    <x v="0"/>
    <x v="0"/>
    <s v="Matthew Berry"/>
    <d v="2016-10-05T00:00:00"/>
    <x v="9"/>
    <s v="2016"/>
    <x v="2"/>
    <n v="6"/>
    <n v="17.829999999999998"/>
    <n v="106.97999999999999"/>
  </r>
  <r>
    <x v="3"/>
    <x v="0"/>
    <x v="0"/>
    <s v="Virginia Foster"/>
    <d v="2016-10-05T00:00:00"/>
    <x v="9"/>
    <s v="2016"/>
    <x v="1"/>
    <n v="8"/>
    <n v="16.32"/>
    <n v="130.56"/>
  </r>
  <r>
    <x v="4"/>
    <x v="1"/>
    <x v="0"/>
    <s v="Kenneth Fernandez"/>
    <d v="2016-10-05T00:00:00"/>
    <x v="9"/>
    <s v="2016"/>
    <x v="0"/>
    <n v="3"/>
    <n v="12.42"/>
    <n v="37.26"/>
  </r>
  <r>
    <x v="3"/>
    <x v="1"/>
    <x v="0"/>
    <s v="Dorothy Patterson"/>
    <d v="2016-10-05T00:00:00"/>
    <x v="9"/>
    <s v="2016"/>
    <x v="0"/>
    <n v="8"/>
    <n v="12.42"/>
    <n v="99.36"/>
  </r>
  <r>
    <x v="4"/>
    <x v="1"/>
    <x v="0"/>
    <s v="Alan Allen"/>
    <d v="2016-10-05T00:00:00"/>
    <x v="9"/>
    <s v="2016"/>
    <x v="2"/>
    <n v="1"/>
    <n v="17.829999999999998"/>
    <n v="17.829999999999998"/>
  </r>
  <r>
    <x v="3"/>
    <x v="1"/>
    <x v="0"/>
    <s v="Christina Oliver"/>
    <d v="2016-10-05T00:00:00"/>
    <x v="9"/>
    <s v="2016"/>
    <x v="2"/>
    <n v="1"/>
    <n v="17.829999999999998"/>
    <n v="17.829999999999998"/>
  </r>
  <r>
    <x v="0"/>
    <x v="0"/>
    <x v="0"/>
    <s v="Andrea King"/>
    <d v="2016-10-06T00:00:00"/>
    <x v="9"/>
    <s v="2016"/>
    <x v="3"/>
    <n v="2"/>
    <n v="53.35"/>
    <n v="106.7"/>
  </r>
  <r>
    <x v="2"/>
    <x v="5"/>
    <x v="1"/>
    <s v="Robin Murphy"/>
    <d v="2016-10-06T00:00:00"/>
    <x v="9"/>
    <s v="2016"/>
    <x v="0"/>
    <n v="2"/>
    <n v="12.42"/>
    <n v="24.84"/>
  </r>
  <r>
    <x v="2"/>
    <x v="4"/>
    <x v="1"/>
    <s v="Jeremy Diaz"/>
    <d v="2016-10-06T00:00:00"/>
    <x v="9"/>
    <s v="2016"/>
    <x v="2"/>
    <n v="10"/>
    <n v="17.829999999999998"/>
    <n v="178.29999999999998"/>
  </r>
  <r>
    <x v="1"/>
    <x v="5"/>
    <x v="1"/>
    <s v="Beverly Jacobs"/>
    <d v="2016-10-06T00:00:00"/>
    <x v="9"/>
    <s v="2016"/>
    <x v="3"/>
    <n v="6"/>
    <n v="53.35"/>
    <n v="320.10000000000002"/>
  </r>
  <r>
    <x v="2"/>
    <x v="4"/>
    <x v="1"/>
    <s v="Joyce Garcia"/>
    <d v="2016-10-06T00:00:00"/>
    <x v="9"/>
    <s v="2016"/>
    <x v="0"/>
    <n v="3"/>
    <n v="12.42"/>
    <n v="37.26"/>
  </r>
  <r>
    <x v="1"/>
    <x v="2"/>
    <x v="1"/>
    <s v="Gregory Richardson"/>
    <d v="2016-10-06T00:00:00"/>
    <x v="9"/>
    <s v="2016"/>
    <x v="1"/>
    <n v="10"/>
    <n v="16.32"/>
    <n v="163.19999999999999"/>
  </r>
  <r>
    <x v="0"/>
    <x v="1"/>
    <x v="0"/>
    <s v="Frank Owens"/>
    <d v="2016-10-06T00:00:00"/>
    <x v="9"/>
    <s v="2016"/>
    <x v="1"/>
    <n v="8"/>
    <n v="16.32"/>
    <n v="130.56"/>
  </r>
  <r>
    <x v="1"/>
    <x v="5"/>
    <x v="1"/>
    <s v="Kenneth James"/>
    <d v="2016-10-06T00:00:00"/>
    <x v="9"/>
    <s v="2016"/>
    <x v="2"/>
    <n v="7"/>
    <n v="17.829999999999998"/>
    <n v="124.80999999999999"/>
  </r>
  <r>
    <x v="3"/>
    <x v="1"/>
    <x v="0"/>
    <s v="Phyllis Ward"/>
    <d v="2016-10-06T00:00:00"/>
    <x v="9"/>
    <s v="2016"/>
    <x v="2"/>
    <n v="1"/>
    <n v="17.829999999999998"/>
    <n v="17.829999999999998"/>
  </r>
  <r>
    <x v="2"/>
    <x v="2"/>
    <x v="1"/>
    <s v="Earl Morales"/>
    <d v="2016-10-06T00:00:00"/>
    <x v="9"/>
    <s v="2016"/>
    <x v="3"/>
    <n v="2"/>
    <n v="53.35"/>
    <n v="106.7"/>
  </r>
  <r>
    <x v="2"/>
    <x v="5"/>
    <x v="1"/>
    <s v="Tina Schmidt"/>
    <d v="2016-10-06T00:00:00"/>
    <x v="9"/>
    <s v="2016"/>
    <x v="0"/>
    <n v="4"/>
    <n v="12.42"/>
    <n v="49.68"/>
  </r>
  <r>
    <x v="4"/>
    <x v="1"/>
    <x v="0"/>
    <s v="Eric Stanley"/>
    <d v="2016-10-06T00:00:00"/>
    <x v="9"/>
    <s v="2016"/>
    <x v="1"/>
    <n v="8"/>
    <n v="16.32"/>
    <n v="130.56"/>
  </r>
  <r>
    <x v="0"/>
    <x v="3"/>
    <x v="0"/>
    <s v="Keith Berry"/>
    <d v="2016-10-06T00:00:00"/>
    <x v="9"/>
    <s v="2016"/>
    <x v="3"/>
    <n v="3"/>
    <n v="53.35"/>
    <n v="160.05000000000001"/>
  </r>
  <r>
    <x v="2"/>
    <x v="2"/>
    <x v="1"/>
    <s v="Jason Jackson"/>
    <d v="2016-10-06T00:00:00"/>
    <x v="9"/>
    <s v="2016"/>
    <x v="3"/>
    <n v="9"/>
    <n v="53.35"/>
    <n v="480.15000000000003"/>
  </r>
  <r>
    <x v="2"/>
    <x v="5"/>
    <x v="1"/>
    <s v="Frank Garrett"/>
    <d v="2016-10-06T00:00:00"/>
    <x v="9"/>
    <s v="2016"/>
    <x v="0"/>
    <n v="10"/>
    <n v="12.42"/>
    <n v="124.2"/>
  </r>
  <r>
    <x v="2"/>
    <x v="2"/>
    <x v="1"/>
    <s v="Christine Jacobs"/>
    <d v="2016-10-06T00:00:00"/>
    <x v="9"/>
    <s v="2016"/>
    <x v="2"/>
    <n v="1"/>
    <n v="17.829999999999998"/>
    <n v="17.829999999999998"/>
  </r>
  <r>
    <x v="0"/>
    <x v="3"/>
    <x v="0"/>
    <s v="Judith Wood"/>
    <d v="2016-10-06T00:00:00"/>
    <x v="9"/>
    <s v="2016"/>
    <x v="2"/>
    <n v="4"/>
    <n v="17.829999999999998"/>
    <n v="71.319999999999993"/>
  </r>
  <r>
    <x v="0"/>
    <x v="1"/>
    <x v="0"/>
    <s v="Nancy Scott"/>
    <d v="2016-10-07T00:00:00"/>
    <x v="9"/>
    <s v="2016"/>
    <x v="3"/>
    <n v="1"/>
    <n v="53.35"/>
    <n v="53.35"/>
  </r>
  <r>
    <x v="3"/>
    <x v="0"/>
    <x v="0"/>
    <s v="Teresa Walker"/>
    <d v="2016-10-07T00:00:00"/>
    <x v="9"/>
    <s v="2016"/>
    <x v="0"/>
    <n v="8"/>
    <n v="12.42"/>
    <n v="99.36"/>
  </r>
  <r>
    <x v="0"/>
    <x v="1"/>
    <x v="0"/>
    <s v="Robert Hayes"/>
    <d v="2016-10-07T00:00:00"/>
    <x v="9"/>
    <s v="2016"/>
    <x v="0"/>
    <n v="2"/>
    <n v="12.42"/>
    <n v="24.84"/>
  </r>
  <r>
    <x v="3"/>
    <x v="0"/>
    <x v="0"/>
    <s v="Martha Brown"/>
    <d v="2016-10-07T00:00:00"/>
    <x v="9"/>
    <s v="2016"/>
    <x v="0"/>
    <n v="8"/>
    <n v="12.42"/>
    <n v="99.36"/>
  </r>
  <r>
    <x v="2"/>
    <x v="5"/>
    <x v="1"/>
    <s v="Joan Robinson"/>
    <d v="2016-10-07T00:00:00"/>
    <x v="9"/>
    <s v="2016"/>
    <x v="2"/>
    <n v="9"/>
    <n v="17.829999999999998"/>
    <n v="160.46999999999997"/>
  </r>
  <r>
    <x v="0"/>
    <x v="3"/>
    <x v="0"/>
    <s v="Brian Ryan"/>
    <d v="2016-10-07T00:00:00"/>
    <x v="9"/>
    <s v="2016"/>
    <x v="2"/>
    <n v="9"/>
    <n v="17.829999999999998"/>
    <n v="160.46999999999997"/>
  </r>
  <r>
    <x v="2"/>
    <x v="2"/>
    <x v="1"/>
    <s v="Margaret James"/>
    <d v="2016-10-07T00:00:00"/>
    <x v="9"/>
    <s v="2016"/>
    <x v="2"/>
    <n v="5"/>
    <n v="17.829999999999998"/>
    <n v="89.149999999999991"/>
  </r>
  <r>
    <x v="4"/>
    <x v="0"/>
    <x v="0"/>
    <s v="Harold Schmidt"/>
    <d v="2016-10-07T00:00:00"/>
    <x v="9"/>
    <s v="2016"/>
    <x v="1"/>
    <n v="10"/>
    <n v="16.32"/>
    <n v="163.19999999999999"/>
  </r>
  <r>
    <x v="4"/>
    <x v="3"/>
    <x v="0"/>
    <s v="Rebecca Williams"/>
    <d v="2016-10-07T00:00:00"/>
    <x v="9"/>
    <s v="2016"/>
    <x v="0"/>
    <n v="3"/>
    <n v="12.42"/>
    <n v="37.26"/>
  </r>
  <r>
    <x v="2"/>
    <x v="4"/>
    <x v="1"/>
    <s v="Thomas Lane"/>
    <d v="2016-10-07T00:00:00"/>
    <x v="9"/>
    <s v="2016"/>
    <x v="2"/>
    <n v="10"/>
    <n v="17.829999999999998"/>
    <n v="178.29999999999998"/>
  </r>
  <r>
    <x v="2"/>
    <x v="5"/>
    <x v="1"/>
    <s v="Andrea Washington"/>
    <d v="2016-10-07T00:00:00"/>
    <x v="9"/>
    <s v="2016"/>
    <x v="3"/>
    <n v="9"/>
    <n v="53.35"/>
    <n v="480.15000000000003"/>
  </r>
  <r>
    <x v="0"/>
    <x v="1"/>
    <x v="0"/>
    <s v="Steven Simpson"/>
    <d v="2016-10-07T00:00:00"/>
    <x v="9"/>
    <s v="2016"/>
    <x v="2"/>
    <n v="9"/>
    <n v="17.829999999999998"/>
    <n v="160.46999999999997"/>
  </r>
  <r>
    <x v="0"/>
    <x v="6"/>
    <x v="0"/>
    <s v="Lois Baker"/>
    <d v="2016-10-07T00:00:00"/>
    <x v="9"/>
    <s v="2016"/>
    <x v="0"/>
    <n v="2"/>
    <n v="12.42"/>
    <n v="24.84"/>
  </r>
  <r>
    <x v="1"/>
    <x v="2"/>
    <x v="1"/>
    <s v="Pamela Alexander"/>
    <d v="2016-10-07T00:00:00"/>
    <x v="9"/>
    <s v="2016"/>
    <x v="3"/>
    <n v="9"/>
    <n v="53.35"/>
    <n v="480.15000000000003"/>
  </r>
  <r>
    <x v="4"/>
    <x v="0"/>
    <x v="0"/>
    <s v="Jennifer Reyes"/>
    <d v="2016-10-07T00:00:00"/>
    <x v="9"/>
    <s v="2016"/>
    <x v="1"/>
    <n v="8"/>
    <n v="16.32"/>
    <n v="130.56"/>
  </r>
  <r>
    <x v="1"/>
    <x v="5"/>
    <x v="1"/>
    <s v="Tina Schmidt"/>
    <d v="2016-10-07T00:00:00"/>
    <x v="9"/>
    <s v="2016"/>
    <x v="3"/>
    <n v="6"/>
    <n v="53.35"/>
    <n v="320.10000000000002"/>
  </r>
  <r>
    <x v="2"/>
    <x v="7"/>
    <x v="1"/>
    <s v="Craig Lewis"/>
    <d v="2016-10-07T00:00:00"/>
    <x v="9"/>
    <s v="2016"/>
    <x v="3"/>
    <n v="7"/>
    <n v="53.35"/>
    <n v="373.45"/>
  </r>
  <r>
    <x v="2"/>
    <x v="2"/>
    <x v="1"/>
    <s v="Charles Montgomery"/>
    <d v="2016-10-08T00:00:00"/>
    <x v="9"/>
    <s v="2016"/>
    <x v="2"/>
    <n v="2"/>
    <n v="17.829999999999998"/>
    <n v="35.659999999999997"/>
  </r>
  <r>
    <x v="1"/>
    <x v="2"/>
    <x v="1"/>
    <s v="Earl White"/>
    <d v="2016-10-08T00:00:00"/>
    <x v="9"/>
    <s v="2016"/>
    <x v="1"/>
    <n v="4"/>
    <n v="16.32"/>
    <n v="65.28"/>
  </r>
  <r>
    <x v="2"/>
    <x v="5"/>
    <x v="1"/>
    <s v="Diana Hamilton"/>
    <d v="2016-10-08T00:00:00"/>
    <x v="9"/>
    <s v="2016"/>
    <x v="3"/>
    <n v="4"/>
    <n v="53.35"/>
    <n v="213.4"/>
  </r>
  <r>
    <x v="4"/>
    <x v="1"/>
    <x v="0"/>
    <s v="Janet Freeman"/>
    <d v="2016-10-08T00:00:00"/>
    <x v="9"/>
    <s v="2016"/>
    <x v="1"/>
    <n v="6"/>
    <n v="16.32"/>
    <n v="97.92"/>
  </r>
  <r>
    <x v="2"/>
    <x v="2"/>
    <x v="1"/>
    <s v="Ernest Hernandez"/>
    <d v="2016-10-08T00:00:00"/>
    <x v="9"/>
    <s v="2016"/>
    <x v="0"/>
    <n v="10"/>
    <n v="12.42"/>
    <n v="124.2"/>
  </r>
  <r>
    <x v="1"/>
    <x v="5"/>
    <x v="1"/>
    <s v="Andrew Adams"/>
    <d v="2016-10-08T00:00:00"/>
    <x v="9"/>
    <s v="2016"/>
    <x v="0"/>
    <n v="10"/>
    <n v="12.42"/>
    <n v="124.2"/>
  </r>
  <r>
    <x v="1"/>
    <x v="5"/>
    <x v="1"/>
    <s v="Joan Robinson"/>
    <d v="2016-10-08T00:00:00"/>
    <x v="9"/>
    <s v="2016"/>
    <x v="0"/>
    <n v="2"/>
    <n v="12.42"/>
    <n v="24.84"/>
  </r>
  <r>
    <x v="0"/>
    <x v="0"/>
    <x v="0"/>
    <s v="Ann Duncan"/>
    <d v="2016-10-08T00:00:00"/>
    <x v="9"/>
    <s v="2016"/>
    <x v="0"/>
    <n v="9"/>
    <n v="12.42"/>
    <n v="111.78"/>
  </r>
  <r>
    <x v="0"/>
    <x v="6"/>
    <x v="0"/>
    <s v="Annie Collins"/>
    <d v="2016-10-08T00:00:00"/>
    <x v="9"/>
    <s v="2016"/>
    <x v="0"/>
    <n v="4"/>
    <n v="12.42"/>
    <n v="49.68"/>
  </r>
  <r>
    <x v="0"/>
    <x v="3"/>
    <x v="0"/>
    <s v="Lois Woods"/>
    <d v="2016-10-08T00:00:00"/>
    <x v="9"/>
    <s v="2016"/>
    <x v="0"/>
    <n v="3"/>
    <n v="12.42"/>
    <n v="37.26"/>
  </r>
  <r>
    <x v="1"/>
    <x v="5"/>
    <x v="1"/>
    <s v="Joan Robinson"/>
    <d v="2016-10-08T00:00:00"/>
    <x v="9"/>
    <s v="2016"/>
    <x v="0"/>
    <n v="9"/>
    <n v="12.42"/>
    <n v="111.78"/>
  </r>
  <r>
    <x v="0"/>
    <x v="1"/>
    <x v="0"/>
    <s v="Karen Gray"/>
    <d v="2016-10-08T00:00:00"/>
    <x v="9"/>
    <s v="2016"/>
    <x v="0"/>
    <n v="6"/>
    <n v="12.42"/>
    <n v="74.52"/>
  </r>
  <r>
    <x v="2"/>
    <x v="2"/>
    <x v="1"/>
    <s v="Arthur Green"/>
    <d v="2016-10-08T00:00:00"/>
    <x v="9"/>
    <s v="2016"/>
    <x v="2"/>
    <n v="9"/>
    <n v="17.829999999999998"/>
    <n v="160.46999999999997"/>
  </r>
  <r>
    <x v="0"/>
    <x v="1"/>
    <x v="0"/>
    <s v="Ronald Kim"/>
    <d v="2016-10-08T00:00:00"/>
    <x v="9"/>
    <s v="2016"/>
    <x v="2"/>
    <n v="2"/>
    <n v="17.829999999999998"/>
    <n v="35.659999999999997"/>
  </r>
  <r>
    <x v="0"/>
    <x v="0"/>
    <x v="0"/>
    <s v="Walter Kennedy"/>
    <d v="2016-10-08T00:00:00"/>
    <x v="9"/>
    <s v="2016"/>
    <x v="1"/>
    <n v="6"/>
    <n v="16.32"/>
    <n v="97.92"/>
  </r>
  <r>
    <x v="3"/>
    <x v="6"/>
    <x v="0"/>
    <s v="Phyllis Grant"/>
    <d v="2016-10-08T00:00:00"/>
    <x v="9"/>
    <s v="2016"/>
    <x v="3"/>
    <n v="9"/>
    <n v="53.35"/>
    <n v="480.15000000000003"/>
  </r>
  <r>
    <x v="3"/>
    <x v="1"/>
    <x v="0"/>
    <s v="Phyllis Ward"/>
    <d v="2016-10-08T00:00:00"/>
    <x v="9"/>
    <s v="2016"/>
    <x v="1"/>
    <n v="3"/>
    <n v="16.32"/>
    <n v="48.96"/>
  </r>
  <r>
    <x v="0"/>
    <x v="0"/>
    <x v="0"/>
    <s v="Frances Lane"/>
    <d v="2016-10-08T00:00:00"/>
    <x v="9"/>
    <s v="2016"/>
    <x v="0"/>
    <n v="4"/>
    <n v="12.42"/>
    <n v="49.68"/>
  </r>
  <r>
    <x v="2"/>
    <x v="4"/>
    <x v="1"/>
    <s v="Craig Brooks"/>
    <d v="2016-10-09T00:00:00"/>
    <x v="9"/>
    <s v="2016"/>
    <x v="0"/>
    <n v="4"/>
    <n v="12.42"/>
    <n v="49.68"/>
  </r>
  <r>
    <x v="1"/>
    <x v="5"/>
    <x v="1"/>
    <s v="Steven Stewart"/>
    <d v="2016-10-09T00:00:00"/>
    <x v="9"/>
    <s v="2016"/>
    <x v="0"/>
    <n v="10"/>
    <n v="12.42"/>
    <n v="124.2"/>
  </r>
  <r>
    <x v="2"/>
    <x v="2"/>
    <x v="1"/>
    <s v="Paula Ross"/>
    <d v="2016-10-09T00:00:00"/>
    <x v="9"/>
    <s v="2016"/>
    <x v="2"/>
    <n v="3"/>
    <n v="17.829999999999998"/>
    <n v="53.489999999999995"/>
  </r>
  <r>
    <x v="2"/>
    <x v="4"/>
    <x v="1"/>
    <s v="Kevin Garza"/>
    <d v="2016-10-09T00:00:00"/>
    <x v="9"/>
    <s v="2016"/>
    <x v="0"/>
    <n v="10"/>
    <n v="12.42"/>
    <n v="124.2"/>
  </r>
  <r>
    <x v="1"/>
    <x v="4"/>
    <x v="1"/>
    <s v="Martha Harper"/>
    <d v="2016-10-09T00:00:00"/>
    <x v="9"/>
    <s v="2016"/>
    <x v="0"/>
    <n v="4"/>
    <n v="12.42"/>
    <n v="49.68"/>
  </r>
  <r>
    <x v="2"/>
    <x v="5"/>
    <x v="1"/>
    <s v="Timothy Gonzales"/>
    <d v="2016-10-09T00:00:00"/>
    <x v="9"/>
    <s v="2016"/>
    <x v="3"/>
    <n v="10"/>
    <n v="53.35"/>
    <n v="533.5"/>
  </r>
  <r>
    <x v="0"/>
    <x v="1"/>
    <x v="0"/>
    <s v="Sandra Hicks"/>
    <d v="2016-10-09T00:00:00"/>
    <x v="9"/>
    <s v="2016"/>
    <x v="0"/>
    <n v="3"/>
    <n v="12.42"/>
    <n v="37.26"/>
  </r>
  <r>
    <x v="0"/>
    <x v="1"/>
    <x v="0"/>
    <s v="Peter Gilbert"/>
    <d v="2016-10-09T00:00:00"/>
    <x v="9"/>
    <s v="2016"/>
    <x v="0"/>
    <n v="8"/>
    <n v="12.42"/>
    <n v="99.36"/>
  </r>
  <r>
    <x v="0"/>
    <x v="3"/>
    <x v="0"/>
    <s v="Timothy Lawson"/>
    <d v="2016-10-09T00:00:00"/>
    <x v="9"/>
    <s v="2016"/>
    <x v="0"/>
    <n v="6"/>
    <n v="12.42"/>
    <n v="74.52"/>
  </r>
  <r>
    <x v="0"/>
    <x v="0"/>
    <x v="0"/>
    <s v="Shirley Rivera"/>
    <d v="2016-10-09T00:00:00"/>
    <x v="9"/>
    <s v="2016"/>
    <x v="0"/>
    <n v="6"/>
    <n v="12.42"/>
    <n v="74.52"/>
  </r>
  <r>
    <x v="2"/>
    <x v="5"/>
    <x v="1"/>
    <s v="Robin Murphy"/>
    <d v="2016-10-09T00:00:00"/>
    <x v="9"/>
    <s v="2016"/>
    <x v="0"/>
    <n v="8"/>
    <n v="12.42"/>
    <n v="99.36"/>
  </r>
  <r>
    <x v="4"/>
    <x v="6"/>
    <x v="0"/>
    <s v="Marilyn Perry"/>
    <d v="2016-10-09T00:00:00"/>
    <x v="9"/>
    <s v="2016"/>
    <x v="3"/>
    <n v="1"/>
    <n v="53.35"/>
    <n v="53.35"/>
  </r>
  <r>
    <x v="1"/>
    <x v="4"/>
    <x v="1"/>
    <s v="Marilyn Graham"/>
    <d v="2016-10-09T00:00:00"/>
    <x v="9"/>
    <s v="2016"/>
    <x v="1"/>
    <n v="8"/>
    <n v="16.32"/>
    <n v="130.56"/>
  </r>
  <r>
    <x v="0"/>
    <x v="3"/>
    <x v="0"/>
    <s v="David Allen"/>
    <d v="2016-10-09T00:00:00"/>
    <x v="9"/>
    <s v="2016"/>
    <x v="0"/>
    <n v="9"/>
    <n v="12.42"/>
    <n v="111.78"/>
  </r>
  <r>
    <x v="2"/>
    <x v="2"/>
    <x v="1"/>
    <s v="Jason Berry"/>
    <d v="2016-10-09T00:00:00"/>
    <x v="9"/>
    <s v="2016"/>
    <x v="0"/>
    <n v="3"/>
    <n v="12.42"/>
    <n v="37.26"/>
  </r>
  <r>
    <x v="4"/>
    <x v="1"/>
    <x v="0"/>
    <s v="Lillian Wood"/>
    <d v="2016-10-09T00:00:00"/>
    <x v="9"/>
    <s v="2016"/>
    <x v="2"/>
    <n v="8"/>
    <n v="17.829999999999998"/>
    <n v="142.63999999999999"/>
  </r>
  <r>
    <x v="0"/>
    <x v="0"/>
    <x v="0"/>
    <s v="Kevin Torres"/>
    <d v="2016-10-10T00:00:00"/>
    <x v="9"/>
    <s v="2016"/>
    <x v="3"/>
    <n v="1"/>
    <n v="53.35"/>
    <n v="53.35"/>
  </r>
  <r>
    <x v="0"/>
    <x v="3"/>
    <x v="0"/>
    <s v="Melissa Price"/>
    <d v="2016-10-10T00:00:00"/>
    <x v="9"/>
    <s v="2016"/>
    <x v="0"/>
    <n v="7"/>
    <n v="12.42"/>
    <n v="86.94"/>
  </r>
  <r>
    <x v="0"/>
    <x v="0"/>
    <x v="0"/>
    <s v="Deborah Wells"/>
    <d v="2016-10-10T00:00:00"/>
    <x v="9"/>
    <s v="2016"/>
    <x v="0"/>
    <n v="9"/>
    <n v="12.42"/>
    <n v="111.78"/>
  </r>
  <r>
    <x v="1"/>
    <x v="2"/>
    <x v="1"/>
    <s v="Evelyn Lane"/>
    <d v="2016-10-10T00:00:00"/>
    <x v="9"/>
    <s v="2016"/>
    <x v="3"/>
    <n v="1"/>
    <n v="53.35"/>
    <n v="53.35"/>
  </r>
  <r>
    <x v="3"/>
    <x v="1"/>
    <x v="0"/>
    <s v="Janice Jackson"/>
    <d v="2016-10-10T00:00:00"/>
    <x v="9"/>
    <s v="2016"/>
    <x v="2"/>
    <n v="5"/>
    <n v="17.829999999999998"/>
    <n v="89.149999999999991"/>
  </r>
  <r>
    <x v="3"/>
    <x v="0"/>
    <x v="0"/>
    <s v="Albert Cook"/>
    <d v="2016-10-10T00:00:00"/>
    <x v="9"/>
    <s v="2016"/>
    <x v="0"/>
    <n v="7"/>
    <n v="12.42"/>
    <n v="86.94"/>
  </r>
  <r>
    <x v="0"/>
    <x v="1"/>
    <x v="0"/>
    <s v="Arthur Austin"/>
    <d v="2016-10-10T00:00:00"/>
    <x v="9"/>
    <s v="2016"/>
    <x v="0"/>
    <n v="6"/>
    <n v="12.42"/>
    <n v="74.52"/>
  </r>
  <r>
    <x v="0"/>
    <x v="1"/>
    <x v="0"/>
    <s v="Denise Perez"/>
    <d v="2016-10-10T00:00:00"/>
    <x v="9"/>
    <s v="2016"/>
    <x v="0"/>
    <n v="7"/>
    <n v="12.42"/>
    <n v="86.94"/>
  </r>
  <r>
    <x v="3"/>
    <x v="1"/>
    <x v="0"/>
    <s v="Sharon Rose"/>
    <d v="2016-10-10T00:00:00"/>
    <x v="9"/>
    <s v="2016"/>
    <x v="0"/>
    <n v="1"/>
    <n v="12.42"/>
    <n v="12.42"/>
  </r>
  <r>
    <x v="0"/>
    <x v="3"/>
    <x v="0"/>
    <s v="Denise Mitchell"/>
    <d v="2016-10-10T00:00:00"/>
    <x v="9"/>
    <s v="2016"/>
    <x v="1"/>
    <n v="5"/>
    <n v="16.32"/>
    <n v="81.599999999999994"/>
  </r>
  <r>
    <x v="1"/>
    <x v="5"/>
    <x v="1"/>
    <s v="Michelle Sanchez"/>
    <d v="2016-10-10T00:00:00"/>
    <x v="9"/>
    <s v="2016"/>
    <x v="3"/>
    <n v="2"/>
    <n v="53.35"/>
    <n v="106.7"/>
  </r>
  <r>
    <x v="4"/>
    <x v="1"/>
    <x v="0"/>
    <s v="Evelyn Greene"/>
    <d v="2016-10-10T00:00:00"/>
    <x v="9"/>
    <s v="2016"/>
    <x v="2"/>
    <n v="7"/>
    <n v="17.829999999999998"/>
    <n v="124.80999999999999"/>
  </r>
  <r>
    <x v="4"/>
    <x v="6"/>
    <x v="0"/>
    <s v="Scott Weaver"/>
    <d v="2016-10-10T00:00:00"/>
    <x v="9"/>
    <s v="2016"/>
    <x v="1"/>
    <n v="8"/>
    <n v="16.32"/>
    <n v="130.56"/>
  </r>
  <r>
    <x v="2"/>
    <x v="4"/>
    <x v="1"/>
    <s v="Billy Scott"/>
    <d v="2016-10-10T00:00:00"/>
    <x v="9"/>
    <s v="2016"/>
    <x v="3"/>
    <n v="7"/>
    <n v="53.35"/>
    <n v="373.45"/>
  </r>
  <r>
    <x v="0"/>
    <x v="1"/>
    <x v="0"/>
    <s v="Harold Daniels"/>
    <d v="2016-10-10T00:00:00"/>
    <x v="9"/>
    <s v="2016"/>
    <x v="0"/>
    <n v="9"/>
    <n v="12.42"/>
    <n v="111.78"/>
  </r>
  <r>
    <x v="0"/>
    <x v="3"/>
    <x v="0"/>
    <s v="Cheryl Howard"/>
    <d v="2016-10-10T00:00:00"/>
    <x v="9"/>
    <s v="2016"/>
    <x v="0"/>
    <n v="6"/>
    <n v="12.42"/>
    <n v="74.52"/>
  </r>
  <r>
    <x v="0"/>
    <x v="6"/>
    <x v="0"/>
    <s v="Russell Romero"/>
    <d v="2016-10-10T00:00:00"/>
    <x v="9"/>
    <s v="2016"/>
    <x v="2"/>
    <n v="4"/>
    <n v="17.829999999999998"/>
    <n v="71.319999999999993"/>
  </r>
  <r>
    <x v="2"/>
    <x v="5"/>
    <x v="1"/>
    <s v="Frank Garrett"/>
    <d v="2016-10-11T00:00:00"/>
    <x v="9"/>
    <s v="2016"/>
    <x v="3"/>
    <n v="10"/>
    <n v="53.35"/>
    <n v="533.5"/>
  </r>
  <r>
    <x v="2"/>
    <x v="2"/>
    <x v="1"/>
    <s v="Aaron Boyd"/>
    <d v="2016-10-11T00:00:00"/>
    <x v="9"/>
    <s v="2016"/>
    <x v="2"/>
    <n v="2"/>
    <n v="17.829999999999998"/>
    <n v="35.659999999999997"/>
  </r>
  <r>
    <x v="0"/>
    <x v="1"/>
    <x v="0"/>
    <s v="Marie Rivera"/>
    <d v="2016-10-11T00:00:00"/>
    <x v="9"/>
    <s v="2016"/>
    <x v="0"/>
    <n v="8"/>
    <n v="12.42"/>
    <n v="99.36"/>
  </r>
  <r>
    <x v="4"/>
    <x v="3"/>
    <x v="0"/>
    <s v="Maria Hughes"/>
    <d v="2016-10-11T00:00:00"/>
    <x v="9"/>
    <s v="2016"/>
    <x v="2"/>
    <n v="3"/>
    <n v="17.829999999999998"/>
    <n v="53.489999999999995"/>
  </r>
  <r>
    <x v="4"/>
    <x v="0"/>
    <x v="0"/>
    <s v="Jason Patterson"/>
    <d v="2016-10-11T00:00:00"/>
    <x v="9"/>
    <s v="2016"/>
    <x v="0"/>
    <n v="7"/>
    <n v="12.42"/>
    <n v="86.94"/>
  </r>
  <r>
    <x v="4"/>
    <x v="0"/>
    <x v="0"/>
    <s v="Jerry Palmer"/>
    <d v="2016-10-11T00:00:00"/>
    <x v="9"/>
    <s v="2016"/>
    <x v="0"/>
    <n v="2"/>
    <n v="12.42"/>
    <n v="24.84"/>
  </r>
  <r>
    <x v="3"/>
    <x v="1"/>
    <x v="0"/>
    <s v="Jane Sims"/>
    <d v="2016-10-11T00:00:00"/>
    <x v="9"/>
    <s v="2016"/>
    <x v="1"/>
    <n v="6"/>
    <n v="16.32"/>
    <n v="97.92"/>
  </r>
  <r>
    <x v="2"/>
    <x v="4"/>
    <x v="1"/>
    <s v="Kathy Lee"/>
    <d v="2016-10-11T00:00:00"/>
    <x v="9"/>
    <s v="2016"/>
    <x v="1"/>
    <n v="3"/>
    <n v="16.32"/>
    <n v="48.96"/>
  </r>
  <r>
    <x v="2"/>
    <x v="5"/>
    <x v="1"/>
    <s v="Adam Garza"/>
    <d v="2016-10-11T00:00:00"/>
    <x v="9"/>
    <s v="2016"/>
    <x v="0"/>
    <n v="5"/>
    <n v="12.42"/>
    <n v="62.1"/>
  </r>
  <r>
    <x v="0"/>
    <x v="6"/>
    <x v="0"/>
    <s v="Irene Franklin"/>
    <d v="2016-10-11T00:00:00"/>
    <x v="9"/>
    <s v="2016"/>
    <x v="3"/>
    <n v="7"/>
    <n v="53.35"/>
    <n v="373.45"/>
  </r>
  <r>
    <x v="0"/>
    <x v="6"/>
    <x v="0"/>
    <s v="Henry Cox"/>
    <d v="2016-10-11T00:00:00"/>
    <x v="9"/>
    <s v="2016"/>
    <x v="1"/>
    <n v="5"/>
    <n v="16.32"/>
    <n v="81.599999999999994"/>
  </r>
  <r>
    <x v="1"/>
    <x v="5"/>
    <x v="1"/>
    <s v="Laura Gutierrez"/>
    <d v="2016-10-12T00:00:00"/>
    <x v="9"/>
    <s v="2016"/>
    <x v="2"/>
    <n v="5"/>
    <n v="17.829999999999998"/>
    <n v="89.149999999999991"/>
  </r>
  <r>
    <x v="2"/>
    <x v="7"/>
    <x v="1"/>
    <s v="Donna Williams"/>
    <d v="2016-10-12T00:00:00"/>
    <x v="9"/>
    <s v="2016"/>
    <x v="0"/>
    <n v="9"/>
    <n v="12.42"/>
    <n v="111.78"/>
  </r>
  <r>
    <x v="3"/>
    <x v="1"/>
    <x v="0"/>
    <s v="Judith Warren"/>
    <d v="2016-10-12T00:00:00"/>
    <x v="9"/>
    <s v="2016"/>
    <x v="0"/>
    <n v="9"/>
    <n v="12.42"/>
    <n v="111.78"/>
  </r>
  <r>
    <x v="0"/>
    <x v="0"/>
    <x v="0"/>
    <s v="Amanda Bryant"/>
    <d v="2016-10-12T00:00:00"/>
    <x v="9"/>
    <s v="2016"/>
    <x v="1"/>
    <n v="4"/>
    <n v="16.32"/>
    <n v="65.28"/>
  </r>
  <r>
    <x v="2"/>
    <x v="4"/>
    <x v="1"/>
    <s v="Craig Brooks"/>
    <d v="2016-10-12T00:00:00"/>
    <x v="9"/>
    <s v="2016"/>
    <x v="0"/>
    <n v="1"/>
    <n v="12.42"/>
    <n v="12.42"/>
  </r>
  <r>
    <x v="0"/>
    <x v="1"/>
    <x v="0"/>
    <s v="Cynthia Brooks"/>
    <d v="2016-10-12T00:00:00"/>
    <x v="9"/>
    <s v="2016"/>
    <x v="0"/>
    <n v="4"/>
    <n v="12.42"/>
    <n v="49.68"/>
  </r>
  <r>
    <x v="2"/>
    <x v="2"/>
    <x v="1"/>
    <s v="Christine Wallace"/>
    <d v="2016-10-12T00:00:00"/>
    <x v="9"/>
    <s v="2016"/>
    <x v="0"/>
    <n v="5"/>
    <n v="12.42"/>
    <n v="62.1"/>
  </r>
  <r>
    <x v="2"/>
    <x v="5"/>
    <x v="1"/>
    <s v="Jacqueline Little"/>
    <d v="2016-10-12T00:00:00"/>
    <x v="9"/>
    <s v="2016"/>
    <x v="3"/>
    <n v="10"/>
    <n v="53.35"/>
    <n v="533.5"/>
  </r>
  <r>
    <x v="4"/>
    <x v="0"/>
    <x v="0"/>
    <s v="Lori Shaw"/>
    <d v="2016-10-12T00:00:00"/>
    <x v="9"/>
    <s v="2016"/>
    <x v="0"/>
    <n v="7"/>
    <n v="12.42"/>
    <n v="86.94"/>
  </r>
  <r>
    <x v="0"/>
    <x v="1"/>
    <x v="0"/>
    <s v="Roy Collins"/>
    <d v="2016-10-12T00:00:00"/>
    <x v="9"/>
    <s v="2016"/>
    <x v="0"/>
    <n v="1"/>
    <n v="12.42"/>
    <n v="12.42"/>
  </r>
  <r>
    <x v="0"/>
    <x v="0"/>
    <x v="0"/>
    <s v="Louise Rivera"/>
    <d v="2016-10-12T00:00:00"/>
    <x v="9"/>
    <s v="2016"/>
    <x v="0"/>
    <n v="2"/>
    <n v="12.42"/>
    <n v="24.84"/>
  </r>
  <r>
    <x v="0"/>
    <x v="1"/>
    <x v="0"/>
    <s v="Jessica Lewis"/>
    <d v="2016-10-12T00:00:00"/>
    <x v="9"/>
    <s v="2016"/>
    <x v="0"/>
    <n v="2"/>
    <n v="12.42"/>
    <n v="24.84"/>
  </r>
  <r>
    <x v="0"/>
    <x v="3"/>
    <x v="0"/>
    <s v="Timothy Lawson"/>
    <d v="2016-10-12T00:00:00"/>
    <x v="9"/>
    <s v="2016"/>
    <x v="0"/>
    <n v="8"/>
    <n v="12.42"/>
    <n v="99.36"/>
  </r>
  <r>
    <x v="4"/>
    <x v="0"/>
    <x v="0"/>
    <s v="Jean Fowler"/>
    <d v="2016-10-12T00:00:00"/>
    <x v="9"/>
    <s v="2016"/>
    <x v="1"/>
    <n v="9"/>
    <n v="16.32"/>
    <n v="146.88"/>
  </r>
  <r>
    <x v="4"/>
    <x v="0"/>
    <x v="0"/>
    <s v="Joshua Diaz"/>
    <d v="2016-10-12T00:00:00"/>
    <x v="9"/>
    <s v="2016"/>
    <x v="2"/>
    <n v="6"/>
    <n v="17.829999999999998"/>
    <n v="106.97999999999999"/>
  </r>
  <r>
    <x v="4"/>
    <x v="3"/>
    <x v="0"/>
    <s v="Martha Mills"/>
    <d v="2016-10-12T00:00:00"/>
    <x v="9"/>
    <s v="2016"/>
    <x v="1"/>
    <n v="2"/>
    <n v="16.32"/>
    <n v="32.64"/>
  </r>
  <r>
    <x v="1"/>
    <x v="4"/>
    <x v="1"/>
    <s v="Edward Taylor"/>
    <d v="2016-10-12T00:00:00"/>
    <x v="9"/>
    <s v="2016"/>
    <x v="2"/>
    <n v="4"/>
    <n v="17.829999999999998"/>
    <n v="71.319999999999993"/>
  </r>
  <r>
    <x v="3"/>
    <x v="1"/>
    <x v="0"/>
    <s v="Daniel Morris"/>
    <d v="2016-10-13T00:00:00"/>
    <x v="9"/>
    <s v="2016"/>
    <x v="0"/>
    <n v="7"/>
    <n v="12.42"/>
    <n v="86.94"/>
  </r>
  <r>
    <x v="3"/>
    <x v="1"/>
    <x v="0"/>
    <s v="Heather Andrews"/>
    <d v="2016-10-13T00:00:00"/>
    <x v="9"/>
    <s v="2016"/>
    <x v="0"/>
    <n v="3"/>
    <n v="12.42"/>
    <n v="37.26"/>
  </r>
  <r>
    <x v="4"/>
    <x v="3"/>
    <x v="0"/>
    <s v="Laura Wells"/>
    <d v="2016-10-13T00:00:00"/>
    <x v="9"/>
    <s v="2016"/>
    <x v="0"/>
    <n v="8"/>
    <n v="12.42"/>
    <n v="99.36"/>
  </r>
  <r>
    <x v="4"/>
    <x v="3"/>
    <x v="0"/>
    <s v="Ronald Lopez"/>
    <d v="2016-10-13T00:00:00"/>
    <x v="9"/>
    <s v="2016"/>
    <x v="1"/>
    <n v="1"/>
    <n v="16.32"/>
    <n v="16.32"/>
  </r>
  <r>
    <x v="1"/>
    <x v="4"/>
    <x v="1"/>
    <s v="Kelly Gomez"/>
    <d v="2016-10-13T00:00:00"/>
    <x v="9"/>
    <s v="2016"/>
    <x v="3"/>
    <n v="3"/>
    <n v="53.35"/>
    <n v="160.05000000000001"/>
  </r>
  <r>
    <x v="0"/>
    <x v="0"/>
    <x v="0"/>
    <s v="Deborah Wells"/>
    <d v="2016-10-13T00:00:00"/>
    <x v="9"/>
    <s v="2016"/>
    <x v="2"/>
    <n v="6"/>
    <n v="17.829999999999998"/>
    <n v="106.97999999999999"/>
  </r>
  <r>
    <x v="3"/>
    <x v="0"/>
    <x v="0"/>
    <s v="Diana Pierce"/>
    <d v="2016-10-13T00:00:00"/>
    <x v="9"/>
    <s v="2016"/>
    <x v="0"/>
    <n v="1"/>
    <n v="12.42"/>
    <n v="12.42"/>
  </r>
  <r>
    <x v="3"/>
    <x v="1"/>
    <x v="0"/>
    <s v="Cynthia Brooks"/>
    <d v="2016-10-13T00:00:00"/>
    <x v="9"/>
    <s v="2016"/>
    <x v="0"/>
    <n v="6"/>
    <n v="12.42"/>
    <n v="74.52"/>
  </r>
  <r>
    <x v="0"/>
    <x v="0"/>
    <x v="0"/>
    <s v="Heather Lawrence"/>
    <d v="2016-10-13T00:00:00"/>
    <x v="9"/>
    <s v="2016"/>
    <x v="0"/>
    <n v="3"/>
    <n v="12.42"/>
    <n v="37.26"/>
  </r>
  <r>
    <x v="3"/>
    <x v="0"/>
    <x v="0"/>
    <s v="Kevin Barnes"/>
    <d v="2016-10-13T00:00:00"/>
    <x v="9"/>
    <s v="2016"/>
    <x v="0"/>
    <n v="10"/>
    <n v="12.42"/>
    <n v="124.2"/>
  </r>
  <r>
    <x v="0"/>
    <x v="1"/>
    <x v="0"/>
    <s v="Wayne Lawson"/>
    <d v="2016-10-13T00:00:00"/>
    <x v="9"/>
    <s v="2016"/>
    <x v="0"/>
    <n v="10"/>
    <n v="12.42"/>
    <n v="124.2"/>
  </r>
  <r>
    <x v="0"/>
    <x v="0"/>
    <x v="0"/>
    <s v="Theresa Ellis"/>
    <d v="2016-10-13T00:00:00"/>
    <x v="9"/>
    <s v="2016"/>
    <x v="0"/>
    <n v="4"/>
    <n v="12.42"/>
    <n v="49.68"/>
  </r>
  <r>
    <x v="4"/>
    <x v="1"/>
    <x v="0"/>
    <s v="Virginia Alvarez"/>
    <d v="2016-10-13T00:00:00"/>
    <x v="9"/>
    <s v="2016"/>
    <x v="0"/>
    <n v="4"/>
    <n v="12.42"/>
    <n v="49.68"/>
  </r>
  <r>
    <x v="0"/>
    <x v="1"/>
    <x v="0"/>
    <s v="Frank Owens"/>
    <d v="2016-10-14T00:00:00"/>
    <x v="9"/>
    <s v="2016"/>
    <x v="2"/>
    <n v="10"/>
    <n v="17.829999999999998"/>
    <n v="178.29999999999998"/>
  </r>
  <r>
    <x v="0"/>
    <x v="0"/>
    <x v="0"/>
    <s v="Amy Carr"/>
    <d v="2016-10-14T00:00:00"/>
    <x v="9"/>
    <s v="2016"/>
    <x v="3"/>
    <n v="3"/>
    <n v="53.35"/>
    <n v="160.05000000000001"/>
  </r>
  <r>
    <x v="0"/>
    <x v="1"/>
    <x v="0"/>
    <s v="Teresa Thomas"/>
    <d v="2016-10-14T00:00:00"/>
    <x v="9"/>
    <s v="2016"/>
    <x v="2"/>
    <n v="6"/>
    <n v="17.829999999999998"/>
    <n v="106.97999999999999"/>
  </r>
  <r>
    <x v="0"/>
    <x v="0"/>
    <x v="0"/>
    <s v="Sean Carr"/>
    <d v="2016-10-14T00:00:00"/>
    <x v="9"/>
    <s v="2016"/>
    <x v="2"/>
    <n v="3"/>
    <n v="17.829999999999998"/>
    <n v="53.489999999999995"/>
  </r>
  <r>
    <x v="0"/>
    <x v="1"/>
    <x v="0"/>
    <s v="Randy Clark"/>
    <d v="2016-10-14T00:00:00"/>
    <x v="9"/>
    <s v="2016"/>
    <x v="3"/>
    <n v="5"/>
    <n v="53.35"/>
    <n v="266.75"/>
  </r>
  <r>
    <x v="1"/>
    <x v="5"/>
    <x v="1"/>
    <s v="Kelly Wagner"/>
    <d v="2016-10-14T00:00:00"/>
    <x v="9"/>
    <s v="2016"/>
    <x v="3"/>
    <n v="6"/>
    <n v="53.35"/>
    <n v="320.10000000000002"/>
  </r>
  <r>
    <x v="2"/>
    <x v="4"/>
    <x v="1"/>
    <s v="Henry Stanley"/>
    <d v="2016-10-14T00:00:00"/>
    <x v="9"/>
    <s v="2016"/>
    <x v="0"/>
    <n v="7"/>
    <n v="12.42"/>
    <n v="86.94"/>
  </r>
  <r>
    <x v="0"/>
    <x v="1"/>
    <x v="0"/>
    <s v="Katherine Mcdonald"/>
    <d v="2016-10-14T00:00:00"/>
    <x v="9"/>
    <s v="2016"/>
    <x v="0"/>
    <n v="10"/>
    <n v="12.42"/>
    <n v="124.2"/>
  </r>
  <r>
    <x v="1"/>
    <x v="4"/>
    <x v="1"/>
    <s v="Rose Matthews"/>
    <d v="2016-10-15T00:00:00"/>
    <x v="9"/>
    <s v="2016"/>
    <x v="1"/>
    <n v="2"/>
    <n v="16.32"/>
    <n v="32.64"/>
  </r>
  <r>
    <x v="2"/>
    <x v="2"/>
    <x v="1"/>
    <s v="Jason Jackson"/>
    <d v="2016-10-15T00:00:00"/>
    <x v="9"/>
    <s v="2016"/>
    <x v="2"/>
    <n v="1"/>
    <n v="17.829999999999998"/>
    <n v="17.829999999999998"/>
  </r>
  <r>
    <x v="1"/>
    <x v="2"/>
    <x v="1"/>
    <s v="Ruth Day"/>
    <d v="2016-10-15T00:00:00"/>
    <x v="9"/>
    <s v="2016"/>
    <x v="3"/>
    <n v="8"/>
    <n v="53.35"/>
    <n v="426.8"/>
  </r>
  <r>
    <x v="0"/>
    <x v="0"/>
    <x v="0"/>
    <s v="Juan Olson"/>
    <d v="2016-10-15T00:00:00"/>
    <x v="9"/>
    <s v="2016"/>
    <x v="0"/>
    <n v="4"/>
    <n v="12.42"/>
    <n v="49.68"/>
  </r>
  <r>
    <x v="0"/>
    <x v="6"/>
    <x v="0"/>
    <s v="Clarence Mason"/>
    <d v="2016-10-15T00:00:00"/>
    <x v="9"/>
    <s v="2016"/>
    <x v="2"/>
    <n v="2"/>
    <n v="17.829999999999998"/>
    <n v="35.659999999999997"/>
  </r>
  <r>
    <x v="0"/>
    <x v="0"/>
    <x v="0"/>
    <s v="Matthew Carter"/>
    <d v="2016-10-15T00:00:00"/>
    <x v="9"/>
    <s v="2016"/>
    <x v="0"/>
    <n v="4"/>
    <n v="12.42"/>
    <n v="49.68"/>
  </r>
  <r>
    <x v="1"/>
    <x v="4"/>
    <x v="1"/>
    <s v="Gloria Fisher"/>
    <d v="2016-10-16T00:00:00"/>
    <x v="9"/>
    <s v="2016"/>
    <x v="1"/>
    <n v="10"/>
    <n v="16.32"/>
    <n v="163.19999999999999"/>
  </r>
  <r>
    <x v="3"/>
    <x v="1"/>
    <x v="0"/>
    <s v="Tina Jones"/>
    <d v="2016-10-16T00:00:00"/>
    <x v="9"/>
    <s v="2016"/>
    <x v="1"/>
    <n v="3"/>
    <n v="16.32"/>
    <n v="48.96"/>
  </r>
  <r>
    <x v="3"/>
    <x v="1"/>
    <x v="0"/>
    <s v="Linda Rose"/>
    <d v="2016-10-16T00:00:00"/>
    <x v="9"/>
    <s v="2016"/>
    <x v="2"/>
    <n v="5"/>
    <n v="17.829999999999998"/>
    <n v="89.149999999999991"/>
  </r>
  <r>
    <x v="1"/>
    <x v="2"/>
    <x v="1"/>
    <s v="George Hill"/>
    <d v="2016-10-16T00:00:00"/>
    <x v="9"/>
    <s v="2016"/>
    <x v="2"/>
    <n v="5"/>
    <n v="17.829999999999998"/>
    <n v="89.149999999999991"/>
  </r>
  <r>
    <x v="3"/>
    <x v="1"/>
    <x v="0"/>
    <s v="Sandra Hicks"/>
    <d v="2016-10-16T00:00:00"/>
    <x v="9"/>
    <s v="2016"/>
    <x v="0"/>
    <n v="4"/>
    <n v="12.42"/>
    <n v="49.68"/>
  </r>
  <r>
    <x v="2"/>
    <x v="2"/>
    <x v="1"/>
    <s v="Terry Nguyen"/>
    <d v="2016-10-16T00:00:00"/>
    <x v="9"/>
    <s v="2016"/>
    <x v="0"/>
    <n v="9"/>
    <n v="12.42"/>
    <n v="111.78"/>
  </r>
  <r>
    <x v="0"/>
    <x v="3"/>
    <x v="0"/>
    <s v="Robert Collins"/>
    <d v="2016-10-16T00:00:00"/>
    <x v="9"/>
    <s v="2016"/>
    <x v="0"/>
    <n v="2"/>
    <n v="12.42"/>
    <n v="24.84"/>
  </r>
  <r>
    <x v="1"/>
    <x v="5"/>
    <x v="1"/>
    <s v="Rachel Stanley"/>
    <d v="2016-10-16T00:00:00"/>
    <x v="9"/>
    <s v="2016"/>
    <x v="0"/>
    <n v="8"/>
    <n v="12.42"/>
    <n v="99.36"/>
  </r>
  <r>
    <x v="4"/>
    <x v="3"/>
    <x v="0"/>
    <s v="Timothy Lawson"/>
    <d v="2016-10-16T00:00:00"/>
    <x v="9"/>
    <s v="2016"/>
    <x v="2"/>
    <n v="4"/>
    <n v="17.829999999999998"/>
    <n v="71.319999999999993"/>
  </r>
  <r>
    <x v="0"/>
    <x v="0"/>
    <x v="0"/>
    <s v="Michael Foster"/>
    <d v="2016-10-16T00:00:00"/>
    <x v="9"/>
    <s v="2016"/>
    <x v="0"/>
    <n v="2"/>
    <n v="12.42"/>
    <n v="24.84"/>
  </r>
  <r>
    <x v="4"/>
    <x v="1"/>
    <x v="0"/>
    <s v="Todd Holmes"/>
    <d v="2016-10-16T00:00:00"/>
    <x v="9"/>
    <s v="2016"/>
    <x v="2"/>
    <n v="3"/>
    <n v="17.829999999999998"/>
    <n v="53.489999999999995"/>
  </r>
  <r>
    <x v="0"/>
    <x v="0"/>
    <x v="0"/>
    <s v="Sean Carr"/>
    <d v="2016-10-17T00:00:00"/>
    <x v="9"/>
    <s v="2016"/>
    <x v="0"/>
    <n v="7"/>
    <n v="12.42"/>
    <n v="86.94"/>
  </r>
  <r>
    <x v="0"/>
    <x v="0"/>
    <x v="0"/>
    <s v="Amy Carr"/>
    <d v="2016-10-17T00:00:00"/>
    <x v="9"/>
    <s v="2016"/>
    <x v="1"/>
    <n v="3"/>
    <n v="16.32"/>
    <n v="48.96"/>
  </r>
  <r>
    <x v="0"/>
    <x v="0"/>
    <x v="0"/>
    <s v="Joan Cooper"/>
    <d v="2016-10-17T00:00:00"/>
    <x v="9"/>
    <s v="2016"/>
    <x v="0"/>
    <n v="3"/>
    <n v="12.42"/>
    <n v="37.26"/>
  </r>
  <r>
    <x v="2"/>
    <x v="4"/>
    <x v="1"/>
    <s v="Rose Moreno"/>
    <d v="2016-10-17T00:00:00"/>
    <x v="9"/>
    <s v="2016"/>
    <x v="3"/>
    <n v="9"/>
    <n v="53.35"/>
    <n v="480.15000000000003"/>
  </r>
  <r>
    <x v="0"/>
    <x v="1"/>
    <x v="0"/>
    <s v="Mark Alexander"/>
    <d v="2016-10-17T00:00:00"/>
    <x v="9"/>
    <s v="2016"/>
    <x v="0"/>
    <n v="6"/>
    <n v="12.42"/>
    <n v="74.52"/>
  </r>
  <r>
    <x v="1"/>
    <x v="2"/>
    <x v="1"/>
    <s v="Jerry Collins"/>
    <d v="2016-10-17T00:00:00"/>
    <x v="9"/>
    <s v="2016"/>
    <x v="3"/>
    <n v="6"/>
    <n v="53.35"/>
    <n v="320.10000000000002"/>
  </r>
  <r>
    <x v="0"/>
    <x v="6"/>
    <x v="0"/>
    <s v="Theresa Kennedy"/>
    <d v="2016-10-17T00:00:00"/>
    <x v="9"/>
    <s v="2016"/>
    <x v="1"/>
    <n v="5"/>
    <n v="16.32"/>
    <n v="81.599999999999994"/>
  </r>
  <r>
    <x v="0"/>
    <x v="0"/>
    <x v="0"/>
    <s v="Joan Cooper"/>
    <d v="2016-10-17T00:00:00"/>
    <x v="9"/>
    <s v="2016"/>
    <x v="3"/>
    <n v="3"/>
    <n v="53.35"/>
    <n v="160.05000000000001"/>
  </r>
  <r>
    <x v="4"/>
    <x v="3"/>
    <x v="0"/>
    <s v="Maria Hughes"/>
    <d v="2016-10-17T00:00:00"/>
    <x v="9"/>
    <s v="2016"/>
    <x v="1"/>
    <n v="10"/>
    <n v="16.32"/>
    <n v="163.19999999999999"/>
  </r>
  <r>
    <x v="3"/>
    <x v="3"/>
    <x v="0"/>
    <s v="Marilyn Patterson"/>
    <d v="2016-10-17T00:00:00"/>
    <x v="9"/>
    <s v="2016"/>
    <x v="0"/>
    <n v="8"/>
    <n v="12.42"/>
    <n v="99.36"/>
  </r>
  <r>
    <x v="2"/>
    <x v="2"/>
    <x v="1"/>
    <s v="Annie Hughes"/>
    <d v="2016-10-17T00:00:00"/>
    <x v="9"/>
    <s v="2016"/>
    <x v="2"/>
    <n v="4"/>
    <n v="17.829999999999998"/>
    <n v="71.319999999999993"/>
  </r>
  <r>
    <x v="4"/>
    <x v="1"/>
    <x v="0"/>
    <s v="Sandra Hicks"/>
    <d v="2016-10-17T00:00:00"/>
    <x v="9"/>
    <s v="2016"/>
    <x v="2"/>
    <n v="8"/>
    <n v="17.829999999999998"/>
    <n v="142.63999999999999"/>
  </r>
  <r>
    <x v="1"/>
    <x v="5"/>
    <x v="1"/>
    <s v="Tammy Clark"/>
    <d v="2016-10-17T00:00:00"/>
    <x v="9"/>
    <s v="2016"/>
    <x v="3"/>
    <n v="3"/>
    <n v="53.35"/>
    <n v="160.05000000000001"/>
  </r>
  <r>
    <x v="4"/>
    <x v="1"/>
    <x v="0"/>
    <s v="Christopher Oliver"/>
    <d v="2016-10-17T00:00:00"/>
    <x v="9"/>
    <s v="2016"/>
    <x v="1"/>
    <n v="1"/>
    <n v="16.32"/>
    <n v="16.32"/>
  </r>
  <r>
    <x v="0"/>
    <x v="0"/>
    <x v="0"/>
    <s v="Brandon King"/>
    <d v="2016-10-17T00:00:00"/>
    <x v="9"/>
    <s v="2016"/>
    <x v="0"/>
    <n v="7"/>
    <n v="12.42"/>
    <n v="86.94"/>
  </r>
  <r>
    <x v="0"/>
    <x v="0"/>
    <x v="0"/>
    <s v="Bruce Nelson"/>
    <d v="2016-10-17T00:00:00"/>
    <x v="9"/>
    <s v="2016"/>
    <x v="0"/>
    <n v="5"/>
    <n v="12.42"/>
    <n v="62.1"/>
  </r>
  <r>
    <x v="0"/>
    <x v="0"/>
    <x v="0"/>
    <s v="Sandra Weaver"/>
    <d v="2016-10-17T00:00:00"/>
    <x v="9"/>
    <s v="2016"/>
    <x v="0"/>
    <n v="8"/>
    <n v="12.42"/>
    <n v="99.36"/>
  </r>
  <r>
    <x v="3"/>
    <x v="0"/>
    <x v="0"/>
    <s v="Beverly Hamilton"/>
    <d v="2016-10-18T00:00:00"/>
    <x v="9"/>
    <s v="2016"/>
    <x v="0"/>
    <n v="5"/>
    <n v="12.42"/>
    <n v="62.1"/>
  </r>
  <r>
    <x v="2"/>
    <x v="4"/>
    <x v="1"/>
    <s v="Janet Stewart"/>
    <d v="2016-10-18T00:00:00"/>
    <x v="9"/>
    <s v="2016"/>
    <x v="3"/>
    <n v="5"/>
    <n v="53.35"/>
    <n v="266.75"/>
  </r>
  <r>
    <x v="2"/>
    <x v="4"/>
    <x v="1"/>
    <s v="Carl Lawson"/>
    <d v="2016-10-18T00:00:00"/>
    <x v="9"/>
    <s v="2016"/>
    <x v="0"/>
    <n v="7"/>
    <n v="12.42"/>
    <n v="86.94"/>
  </r>
  <r>
    <x v="0"/>
    <x v="6"/>
    <x v="0"/>
    <s v="Ryan Arnold"/>
    <d v="2016-10-18T00:00:00"/>
    <x v="9"/>
    <s v="2016"/>
    <x v="0"/>
    <n v="3"/>
    <n v="12.42"/>
    <n v="37.26"/>
  </r>
  <r>
    <x v="0"/>
    <x v="0"/>
    <x v="0"/>
    <s v="Emily Anderson"/>
    <d v="2016-10-18T00:00:00"/>
    <x v="9"/>
    <s v="2016"/>
    <x v="3"/>
    <n v="2"/>
    <n v="53.35"/>
    <n v="106.7"/>
  </r>
  <r>
    <x v="0"/>
    <x v="3"/>
    <x v="0"/>
    <s v="Arthur Simmons"/>
    <d v="2016-10-18T00:00:00"/>
    <x v="9"/>
    <s v="2016"/>
    <x v="3"/>
    <n v="5"/>
    <n v="53.35"/>
    <n v="266.75"/>
  </r>
  <r>
    <x v="4"/>
    <x v="6"/>
    <x v="0"/>
    <s v="Ryan Arnold"/>
    <d v="2016-10-18T00:00:00"/>
    <x v="9"/>
    <s v="2016"/>
    <x v="0"/>
    <n v="7"/>
    <n v="12.42"/>
    <n v="86.94"/>
  </r>
  <r>
    <x v="2"/>
    <x v="2"/>
    <x v="1"/>
    <s v="Susan Gomez"/>
    <d v="2016-10-18T00:00:00"/>
    <x v="9"/>
    <s v="2016"/>
    <x v="0"/>
    <n v="1"/>
    <n v="12.42"/>
    <n v="12.42"/>
  </r>
  <r>
    <x v="0"/>
    <x v="0"/>
    <x v="0"/>
    <s v="Eugene Schmidt"/>
    <d v="2016-10-18T00:00:00"/>
    <x v="9"/>
    <s v="2016"/>
    <x v="0"/>
    <n v="3"/>
    <n v="12.42"/>
    <n v="37.26"/>
  </r>
  <r>
    <x v="3"/>
    <x v="1"/>
    <x v="0"/>
    <s v="Shirley Murray"/>
    <d v="2016-10-18T00:00:00"/>
    <x v="9"/>
    <s v="2016"/>
    <x v="2"/>
    <n v="1"/>
    <n v="17.829999999999998"/>
    <n v="17.829999999999998"/>
  </r>
  <r>
    <x v="4"/>
    <x v="3"/>
    <x v="0"/>
    <s v="Martha Mills"/>
    <d v="2016-10-18T00:00:00"/>
    <x v="9"/>
    <s v="2016"/>
    <x v="0"/>
    <n v="5"/>
    <n v="12.42"/>
    <n v="62.1"/>
  </r>
  <r>
    <x v="0"/>
    <x v="3"/>
    <x v="0"/>
    <s v="Denise Mitchell"/>
    <d v="2016-10-18T00:00:00"/>
    <x v="9"/>
    <s v="2016"/>
    <x v="1"/>
    <n v="9"/>
    <n v="16.32"/>
    <n v="146.88"/>
  </r>
  <r>
    <x v="3"/>
    <x v="0"/>
    <x v="0"/>
    <s v="Michael Foster"/>
    <d v="2016-10-18T00:00:00"/>
    <x v="9"/>
    <s v="2016"/>
    <x v="2"/>
    <n v="9"/>
    <n v="17.829999999999998"/>
    <n v="160.46999999999997"/>
  </r>
  <r>
    <x v="4"/>
    <x v="1"/>
    <x v="0"/>
    <s v="Wayne Lawson"/>
    <d v="2016-10-19T00:00:00"/>
    <x v="9"/>
    <s v="2016"/>
    <x v="0"/>
    <n v="3"/>
    <n v="12.42"/>
    <n v="37.26"/>
  </r>
  <r>
    <x v="0"/>
    <x v="1"/>
    <x v="0"/>
    <s v="Nicholas Howell"/>
    <d v="2016-10-19T00:00:00"/>
    <x v="9"/>
    <s v="2016"/>
    <x v="1"/>
    <n v="8"/>
    <n v="16.32"/>
    <n v="130.56"/>
  </r>
  <r>
    <x v="0"/>
    <x v="1"/>
    <x v="0"/>
    <s v="Juan Wallace"/>
    <d v="2016-10-19T00:00:00"/>
    <x v="9"/>
    <s v="2016"/>
    <x v="2"/>
    <n v="9"/>
    <n v="17.829999999999998"/>
    <n v="160.46999999999997"/>
  </r>
  <r>
    <x v="0"/>
    <x v="0"/>
    <x v="0"/>
    <s v="Jean Torres"/>
    <d v="2016-10-19T00:00:00"/>
    <x v="9"/>
    <s v="2016"/>
    <x v="0"/>
    <n v="5"/>
    <n v="12.42"/>
    <n v="62.1"/>
  </r>
  <r>
    <x v="4"/>
    <x v="3"/>
    <x v="0"/>
    <s v="Timothy Lawson"/>
    <d v="2016-10-19T00:00:00"/>
    <x v="9"/>
    <s v="2016"/>
    <x v="0"/>
    <n v="9"/>
    <n v="12.42"/>
    <n v="111.78"/>
  </r>
  <r>
    <x v="0"/>
    <x v="0"/>
    <x v="0"/>
    <s v="Amy Carr"/>
    <d v="2016-10-19T00:00:00"/>
    <x v="9"/>
    <s v="2016"/>
    <x v="3"/>
    <n v="8"/>
    <n v="53.35"/>
    <n v="426.8"/>
  </r>
  <r>
    <x v="2"/>
    <x v="5"/>
    <x v="1"/>
    <s v="Tina Schmidt"/>
    <d v="2016-10-19T00:00:00"/>
    <x v="9"/>
    <s v="2016"/>
    <x v="0"/>
    <n v="9"/>
    <n v="12.42"/>
    <n v="111.78"/>
  </r>
  <r>
    <x v="0"/>
    <x v="0"/>
    <x v="0"/>
    <s v="Beverly Hamilton"/>
    <d v="2016-10-19T00:00:00"/>
    <x v="9"/>
    <s v="2016"/>
    <x v="0"/>
    <n v="2"/>
    <n v="12.42"/>
    <n v="24.84"/>
  </r>
  <r>
    <x v="0"/>
    <x v="1"/>
    <x v="0"/>
    <s v="Richard Walker"/>
    <d v="2016-10-19T00:00:00"/>
    <x v="9"/>
    <s v="2016"/>
    <x v="2"/>
    <n v="9"/>
    <n v="17.829999999999998"/>
    <n v="160.46999999999997"/>
  </r>
  <r>
    <x v="2"/>
    <x v="5"/>
    <x v="1"/>
    <s v="Nicholas Nguyen"/>
    <d v="2016-10-19T00:00:00"/>
    <x v="9"/>
    <s v="2016"/>
    <x v="3"/>
    <n v="7"/>
    <n v="53.35"/>
    <n v="373.45"/>
  </r>
  <r>
    <x v="0"/>
    <x v="3"/>
    <x v="0"/>
    <s v="Joseph Foster"/>
    <d v="2016-10-19T00:00:00"/>
    <x v="9"/>
    <s v="2016"/>
    <x v="0"/>
    <n v="8"/>
    <n v="12.42"/>
    <n v="99.36"/>
  </r>
  <r>
    <x v="3"/>
    <x v="1"/>
    <x v="0"/>
    <s v="Albert Miller"/>
    <d v="2016-10-20T00:00:00"/>
    <x v="9"/>
    <s v="2016"/>
    <x v="3"/>
    <n v="9"/>
    <n v="53.35"/>
    <n v="480.15000000000003"/>
  </r>
  <r>
    <x v="1"/>
    <x v="5"/>
    <x v="1"/>
    <s v="Anthony White"/>
    <d v="2016-10-20T00:00:00"/>
    <x v="9"/>
    <s v="2016"/>
    <x v="2"/>
    <n v="6"/>
    <n v="17.829999999999998"/>
    <n v="106.97999999999999"/>
  </r>
  <r>
    <x v="1"/>
    <x v="4"/>
    <x v="1"/>
    <s v="Lois Fernandez"/>
    <d v="2016-10-20T00:00:00"/>
    <x v="9"/>
    <s v="2016"/>
    <x v="0"/>
    <n v="9"/>
    <n v="12.42"/>
    <n v="111.78"/>
  </r>
  <r>
    <x v="0"/>
    <x v="1"/>
    <x v="0"/>
    <s v="Jerry Pierce"/>
    <d v="2016-10-20T00:00:00"/>
    <x v="9"/>
    <s v="2016"/>
    <x v="0"/>
    <n v="3"/>
    <n v="12.42"/>
    <n v="37.26"/>
  </r>
  <r>
    <x v="4"/>
    <x v="1"/>
    <x v="0"/>
    <s v="Judith Warren"/>
    <d v="2016-10-20T00:00:00"/>
    <x v="9"/>
    <s v="2016"/>
    <x v="1"/>
    <n v="5"/>
    <n v="16.32"/>
    <n v="81.599999999999994"/>
  </r>
  <r>
    <x v="2"/>
    <x v="5"/>
    <x v="1"/>
    <s v="Helen Diaz"/>
    <d v="2016-10-20T00:00:00"/>
    <x v="9"/>
    <s v="2016"/>
    <x v="0"/>
    <n v="6"/>
    <n v="12.42"/>
    <n v="74.52"/>
  </r>
  <r>
    <x v="2"/>
    <x v="2"/>
    <x v="1"/>
    <s v="Shirley Chavez"/>
    <d v="2016-10-21T00:00:00"/>
    <x v="9"/>
    <s v="2016"/>
    <x v="0"/>
    <n v="9"/>
    <n v="12.42"/>
    <n v="111.78"/>
  </r>
  <r>
    <x v="2"/>
    <x v="5"/>
    <x v="1"/>
    <s v="Helen Diaz"/>
    <d v="2016-10-21T00:00:00"/>
    <x v="9"/>
    <s v="2016"/>
    <x v="3"/>
    <n v="9"/>
    <n v="53.35"/>
    <n v="480.15000000000003"/>
  </r>
  <r>
    <x v="3"/>
    <x v="3"/>
    <x v="0"/>
    <s v="Marilyn Patterson"/>
    <d v="2016-10-21T00:00:00"/>
    <x v="9"/>
    <s v="2016"/>
    <x v="0"/>
    <n v="5"/>
    <n v="12.42"/>
    <n v="62.1"/>
  </r>
  <r>
    <x v="2"/>
    <x v="7"/>
    <x v="1"/>
    <s v="Michelle Elliott"/>
    <d v="2016-10-21T00:00:00"/>
    <x v="9"/>
    <s v="2016"/>
    <x v="0"/>
    <n v="1"/>
    <n v="12.42"/>
    <n v="12.42"/>
  </r>
  <r>
    <x v="3"/>
    <x v="3"/>
    <x v="0"/>
    <s v="Cynthia Lewis"/>
    <d v="2016-10-21T00:00:00"/>
    <x v="9"/>
    <s v="2016"/>
    <x v="0"/>
    <n v="5"/>
    <n v="12.42"/>
    <n v="62.1"/>
  </r>
  <r>
    <x v="3"/>
    <x v="0"/>
    <x v="0"/>
    <s v="Jennifer Reyes"/>
    <d v="2016-10-21T00:00:00"/>
    <x v="9"/>
    <s v="2016"/>
    <x v="0"/>
    <n v="8"/>
    <n v="12.42"/>
    <n v="99.36"/>
  </r>
  <r>
    <x v="1"/>
    <x v="4"/>
    <x v="1"/>
    <s v="Gloria Mcdonald"/>
    <d v="2016-10-21T00:00:00"/>
    <x v="9"/>
    <s v="2016"/>
    <x v="0"/>
    <n v="9"/>
    <n v="12.42"/>
    <n v="111.78"/>
  </r>
  <r>
    <x v="3"/>
    <x v="3"/>
    <x v="0"/>
    <s v="Kathy Rice"/>
    <d v="2016-10-21T00:00:00"/>
    <x v="9"/>
    <s v="2016"/>
    <x v="1"/>
    <n v="2"/>
    <n v="16.32"/>
    <n v="32.64"/>
  </r>
  <r>
    <x v="2"/>
    <x v="7"/>
    <x v="1"/>
    <s v="Michelle Elliott"/>
    <d v="2016-10-21T00:00:00"/>
    <x v="9"/>
    <s v="2016"/>
    <x v="0"/>
    <n v="3"/>
    <n v="12.42"/>
    <n v="37.26"/>
  </r>
  <r>
    <x v="2"/>
    <x v="4"/>
    <x v="1"/>
    <s v="Janet Stewart"/>
    <d v="2016-10-21T00:00:00"/>
    <x v="9"/>
    <s v="2016"/>
    <x v="3"/>
    <n v="9"/>
    <n v="53.35"/>
    <n v="480.15000000000003"/>
  </r>
  <r>
    <x v="0"/>
    <x v="1"/>
    <x v="0"/>
    <s v="Anna Wheeler"/>
    <d v="2016-10-21T00:00:00"/>
    <x v="9"/>
    <s v="2016"/>
    <x v="1"/>
    <n v="10"/>
    <n v="16.32"/>
    <n v="163.19999999999999"/>
  </r>
  <r>
    <x v="0"/>
    <x v="1"/>
    <x v="0"/>
    <s v="Craig Mcdonald"/>
    <d v="2016-10-21T00:00:00"/>
    <x v="9"/>
    <s v="2016"/>
    <x v="2"/>
    <n v="10"/>
    <n v="17.829999999999998"/>
    <n v="178.29999999999998"/>
  </r>
  <r>
    <x v="2"/>
    <x v="5"/>
    <x v="1"/>
    <s v="Edward Foster"/>
    <d v="2016-10-21T00:00:00"/>
    <x v="9"/>
    <s v="2016"/>
    <x v="3"/>
    <n v="1"/>
    <n v="53.35"/>
    <n v="53.35"/>
  </r>
  <r>
    <x v="1"/>
    <x v="5"/>
    <x v="1"/>
    <s v="Frank Garrett"/>
    <d v="2016-10-21T00:00:00"/>
    <x v="9"/>
    <s v="2016"/>
    <x v="3"/>
    <n v="4"/>
    <n v="53.35"/>
    <n v="213.4"/>
  </r>
  <r>
    <x v="2"/>
    <x v="4"/>
    <x v="1"/>
    <s v="Carl Lawson"/>
    <d v="2016-10-21T00:00:00"/>
    <x v="9"/>
    <s v="2016"/>
    <x v="3"/>
    <n v="10"/>
    <n v="53.35"/>
    <n v="533.5"/>
  </r>
  <r>
    <x v="2"/>
    <x v="2"/>
    <x v="1"/>
    <s v="Susan Jacobs"/>
    <d v="2016-10-22T00:00:00"/>
    <x v="9"/>
    <s v="2016"/>
    <x v="2"/>
    <n v="3"/>
    <n v="17.829999999999998"/>
    <n v="53.489999999999995"/>
  </r>
  <r>
    <x v="4"/>
    <x v="6"/>
    <x v="0"/>
    <s v="Diana Foster"/>
    <d v="2016-10-22T00:00:00"/>
    <x v="9"/>
    <s v="2016"/>
    <x v="0"/>
    <n v="3"/>
    <n v="12.42"/>
    <n v="37.26"/>
  </r>
  <r>
    <x v="0"/>
    <x v="0"/>
    <x v="0"/>
    <s v="Frances Lane"/>
    <d v="2016-10-22T00:00:00"/>
    <x v="9"/>
    <s v="2016"/>
    <x v="3"/>
    <n v="8"/>
    <n v="53.35"/>
    <n v="426.8"/>
  </r>
  <r>
    <x v="0"/>
    <x v="6"/>
    <x v="0"/>
    <s v="Janice Ford"/>
    <d v="2016-10-22T00:00:00"/>
    <x v="9"/>
    <s v="2016"/>
    <x v="2"/>
    <n v="6"/>
    <n v="17.829999999999998"/>
    <n v="106.97999999999999"/>
  </r>
  <r>
    <x v="1"/>
    <x v="4"/>
    <x v="1"/>
    <s v="Linda Wagner"/>
    <d v="2016-10-22T00:00:00"/>
    <x v="9"/>
    <s v="2016"/>
    <x v="0"/>
    <n v="7"/>
    <n v="12.42"/>
    <n v="86.94"/>
  </r>
  <r>
    <x v="4"/>
    <x v="0"/>
    <x v="0"/>
    <s v="Albert Cook"/>
    <d v="2016-10-22T00:00:00"/>
    <x v="9"/>
    <s v="2016"/>
    <x v="0"/>
    <n v="5"/>
    <n v="12.42"/>
    <n v="62.1"/>
  </r>
  <r>
    <x v="0"/>
    <x v="1"/>
    <x v="0"/>
    <s v="Nancy Stephens"/>
    <d v="2016-10-22T00:00:00"/>
    <x v="9"/>
    <s v="2016"/>
    <x v="0"/>
    <n v="7"/>
    <n v="12.42"/>
    <n v="86.94"/>
  </r>
  <r>
    <x v="0"/>
    <x v="1"/>
    <x v="0"/>
    <s v="Edward Cooper"/>
    <d v="2016-10-22T00:00:00"/>
    <x v="9"/>
    <s v="2016"/>
    <x v="3"/>
    <n v="6"/>
    <n v="53.35"/>
    <n v="320.10000000000002"/>
  </r>
  <r>
    <x v="2"/>
    <x v="7"/>
    <x v="1"/>
    <s v="Stephen Rice"/>
    <d v="2016-10-22T00:00:00"/>
    <x v="9"/>
    <s v="2016"/>
    <x v="0"/>
    <n v="9"/>
    <n v="12.42"/>
    <n v="111.78"/>
  </r>
  <r>
    <x v="0"/>
    <x v="0"/>
    <x v="0"/>
    <s v="Deborah Wells"/>
    <d v="2016-10-22T00:00:00"/>
    <x v="9"/>
    <s v="2016"/>
    <x v="2"/>
    <n v="9"/>
    <n v="17.829999999999998"/>
    <n v="160.46999999999997"/>
  </r>
  <r>
    <x v="3"/>
    <x v="3"/>
    <x v="0"/>
    <s v="Lisa Thomas"/>
    <d v="2016-10-22T00:00:00"/>
    <x v="9"/>
    <s v="2016"/>
    <x v="2"/>
    <n v="3"/>
    <n v="17.829999999999998"/>
    <n v="53.489999999999995"/>
  </r>
  <r>
    <x v="4"/>
    <x v="0"/>
    <x v="0"/>
    <s v="Phillip Young"/>
    <d v="2016-10-22T00:00:00"/>
    <x v="9"/>
    <s v="2016"/>
    <x v="0"/>
    <n v="9"/>
    <n v="12.42"/>
    <n v="111.78"/>
  </r>
  <r>
    <x v="2"/>
    <x v="2"/>
    <x v="1"/>
    <s v="Paula Ross"/>
    <d v="2016-10-22T00:00:00"/>
    <x v="9"/>
    <s v="2016"/>
    <x v="0"/>
    <n v="9"/>
    <n v="12.42"/>
    <n v="111.78"/>
  </r>
  <r>
    <x v="0"/>
    <x v="1"/>
    <x v="0"/>
    <s v="Cynthia Day"/>
    <d v="2016-10-22T00:00:00"/>
    <x v="9"/>
    <s v="2016"/>
    <x v="0"/>
    <n v="5"/>
    <n v="12.42"/>
    <n v="62.1"/>
  </r>
  <r>
    <x v="1"/>
    <x v="2"/>
    <x v="1"/>
    <s v="Jeremy Baker"/>
    <d v="2016-10-22T00:00:00"/>
    <x v="9"/>
    <s v="2016"/>
    <x v="3"/>
    <n v="7"/>
    <n v="53.35"/>
    <n v="373.45"/>
  </r>
  <r>
    <x v="0"/>
    <x v="0"/>
    <x v="0"/>
    <s v="Wanda Cole"/>
    <d v="2016-10-22T00:00:00"/>
    <x v="9"/>
    <s v="2016"/>
    <x v="0"/>
    <n v="2"/>
    <n v="12.42"/>
    <n v="24.84"/>
  </r>
  <r>
    <x v="2"/>
    <x v="2"/>
    <x v="1"/>
    <s v="Gary Cook"/>
    <d v="2016-10-22T00:00:00"/>
    <x v="9"/>
    <s v="2016"/>
    <x v="2"/>
    <n v="7"/>
    <n v="17.829999999999998"/>
    <n v="124.80999999999999"/>
  </r>
  <r>
    <x v="0"/>
    <x v="0"/>
    <x v="0"/>
    <s v="Walter Meyer"/>
    <d v="2016-10-22T00:00:00"/>
    <x v="9"/>
    <s v="2016"/>
    <x v="0"/>
    <n v="9"/>
    <n v="12.42"/>
    <n v="111.78"/>
  </r>
  <r>
    <x v="2"/>
    <x v="4"/>
    <x v="1"/>
    <s v="Teresa Fisher"/>
    <d v="2016-10-23T00:00:00"/>
    <x v="9"/>
    <s v="2016"/>
    <x v="0"/>
    <n v="5"/>
    <n v="12.42"/>
    <n v="62.1"/>
  </r>
  <r>
    <x v="1"/>
    <x v="5"/>
    <x v="1"/>
    <s v="Diana Hamilton"/>
    <d v="2016-10-23T00:00:00"/>
    <x v="9"/>
    <s v="2016"/>
    <x v="2"/>
    <n v="3"/>
    <n v="17.829999999999998"/>
    <n v="53.489999999999995"/>
  </r>
  <r>
    <x v="1"/>
    <x v="2"/>
    <x v="1"/>
    <s v="Cheryl Morris"/>
    <d v="2016-10-23T00:00:00"/>
    <x v="9"/>
    <s v="2016"/>
    <x v="0"/>
    <n v="4"/>
    <n v="12.42"/>
    <n v="49.68"/>
  </r>
  <r>
    <x v="1"/>
    <x v="5"/>
    <x v="1"/>
    <s v="Joshua Baker"/>
    <d v="2016-10-23T00:00:00"/>
    <x v="9"/>
    <s v="2016"/>
    <x v="2"/>
    <n v="9"/>
    <n v="17.829999999999998"/>
    <n v="160.46999999999997"/>
  </r>
  <r>
    <x v="0"/>
    <x v="1"/>
    <x v="0"/>
    <s v="Jane Sims"/>
    <d v="2016-10-23T00:00:00"/>
    <x v="9"/>
    <s v="2016"/>
    <x v="0"/>
    <n v="7"/>
    <n v="12.42"/>
    <n v="86.94"/>
  </r>
  <r>
    <x v="2"/>
    <x v="4"/>
    <x v="1"/>
    <s v="Roger Bell"/>
    <d v="2016-10-23T00:00:00"/>
    <x v="9"/>
    <s v="2016"/>
    <x v="1"/>
    <n v="7"/>
    <n v="16.32"/>
    <n v="114.24000000000001"/>
  </r>
  <r>
    <x v="3"/>
    <x v="1"/>
    <x v="0"/>
    <s v="Robert Hayes"/>
    <d v="2016-10-23T00:00:00"/>
    <x v="9"/>
    <s v="2016"/>
    <x v="1"/>
    <n v="3"/>
    <n v="16.32"/>
    <n v="48.96"/>
  </r>
  <r>
    <x v="0"/>
    <x v="0"/>
    <x v="0"/>
    <s v="Steven Miller"/>
    <d v="2016-10-23T00:00:00"/>
    <x v="9"/>
    <s v="2016"/>
    <x v="1"/>
    <n v="5"/>
    <n v="16.32"/>
    <n v="81.599999999999994"/>
  </r>
  <r>
    <x v="3"/>
    <x v="0"/>
    <x v="0"/>
    <s v="Jennifer Reyes"/>
    <d v="2016-10-24T00:00:00"/>
    <x v="9"/>
    <s v="2016"/>
    <x v="3"/>
    <n v="5"/>
    <n v="53.35"/>
    <n v="266.75"/>
  </r>
  <r>
    <x v="0"/>
    <x v="0"/>
    <x v="0"/>
    <s v="Robin Matthews"/>
    <d v="2016-10-24T00:00:00"/>
    <x v="9"/>
    <s v="2016"/>
    <x v="3"/>
    <n v="6"/>
    <n v="53.35"/>
    <n v="320.10000000000002"/>
  </r>
  <r>
    <x v="3"/>
    <x v="1"/>
    <x v="0"/>
    <s v="Janet Freeman"/>
    <d v="2016-10-24T00:00:00"/>
    <x v="9"/>
    <s v="2016"/>
    <x v="0"/>
    <n v="9"/>
    <n v="12.42"/>
    <n v="111.78"/>
  </r>
  <r>
    <x v="0"/>
    <x v="0"/>
    <x v="0"/>
    <s v="Joan Cooper"/>
    <d v="2016-10-24T00:00:00"/>
    <x v="9"/>
    <s v="2016"/>
    <x v="2"/>
    <n v="7"/>
    <n v="17.829999999999998"/>
    <n v="124.80999999999999"/>
  </r>
  <r>
    <x v="3"/>
    <x v="1"/>
    <x v="0"/>
    <s v="Heather Andrews"/>
    <d v="2016-10-24T00:00:00"/>
    <x v="9"/>
    <s v="2016"/>
    <x v="3"/>
    <n v="6"/>
    <n v="53.35"/>
    <n v="320.10000000000002"/>
  </r>
  <r>
    <x v="0"/>
    <x v="3"/>
    <x v="0"/>
    <s v="Emily Duncan"/>
    <d v="2016-10-24T00:00:00"/>
    <x v="9"/>
    <s v="2016"/>
    <x v="3"/>
    <n v="9"/>
    <n v="53.35"/>
    <n v="480.15000000000003"/>
  </r>
  <r>
    <x v="2"/>
    <x v="2"/>
    <x v="1"/>
    <s v="Mary Green"/>
    <d v="2016-10-24T00:00:00"/>
    <x v="9"/>
    <s v="2016"/>
    <x v="3"/>
    <n v="9"/>
    <n v="53.35"/>
    <n v="480.15000000000003"/>
  </r>
  <r>
    <x v="0"/>
    <x v="1"/>
    <x v="0"/>
    <s v="Lawrence Ruiz"/>
    <d v="2016-10-24T00:00:00"/>
    <x v="9"/>
    <s v="2016"/>
    <x v="3"/>
    <n v="5"/>
    <n v="53.35"/>
    <n v="266.75"/>
  </r>
  <r>
    <x v="2"/>
    <x v="5"/>
    <x v="1"/>
    <s v="Joan Robinson"/>
    <d v="2016-10-24T00:00:00"/>
    <x v="9"/>
    <s v="2016"/>
    <x v="2"/>
    <n v="10"/>
    <n v="17.829999999999998"/>
    <n v="178.29999999999998"/>
  </r>
  <r>
    <x v="3"/>
    <x v="6"/>
    <x v="0"/>
    <s v="Maria Long"/>
    <d v="2016-10-24T00:00:00"/>
    <x v="9"/>
    <s v="2016"/>
    <x v="2"/>
    <n v="3"/>
    <n v="17.829999999999998"/>
    <n v="53.489999999999995"/>
  </r>
  <r>
    <x v="3"/>
    <x v="0"/>
    <x v="0"/>
    <s v="Nancy Meyer"/>
    <d v="2016-10-24T00:00:00"/>
    <x v="9"/>
    <s v="2016"/>
    <x v="0"/>
    <n v="1"/>
    <n v="12.42"/>
    <n v="12.42"/>
  </r>
  <r>
    <x v="0"/>
    <x v="1"/>
    <x v="0"/>
    <s v="Louis Marshall"/>
    <d v="2016-10-24T00:00:00"/>
    <x v="9"/>
    <s v="2016"/>
    <x v="3"/>
    <n v="7"/>
    <n v="53.35"/>
    <n v="373.45"/>
  </r>
  <r>
    <x v="3"/>
    <x v="1"/>
    <x v="0"/>
    <s v="Marie Rivera"/>
    <d v="2016-10-25T00:00:00"/>
    <x v="9"/>
    <s v="2016"/>
    <x v="3"/>
    <n v="8"/>
    <n v="53.35"/>
    <n v="426.8"/>
  </r>
  <r>
    <x v="2"/>
    <x v="4"/>
    <x v="1"/>
    <s v="Brian Bryant"/>
    <d v="2016-10-25T00:00:00"/>
    <x v="9"/>
    <s v="2016"/>
    <x v="0"/>
    <n v="6"/>
    <n v="12.42"/>
    <n v="74.52"/>
  </r>
  <r>
    <x v="3"/>
    <x v="6"/>
    <x v="0"/>
    <s v="Brandon Morales"/>
    <d v="2016-10-25T00:00:00"/>
    <x v="9"/>
    <s v="2016"/>
    <x v="1"/>
    <n v="3"/>
    <n v="16.32"/>
    <n v="48.96"/>
  </r>
  <r>
    <x v="2"/>
    <x v="5"/>
    <x v="1"/>
    <s v="Kathy Porter"/>
    <d v="2016-10-25T00:00:00"/>
    <x v="9"/>
    <s v="2016"/>
    <x v="0"/>
    <n v="6"/>
    <n v="12.42"/>
    <n v="74.52"/>
  </r>
  <r>
    <x v="3"/>
    <x v="3"/>
    <x v="0"/>
    <s v="Cynthia Mccoy"/>
    <d v="2016-10-25T00:00:00"/>
    <x v="9"/>
    <s v="2016"/>
    <x v="2"/>
    <n v="4"/>
    <n v="17.829999999999998"/>
    <n v="71.319999999999993"/>
  </r>
  <r>
    <x v="2"/>
    <x v="4"/>
    <x v="1"/>
    <s v="Joseph Reynolds"/>
    <d v="2016-10-25T00:00:00"/>
    <x v="9"/>
    <s v="2016"/>
    <x v="0"/>
    <n v="7"/>
    <n v="12.42"/>
    <n v="86.94"/>
  </r>
  <r>
    <x v="3"/>
    <x v="1"/>
    <x v="0"/>
    <s v="Mark Rogers"/>
    <d v="2016-10-25T00:00:00"/>
    <x v="9"/>
    <s v="2016"/>
    <x v="1"/>
    <n v="9"/>
    <n v="16.32"/>
    <n v="146.88"/>
  </r>
  <r>
    <x v="0"/>
    <x v="3"/>
    <x v="0"/>
    <s v="Judy Carpenter"/>
    <d v="2016-10-25T00:00:00"/>
    <x v="9"/>
    <s v="2016"/>
    <x v="1"/>
    <n v="3"/>
    <n v="16.32"/>
    <n v="48.96"/>
  </r>
  <r>
    <x v="3"/>
    <x v="0"/>
    <x v="0"/>
    <s v="Douglas Duncan"/>
    <d v="2016-10-25T00:00:00"/>
    <x v="9"/>
    <s v="2016"/>
    <x v="0"/>
    <n v="1"/>
    <n v="12.42"/>
    <n v="12.42"/>
  </r>
  <r>
    <x v="1"/>
    <x v="2"/>
    <x v="1"/>
    <s v="Mildred Hernandez"/>
    <d v="2016-10-25T00:00:00"/>
    <x v="9"/>
    <s v="2016"/>
    <x v="0"/>
    <n v="5"/>
    <n v="12.42"/>
    <n v="62.1"/>
  </r>
  <r>
    <x v="0"/>
    <x v="3"/>
    <x v="0"/>
    <s v="Harold Matthews"/>
    <d v="2016-10-25T00:00:00"/>
    <x v="9"/>
    <s v="2016"/>
    <x v="3"/>
    <n v="1"/>
    <n v="53.35"/>
    <n v="53.35"/>
  </r>
  <r>
    <x v="0"/>
    <x v="1"/>
    <x v="0"/>
    <s v="Evelyn Greene"/>
    <d v="2016-10-25T00:00:00"/>
    <x v="9"/>
    <s v="2016"/>
    <x v="0"/>
    <n v="9"/>
    <n v="12.42"/>
    <n v="111.78"/>
  </r>
  <r>
    <x v="4"/>
    <x v="0"/>
    <x v="0"/>
    <s v="Amy Carr"/>
    <d v="2016-10-25T00:00:00"/>
    <x v="9"/>
    <s v="2016"/>
    <x v="0"/>
    <n v="10"/>
    <n v="12.42"/>
    <n v="124.2"/>
  </r>
  <r>
    <x v="0"/>
    <x v="0"/>
    <x v="0"/>
    <s v="Kenneth Nelson"/>
    <d v="2016-10-25T00:00:00"/>
    <x v="9"/>
    <s v="2016"/>
    <x v="3"/>
    <n v="7"/>
    <n v="53.35"/>
    <n v="373.45"/>
  </r>
  <r>
    <x v="3"/>
    <x v="3"/>
    <x v="0"/>
    <s v="Johnny Fowler"/>
    <d v="2016-10-25T00:00:00"/>
    <x v="9"/>
    <s v="2016"/>
    <x v="1"/>
    <n v="1"/>
    <n v="16.32"/>
    <n v="16.32"/>
  </r>
  <r>
    <x v="0"/>
    <x v="3"/>
    <x v="0"/>
    <s v="Cynthia Lewis"/>
    <d v="2016-10-25T00:00:00"/>
    <x v="9"/>
    <s v="2016"/>
    <x v="3"/>
    <n v="8"/>
    <n v="53.35"/>
    <n v="426.8"/>
  </r>
  <r>
    <x v="2"/>
    <x v="2"/>
    <x v="1"/>
    <s v="Earl Morales"/>
    <d v="2016-10-25T00:00:00"/>
    <x v="9"/>
    <s v="2016"/>
    <x v="0"/>
    <n v="3"/>
    <n v="12.42"/>
    <n v="37.26"/>
  </r>
  <r>
    <x v="1"/>
    <x v="5"/>
    <x v="1"/>
    <s v="Helen Diaz"/>
    <d v="2016-10-25T00:00:00"/>
    <x v="9"/>
    <s v="2016"/>
    <x v="1"/>
    <n v="4"/>
    <n v="16.32"/>
    <n v="65.28"/>
  </r>
  <r>
    <x v="0"/>
    <x v="3"/>
    <x v="0"/>
    <s v="Dorothy Baker"/>
    <d v="2016-10-25T00:00:00"/>
    <x v="9"/>
    <s v="2016"/>
    <x v="0"/>
    <n v="4"/>
    <n v="12.42"/>
    <n v="49.68"/>
  </r>
  <r>
    <x v="2"/>
    <x v="2"/>
    <x v="1"/>
    <s v="Craig Reyes"/>
    <d v="2016-10-25T00:00:00"/>
    <x v="9"/>
    <s v="2016"/>
    <x v="0"/>
    <n v="5"/>
    <n v="12.42"/>
    <n v="62.1"/>
  </r>
  <r>
    <x v="4"/>
    <x v="0"/>
    <x v="0"/>
    <s v="Lillian Burke"/>
    <d v="2016-10-25T00:00:00"/>
    <x v="9"/>
    <s v="2016"/>
    <x v="2"/>
    <n v="6"/>
    <n v="17.829999999999998"/>
    <n v="106.97999999999999"/>
  </r>
  <r>
    <x v="3"/>
    <x v="6"/>
    <x v="0"/>
    <s v="Clarence Mason"/>
    <d v="2016-10-26T00:00:00"/>
    <x v="9"/>
    <s v="2016"/>
    <x v="0"/>
    <n v="7"/>
    <n v="12.42"/>
    <n v="86.94"/>
  </r>
  <r>
    <x v="2"/>
    <x v="4"/>
    <x v="1"/>
    <s v="Clarence Bishop"/>
    <d v="2016-10-26T00:00:00"/>
    <x v="9"/>
    <s v="2016"/>
    <x v="0"/>
    <n v="1"/>
    <n v="12.42"/>
    <n v="12.42"/>
  </r>
  <r>
    <x v="0"/>
    <x v="1"/>
    <x v="0"/>
    <s v="Katherine Mcdonald"/>
    <d v="2016-10-26T00:00:00"/>
    <x v="9"/>
    <s v="2016"/>
    <x v="0"/>
    <n v="3"/>
    <n v="12.42"/>
    <n v="37.26"/>
  </r>
  <r>
    <x v="3"/>
    <x v="0"/>
    <x v="0"/>
    <s v="Ann Duncan"/>
    <d v="2016-10-26T00:00:00"/>
    <x v="9"/>
    <s v="2016"/>
    <x v="2"/>
    <n v="7"/>
    <n v="17.829999999999998"/>
    <n v="124.80999999999999"/>
  </r>
  <r>
    <x v="3"/>
    <x v="6"/>
    <x v="0"/>
    <s v="Nicholas Ward"/>
    <d v="2016-10-26T00:00:00"/>
    <x v="9"/>
    <s v="2016"/>
    <x v="0"/>
    <n v="8"/>
    <n v="12.42"/>
    <n v="99.36"/>
  </r>
  <r>
    <x v="0"/>
    <x v="1"/>
    <x v="0"/>
    <s v="Sharon Rose"/>
    <d v="2016-10-26T00:00:00"/>
    <x v="9"/>
    <s v="2016"/>
    <x v="0"/>
    <n v="8"/>
    <n v="12.42"/>
    <n v="99.36"/>
  </r>
  <r>
    <x v="0"/>
    <x v="1"/>
    <x v="0"/>
    <s v="Carlos Greene"/>
    <d v="2016-10-26T00:00:00"/>
    <x v="9"/>
    <s v="2016"/>
    <x v="3"/>
    <n v="5"/>
    <n v="53.35"/>
    <n v="266.75"/>
  </r>
  <r>
    <x v="2"/>
    <x v="2"/>
    <x v="1"/>
    <s v="Russell Cooper"/>
    <d v="2016-10-26T00:00:00"/>
    <x v="9"/>
    <s v="2016"/>
    <x v="0"/>
    <n v="2"/>
    <n v="12.42"/>
    <n v="24.84"/>
  </r>
  <r>
    <x v="0"/>
    <x v="1"/>
    <x v="0"/>
    <s v="Jeffrey Miller"/>
    <d v="2016-10-26T00:00:00"/>
    <x v="9"/>
    <s v="2016"/>
    <x v="0"/>
    <n v="10"/>
    <n v="12.42"/>
    <n v="124.2"/>
  </r>
  <r>
    <x v="4"/>
    <x v="3"/>
    <x v="0"/>
    <s v="Albert Dunn"/>
    <d v="2016-10-26T00:00:00"/>
    <x v="9"/>
    <s v="2016"/>
    <x v="2"/>
    <n v="8"/>
    <n v="17.829999999999998"/>
    <n v="142.63999999999999"/>
  </r>
  <r>
    <x v="2"/>
    <x v="4"/>
    <x v="1"/>
    <s v="Kenneth West"/>
    <d v="2016-10-26T00:00:00"/>
    <x v="9"/>
    <s v="2016"/>
    <x v="0"/>
    <n v="4"/>
    <n v="12.42"/>
    <n v="49.68"/>
  </r>
  <r>
    <x v="2"/>
    <x v="4"/>
    <x v="1"/>
    <s v="Janet Stewart"/>
    <d v="2016-10-26T00:00:00"/>
    <x v="9"/>
    <s v="2016"/>
    <x v="0"/>
    <n v="6"/>
    <n v="12.42"/>
    <n v="74.52"/>
  </r>
  <r>
    <x v="3"/>
    <x v="1"/>
    <x v="0"/>
    <s v="Roy Collins"/>
    <d v="2016-10-26T00:00:00"/>
    <x v="9"/>
    <s v="2016"/>
    <x v="3"/>
    <n v="1"/>
    <n v="53.35"/>
    <n v="53.35"/>
  </r>
  <r>
    <x v="3"/>
    <x v="0"/>
    <x v="0"/>
    <s v="Jerry Smith"/>
    <d v="2016-10-26T00:00:00"/>
    <x v="9"/>
    <s v="2016"/>
    <x v="0"/>
    <n v="1"/>
    <n v="12.42"/>
    <n v="12.42"/>
  </r>
  <r>
    <x v="1"/>
    <x v="4"/>
    <x v="1"/>
    <s v="Samuel Garza"/>
    <d v="2016-10-27T00:00:00"/>
    <x v="9"/>
    <s v="2016"/>
    <x v="1"/>
    <n v="9"/>
    <n v="16.32"/>
    <n v="146.88"/>
  </r>
  <r>
    <x v="3"/>
    <x v="3"/>
    <x v="0"/>
    <s v="Chris George"/>
    <d v="2016-10-27T00:00:00"/>
    <x v="9"/>
    <s v="2016"/>
    <x v="3"/>
    <n v="4"/>
    <n v="53.35"/>
    <n v="213.4"/>
  </r>
  <r>
    <x v="3"/>
    <x v="3"/>
    <x v="0"/>
    <s v="Johnny Fowler"/>
    <d v="2016-10-27T00:00:00"/>
    <x v="9"/>
    <s v="2016"/>
    <x v="3"/>
    <n v="6"/>
    <n v="53.35"/>
    <n v="320.10000000000002"/>
  </r>
  <r>
    <x v="2"/>
    <x v="2"/>
    <x v="1"/>
    <s v="Jerry Collins"/>
    <d v="2016-10-27T00:00:00"/>
    <x v="9"/>
    <s v="2016"/>
    <x v="1"/>
    <n v="1"/>
    <n v="16.32"/>
    <n v="16.32"/>
  </r>
  <r>
    <x v="0"/>
    <x v="1"/>
    <x v="0"/>
    <s v="Mark Alexander"/>
    <d v="2016-10-27T00:00:00"/>
    <x v="9"/>
    <s v="2016"/>
    <x v="0"/>
    <n v="10"/>
    <n v="12.42"/>
    <n v="124.2"/>
  </r>
  <r>
    <x v="1"/>
    <x v="5"/>
    <x v="1"/>
    <s v="Kathy Porter"/>
    <d v="2016-10-27T00:00:00"/>
    <x v="9"/>
    <s v="2016"/>
    <x v="3"/>
    <n v="5"/>
    <n v="53.35"/>
    <n v="266.75"/>
  </r>
  <r>
    <x v="3"/>
    <x v="3"/>
    <x v="0"/>
    <s v="Eric Ellis"/>
    <d v="2016-10-27T00:00:00"/>
    <x v="9"/>
    <s v="2016"/>
    <x v="2"/>
    <n v="3"/>
    <n v="17.829999999999998"/>
    <n v="53.489999999999995"/>
  </r>
  <r>
    <x v="0"/>
    <x v="3"/>
    <x v="0"/>
    <s v="Keith Berry"/>
    <d v="2016-10-27T00:00:00"/>
    <x v="9"/>
    <s v="2016"/>
    <x v="3"/>
    <n v="1"/>
    <n v="53.35"/>
    <n v="53.35"/>
  </r>
  <r>
    <x v="0"/>
    <x v="6"/>
    <x v="0"/>
    <s v="Ryan Arnold"/>
    <d v="2016-10-27T00:00:00"/>
    <x v="9"/>
    <s v="2016"/>
    <x v="0"/>
    <n v="6"/>
    <n v="12.42"/>
    <n v="74.52"/>
  </r>
  <r>
    <x v="2"/>
    <x v="2"/>
    <x v="1"/>
    <s v="Carol Pierce"/>
    <d v="2016-10-27T00:00:00"/>
    <x v="9"/>
    <s v="2016"/>
    <x v="1"/>
    <n v="3"/>
    <n v="16.32"/>
    <n v="48.96"/>
  </r>
  <r>
    <x v="2"/>
    <x v="4"/>
    <x v="1"/>
    <s v="Alan Cole"/>
    <d v="2016-10-27T00:00:00"/>
    <x v="9"/>
    <s v="2016"/>
    <x v="0"/>
    <n v="5"/>
    <n v="12.42"/>
    <n v="62.1"/>
  </r>
  <r>
    <x v="0"/>
    <x v="6"/>
    <x v="0"/>
    <s v="Theresa Kennedy"/>
    <d v="2016-10-27T00:00:00"/>
    <x v="9"/>
    <s v="2016"/>
    <x v="0"/>
    <n v="2"/>
    <n v="12.42"/>
    <n v="24.84"/>
  </r>
  <r>
    <x v="0"/>
    <x v="3"/>
    <x v="0"/>
    <s v="David Allen"/>
    <d v="2016-10-27T00:00:00"/>
    <x v="9"/>
    <s v="2016"/>
    <x v="3"/>
    <n v="10"/>
    <n v="53.35"/>
    <n v="533.5"/>
  </r>
  <r>
    <x v="3"/>
    <x v="0"/>
    <x v="0"/>
    <s v="Joseph Bishop"/>
    <d v="2016-10-27T00:00:00"/>
    <x v="9"/>
    <s v="2016"/>
    <x v="0"/>
    <n v="4"/>
    <n v="12.42"/>
    <n v="49.68"/>
  </r>
  <r>
    <x v="2"/>
    <x v="2"/>
    <x v="1"/>
    <s v="Earl White"/>
    <d v="2016-10-28T00:00:00"/>
    <x v="9"/>
    <s v="2016"/>
    <x v="2"/>
    <n v="7"/>
    <n v="17.829999999999998"/>
    <n v="124.80999999999999"/>
  </r>
  <r>
    <x v="1"/>
    <x v="4"/>
    <x v="1"/>
    <s v="Samuel Garza"/>
    <d v="2016-10-28T00:00:00"/>
    <x v="9"/>
    <s v="2016"/>
    <x v="3"/>
    <n v="2"/>
    <n v="53.35"/>
    <n v="106.7"/>
  </r>
  <r>
    <x v="0"/>
    <x v="1"/>
    <x v="0"/>
    <s v="Frank Owens"/>
    <d v="2016-10-28T00:00:00"/>
    <x v="9"/>
    <s v="2016"/>
    <x v="3"/>
    <n v="3"/>
    <n v="53.35"/>
    <n v="160.05000000000001"/>
  </r>
  <r>
    <x v="2"/>
    <x v="4"/>
    <x v="1"/>
    <s v="Gloria Oliver"/>
    <d v="2016-10-28T00:00:00"/>
    <x v="9"/>
    <s v="2016"/>
    <x v="2"/>
    <n v="6"/>
    <n v="17.829999999999998"/>
    <n v="106.97999999999999"/>
  </r>
  <r>
    <x v="0"/>
    <x v="0"/>
    <x v="0"/>
    <s v="Dennis Reed"/>
    <d v="2016-10-28T00:00:00"/>
    <x v="9"/>
    <s v="2016"/>
    <x v="0"/>
    <n v="6"/>
    <n v="12.42"/>
    <n v="74.52"/>
  </r>
  <r>
    <x v="0"/>
    <x v="3"/>
    <x v="0"/>
    <s v="Ruby Evans"/>
    <d v="2016-10-28T00:00:00"/>
    <x v="9"/>
    <s v="2016"/>
    <x v="1"/>
    <n v="1"/>
    <n v="16.32"/>
    <n v="16.32"/>
  </r>
  <r>
    <x v="0"/>
    <x v="6"/>
    <x v="0"/>
    <s v="Raymond Clark"/>
    <d v="2016-10-28T00:00:00"/>
    <x v="9"/>
    <s v="2016"/>
    <x v="0"/>
    <n v="2"/>
    <n v="12.42"/>
    <n v="24.84"/>
  </r>
  <r>
    <x v="2"/>
    <x v="2"/>
    <x v="1"/>
    <s v="Joan Austin"/>
    <d v="2016-10-28T00:00:00"/>
    <x v="9"/>
    <s v="2016"/>
    <x v="2"/>
    <n v="5"/>
    <n v="17.829999999999998"/>
    <n v="89.149999999999991"/>
  </r>
  <r>
    <x v="3"/>
    <x v="1"/>
    <x v="0"/>
    <s v="Ronald Kim"/>
    <d v="2016-10-28T00:00:00"/>
    <x v="9"/>
    <s v="2016"/>
    <x v="0"/>
    <n v="2"/>
    <n v="12.42"/>
    <n v="24.84"/>
  </r>
  <r>
    <x v="2"/>
    <x v="4"/>
    <x v="1"/>
    <s v="Lois Fernandez"/>
    <d v="2016-10-29T00:00:00"/>
    <x v="9"/>
    <s v="2016"/>
    <x v="1"/>
    <n v="5"/>
    <n v="16.32"/>
    <n v="81.599999999999994"/>
  </r>
  <r>
    <x v="2"/>
    <x v="4"/>
    <x v="1"/>
    <s v="Donald Ryan"/>
    <d v="2016-10-29T00:00:00"/>
    <x v="9"/>
    <s v="2016"/>
    <x v="0"/>
    <n v="8"/>
    <n v="12.42"/>
    <n v="99.36"/>
  </r>
  <r>
    <x v="0"/>
    <x v="1"/>
    <x v="0"/>
    <s v="Edward Cooper"/>
    <d v="2016-10-29T00:00:00"/>
    <x v="9"/>
    <s v="2016"/>
    <x v="3"/>
    <n v="4"/>
    <n v="53.35"/>
    <n v="213.4"/>
  </r>
  <r>
    <x v="2"/>
    <x v="2"/>
    <x v="1"/>
    <s v="Jason Berry"/>
    <d v="2016-10-29T00:00:00"/>
    <x v="9"/>
    <s v="2016"/>
    <x v="1"/>
    <n v="3"/>
    <n v="16.32"/>
    <n v="48.96"/>
  </r>
  <r>
    <x v="0"/>
    <x v="1"/>
    <x v="0"/>
    <s v="Lawrence Ruiz"/>
    <d v="2016-10-29T00:00:00"/>
    <x v="9"/>
    <s v="2016"/>
    <x v="1"/>
    <n v="3"/>
    <n v="16.32"/>
    <n v="48.96"/>
  </r>
  <r>
    <x v="1"/>
    <x v="5"/>
    <x v="1"/>
    <s v="Beverly Jacobs"/>
    <d v="2016-10-29T00:00:00"/>
    <x v="9"/>
    <s v="2016"/>
    <x v="1"/>
    <n v="2"/>
    <n v="16.32"/>
    <n v="32.64"/>
  </r>
  <r>
    <x v="0"/>
    <x v="0"/>
    <x v="0"/>
    <s v="Jeremy Richards"/>
    <d v="2016-10-29T00:00:00"/>
    <x v="9"/>
    <s v="2016"/>
    <x v="2"/>
    <n v="8"/>
    <n v="17.829999999999998"/>
    <n v="142.63999999999999"/>
  </r>
  <r>
    <x v="0"/>
    <x v="0"/>
    <x v="0"/>
    <s v="Roy Rivera"/>
    <d v="2016-10-29T00:00:00"/>
    <x v="9"/>
    <s v="2016"/>
    <x v="1"/>
    <n v="8"/>
    <n v="16.32"/>
    <n v="130.56"/>
  </r>
  <r>
    <x v="2"/>
    <x v="2"/>
    <x v="1"/>
    <s v="Ruth Day"/>
    <d v="2016-10-29T00:00:00"/>
    <x v="9"/>
    <s v="2016"/>
    <x v="1"/>
    <n v="3"/>
    <n v="16.32"/>
    <n v="48.96"/>
  </r>
  <r>
    <x v="2"/>
    <x v="4"/>
    <x v="1"/>
    <s v="Martha Harper"/>
    <d v="2016-10-29T00:00:00"/>
    <x v="9"/>
    <s v="2016"/>
    <x v="2"/>
    <n v="1"/>
    <n v="17.829999999999998"/>
    <n v="17.829999999999998"/>
  </r>
  <r>
    <x v="0"/>
    <x v="6"/>
    <x v="0"/>
    <s v="Lois Baker"/>
    <d v="2016-10-29T00:00:00"/>
    <x v="9"/>
    <s v="2016"/>
    <x v="2"/>
    <n v="3"/>
    <n v="17.829999999999998"/>
    <n v="53.489999999999995"/>
  </r>
  <r>
    <x v="0"/>
    <x v="1"/>
    <x v="0"/>
    <s v="Phyllis Johnston"/>
    <d v="2016-10-30T00:00:00"/>
    <x v="9"/>
    <s v="2016"/>
    <x v="2"/>
    <n v="1"/>
    <n v="17.829999999999998"/>
    <n v="17.829999999999998"/>
  </r>
  <r>
    <x v="3"/>
    <x v="0"/>
    <x v="0"/>
    <s v="Jean Fowler"/>
    <d v="2016-10-30T00:00:00"/>
    <x v="9"/>
    <s v="2016"/>
    <x v="2"/>
    <n v="8"/>
    <n v="17.829999999999998"/>
    <n v="142.63999999999999"/>
  </r>
  <r>
    <x v="4"/>
    <x v="0"/>
    <x v="0"/>
    <s v="Alice Kelly"/>
    <d v="2016-10-30T00:00:00"/>
    <x v="9"/>
    <s v="2016"/>
    <x v="0"/>
    <n v="7"/>
    <n v="12.42"/>
    <n v="86.94"/>
  </r>
  <r>
    <x v="1"/>
    <x v="2"/>
    <x v="1"/>
    <s v="Ruth Kennedy"/>
    <d v="2016-10-30T00:00:00"/>
    <x v="9"/>
    <s v="2016"/>
    <x v="3"/>
    <n v="5"/>
    <n v="53.35"/>
    <n v="266.75"/>
  </r>
  <r>
    <x v="3"/>
    <x v="0"/>
    <x v="0"/>
    <s v="Eugene Hughes"/>
    <d v="2016-10-30T00:00:00"/>
    <x v="9"/>
    <s v="2016"/>
    <x v="1"/>
    <n v="3"/>
    <n v="16.32"/>
    <n v="48.96"/>
  </r>
  <r>
    <x v="0"/>
    <x v="1"/>
    <x v="0"/>
    <s v="Mark Alexander"/>
    <d v="2016-10-30T00:00:00"/>
    <x v="9"/>
    <s v="2016"/>
    <x v="2"/>
    <n v="7"/>
    <n v="17.829999999999998"/>
    <n v="124.80999999999999"/>
  </r>
  <r>
    <x v="0"/>
    <x v="3"/>
    <x v="0"/>
    <s v="Lois Woods"/>
    <d v="2016-10-30T00:00:00"/>
    <x v="9"/>
    <s v="2016"/>
    <x v="0"/>
    <n v="8"/>
    <n v="12.42"/>
    <n v="99.36"/>
  </r>
  <r>
    <x v="2"/>
    <x v="2"/>
    <x v="1"/>
    <s v="Ryan Ramos"/>
    <d v="2016-10-30T00:00:00"/>
    <x v="9"/>
    <s v="2016"/>
    <x v="2"/>
    <n v="8"/>
    <n v="17.829999999999998"/>
    <n v="142.63999999999999"/>
  </r>
  <r>
    <x v="0"/>
    <x v="3"/>
    <x v="0"/>
    <s v="Albert Dunn"/>
    <d v="2016-10-30T00:00:00"/>
    <x v="9"/>
    <s v="2016"/>
    <x v="2"/>
    <n v="4"/>
    <n v="17.829999999999998"/>
    <n v="71.319999999999993"/>
  </r>
  <r>
    <x v="2"/>
    <x v="2"/>
    <x v="1"/>
    <s v="Henry Sanders"/>
    <d v="2016-10-30T00:00:00"/>
    <x v="9"/>
    <s v="2016"/>
    <x v="1"/>
    <n v="7"/>
    <n v="16.32"/>
    <n v="114.24000000000001"/>
  </r>
  <r>
    <x v="3"/>
    <x v="0"/>
    <x v="0"/>
    <s v="Robin Matthews"/>
    <d v="2016-10-31T00:00:00"/>
    <x v="9"/>
    <s v="2016"/>
    <x v="1"/>
    <n v="5"/>
    <n v="16.32"/>
    <n v="81.599999999999994"/>
  </r>
  <r>
    <x v="0"/>
    <x v="3"/>
    <x v="0"/>
    <s v="Stephen Welch"/>
    <d v="2016-10-31T00:00:00"/>
    <x v="9"/>
    <s v="2016"/>
    <x v="0"/>
    <n v="6"/>
    <n v="12.42"/>
    <n v="74.52"/>
  </r>
  <r>
    <x v="0"/>
    <x v="1"/>
    <x v="0"/>
    <s v="Virginia Alvarez"/>
    <d v="2016-10-31T00:00:00"/>
    <x v="9"/>
    <s v="2016"/>
    <x v="0"/>
    <n v="2"/>
    <n v="12.42"/>
    <n v="24.84"/>
  </r>
  <r>
    <x v="2"/>
    <x v="2"/>
    <x v="1"/>
    <s v="Margaret James"/>
    <d v="2016-10-31T00:00:00"/>
    <x v="9"/>
    <s v="2016"/>
    <x v="0"/>
    <n v="8"/>
    <n v="12.42"/>
    <n v="99.36"/>
  </r>
  <r>
    <x v="2"/>
    <x v="2"/>
    <x v="1"/>
    <s v="Earl Morales"/>
    <d v="2016-10-31T00:00:00"/>
    <x v="9"/>
    <s v="2016"/>
    <x v="1"/>
    <n v="9"/>
    <n v="16.32"/>
    <n v="146.88"/>
  </r>
  <r>
    <x v="0"/>
    <x v="3"/>
    <x v="0"/>
    <s v="Benjamin Willis"/>
    <d v="2016-10-31T00:00:00"/>
    <x v="9"/>
    <s v="2016"/>
    <x v="2"/>
    <n v="8"/>
    <n v="17.829999999999998"/>
    <n v="142.63999999999999"/>
  </r>
  <r>
    <x v="0"/>
    <x v="1"/>
    <x v="0"/>
    <s v="Ashley Spencer"/>
    <d v="2016-10-31T00:00:00"/>
    <x v="9"/>
    <s v="2016"/>
    <x v="3"/>
    <n v="4"/>
    <n v="53.35"/>
    <n v="213.4"/>
  </r>
  <r>
    <x v="2"/>
    <x v="2"/>
    <x v="1"/>
    <s v="Jessica Miller"/>
    <d v="2016-10-31T00:00:00"/>
    <x v="9"/>
    <s v="2016"/>
    <x v="2"/>
    <n v="7"/>
    <n v="17.829999999999998"/>
    <n v="124.80999999999999"/>
  </r>
  <r>
    <x v="3"/>
    <x v="1"/>
    <x v="0"/>
    <s v="Frank Owens"/>
    <d v="2016-10-31T00:00:00"/>
    <x v="9"/>
    <s v="2016"/>
    <x v="0"/>
    <n v="6"/>
    <n v="12.42"/>
    <n v="74.52"/>
  </r>
  <r>
    <x v="0"/>
    <x v="1"/>
    <x v="0"/>
    <s v="Sharon Rose"/>
    <d v="2016-10-31T00:00:00"/>
    <x v="9"/>
    <s v="2016"/>
    <x v="0"/>
    <n v="10"/>
    <n v="12.42"/>
    <n v="124.2"/>
  </r>
  <r>
    <x v="1"/>
    <x v="4"/>
    <x v="1"/>
    <s v="Joseph Reynolds"/>
    <d v="2016-10-31T00:00:00"/>
    <x v="9"/>
    <s v="2016"/>
    <x v="0"/>
    <n v="8"/>
    <n v="12.42"/>
    <n v="99.36"/>
  </r>
  <r>
    <x v="0"/>
    <x v="6"/>
    <x v="0"/>
    <s v="Janice Ford"/>
    <d v="2016-10-31T00:00:00"/>
    <x v="9"/>
    <s v="2016"/>
    <x v="2"/>
    <n v="9"/>
    <n v="17.829999999999998"/>
    <n v="160.46999999999997"/>
  </r>
  <r>
    <x v="1"/>
    <x v="5"/>
    <x v="1"/>
    <s v="Martha Bell"/>
    <d v="2016-10-31T00:00:00"/>
    <x v="9"/>
    <s v="2016"/>
    <x v="3"/>
    <n v="8"/>
    <n v="53.35"/>
    <n v="426.8"/>
  </r>
  <r>
    <x v="2"/>
    <x v="2"/>
    <x v="1"/>
    <s v="Gloria Morris"/>
    <d v="2016-11-01T00:00:00"/>
    <x v="10"/>
    <s v="2016"/>
    <x v="3"/>
    <n v="1"/>
    <n v="53.35"/>
    <n v="53.35"/>
  </r>
  <r>
    <x v="0"/>
    <x v="0"/>
    <x v="0"/>
    <s v="Phillip Young"/>
    <d v="2016-11-01T00:00:00"/>
    <x v="10"/>
    <s v="2016"/>
    <x v="1"/>
    <n v="2"/>
    <n v="16.32"/>
    <n v="32.64"/>
  </r>
  <r>
    <x v="0"/>
    <x v="3"/>
    <x v="0"/>
    <s v="Joshua Washington"/>
    <d v="2016-11-01T00:00:00"/>
    <x v="10"/>
    <s v="2016"/>
    <x v="3"/>
    <n v="4"/>
    <n v="53.35"/>
    <n v="213.4"/>
  </r>
  <r>
    <x v="3"/>
    <x v="1"/>
    <x v="0"/>
    <s v="Frances Campbell"/>
    <d v="2016-11-01T00:00:00"/>
    <x v="10"/>
    <s v="2016"/>
    <x v="0"/>
    <n v="9"/>
    <n v="12.42"/>
    <n v="111.78"/>
  </r>
  <r>
    <x v="3"/>
    <x v="0"/>
    <x v="0"/>
    <s v="Lori Shaw"/>
    <d v="2016-11-01T00:00:00"/>
    <x v="10"/>
    <s v="2016"/>
    <x v="3"/>
    <n v="10"/>
    <n v="53.35"/>
    <n v="533.5"/>
  </r>
  <r>
    <x v="0"/>
    <x v="1"/>
    <x v="0"/>
    <s v="Roger Freeman"/>
    <d v="2016-11-01T00:00:00"/>
    <x v="10"/>
    <s v="2016"/>
    <x v="0"/>
    <n v="9"/>
    <n v="12.42"/>
    <n v="111.78"/>
  </r>
  <r>
    <x v="2"/>
    <x v="7"/>
    <x v="1"/>
    <s v="Rachel Dunn"/>
    <d v="2016-11-01T00:00:00"/>
    <x v="10"/>
    <s v="2016"/>
    <x v="2"/>
    <n v="5"/>
    <n v="17.829999999999998"/>
    <n v="89.149999999999991"/>
  </r>
  <r>
    <x v="1"/>
    <x v="4"/>
    <x v="1"/>
    <s v="Jean Griffin"/>
    <d v="2016-11-01T00:00:00"/>
    <x v="10"/>
    <s v="2016"/>
    <x v="2"/>
    <n v="2"/>
    <n v="17.829999999999998"/>
    <n v="35.659999999999997"/>
  </r>
  <r>
    <x v="4"/>
    <x v="1"/>
    <x v="0"/>
    <s v="Betty Stewart"/>
    <d v="2016-11-01T00:00:00"/>
    <x v="10"/>
    <s v="2016"/>
    <x v="2"/>
    <n v="5"/>
    <n v="17.829999999999998"/>
    <n v="89.149999999999991"/>
  </r>
  <r>
    <x v="3"/>
    <x v="0"/>
    <x v="0"/>
    <s v="Eugene Schmidt"/>
    <d v="2016-11-01T00:00:00"/>
    <x v="10"/>
    <s v="2016"/>
    <x v="2"/>
    <n v="8"/>
    <n v="17.829999999999998"/>
    <n v="142.63999999999999"/>
  </r>
  <r>
    <x v="2"/>
    <x v="2"/>
    <x v="1"/>
    <s v="Gregory Richardson"/>
    <d v="2016-11-01T00:00:00"/>
    <x v="10"/>
    <s v="2016"/>
    <x v="2"/>
    <n v="3"/>
    <n v="17.829999999999998"/>
    <n v="53.489999999999995"/>
  </r>
  <r>
    <x v="0"/>
    <x v="1"/>
    <x v="0"/>
    <s v="Debra Palmer"/>
    <d v="2016-11-01T00:00:00"/>
    <x v="10"/>
    <s v="2016"/>
    <x v="1"/>
    <n v="2"/>
    <n v="16.32"/>
    <n v="32.64"/>
  </r>
  <r>
    <x v="0"/>
    <x v="1"/>
    <x v="0"/>
    <s v="Evelyn Greene"/>
    <d v="2016-11-01T00:00:00"/>
    <x v="10"/>
    <s v="2016"/>
    <x v="3"/>
    <n v="5"/>
    <n v="53.35"/>
    <n v="266.75"/>
  </r>
  <r>
    <x v="3"/>
    <x v="0"/>
    <x v="0"/>
    <s v="Gary Young"/>
    <d v="2016-11-01T00:00:00"/>
    <x v="10"/>
    <s v="2016"/>
    <x v="0"/>
    <n v="7"/>
    <n v="12.42"/>
    <n v="86.94"/>
  </r>
  <r>
    <x v="0"/>
    <x v="0"/>
    <x v="0"/>
    <s v="Harold Rodriguez"/>
    <d v="2016-11-01T00:00:00"/>
    <x v="10"/>
    <s v="2016"/>
    <x v="1"/>
    <n v="5"/>
    <n v="16.32"/>
    <n v="81.599999999999994"/>
  </r>
  <r>
    <x v="0"/>
    <x v="3"/>
    <x v="0"/>
    <s v="Frank Spencer"/>
    <d v="2016-11-01T00:00:00"/>
    <x v="10"/>
    <s v="2016"/>
    <x v="3"/>
    <n v="4"/>
    <n v="53.35"/>
    <n v="213.4"/>
  </r>
  <r>
    <x v="0"/>
    <x v="0"/>
    <x v="0"/>
    <s v="Roy Franklin"/>
    <d v="2016-11-01T00:00:00"/>
    <x v="10"/>
    <s v="2016"/>
    <x v="0"/>
    <n v="10"/>
    <n v="12.42"/>
    <n v="124.2"/>
  </r>
  <r>
    <x v="1"/>
    <x v="2"/>
    <x v="1"/>
    <s v="Kimberly Lee"/>
    <d v="2016-11-02T00:00:00"/>
    <x v="10"/>
    <s v="2016"/>
    <x v="2"/>
    <n v="7"/>
    <n v="17.829999999999998"/>
    <n v="124.80999999999999"/>
  </r>
  <r>
    <x v="2"/>
    <x v="5"/>
    <x v="1"/>
    <s v="Dennis Fields"/>
    <d v="2016-11-02T00:00:00"/>
    <x v="10"/>
    <s v="2016"/>
    <x v="3"/>
    <n v="5"/>
    <n v="53.35"/>
    <n v="266.75"/>
  </r>
  <r>
    <x v="0"/>
    <x v="1"/>
    <x v="0"/>
    <s v="Heather Andrews"/>
    <d v="2016-11-02T00:00:00"/>
    <x v="10"/>
    <s v="2016"/>
    <x v="1"/>
    <n v="4"/>
    <n v="16.32"/>
    <n v="65.28"/>
  </r>
  <r>
    <x v="0"/>
    <x v="0"/>
    <x v="0"/>
    <s v="Joseph Bishop"/>
    <d v="2016-11-02T00:00:00"/>
    <x v="10"/>
    <s v="2016"/>
    <x v="2"/>
    <n v="10"/>
    <n v="17.829999999999998"/>
    <n v="178.29999999999998"/>
  </r>
  <r>
    <x v="4"/>
    <x v="1"/>
    <x v="0"/>
    <s v="Gloria Harper"/>
    <d v="2016-11-02T00:00:00"/>
    <x v="10"/>
    <s v="2016"/>
    <x v="0"/>
    <n v="5"/>
    <n v="12.42"/>
    <n v="62.1"/>
  </r>
  <r>
    <x v="0"/>
    <x v="1"/>
    <x v="0"/>
    <s v="Joshua Campbell"/>
    <d v="2016-11-02T00:00:00"/>
    <x v="10"/>
    <s v="2016"/>
    <x v="0"/>
    <n v="3"/>
    <n v="12.42"/>
    <n v="37.26"/>
  </r>
  <r>
    <x v="2"/>
    <x v="5"/>
    <x v="1"/>
    <s v="Ann Hall"/>
    <d v="2016-11-02T00:00:00"/>
    <x v="10"/>
    <s v="2016"/>
    <x v="0"/>
    <n v="5"/>
    <n v="12.42"/>
    <n v="62.1"/>
  </r>
  <r>
    <x v="0"/>
    <x v="1"/>
    <x v="0"/>
    <s v="Lawrence Ruiz"/>
    <d v="2016-11-02T00:00:00"/>
    <x v="10"/>
    <s v="2016"/>
    <x v="0"/>
    <n v="2"/>
    <n v="12.42"/>
    <n v="24.84"/>
  </r>
  <r>
    <x v="2"/>
    <x v="2"/>
    <x v="1"/>
    <s v="Annie Hughes"/>
    <d v="2016-11-02T00:00:00"/>
    <x v="10"/>
    <s v="2016"/>
    <x v="0"/>
    <n v="1"/>
    <n v="12.42"/>
    <n v="12.42"/>
  </r>
  <r>
    <x v="0"/>
    <x v="6"/>
    <x v="0"/>
    <s v="Jane Watkins"/>
    <d v="2016-11-02T00:00:00"/>
    <x v="10"/>
    <s v="2016"/>
    <x v="1"/>
    <n v="2"/>
    <n v="16.32"/>
    <n v="32.64"/>
  </r>
  <r>
    <x v="0"/>
    <x v="0"/>
    <x v="0"/>
    <s v="Robin Matthews"/>
    <d v="2016-11-02T00:00:00"/>
    <x v="10"/>
    <s v="2016"/>
    <x v="2"/>
    <n v="4"/>
    <n v="17.829999999999998"/>
    <n v="71.319999999999993"/>
  </r>
  <r>
    <x v="0"/>
    <x v="1"/>
    <x v="0"/>
    <s v="Wayne Lawson"/>
    <d v="2016-11-02T00:00:00"/>
    <x v="10"/>
    <s v="2016"/>
    <x v="1"/>
    <n v="10"/>
    <n v="16.32"/>
    <n v="163.19999999999999"/>
  </r>
  <r>
    <x v="2"/>
    <x v="2"/>
    <x v="1"/>
    <s v="Kathy Schmidt"/>
    <d v="2016-11-02T00:00:00"/>
    <x v="10"/>
    <s v="2016"/>
    <x v="1"/>
    <n v="9"/>
    <n v="16.32"/>
    <n v="146.88"/>
  </r>
  <r>
    <x v="2"/>
    <x v="4"/>
    <x v="1"/>
    <s v="Brian Bryant"/>
    <d v="2016-11-02T00:00:00"/>
    <x v="10"/>
    <s v="2016"/>
    <x v="1"/>
    <n v="8"/>
    <n v="16.32"/>
    <n v="130.56"/>
  </r>
  <r>
    <x v="2"/>
    <x v="2"/>
    <x v="1"/>
    <s v="Annie Hughes"/>
    <d v="2016-11-02T00:00:00"/>
    <x v="10"/>
    <s v="2016"/>
    <x v="2"/>
    <n v="5"/>
    <n v="17.829999999999998"/>
    <n v="89.149999999999991"/>
  </r>
  <r>
    <x v="4"/>
    <x v="1"/>
    <x v="0"/>
    <s v="Antonio Mason"/>
    <d v="2016-11-02T00:00:00"/>
    <x v="10"/>
    <s v="2016"/>
    <x v="3"/>
    <n v="10"/>
    <n v="53.35"/>
    <n v="533.5"/>
  </r>
  <r>
    <x v="4"/>
    <x v="1"/>
    <x v="0"/>
    <s v="Frank Ramos"/>
    <d v="2016-11-02T00:00:00"/>
    <x v="10"/>
    <s v="2016"/>
    <x v="0"/>
    <n v="3"/>
    <n v="12.42"/>
    <n v="37.26"/>
  </r>
  <r>
    <x v="1"/>
    <x v="2"/>
    <x v="1"/>
    <s v="Mary Green"/>
    <d v="2016-11-02T00:00:00"/>
    <x v="10"/>
    <s v="2016"/>
    <x v="0"/>
    <n v="5"/>
    <n v="12.42"/>
    <n v="62.1"/>
  </r>
  <r>
    <x v="1"/>
    <x v="5"/>
    <x v="1"/>
    <s v="Kelly Wagner"/>
    <d v="2016-11-02T00:00:00"/>
    <x v="10"/>
    <s v="2016"/>
    <x v="3"/>
    <n v="4"/>
    <n v="53.35"/>
    <n v="213.4"/>
  </r>
  <r>
    <x v="0"/>
    <x v="0"/>
    <x v="0"/>
    <s v="Paul Perkins"/>
    <d v="2016-11-02T00:00:00"/>
    <x v="10"/>
    <s v="2016"/>
    <x v="0"/>
    <n v="7"/>
    <n v="12.42"/>
    <n v="86.94"/>
  </r>
  <r>
    <x v="0"/>
    <x v="3"/>
    <x v="0"/>
    <s v="Adam Russell"/>
    <d v="2016-11-02T00:00:00"/>
    <x v="10"/>
    <s v="2016"/>
    <x v="2"/>
    <n v="9"/>
    <n v="17.829999999999998"/>
    <n v="160.46999999999997"/>
  </r>
  <r>
    <x v="1"/>
    <x v="5"/>
    <x v="1"/>
    <s v="Tina Schmidt"/>
    <d v="2016-11-02T00:00:00"/>
    <x v="10"/>
    <s v="2016"/>
    <x v="3"/>
    <n v="2"/>
    <n v="53.35"/>
    <n v="106.7"/>
  </r>
  <r>
    <x v="2"/>
    <x v="5"/>
    <x v="1"/>
    <s v="Harold Duncan"/>
    <d v="2016-11-02T00:00:00"/>
    <x v="10"/>
    <s v="2016"/>
    <x v="1"/>
    <n v="10"/>
    <n v="16.32"/>
    <n v="163.19999999999999"/>
  </r>
  <r>
    <x v="0"/>
    <x v="1"/>
    <x v="0"/>
    <s v="Todd Holmes"/>
    <d v="2016-11-02T00:00:00"/>
    <x v="10"/>
    <s v="2016"/>
    <x v="0"/>
    <n v="1"/>
    <n v="12.42"/>
    <n v="12.42"/>
  </r>
  <r>
    <x v="3"/>
    <x v="3"/>
    <x v="0"/>
    <s v="Stephen Welch"/>
    <d v="2016-11-03T00:00:00"/>
    <x v="10"/>
    <s v="2016"/>
    <x v="0"/>
    <n v="3"/>
    <n v="12.42"/>
    <n v="37.26"/>
  </r>
  <r>
    <x v="0"/>
    <x v="1"/>
    <x v="0"/>
    <s v="Denise Perez"/>
    <d v="2016-11-03T00:00:00"/>
    <x v="10"/>
    <s v="2016"/>
    <x v="1"/>
    <n v="6"/>
    <n v="16.32"/>
    <n v="97.92"/>
  </r>
  <r>
    <x v="0"/>
    <x v="3"/>
    <x v="0"/>
    <s v="Donna Bryant"/>
    <d v="2016-11-03T00:00:00"/>
    <x v="10"/>
    <s v="2016"/>
    <x v="3"/>
    <n v="1"/>
    <n v="53.35"/>
    <n v="53.35"/>
  </r>
  <r>
    <x v="1"/>
    <x v="2"/>
    <x v="1"/>
    <s v="Jerry Davis"/>
    <d v="2016-11-03T00:00:00"/>
    <x v="10"/>
    <s v="2016"/>
    <x v="0"/>
    <n v="2"/>
    <n v="12.42"/>
    <n v="24.84"/>
  </r>
  <r>
    <x v="0"/>
    <x v="0"/>
    <x v="0"/>
    <s v="George Stone"/>
    <d v="2016-11-03T00:00:00"/>
    <x v="10"/>
    <s v="2016"/>
    <x v="0"/>
    <n v="6"/>
    <n v="12.42"/>
    <n v="74.52"/>
  </r>
  <r>
    <x v="3"/>
    <x v="3"/>
    <x v="0"/>
    <s v="Sean Weaver"/>
    <d v="2016-11-03T00:00:00"/>
    <x v="10"/>
    <s v="2016"/>
    <x v="3"/>
    <n v="2"/>
    <n v="53.35"/>
    <n v="106.7"/>
  </r>
  <r>
    <x v="2"/>
    <x v="5"/>
    <x v="1"/>
    <s v="Joan Robinson"/>
    <d v="2016-11-03T00:00:00"/>
    <x v="10"/>
    <s v="2016"/>
    <x v="2"/>
    <n v="5"/>
    <n v="17.829999999999998"/>
    <n v="89.149999999999991"/>
  </r>
  <r>
    <x v="4"/>
    <x v="3"/>
    <x v="0"/>
    <s v="Jacqueline Wheeler"/>
    <d v="2016-11-03T00:00:00"/>
    <x v="10"/>
    <s v="2016"/>
    <x v="0"/>
    <n v="1"/>
    <n v="12.42"/>
    <n v="12.42"/>
  </r>
  <r>
    <x v="3"/>
    <x v="0"/>
    <x v="0"/>
    <s v="Charles Ray"/>
    <d v="2016-11-03T00:00:00"/>
    <x v="10"/>
    <s v="2016"/>
    <x v="0"/>
    <n v="4"/>
    <n v="12.42"/>
    <n v="49.68"/>
  </r>
  <r>
    <x v="2"/>
    <x v="5"/>
    <x v="1"/>
    <s v="Andrea Lawrence"/>
    <d v="2016-11-03T00:00:00"/>
    <x v="10"/>
    <s v="2016"/>
    <x v="0"/>
    <n v="2"/>
    <n v="12.42"/>
    <n v="24.84"/>
  </r>
  <r>
    <x v="3"/>
    <x v="0"/>
    <x v="0"/>
    <s v="George Stone"/>
    <d v="2016-11-03T00:00:00"/>
    <x v="10"/>
    <s v="2016"/>
    <x v="0"/>
    <n v="3"/>
    <n v="12.42"/>
    <n v="37.26"/>
  </r>
  <r>
    <x v="0"/>
    <x v="0"/>
    <x v="0"/>
    <s v="Frank Murphy"/>
    <d v="2016-11-03T00:00:00"/>
    <x v="10"/>
    <s v="2016"/>
    <x v="2"/>
    <n v="6"/>
    <n v="17.829999999999998"/>
    <n v="106.97999999999999"/>
  </r>
  <r>
    <x v="0"/>
    <x v="0"/>
    <x v="0"/>
    <s v="Cheryl Williamson"/>
    <d v="2016-11-03T00:00:00"/>
    <x v="10"/>
    <s v="2016"/>
    <x v="0"/>
    <n v="7"/>
    <n v="12.42"/>
    <n v="86.94"/>
  </r>
  <r>
    <x v="2"/>
    <x v="2"/>
    <x v="1"/>
    <s v="Marilyn Carpenter"/>
    <d v="2016-11-03T00:00:00"/>
    <x v="10"/>
    <s v="2016"/>
    <x v="0"/>
    <n v="5"/>
    <n v="12.42"/>
    <n v="62.1"/>
  </r>
  <r>
    <x v="0"/>
    <x v="0"/>
    <x v="0"/>
    <s v="Roy Rivera"/>
    <d v="2016-11-03T00:00:00"/>
    <x v="10"/>
    <s v="2016"/>
    <x v="0"/>
    <n v="6"/>
    <n v="12.42"/>
    <n v="74.52"/>
  </r>
  <r>
    <x v="2"/>
    <x v="4"/>
    <x v="1"/>
    <s v="Brian Bryant"/>
    <d v="2016-11-03T00:00:00"/>
    <x v="10"/>
    <s v="2016"/>
    <x v="0"/>
    <n v="6"/>
    <n v="12.42"/>
    <n v="74.52"/>
  </r>
  <r>
    <x v="0"/>
    <x v="1"/>
    <x v="0"/>
    <s v="Anne Fisher"/>
    <d v="2016-11-04T00:00:00"/>
    <x v="10"/>
    <s v="2016"/>
    <x v="1"/>
    <n v="9"/>
    <n v="16.32"/>
    <n v="146.88"/>
  </r>
  <r>
    <x v="2"/>
    <x v="4"/>
    <x v="1"/>
    <s v="Gloria Oliver"/>
    <d v="2016-11-04T00:00:00"/>
    <x v="10"/>
    <s v="2016"/>
    <x v="3"/>
    <n v="2"/>
    <n v="53.35"/>
    <n v="106.7"/>
  </r>
  <r>
    <x v="2"/>
    <x v="5"/>
    <x v="1"/>
    <s v="Rebecca Ryan"/>
    <d v="2016-11-04T00:00:00"/>
    <x v="10"/>
    <s v="2016"/>
    <x v="1"/>
    <n v="10"/>
    <n v="16.32"/>
    <n v="163.19999999999999"/>
  </r>
  <r>
    <x v="1"/>
    <x v="5"/>
    <x v="1"/>
    <s v="Gerald Mcdonald"/>
    <d v="2016-11-04T00:00:00"/>
    <x v="10"/>
    <s v="2016"/>
    <x v="3"/>
    <n v="10"/>
    <n v="53.35"/>
    <n v="533.5"/>
  </r>
  <r>
    <x v="1"/>
    <x v="5"/>
    <x v="1"/>
    <s v="Martha Bell"/>
    <d v="2016-11-04T00:00:00"/>
    <x v="10"/>
    <s v="2016"/>
    <x v="3"/>
    <n v="9"/>
    <n v="53.35"/>
    <n v="480.15000000000003"/>
  </r>
  <r>
    <x v="0"/>
    <x v="0"/>
    <x v="0"/>
    <s v="Douglas Duncan"/>
    <d v="2016-11-04T00:00:00"/>
    <x v="10"/>
    <s v="2016"/>
    <x v="2"/>
    <n v="7"/>
    <n v="17.829999999999998"/>
    <n v="124.80999999999999"/>
  </r>
  <r>
    <x v="0"/>
    <x v="3"/>
    <x v="0"/>
    <s v="Ashley Adams"/>
    <d v="2016-11-04T00:00:00"/>
    <x v="10"/>
    <s v="2016"/>
    <x v="3"/>
    <n v="1"/>
    <n v="53.35"/>
    <n v="53.35"/>
  </r>
  <r>
    <x v="1"/>
    <x v="4"/>
    <x v="1"/>
    <s v="Thomas Lane"/>
    <d v="2016-11-04T00:00:00"/>
    <x v="10"/>
    <s v="2016"/>
    <x v="3"/>
    <n v="1"/>
    <n v="53.35"/>
    <n v="53.35"/>
  </r>
  <r>
    <x v="3"/>
    <x v="6"/>
    <x v="0"/>
    <s v="Albert Bradley"/>
    <d v="2016-11-04T00:00:00"/>
    <x v="10"/>
    <s v="2016"/>
    <x v="3"/>
    <n v="6"/>
    <n v="53.35"/>
    <n v="320.10000000000002"/>
  </r>
  <r>
    <x v="3"/>
    <x v="1"/>
    <x v="0"/>
    <s v="Ralph Gomez"/>
    <d v="2016-11-04T00:00:00"/>
    <x v="10"/>
    <s v="2016"/>
    <x v="2"/>
    <n v="9"/>
    <n v="17.829999999999998"/>
    <n v="160.46999999999997"/>
  </r>
  <r>
    <x v="0"/>
    <x v="6"/>
    <x v="0"/>
    <s v="Brandon Morales"/>
    <d v="2016-11-04T00:00:00"/>
    <x v="10"/>
    <s v="2016"/>
    <x v="0"/>
    <n v="6"/>
    <n v="12.42"/>
    <n v="74.52"/>
  </r>
  <r>
    <x v="2"/>
    <x v="5"/>
    <x v="1"/>
    <s v="Dennis Fields"/>
    <d v="2016-11-04T00:00:00"/>
    <x v="10"/>
    <s v="2016"/>
    <x v="3"/>
    <n v="5"/>
    <n v="53.35"/>
    <n v="266.75"/>
  </r>
  <r>
    <x v="0"/>
    <x v="0"/>
    <x v="0"/>
    <s v="Walter Kennedy"/>
    <d v="2016-11-04T00:00:00"/>
    <x v="10"/>
    <s v="2016"/>
    <x v="0"/>
    <n v="7"/>
    <n v="12.42"/>
    <n v="86.94"/>
  </r>
  <r>
    <x v="3"/>
    <x v="1"/>
    <x v="0"/>
    <s v="Kimberly Morris"/>
    <d v="2016-11-04T00:00:00"/>
    <x v="10"/>
    <s v="2016"/>
    <x v="2"/>
    <n v="6"/>
    <n v="17.829999999999998"/>
    <n v="106.97999999999999"/>
  </r>
  <r>
    <x v="1"/>
    <x v="5"/>
    <x v="1"/>
    <s v="Joan Robinson"/>
    <d v="2016-11-04T00:00:00"/>
    <x v="10"/>
    <s v="2016"/>
    <x v="1"/>
    <n v="8"/>
    <n v="16.32"/>
    <n v="130.56"/>
  </r>
  <r>
    <x v="2"/>
    <x v="5"/>
    <x v="1"/>
    <s v="Howard Nelson"/>
    <d v="2016-11-04T00:00:00"/>
    <x v="10"/>
    <s v="2016"/>
    <x v="0"/>
    <n v="9"/>
    <n v="12.42"/>
    <n v="111.78"/>
  </r>
  <r>
    <x v="0"/>
    <x v="3"/>
    <x v="0"/>
    <s v="Albert Dunn"/>
    <d v="2016-11-04T00:00:00"/>
    <x v="10"/>
    <s v="2016"/>
    <x v="0"/>
    <n v="6"/>
    <n v="12.42"/>
    <n v="74.52"/>
  </r>
  <r>
    <x v="0"/>
    <x v="3"/>
    <x v="0"/>
    <s v="Emily Duncan"/>
    <d v="2016-11-04T00:00:00"/>
    <x v="10"/>
    <s v="2016"/>
    <x v="0"/>
    <n v="1"/>
    <n v="12.42"/>
    <n v="12.42"/>
  </r>
  <r>
    <x v="2"/>
    <x v="2"/>
    <x v="1"/>
    <s v="Arthur James"/>
    <d v="2016-11-04T00:00:00"/>
    <x v="10"/>
    <s v="2016"/>
    <x v="0"/>
    <n v="4"/>
    <n v="12.42"/>
    <n v="49.68"/>
  </r>
  <r>
    <x v="1"/>
    <x v="5"/>
    <x v="1"/>
    <s v="Mary Rose"/>
    <d v="2016-11-04T00:00:00"/>
    <x v="10"/>
    <s v="2016"/>
    <x v="2"/>
    <n v="1"/>
    <n v="17.829999999999998"/>
    <n v="17.829999999999998"/>
  </r>
  <r>
    <x v="2"/>
    <x v="2"/>
    <x v="1"/>
    <s v="Stephen Martinez"/>
    <d v="2016-11-04T00:00:00"/>
    <x v="10"/>
    <s v="2016"/>
    <x v="3"/>
    <n v="7"/>
    <n v="53.35"/>
    <n v="373.45"/>
  </r>
  <r>
    <x v="3"/>
    <x v="1"/>
    <x v="0"/>
    <s v="Anna Wheeler"/>
    <d v="2016-11-04T00:00:00"/>
    <x v="10"/>
    <s v="2016"/>
    <x v="3"/>
    <n v="4"/>
    <n v="53.35"/>
    <n v="213.4"/>
  </r>
  <r>
    <x v="0"/>
    <x v="3"/>
    <x v="0"/>
    <s v="Billy Wood"/>
    <d v="2016-11-04T00:00:00"/>
    <x v="10"/>
    <s v="2016"/>
    <x v="1"/>
    <n v="5"/>
    <n v="16.32"/>
    <n v="81.599999999999994"/>
  </r>
  <r>
    <x v="2"/>
    <x v="2"/>
    <x v="1"/>
    <s v="Jerry Davis"/>
    <d v="2016-11-04T00:00:00"/>
    <x v="10"/>
    <s v="2016"/>
    <x v="1"/>
    <n v="1"/>
    <n v="16.32"/>
    <n v="16.32"/>
  </r>
  <r>
    <x v="1"/>
    <x v="2"/>
    <x v="1"/>
    <s v="Paula Ross"/>
    <d v="2016-11-05T00:00:00"/>
    <x v="10"/>
    <s v="2016"/>
    <x v="3"/>
    <n v="8"/>
    <n v="53.35"/>
    <n v="426.8"/>
  </r>
  <r>
    <x v="3"/>
    <x v="0"/>
    <x v="0"/>
    <s v="Martha Brown"/>
    <d v="2016-11-05T00:00:00"/>
    <x v="10"/>
    <s v="2016"/>
    <x v="1"/>
    <n v="5"/>
    <n v="16.32"/>
    <n v="81.599999999999994"/>
  </r>
  <r>
    <x v="0"/>
    <x v="1"/>
    <x v="0"/>
    <s v="Frances Campbell"/>
    <d v="2016-11-05T00:00:00"/>
    <x v="10"/>
    <s v="2016"/>
    <x v="3"/>
    <n v="1"/>
    <n v="53.35"/>
    <n v="53.35"/>
  </r>
  <r>
    <x v="1"/>
    <x v="5"/>
    <x v="1"/>
    <s v="Helen Diaz"/>
    <d v="2016-11-05T00:00:00"/>
    <x v="10"/>
    <s v="2016"/>
    <x v="3"/>
    <n v="5"/>
    <n v="53.35"/>
    <n v="266.75"/>
  </r>
  <r>
    <x v="2"/>
    <x v="2"/>
    <x v="1"/>
    <s v="Jason Berry"/>
    <d v="2016-11-05T00:00:00"/>
    <x v="10"/>
    <s v="2016"/>
    <x v="3"/>
    <n v="2"/>
    <n v="53.35"/>
    <n v="106.7"/>
  </r>
  <r>
    <x v="0"/>
    <x v="3"/>
    <x v="0"/>
    <s v="Joshua Washington"/>
    <d v="2016-11-05T00:00:00"/>
    <x v="10"/>
    <s v="2016"/>
    <x v="0"/>
    <n v="5"/>
    <n v="12.42"/>
    <n v="62.1"/>
  </r>
  <r>
    <x v="0"/>
    <x v="0"/>
    <x v="0"/>
    <s v="Sandra Weaver"/>
    <d v="2016-11-05T00:00:00"/>
    <x v="10"/>
    <s v="2016"/>
    <x v="2"/>
    <n v="1"/>
    <n v="17.829999999999998"/>
    <n v="17.829999999999998"/>
  </r>
  <r>
    <x v="0"/>
    <x v="1"/>
    <x v="0"/>
    <s v="Judith Warren"/>
    <d v="2016-11-05T00:00:00"/>
    <x v="10"/>
    <s v="2016"/>
    <x v="3"/>
    <n v="6"/>
    <n v="53.35"/>
    <n v="320.10000000000002"/>
  </r>
  <r>
    <x v="0"/>
    <x v="0"/>
    <x v="0"/>
    <s v="Kevin Torres"/>
    <d v="2016-11-05T00:00:00"/>
    <x v="10"/>
    <s v="2016"/>
    <x v="0"/>
    <n v="3"/>
    <n v="12.42"/>
    <n v="37.26"/>
  </r>
  <r>
    <x v="4"/>
    <x v="0"/>
    <x v="0"/>
    <s v="Carl Ford"/>
    <d v="2016-11-05T00:00:00"/>
    <x v="10"/>
    <s v="2016"/>
    <x v="2"/>
    <n v="1"/>
    <n v="17.829999999999998"/>
    <n v="17.829999999999998"/>
  </r>
  <r>
    <x v="3"/>
    <x v="0"/>
    <x v="0"/>
    <s v="Jerry Butler"/>
    <d v="2016-11-05T00:00:00"/>
    <x v="10"/>
    <s v="2016"/>
    <x v="0"/>
    <n v="7"/>
    <n v="12.42"/>
    <n v="86.94"/>
  </r>
  <r>
    <x v="2"/>
    <x v="5"/>
    <x v="1"/>
    <s v="Andrea Washington"/>
    <d v="2016-11-05T00:00:00"/>
    <x v="10"/>
    <s v="2016"/>
    <x v="0"/>
    <n v="3"/>
    <n v="12.42"/>
    <n v="37.26"/>
  </r>
  <r>
    <x v="4"/>
    <x v="1"/>
    <x v="0"/>
    <s v="Teresa Thomas"/>
    <d v="2016-11-05T00:00:00"/>
    <x v="10"/>
    <s v="2016"/>
    <x v="0"/>
    <n v="4"/>
    <n v="12.42"/>
    <n v="49.68"/>
  </r>
  <r>
    <x v="3"/>
    <x v="1"/>
    <x v="0"/>
    <s v="Mark Rogers"/>
    <d v="2016-11-05T00:00:00"/>
    <x v="10"/>
    <s v="2016"/>
    <x v="2"/>
    <n v="9"/>
    <n v="17.829999999999998"/>
    <n v="160.46999999999997"/>
  </r>
  <r>
    <x v="2"/>
    <x v="4"/>
    <x v="1"/>
    <s v="Michelle Phillips"/>
    <d v="2016-11-05T00:00:00"/>
    <x v="10"/>
    <s v="2016"/>
    <x v="0"/>
    <n v="2"/>
    <n v="12.42"/>
    <n v="24.84"/>
  </r>
  <r>
    <x v="4"/>
    <x v="0"/>
    <x v="0"/>
    <s v="Phillip Young"/>
    <d v="2016-11-05T00:00:00"/>
    <x v="10"/>
    <s v="2016"/>
    <x v="0"/>
    <n v="9"/>
    <n v="12.42"/>
    <n v="111.78"/>
  </r>
  <r>
    <x v="4"/>
    <x v="1"/>
    <x v="0"/>
    <s v="Roy Collins"/>
    <d v="2016-11-05T00:00:00"/>
    <x v="10"/>
    <s v="2016"/>
    <x v="3"/>
    <n v="10"/>
    <n v="53.35"/>
    <n v="533.5"/>
  </r>
  <r>
    <x v="2"/>
    <x v="2"/>
    <x v="1"/>
    <s v="Kimberly Lee"/>
    <d v="2016-11-05T00:00:00"/>
    <x v="10"/>
    <s v="2016"/>
    <x v="0"/>
    <n v="6"/>
    <n v="12.42"/>
    <n v="74.52"/>
  </r>
  <r>
    <x v="3"/>
    <x v="1"/>
    <x v="0"/>
    <s v="Kimberly Little"/>
    <d v="2016-11-05T00:00:00"/>
    <x v="10"/>
    <s v="2016"/>
    <x v="1"/>
    <n v="10"/>
    <n v="16.32"/>
    <n v="163.19999999999999"/>
  </r>
  <r>
    <x v="0"/>
    <x v="1"/>
    <x v="0"/>
    <s v="Joan Harvey"/>
    <d v="2016-11-06T00:00:00"/>
    <x v="10"/>
    <s v="2016"/>
    <x v="1"/>
    <n v="10"/>
    <n v="16.32"/>
    <n v="163.19999999999999"/>
  </r>
  <r>
    <x v="0"/>
    <x v="1"/>
    <x v="0"/>
    <s v="Dorothy Patterson"/>
    <d v="2016-11-06T00:00:00"/>
    <x v="10"/>
    <s v="2016"/>
    <x v="2"/>
    <n v="9"/>
    <n v="17.829999999999998"/>
    <n v="160.46999999999997"/>
  </r>
  <r>
    <x v="2"/>
    <x v="4"/>
    <x v="1"/>
    <s v="Sharon Wagner"/>
    <d v="2016-11-06T00:00:00"/>
    <x v="10"/>
    <s v="2016"/>
    <x v="0"/>
    <n v="6"/>
    <n v="12.42"/>
    <n v="74.52"/>
  </r>
  <r>
    <x v="2"/>
    <x v="2"/>
    <x v="1"/>
    <s v="Christine Jacobs"/>
    <d v="2016-11-06T00:00:00"/>
    <x v="10"/>
    <s v="2016"/>
    <x v="2"/>
    <n v="2"/>
    <n v="17.829999999999998"/>
    <n v="35.659999999999997"/>
  </r>
  <r>
    <x v="1"/>
    <x v="4"/>
    <x v="1"/>
    <s v="Wanda Allen"/>
    <d v="2016-11-06T00:00:00"/>
    <x v="10"/>
    <s v="2016"/>
    <x v="0"/>
    <n v="2"/>
    <n v="12.42"/>
    <n v="24.84"/>
  </r>
  <r>
    <x v="0"/>
    <x v="1"/>
    <x v="0"/>
    <s v="Brenda Cruz"/>
    <d v="2016-11-06T00:00:00"/>
    <x v="10"/>
    <s v="2016"/>
    <x v="3"/>
    <n v="9"/>
    <n v="53.35"/>
    <n v="480.15000000000003"/>
  </r>
  <r>
    <x v="1"/>
    <x v="2"/>
    <x v="1"/>
    <s v="Gary Weaver"/>
    <d v="2016-11-06T00:00:00"/>
    <x v="10"/>
    <s v="2016"/>
    <x v="3"/>
    <n v="9"/>
    <n v="53.35"/>
    <n v="480.15000000000003"/>
  </r>
  <r>
    <x v="3"/>
    <x v="0"/>
    <x v="0"/>
    <s v="Carl Howard"/>
    <d v="2016-11-06T00:00:00"/>
    <x v="10"/>
    <s v="2016"/>
    <x v="0"/>
    <n v="2"/>
    <n v="12.42"/>
    <n v="24.84"/>
  </r>
  <r>
    <x v="1"/>
    <x v="2"/>
    <x v="1"/>
    <s v="Jeremy Baker"/>
    <d v="2016-11-06T00:00:00"/>
    <x v="10"/>
    <s v="2016"/>
    <x v="3"/>
    <n v="5"/>
    <n v="53.35"/>
    <n v="266.75"/>
  </r>
  <r>
    <x v="0"/>
    <x v="0"/>
    <x v="0"/>
    <s v="Matthew Smith"/>
    <d v="2016-11-06T00:00:00"/>
    <x v="10"/>
    <s v="2016"/>
    <x v="0"/>
    <n v="8"/>
    <n v="12.42"/>
    <n v="99.36"/>
  </r>
  <r>
    <x v="4"/>
    <x v="3"/>
    <x v="0"/>
    <s v="Benjamin Willis"/>
    <d v="2016-11-06T00:00:00"/>
    <x v="10"/>
    <s v="2016"/>
    <x v="0"/>
    <n v="6"/>
    <n v="12.42"/>
    <n v="74.52"/>
  </r>
  <r>
    <x v="2"/>
    <x v="4"/>
    <x v="1"/>
    <s v="Marilyn Graham"/>
    <d v="2016-11-06T00:00:00"/>
    <x v="10"/>
    <s v="2016"/>
    <x v="0"/>
    <n v="5"/>
    <n v="12.42"/>
    <n v="62.1"/>
  </r>
  <r>
    <x v="3"/>
    <x v="1"/>
    <x v="0"/>
    <s v="Joseph Ryan"/>
    <d v="2016-11-06T00:00:00"/>
    <x v="10"/>
    <s v="2016"/>
    <x v="0"/>
    <n v="8"/>
    <n v="12.42"/>
    <n v="99.36"/>
  </r>
  <r>
    <x v="0"/>
    <x v="6"/>
    <x v="0"/>
    <s v="Brandon Morales"/>
    <d v="2016-11-06T00:00:00"/>
    <x v="10"/>
    <s v="2016"/>
    <x v="1"/>
    <n v="5"/>
    <n v="16.32"/>
    <n v="81.599999999999994"/>
  </r>
  <r>
    <x v="1"/>
    <x v="7"/>
    <x v="1"/>
    <s v="Donna Williams"/>
    <d v="2016-11-06T00:00:00"/>
    <x v="10"/>
    <s v="2016"/>
    <x v="2"/>
    <n v="7"/>
    <n v="17.829999999999998"/>
    <n v="124.80999999999999"/>
  </r>
  <r>
    <x v="0"/>
    <x v="0"/>
    <x v="0"/>
    <s v="Carolyn Scott"/>
    <d v="2016-11-06T00:00:00"/>
    <x v="10"/>
    <s v="2016"/>
    <x v="3"/>
    <n v="4"/>
    <n v="53.35"/>
    <n v="213.4"/>
  </r>
  <r>
    <x v="0"/>
    <x v="1"/>
    <x v="0"/>
    <s v="Christina Oliver"/>
    <d v="2016-11-06T00:00:00"/>
    <x v="10"/>
    <s v="2016"/>
    <x v="0"/>
    <n v="2"/>
    <n v="12.42"/>
    <n v="24.84"/>
  </r>
  <r>
    <x v="1"/>
    <x v="7"/>
    <x v="1"/>
    <s v="Paula Watson"/>
    <d v="2016-11-06T00:00:00"/>
    <x v="10"/>
    <s v="2016"/>
    <x v="0"/>
    <n v="3"/>
    <n v="12.42"/>
    <n v="37.26"/>
  </r>
  <r>
    <x v="4"/>
    <x v="0"/>
    <x v="0"/>
    <s v="Robin Matthews"/>
    <d v="2016-11-06T00:00:00"/>
    <x v="10"/>
    <s v="2016"/>
    <x v="0"/>
    <n v="1"/>
    <n v="12.42"/>
    <n v="12.42"/>
  </r>
  <r>
    <x v="2"/>
    <x v="2"/>
    <x v="1"/>
    <s v="Joseph Willis"/>
    <d v="2016-11-06T00:00:00"/>
    <x v="10"/>
    <s v="2016"/>
    <x v="0"/>
    <n v="8"/>
    <n v="12.42"/>
    <n v="99.36"/>
  </r>
  <r>
    <x v="2"/>
    <x v="2"/>
    <x v="1"/>
    <s v="Charles Montgomery"/>
    <d v="2016-11-06T00:00:00"/>
    <x v="10"/>
    <s v="2016"/>
    <x v="0"/>
    <n v="1"/>
    <n v="12.42"/>
    <n v="12.42"/>
  </r>
  <r>
    <x v="0"/>
    <x v="6"/>
    <x v="0"/>
    <s v="Clarence Mason"/>
    <d v="2016-11-06T00:00:00"/>
    <x v="10"/>
    <s v="2016"/>
    <x v="2"/>
    <n v="4"/>
    <n v="17.829999999999998"/>
    <n v="71.319999999999993"/>
  </r>
  <r>
    <x v="2"/>
    <x v="2"/>
    <x v="1"/>
    <s v="Jerry Davis"/>
    <d v="2016-11-06T00:00:00"/>
    <x v="10"/>
    <s v="2016"/>
    <x v="3"/>
    <n v="10"/>
    <n v="53.35"/>
    <n v="533.5"/>
  </r>
  <r>
    <x v="3"/>
    <x v="1"/>
    <x v="0"/>
    <s v="Christina Little"/>
    <d v="2016-11-06T00:00:00"/>
    <x v="10"/>
    <s v="2016"/>
    <x v="0"/>
    <n v="5"/>
    <n v="12.42"/>
    <n v="62.1"/>
  </r>
  <r>
    <x v="3"/>
    <x v="1"/>
    <x v="0"/>
    <s v="Jerry Pierce"/>
    <d v="2016-11-06T00:00:00"/>
    <x v="10"/>
    <s v="2016"/>
    <x v="3"/>
    <n v="4"/>
    <n v="53.35"/>
    <n v="213.4"/>
  </r>
  <r>
    <x v="2"/>
    <x v="5"/>
    <x v="1"/>
    <s v="Anthony White"/>
    <d v="2016-11-06T00:00:00"/>
    <x v="10"/>
    <s v="2016"/>
    <x v="3"/>
    <n v="5"/>
    <n v="53.35"/>
    <n v="266.75"/>
  </r>
  <r>
    <x v="0"/>
    <x v="0"/>
    <x v="0"/>
    <s v="Nancy Meyer"/>
    <d v="2016-11-07T00:00:00"/>
    <x v="10"/>
    <s v="2016"/>
    <x v="0"/>
    <n v="3"/>
    <n v="12.42"/>
    <n v="37.26"/>
  </r>
  <r>
    <x v="4"/>
    <x v="3"/>
    <x v="0"/>
    <s v="Ronald Lopez"/>
    <d v="2016-11-07T00:00:00"/>
    <x v="10"/>
    <s v="2016"/>
    <x v="1"/>
    <n v="4"/>
    <n v="16.32"/>
    <n v="65.28"/>
  </r>
  <r>
    <x v="0"/>
    <x v="1"/>
    <x v="0"/>
    <s v="Gloria Harper"/>
    <d v="2016-11-07T00:00:00"/>
    <x v="10"/>
    <s v="2016"/>
    <x v="3"/>
    <n v="2"/>
    <n v="53.35"/>
    <n v="106.7"/>
  </r>
  <r>
    <x v="0"/>
    <x v="6"/>
    <x v="0"/>
    <s v="Alan Dean"/>
    <d v="2016-11-07T00:00:00"/>
    <x v="10"/>
    <s v="2016"/>
    <x v="0"/>
    <n v="2"/>
    <n v="12.42"/>
    <n v="24.84"/>
  </r>
  <r>
    <x v="0"/>
    <x v="0"/>
    <x v="0"/>
    <s v="Howard Adams"/>
    <d v="2016-11-07T00:00:00"/>
    <x v="10"/>
    <s v="2016"/>
    <x v="3"/>
    <n v="10"/>
    <n v="53.35"/>
    <n v="533.5"/>
  </r>
  <r>
    <x v="3"/>
    <x v="0"/>
    <x v="0"/>
    <s v="Theresa Ellis"/>
    <d v="2016-11-07T00:00:00"/>
    <x v="10"/>
    <s v="2016"/>
    <x v="3"/>
    <n v="8"/>
    <n v="53.35"/>
    <n v="426.8"/>
  </r>
  <r>
    <x v="1"/>
    <x v="4"/>
    <x v="1"/>
    <s v="Edward Taylor"/>
    <d v="2016-11-07T00:00:00"/>
    <x v="10"/>
    <s v="2016"/>
    <x v="0"/>
    <n v="1"/>
    <n v="12.42"/>
    <n v="12.42"/>
  </r>
  <r>
    <x v="0"/>
    <x v="1"/>
    <x v="0"/>
    <s v="Marie Rivera"/>
    <d v="2016-11-07T00:00:00"/>
    <x v="10"/>
    <s v="2016"/>
    <x v="0"/>
    <n v="4"/>
    <n v="12.42"/>
    <n v="49.68"/>
  </r>
  <r>
    <x v="3"/>
    <x v="1"/>
    <x v="0"/>
    <s v="Anna Wheeler"/>
    <d v="2016-11-07T00:00:00"/>
    <x v="10"/>
    <s v="2016"/>
    <x v="3"/>
    <n v="8"/>
    <n v="53.35"/>
    <n v="426.8"/>
  </r>
  <r>
    <x v="1"/>
    <x v="5"/>
    <x v="1"/>
    <s v="Dennis Fields"/>
    <d v="2016-11-07T00:00:00"/>
    <x v="10"/>
    <s v="2016"/>
    <x v="2"/>
    <n v="1"/>
    <n v="17.829999999999998"/>
    <n v="17.829999999999998"/>
  </r>
  <r>
    <x v="0"/>
    <x v="1"/>
    <x v="0"/>
    <s v="Joshua Campbell"/>
    <d v="2016-11-07T00:00:00"/>
    <x v="10"/>
    <s v="2016"/>
    <x v="2"/>
    <n v="2"/>
    <n v="17.829999999999998"/>
    <n v="35.659999999999997"/>
  </r>
  <r>
    <x v="0"/>
    <x v="3"/>
    <x v="0"/>
    <s v="Jennifer Simpson"/>
    <d v="2016-11-07T00:00:00"/>
    <x v="10"/>
    <s v="2016"/>
    <x v="2"/>
    <n v="8"/>
    <n v="17.829999999999998"/>
    <n v="142.63999999999999"/>
  </r>
  <r>
    <x v="0"/>
    <x v="0"/>
    <x v="0"/>
    <s v="Charles Ray"/>
    <d v="2016-11-07T00:00:00"/>
    <x v="10"/>
    <s v="2016"/>
    <x v="1"/>
    <n v="5"/>
    <n v="16.32"/>
    <n v="81.599999999999994"/>
  </r>
  <r>
    <x v="0"/>
    <x v="3"/>
    <x v="0"/>
    <s v="Judy Carpenter"/>
    <d v="2016-11-08T00:00:00"/>
    <x v="10"/>
    <s v="2016"/>
    <x v="1"/>
    <n v="3"/>
    <n v="16.32"/>
    <n v="48.96"/>
  </r>
  <r>
    <x v="0"/>
    <x v="0"/>
    <x v="0"/>
    <s v="Harold Rodriguez"/>
    <d v="2016-11-08T00:00:00"/>
    <x v="10"/>
    <s v="2016"/>
    <x v="3"/>
    <n v="10"/>
    <n v="53.35"/>
    <n v="533.5"/>
  </r>
  <r>
    <x v="2"/>
    <x v="2"/>
    <x v="1"/>
    <s v="Gary Weaver"/>
    <d v="2016-11-08T00:00:00"/>
    <x v="10"/>
    <s v="2016"/>
    <x v="0"/>
    <n v="3"/>
    <n v="12.42"/>
    <n v="37.26"/>
  </r>
  <r>
    <x v="0"/>
    <x v="0"/>
    <x v="0"/>
    <s v="Roy Franklin"/>
    <d v="2016-11-08T00:00:00"/>
    <x v="10"/>
    <s v="2016"/>
    <x v="0"/>
    <n v="4"/>
    <n v="12.42"/>
    <n v="49.68"/>
  </r>
  <r>
    <x v="2"/>
    <x v="5"/>
    <x v="1"/>
    <s v="Robin Murphy"/>
    <d v="2016-11-08T00:00:00"/>
    <x v="10"/>
    <s v="2016"/>
    <x v="3"/>
    <n v="1"/>
    <n v="53.35"/>
    <n v="53.35"/>
  </r>
  <r>
    <x v="0"/>
    <x v="0"/>
    <x v="0"/>
    <s v="Beverly Hamilton"/>
    <d v="2016-11-08T00:00:00"/>
    <x v="10"/>
    <s v="2016"/>
    <x v="1"/>
    <n v="8"/>
    <n v="16.32"/>
    <n v="130.56"/>
  </r>
  <r>
    <x v="1"/>
    <x v="5"/>
    <x v="1"/>
    <s v="Willie Oliver"/>
    <d v="2016-11-08T00:00:00"/>
    <x v="10"/>
    <s v="2016"/>
    <x v="2"/>
    <n v="2"/>
    <n v="17.829999999999998"/>
    <n v="35.659999999999997"/>
  </r>
  <r>
    <x v="2"/>
    <x v="4"/>
    <x v="1"/>
    <s v="Terry Pierce"/>
    <d v="2016-11-08T00:00:00"/>
    <x v="10"/>
    <s v="2016"/>
    <x v="0"/>
    <n v="8"/>
    <n v="12.42"/>
    <n v="99.36"/>
  </r>
  <r>
    <x v="0"/>
    <x v="3"/>
    <x v="0"/>
    <s v="Billy Wood"/>
    <d v="2016-11-08T00:00:00"/>
    <x v="10"/>
    <s v="2016"/>
    <x v="3"/>
    <n v="10"/>
    <n v="53.35"/>
    <n v="533.5"/>
  </r>
  <r>
    <x v="3"/>
    <x v="1"/>
    <x v="0"/>
    <s v="Arthur Austin"/>
    <d v="2016-11-08T00:00:00"/>
    <x v="10"/>
    <s v="2016"/>
    <x v="1"/>
    <n v="3"/>
    <n v="16.32"/>
    <n v="48.96"/>
  </r>
  <r>
    <x v="0"/>
    <x v="1"/>
    <x v="0"/>
    <s v="Karen Gray"/>
    <d v="2016-11-08T00:00:00"/>
    <x v="10"/>
    <s v="2016"/>
    <x v="0"/>
    <n v="2"/>
    <n v="12.42"/>
    <n v="24.84"/>
  </r>
  <r>
    <x v="0"/>
    <x v="3"/>
    <x v="0"/>
    <s v="Kimberly Coleman"/>
    <d v="2016-11-08T00:00:00"/>
    <x v="10"/>
    <s v="2016"/>
    <x v="1"/>
    <n v="6"/>
    <n v="16.32"/>
    <n v="97.92"/>
  </r>
  <r>
    <x v="0"/>
    <x v="0"/>
    <x v="0"/>
    <s v="Lori Shaw"/>
    <d v="2016-11-08T00:00:00"/>
    <x v="10"/>
    <s v="2016"/>
    <x v="0"/>
    <n v="10"/>
    <n v="12.42"/>
    <n v="124.2"/>
  </r>
  <r>
    <x v="1"/>
    <x v="2"/>
    <x v="1"/>
    <s v="Earl Morales"/>
    <d v="2016-11-08T00:00:00"/>
    <x v="10"/>
    <s v="2016"/>
    <x v="0"/>
    <n v="5"/>
    <n v="12.42"/>
    <n v="62.1"/>
  </r>
  <r>
    <x v="3"/>
    <x v="6"/>
    <x v="0"/>
    <s v="Lois Baker"/>
    <d v="2016-11-08T00:00:00"/>
    <x v="10"/>
    <s v="2016"/>
    <x v="0"/>
    <n v="7"/>
    <n v="12.42"/>
    <n v="86.94"/>
  </r>
  <r>
    <x v="0"/>
    <x v="3"/>
    <x v="0"/>
    <s v="Tammy Hart"/>
    <d v="2016-11-08T00:00:00"/>
    <x v="10"/>
    <s v="2016"/>
    <x v="1"/>
    <n v="8"/>
    <n v="16.32"/>
    <n v="130.56"/>
  </r>
  <r>
    <x v="0"/>
    <x v="1"/>
    <x v="0"/>
    <s v="Harold Daniels"/>
    <d v="2016-11-08T00:00:00"/>
    <x v="10"/>
    <s v="2016"/>
    <x v="3"/>
    <n v="8"/>
    <n v="53.35"/>
    <n v="426.8"/>
  </r>
  <r>
    <x v="4"/>
    <x v="3"/>
    <x v="0"/>
    <s v="Harold Matthews"/>
    <d v="2016-11-08T00:00:00"/>
    <x v="10"/>
    <s v="2016"/>
    <x v="0"/>
    <n v="6"/>
    <n v="12.42"/>
    <n v="74.52"/>
  </r>
  <r>
    <x v="0"/>
    <x v="3"/>
    <x v="0"/>
    <s v="Victor Bell"/>
    <d v="2016-11-08T00:00:00"/>
    <x v="10"/>
    <s v="2016"/>
    <x v="0"/>
    <n v="9"/>
    <n v="12.42"/>
    <n v="111.78"/>
  </r>
  <r>
    <x v="1"/>
    <x v="2"/>
    <x v="1"/>
    <s v="Kenneth Gomez"/>
    <d v="2016-11-08T00:00:00"/>
    <x v="10"/>
    <s v="2016"/>
    <x v="0"/>
    <n v="9"/>
    <n v="12.42"/>
    <n v="111.78"/>
  </r>
  <r>
    <x v="0"/>
    <x v="0"/>
    <x v="0"/>
    <s v="Howard Adams"/>
    <d v="2016-11-08T00:00:00"/>
    <x v="10"/>
    <s v="2016"/>
    <x v="2"/>
    <n v="6"/>
    <n v="17.829999999999998"/>
    <n v="106.97999999999999"/>
  </r>
  <r>
    <x v="1"/>
    <x v="7"/>
    <x v="1"/>
    <s v="Donna Williams"/>
    <d v="2016-11-08T00:00:00"/>
    <x v="10"/>
    <s v="2016"/>
    <x v="2"/>
    <n v="10"/>
    <n v="17.829999999999998"/>
    <n v="178.29999999999998"/>
  </r>
  <r>
    <x v="0"/>
    <x v="1"/>
    <x v="0"/>
    <s v="Annie Wilson"/>
    <d v="2016-11-08T00:00:00"/>
    <x v="10"/>
    <s v="2016"/>
    <x v="0"/>
    <n v="6"/>
    <n v="12.42"/>
    <n v="74.52"/>
  </r>
  <r>
    <x v="0"/>
    <x v="0"/>
    <x v="0"/>
    <s v="Carolyn Scott"/>
    <d v="2016-11-08T00:00:00"/>
    <x v="10"/>
    <s v="2016"/>
    <x v="0"/>
    <n v="5"/>
    <n v="12.42"/>
    <n v="62.1"/>
  </r>
  <r>
    <x v="1"/>
    <x v="2"/>
    <x v="1"/>
    <s v="Jane Ramirez"/>
    <d v="2016-11-08T00:00:00"/>
    <x v="10"/>
    <s v="2016"/>
    <x v="0"/>
    <n v="4"/>
    <n v="12.42"/>
    <n v="49.68"/>
  </r>
  <r>
    <x v="0"/>
    <x v="1"/>
    <x v="0"/>
    <s v="Jeffrey Miller"/>
    <d v="2016-11-09T00:00:00"/>
    <x v="10"/>
    <s v="2016"/>
    <x v="2"/>
    <n v="5"/>
    <n v="17.829999999999998"/>
    <n v="89.149999999999991"/>
  </r>
  <r>
    <x v="1"/>
    <x v="4"/>
    <x v="1"/>
    <s v="Jeremy Diaz"/>
    <d v="2016-11-09T00:00:00"/>
    <x v="10"/>
    <s v="2016"/>
    <x v="3"/>
    <n v="1"/>
    <n v="53.35"/>
    <n v="53.35"/>
  </r>
  <r>
    <x v="2"/>
    <x v="4"/>
    <x v="1"/>
    <s v="Teresa Payne"/>
    <d v="2016-11-09T00:00:00"/>
    <x v="10"/>
    <s v="2016"/>
    <x v="0"/>
    <n v="4"/>
    <n v="12.42"/>
    <n v="49.68"/>
  </r>
  <r>
    <x v="1"/>
    <x v="2"/>
    <x v="1"/>
    <s v="Jason Berry"/>
    <d v="2016-11-09T00:00:00"/>
    <x v="10"/>
    <s v="2016"/>
    <x v="1"/>
    <n v="6"/>
    <n v="16.32"/>
    <n v="97.92"/>
  </r>
  <r>
    <x v="1"/>
    <x v="2"/>
    <x v="1"/>
    <s v="Donald Lopez"/>
    <d v="2016-11-09T00:00:00"/>
    <x v="10"/>
    <s v="2016"/>
    <x v="0"/>
    <n v="9"/>
    <n v="12.42"/>
    <n v="111.78"/>
  </r>
  <r>
    <x v="0"/>
    <x v="0"/>
    <x v="0"/>
    <s v="Jean Torres"/>
    <d v="2016-11-09T00:00:00"/>
    <x v="10"/>
    <s v="2016"/>
    <x v="3"/>
    <n v="3"/>
    <n v="53.35"/>
    <n v="160.05000000000001"/>
  </r>
  <r>
    <x v="2"/>
    <x v="2"/>
    <x v="1"/>
    <s v="Shirley Chavez"/>
    <d v="2016-11-09T00:00:00"/>
    <x v="10"/>
    <s v="2016"/>
    <x v="0"/>
    <n v="9"/>
    <n v="12.42"/>
    <n v="111.78"/>
  </r>
  <r>
    <x v="1"/>
    <x v="2"/>
    <x v="1"/>
    <s v="Jennifer Adams"/>
    <d v="2016-11-09T00:00:00"/>
    <x v="10"/>
    <s v="2016"/>
    <x v="1"/>
    <n v="6"/>
    <n v="16.32"/>
    <n v="97.92"/>
  </r>
  <r>
    <x v="2"/>
    <x v="2"/>
    <x v="1"/>
    <s v="Ruby Gonzales"/>
    <d v="2016-11-09T00:00:00"/>
    <x v="10"/>
    <s v="2016"/>
    <x v="0"/>
    <n v="6"/>
    <n v="12.42"/>
    <n v="74.52"/>
  </r>
  <r>
    <x v="0"/>
    <x v="0"/>
    <x v="0"/>
    <s v="Paul Perkins"/>
    <d v="2016-11-09T00:00:00"/>
    <x v="10"/>
    <s v="2016"/>
    <x v="1"/>
    <n v="2"/>
    <n v="16.32"/>
    <n v="32.64"/>
  </r>
  <r>
    <x v="2"/>
    <x v="2"/>
    <x v="1"/>
    <s v="Evelyn Lane"/>
    <d v="2016-11-09T00:00:00"/>
    <x v="10"/>
    <s v="2016"/>
    <x v="0"/>
    <n v="7"/>
    <n v="12.42"/>
    <n v="86.94"/>
  </r>
  <r>
    <x v="2"/>
    <x v="2"/>
    <x v="1"/>
    <s v="Gary Weaver"/>
    <d v="2016-11-09T00:00:00"/>
    <x v="10"/>
    <s v="2016"/>
    <x v="2"/>
    <n v="8"/>
    <n v="17.829999999999998"/>
    <n v="142.63999999999999"/>
  </r>
  <r>
    <x v="3"/>
    <x v="0"/>
    <x v="0"/>
    <s v="Mary Nelson"/>
    <d v="2016-11-09T00:00:00"/>
    <x v="10"/>
    <s v="2016"/>
    <x v="0"/>
    <n v="7"/>
    <n v="12.42"/>
    <n v="86.94"/>
  </r>
  <r>
    <x v="2"/>
    <x v="2"/>
    <x v="1"/>
    <s v="Jennifer Adams"/>
    <d v="2016-11-09T00:00:00"/>
    <x v="10"/>
    <s v="2016"/>
    <x v="0"/>
    <n v="3"/>
    <n v="12.42"/>
    <n v="37.26"/>
  </r>
  <r>
    <x v="0"/>
    <x v="0"/>
    <x v="0"/>
    <s v="Kevin Torres"/>
    <d v="2016-11-09T00:00:00"/>
    <x v="10"/>
    <s v="2016"/>
    <x v="0"/>
    <n v="7"/>
    <n v="12.42"/>
    <n v="86.94"/>
  </r>
  <r>
    <x v="0"/>
    <x v="3"/>
    <x v="0"/>
    <s v="Randy Willis"/>
    <d v="2016-11-10T00:00:00"/>
    <x v="10"/>
    <s v="2016"/>
    <x v="1"/>
    <n v="9"/>
    <n v="16.32"/>
    <n v="146.88"/>
  </r>
  <r>
    <x v="1"/>
    <x v="2"/>
    <x v="1"/>
    <s v="Earl Morales"/>
    <d v="2016-11-10T00:00:00"/>
    <x v="10"/>
    <s v="2016"/>
    <x v="0"/>
    <n v="8"/>
    <n v="12.42"/>
    <n v="99.36"/>
  </r>
  <r>
    <x v="2"/>
    <x v="7"/>
    <x v="1"/>
    <s v="Doris Diaz"/>
    <d v="2016-11-10T00:00:00"/>
    <x v="10"/>
    <s v="2016"/>
    <x v="2"/>
    <n v="10"/>
    <n v="17.829999999999998"/>
    <n v="178.29999999999998"/>
  </r>
  <r>
    <x v="0"/>
    <x v="1"/>
    <x v="0"/>
    <s v="Judith Woods"/>
    <d v="2016-11-10T00:00:00"/>
    <x v="10"/>
    <s v="2016"/>
    <x v="1"/>
    <n v="3"/>
    <n v="16.32"/>
    <n v="48.96"/>
  </r>
  <r>
    <x v="0"/>
    <x v="1"/>
    <x v="0"/>
    <s v="Tina Jones"/>
    <d v="2016-11-10T00:00:00"/>
    <x v="10"/>
    <s v="2016"/>
    <x v="2"/>
    <n v="7"/>
    <n v="17.829999999999998"/>
    <n v="124.80999999999999"/>
  </r>
  <r>
    <x v="1"/>
    <x v="2"/>
    <x v="1"/>
    <s v="Michelle Allen"/>
    <d v="2016-11-10T00:00:00"/>
    <x v="10"/>
    <s v="2016"/>
    <x v="3"/>
    <n v="7"/>
    <n v="53.35"/>
    <n v="373.45"/>
  </r>
  <r>
    <x v="3"/>
    <x v="0"/>
    <x v="0"/>
    <s v="Mary Nelson"/>
    <d v="2016-11-10T00:00:00"/>
    <x v="10"/>
    <s v="2016"/>
    <x v="3"/>
    <n v="5"/>
    <n v="53.35"/>
    <n v="266.75"/>
  </r>
  <r>
    <x v="1"/>
    <x v="5"/>
    <x v="1"/>
    <s v="Diana Hamilton"/>
    <d v="2016-11-10T00:00:00"/>
    <x v="10"/>
    <s v="2016"/>
    <x v="0"/>
    <n v="2"/>
    <n v="12.42"/>
    <n v="24.84"/>
  </r>
  <r>
    <x v="4"/>
    <x v="0"/>
    <x v="0"/>
    <s v="Matthew Berry"/>
    <d v="2016-11-10T00:00:00"/>
    <x v="10"/>
    <s v="2016"/>
    <x v="0"/>
    <n v="1"/>
    <n v="12.42"/>
    <n v="12.42"/>
  </r>
  <r>
    <x v="0"/>
    <x v="1"/>
    <x v="0"/>
    <s v="Alan Allen"/>
    <d v="2016-11-10T00:00:00"/>
    <x v="10"/>
    <s v="2016"/>
    <x v="2"/>
    <n v="1"/>
    <n v="17.829999999999998"/>
    <n v="17.829999999999998"/>
  </r>
  <r>
    <x v="4"/>
    <x v="0"/>
    <x v="0"/>
    <s v="Kathryn Fox"/>
    <d v="2016-11-10T00:00:00"/>
    <x v="10"/>
    <s v="2016"/>
    <x v="0"/>
    <n v="7"/>
    <n v="12.42"/>
    <n v="86.94"/>
  </r>
  <r>
    <x v="3"/>
    <x v="3"/>
    <x v="0"/>
    <s v="Lois Woods"/>
    <d v="2016-11-10T00:00:00"/>
    <x v="10"/>
    <s v="2016"/>
    <x v="0"/>
    <n v="2"/>
    <n v="12.42"/>
    <n v="24.84"/>
  </r>
  <r>
    <x v="2"/>
    <x v="2"/>
    <x v="1"/>
    <s v="Russell Cooper"/>
    <d v="2016-11-10T00:00:00"/>
    <x v="10"/>
    <s v="2016"/>
    <x v="0"/>
    <n v="1"/>
    <n v="12.42"/>
    <n v="12.42"/>
  </r>
  <r>
    <x v="0"/>
    <x v="0"/>
    <x v="0"/>
    <s v="Thomas Robinson"/>
    <d v="2016-11-10T00:00:00"/>
    <x v="10"/>
    <s v="2016"/>
    <x v="1"/>
    <n v="2"/>
    <n v="16.32"/>
    <n v="32.64"/>
  </r>
  <r>
    <x v="2"/>
    <x v="4"/>
    <x v="1"/>
    <s v="Billy Scott"/>
    <d v="2016-11-10T00:00:00"/>
    <x v="10"/>
    <s v="2016"/>
    <x v="0"/>
    <n v="3"/>
    <n v="12.42"/>
    <n v="37.26"/>
  </r>
  <r>
    <x v="2"/>
    <x v="4"/>
    <x v="1"/>
    <s v="Billy Scott"/>
    <d v="2016-11-10T00:00:00"/>
    <x v="10"/>
    <s v="2016"/>
    <x v="1"/>
    <n v="10"/>
    <n v="16.32"/>
    <n v="163.19999999999999"/>
  </r>
  <r>
    <x v="3"/>
    <x v="3"/>
    <x v="0"/>
    <s v="Eugene Hayes"/>
    <d v="2016-11-10T00:00:00"/>
    <x v="10"/>
    <s v="2016"/>
    <x v="0"/>
    <n v="3"/>
    <n v="12.42"/>
    <n v="37.26"/>
  </r>
  <r>
    <x v="1"/>
    <x v="5"/>
    <x v="1"/>
    <s v="Evelyn Elliott"/>
    <d v="2016-11-10T00:00:00"/>
    <x v="10"/>
    <s v="2016"/>
    <x v="1"/>
    <n v="8"/>
    <n v="16.32"/>
    <n v="130.56"/>
  </r>
  <r>
    <x v="3"/>
    <x v="0"/>
    <x v="0"/>
    <s v="Lori Shaw"/>
    <d v="2016-11-11T00:00:00"/>
    <x v="10"/>
    <s v="2016"/>
    <x v="0"/>
    <n v="5"/>
    <n v="12.42"/>
    <n v="62.1"/>
  </r>
  <r>
    <x v="4"/>
    <x v="0"/>
    <x v="0"/>
    <s v="Teresa Walker"/>
    <d v="2016-11-11T00:00:00"/>
    <x v="10"/>
    <s v="2016"/>
    <x v="0"/>
    <n v="10"/>
    <n v="12.42"/>
    <n v="124.2"/>
  </r>
  <r>
    <x v="1"/>
    <x v="7"/>
    <x v="1"/>
    <s v="Peter Bishop"/>
    <d v="2016-11-11T00:00:00"/>
    <x v="10"/>
    <s v="2016"/>
    <x v="0"/>
    <n v="10"/>
    <n v="12.42"/>
    <n v="124.2"/>
  </r>
  <r>
    <x v="0"/>
    <x v="0"/>
    <x v="0"/>
    <s v="Eugene Schmidt"/>
    <d v="2016-11-11T00:00:00"/>
    <x v="10"/>
    <s v="2016"/>
    <x v="0"/>
    <n v="2"/>
    <n v="12.42"/>
    <n v="24.84"/>
  </r>
  <r>
    <x v="0"/>
    <x v="1"/>
    <x v="0"/>
    <s v="Eugene Wilson"/>
    <d v="2016-11-11T00:00:00"/>
    <x v="10"/>
    <s v="2016"/>
    <x v="3"/>
    <n v="7"/>
    <n v="53.35"/>
    <n v="373.45"/>
  </r>
  <r>
    <x v="1"/>
    <x v="2"/>
    <x v="1"/>
    <s v="Mildred Hernandez"/>
    <d v="2016-11-11T00:00:00"/>
    <x v="10"/>
    <s v="2016"/>
    <x v="2"/>
    <n v="9"/>
    <n v="17.829999999999998"/>
    <n v="160.46999999999997"/>
  </r>
  <r>
    <x v="4"/>
    <x v="1"/>
    <x v="0"/>
    <s v="Robert Hayes"/>
    <d v="2016-11-11T00:00:00"/>
    <x v="10"/>
    <s v="2016"/>
    <x v="0"/>
    <n v="4"/>
    <n v="12.42"/>
    <n v="49.68"/>
  </r>
  <r>
    <x v="1"/>
    <x v="4"/>
    <x v="1"/>
    <s v="Joyce Myers"/>
    <d v="2016-11-11T00:00:00"/>
    <x v="10"/>
    <s v="2016"/>
    <x v="3"/>
    <n v="7"/>
    <n v="53.35"/>
    <n v="373.45"/>
  </r>
  <r>
    <x v="2"/>
    <x v="5"/>
    <x v="1"/>
    <s v="Mary Stevens"/>
    <d v="2016-11-11T00:00:00"/>
    <x v="10"/>
    <s v="2016"/>
    <x v="0"/>
    <n v="9"/>
    <n v="12.42"/>
    <n v="111.78"/>
  </r>
  <r>
    <x v="1"/>
    <x v="5"/>
    <x v="1"/>
    <s v="Willie Oliver"/>
    <d v="2016-11-11T00:00:00"/>
    <x v="10"/>
    <s v="2016"/>
    <x v="0"/>
    <n v="10"/>
    <n v="12.42"/>
    <n v="124.2"/>
  </r>
  <r>
    <x v="1"/>
    <x v="5"/>
    <x v="1"/>
    <s v="Beverly Jacobs"/>
    <d v="2016-11-11T00:00:00"/>
    <x v="10"/>
    <s v="2016"/>
    <x v="1"/>
    <n v="2"/>
    <n v="16.32"/>
    <n v="32.64"/>
  </r>
  <r>
    <x v="3"/>
    <x v="1"/>
    <x v="0"/>
    <s v="Kenneth Lane"/>
    <d v="2016-11-11T00:00:00"/>
    <x v="10"/>
    <s v="2016"/>
    <x v="3"/>
    <n v="4"/>
    <n v="53.35"/>
    <n v="213.4"/>
  </r>
  <r>
    <x v="0"/>
    <x v="0"/>
    <x v="0"/>
    <s v="Heather Lawrence"/>
    <d v="2016-11-11T00:00:00"/>
    <x v="10"/>
    <s v="2016"/>
    <x v="0"/>
    <n v="4"/>
    <n v="12.42"/>
    <n v="49.68"/>
  </r>
  <r>
    <x v="3"/>
    <x v="3"/>
    <x v="0"/>
    <s v="Judy Carpenter"/>
    <d v="2016-11-11T00:00:00"/>
    <x v="10"/>
    <s v="2016"/>
    <x v="3"/>
    <n v="6"/>
    <n v="53.35"/>
    <n v="320.10000000000002"/>
  </r>
  <r>
    <x v="2"/>
    <x v="2"/>
    <x v="1"/>
    <s v="Mildred Hernandez"/>
    <d v="2016-11-11T00:00:00"/>
    <x v="10"/>
    <s v="2016"/>
    <x v="3"/>
    <n v="2"/>
    <n v="53.35"/>
    <n v="106.7"/>
  </r>
  <r>
    <x v="1"/>
    <x v="4"/>
    <x v="1"/>
    <s v="Joseph Reynolds"/>
    <d v="2016-11-11T00:00:00"/>
    <x v="10"/>
    <s v="2016"/>
    <x v="3"/>
    <n v="1"/>
    <n v="53.35"/>
    <n v="53.35"/>
  </r>
  <r>
    <x v="0"/>
    <x v="0"/>
    <x v="0"/>
    <s v="Roy Franklin"/>
    <d v="2016-11-12T00:00:00"/>
    <x v="10"/>
    <s v="2016"/>
    <x v="1"/>
    <n v="5"/>
    <n v="16.32"/>
    <n v="81.599999999999994"/>
  </r>
  <r>
    <x v="3"/>
    <x v="1"/>
    <x v="0"/>
    <s v="Katherine Hayes"/>
    <d v="2016-11-12T00:00:00"/>
    <x v="10"/>
    <s v="2016"/>
    <x v="2"/>
    <n v="6"/>
    <n v="17.829999999999998"/>
    <n v="106.97999999999999"/>
  </r>
  <r>
    <x v="0"/>
    <x v="3"/>
    <x v="0"/>
    <s v="Lisa Thomas"/>
    <d v="2016-11-12T00:00:00"/>
    <x v="10"/>
    <s v="2016"/>
    <x v="0"/>
    <n v="7"/>
    <n v="12.42"/>
    <n v="86.94"/>
  </r>
  <r>
    <x v="3"/>
    <x v="0"/>
    <x v="0"/>
    <s v="Eugene Schmidt"/>
    <d v="2016-11-12T00:00:00"/>
    <x v="10"/>
    <s v="2016"/>
    <x v="0"/>
    <n v="5"/>
    <n v="12.42"/>
    <n v="62.1"/>
  </r>
  <r>
    <x v="3"/>
    <x v="1"/>
    <x v="0"/>
    <s v="Kimberly Morris"/>
    <d v="2016-11-12T00:00:00"/>
    <x v="10"/>
    <s v="2016"/>
    <x v="1"/>
    <n v="9"/>
    <n v="16.32"/>
    <n v="146.88"/>
  </r>
  <r>
    <x v="0"/>
    <x v="3"/>
    <x v="0"/>
    <s v="Brian Ryan"/>
    <d v="2016-11-12T00:00:00"/>
    <x v="10"/>
    <s v="2016"/>
    <x v="3"/>
    <n v="4"/>
    <n v="53.35"/>
    <n v="213.4"/>
  </r>
  <r>
    <x v="4"/>
    <x v="0"/>
    <x v="0"/>
    <s v="George Stone"/>
    <d v="2016-11-12T00:00:00"/>
    <x v="10"/>
    <s v="2016"/>
    <x v="2"/>
    <n v="10"/>
    <n v="17.829999999999998"/>
    <n v="178.29999999999998"/>
  </r>
  <r>
    <x v="2"/>
    <x v="2"/>
    <x v="1"/>
    <s v="Judy Sanchez"/>
    <d v="2016-11-12T00:00:00"/>
    <x v="10"/>
    <s v="2016"/>
    <x v="3"/>
    <n v="1"/>
    <n v="53.35"/>
    <n v="53.35"/>
  </r>
  <r>
    <x v="2"/>
    <x v="4"/>
    <x v="1"/>
    <s v="Joyce Garcia"/>
    <d v="2016-11-12T00:00:00"/>
    <x v="10"/>
    <s v="2016"/>
    <x v="0"/>
    <n v="3"/>
    <n v="12.42"/>
    <n v="37.26"/>
  </r>
  <r>
    <x v="2"/>
    <x v="2"/>
    <x v="1"/>
    <s v="Stephen Martinez"/>
    <d v="2016-11-12T00:00:00"/>
    <x v="10"/>
    <s v="2016"/>
    <x v="0"/>
    <n v="3"/>
    <n v="12.42"/>
    <n v="37.26"/>
  </r>
  <r>
    <x v="3"/>
    <x v="1"/>
    <x v="0"/>
    <s v="Marilyn Perez"/>
    <d v="2016-11-12T00:00:00"/>
    <x v="10"/>
    <s v="2016"/>
    <x v="0"/>
    <n v="6"/>
    <n v="12.42"/>
    <n v="74.52"/>
  </r>
  <r>
    <x v="3"/>
    <x v="1"/>
    <x v="0"/>
    <s v="Cynthia Brooks"/>
    <d v="2016-11-12T00:00:00"/>
    <x v="10"/>
    <s v="2016"/>
    <x v="0"/>
    <n v="8"/>
    <n v="12.42"/>
    <n v="99.36"/>
  </r>
  <r>
    <x v="0"/>
    <x v="1"/>
    <x v="0"/>
    <s v="Nicholas Howell"/>
    <d v="2016-11-12T00:00:00"/>
    <x v="10"/>
    <s v="2016"/>
    <x v="3"/>
    <n v="1"/>
    <n v="53.35"/>
    <n v="53.35"/>
  </r>
  <r>
    <x v="0"/>
    <x v="3"/>
    <x v="0"/>
    <s v="Albert Dunn"/>
    <d v="2016-11-12T00:00:00"/>
    <x v="10"/>
    <s v="2016"/>
    <x v="0"/>
    <n v="7"/>
    <n v="12.42"/>
    <n v="86.94"/>
  </r>
  <r>
    <x v="1"/>
    <x v="4"/>
    <x v="1"/>
    <s v="Marilyn Franklin"/>
    <d v="2016-11-12T00:00:00"/>
    <x v="10"/>
    <s v="2016"/>
    <x v="1"/>
    <n v="4"/>
    <n v="16.32"/>
    <n v="65.28"/>
  </r>
  <r>
    <x v="0"/>
    <x v="0"/>
    <x v="0"/>
    <s v="Jennifer Reyes"/>
    <d v="2016-11-12T00:00:00"/>
    <x v="10"/>
    <s v="2016"/>
    <x v="3"/>
    <n v="3"/>
    <n v="53.35"/>
    <n v="160.05000000000001"/>
  </r>
  <r>
    <x v="4"/>
    <x v="0"/>
    <x v="0"/>
    <s v="Lillian Burke"/>
    <d v="2016-11-12T00:00:00"/>
    <x v="10"/>
    <s v="2016"/>
    <x v="3"/>
    <n v="9"/>
    <n v="53.35"/>
    <n v="480.15000000000003"/>
  </r>
  <r>
    <x v="4"/>
    <x v="1"/>
    <x v="0"/>
    <s v="Katherine Hayes"/>
    <d v="2016-11-12T00:00:00"/>
    <x v="10"/>
    <s v="2016"/>
    <x v="0"/>
    <n v="2"/>
    <n v="12.42"/>
    <n v="24.84"/>
  </r>
  <r>
    <x v="1"/>
    <x v="2"/>
    <x v="1"/>
    <s v="Samuel Daniels"/>
    <d v="2016-11-12T00:00:00"/>
    <x v="10"/>
    <s v="2016"/>
    <x v="0"/>
    <n v="8"/>
    <n v="12.42"/>
    <n v="99.36"/>
  </r>
  <r>
    <x v="4"/>
    <x v="0"/>
    <x v="0"/>
    <s v="Diana Pierce"/>
    <d v="2016-11-12T00:00:00"/>
    <x v="10"/>
    <s v="2016"/>
    <x v="0"/>
    <n v="6"/>
    <n v="12.42"/>
    <n v="74.52"/>
  </r>
  <r>
    <x v="0"/>
    <x v="0"/>
    <x v="0"/>
    <s v="Roy Rivera"/>
    <d v="2016-11-12T00:00:00"/>
    <x v="10"/>
    <s v="2016"/>
    <x v="0"/>
    <n v="4"/>
    <n v="12.42"/>
    <n v="49.68"/>
  </r>
  <r>
    <x v="2"/>
    <x v="7"/>
    <x v="1"/>
    <s v="Sarah Harrison"/>
    <d v="2016-11-12T00:00:00"/>
    <x v="10"/>
    <s v="2016"/>
    <x v="0"/>
    <n v="6"/>
    <n v="12.42"/>
    <n v="74.52"/>
  </r>
  <r>
    <x v="1"/>
    <x v="5"/>
    <x v="1"/>
    <s v="Timothy Gonzales"/>
    <d v="2016-11-12T00:00:00"/>
    <x v="10"/>
    <s v="2016"/>
    <x v="0"/>
    <n v="3"/>
    <n v="12.42"/>
    <n v="37.26"/>
  </r>
  <r>
    <x v="0"/>
    <x v="0"/>
    <x v="0"/>
    <s v="Ernest Kelley"/>
    <d v="2016-11-12T00:00:00"/>
    <x v="10"/>
    <s v="2016"/>
    <x v="3"/>
    <n v="4"/>
    <n v="53.35"/>
    <n v="213.4"/>
  </r>
  <r>
    <x v="3"/>
    <x v="1"/>
    <x v="0"/>
    <s v="Antonio Mason"/>
    <d v="2016-11-13T00:00:00"/>
    <x v="10"/>
    <s v="2016"/>
    <x v="0"/>
    <n v="1"/>
    <n v="12.42"/>
    <n v="12.42"/>
  </r>
  <r>
    <x v="1"/>
    <x v="5"/>
    <x v="1"/>
    <s v="Nicholas Schmidt"/>
    <d v="2016-11-13T00:00:00"/>
    <x v="10"/>
    <s v="2016"/>
    <x v="1"/>
    <n v="9"/>
    <n v="16.32"/>
    <n v="146.88"/>
  </r>
  <r>
    <x v="4"/>
    <x v="1"/>
    <x v="0"/>
    <s v="Debra Allen"/>
    <d v="2016-11-13T00:00:00"/>
    <x v="10"/>
    <s v="2016"/>
    <x v="1"/>
    <n v="7"/>
    <n v="16.32"/>
    <n v="114.24000000000001"/>
  </r>
  <r>
    <x v="1"/>
    <x v="7"/>
    <x v="1"/>
    <s v="Paula Watson"/>
    <d v="2016-11-13T00:00:00"/>
    <x v="10"/>
    <s v="2016"/>
    <x v="3"/>
    <n v="1"/>
    <n v="53.35"/>
    <n v="53.35"/>
  </r>
  <r>
    <x v="4"/>
    <x v="1"/>
    <x v="0"/>
    <s v="Katherine Hayes"/>
    <d v="2016-11-13T00:00:00"/>
    <x v="10"/>
    <s v="2016"/>
    <x v="1"/>
    <n v="3"/>
    <n v="16.32"/>
    <n v="48.96"/>
  </r>
  <r>
    <x v="4"/>
    <x v="1"/>
    <x v="0"/>
    <s v="Brenda Cruz"/>
    <d v="2016-11-13T00:00:00"/>
    <x v="10"/>
    <s v="2016"/>
    <x v="0"/>
    <n v="8"/>
    <n v="12.42"/>
    <n v="99.36"/>
  </r>
  <r>
    <x v="0"/>
    <x v="1"/>
    <x v="0"/>
    <s v="Katherine Mcdonald"/>
    <d v="2016-11-13T00:00:00"/>
    <x v="10"/>
    <s v="2016"/>
    <x v="1"/>
    <n v="8"/>
    <n v="16.32"/>
    <n v="130.56"/>
  </r>
  <r>
    <x v="2"/>
    <x v="2"/>
    <x v="1"/>
    <s v="Margaret James"/>
    <d v="2016-11-13T00:00:00"/>
    <x v="10"/>
    <s v="2016"/>
    <x v="2"/>
    <n v="8"/>
    <n v="17.829999999999998"/>
    <n v="142.63999999999999"/>
  </r>
  <r>
    <x v="2"/>
    <x v="2"/>
    <x v="1"/>
    <s v="Craig Hicks"/>
    <d v="2016-11-13T00:00:00"/>
    <x v="10"/>
    <s v="2016"/>
    <x v="1"/>
    <n v="7"/>
    <n v="16.32"/>
    <n v="114.24000000000001"/>
  </r>
  <r>
    <x v="1"/>
    <x v="2"/>
    <x v="1"/>
    <s v="Kathy Schmidt"/>
    <d v="2016-11-13T00:00:00"/>
    <x v="10"/>
    <s v="2016"/>
    <x v="1"/>
    <n v="6"/>
    <n v="16.32"/>
    <n v="97.92"/>
  </r>
  <r>
    <x v="0"/>
    <x v="1"/>
    <x v="0"/>
    <s v="Randy Burton"/>
    <d v="2016-11-13T00:00:00"/>
    <x v="10"/>
    <s v="2016"/>
    <x v="1"/>
    <n v="4"/>
    <n v="16.32"/>
    <n v="65.28"/>
  </r>
  <r>
    <x v="0"/>
    <x v="0"/>
    <x v="0"/>
    <s v="Carl Howard"/>
    <d v="2016-11-13T00:00:00"/>
    <x v="10"/>
    <s v="2016"/>
    <x v="3"/>
    <n v="7"/>
    <n v="53.35"/>
    <n v="373.45"/>
  </r>
  <r>
    <x v="0"/>
    <x v="0"/>
    <x v="0"/>
    <s v="Jason Patterson"/>
    <d v="2016-11-13T00:00:00"/>
    <x v="10"/>
    <s v="2016"/>
    <x v="2"/>
    <n v="4"/>
    <n v="17.829999999999998"/>
    <n v="71.319999999999993"/>
  </r>
  <r>
    <x v="0"/>
    <x v="0"/>
    <x v="0"/>
    <s v="Jean Torres"/>
    <d v="2016-11-13T00:00:00"/>
    <x v="10"/>
    <s v="2016"/>
    <x v="1"/>
    <n v="5"/>
    <n v="16.32"/>
    <n v="81.599999999999994"/>
  </r>
  <r>
    <x v="4"/>
    <x v="0"/>
    <x v="0"/>
    <s v="Amy Carr"/>
    <d v="2016-11-13T00:00:00"/>
    <x v="10"/>
    <s v="2016"/>
    <x v="1"/>
    <n v="5"/>
    <n v="16.32"/>
    <n v="81.599999999999994"/>
  </r>
  <r>
    <x v="0"/>
    <x v="6"/>
    <x v="0"/>
    <s v="Clarence Mason"/>
    <d v="2016-11-13T00:00:00"/>
    <x v="10"/>
    <s v="2016"/>
    <x v="2"/>
    <n v="1"/>
    <n v="17.829999999999998"/>
    <n v="17.829999999999998"/>
  </r>
  <r>
    <x v="2"/>
    <x v="2"/>
    <x v="1"/>
    <s v="Craig Thomas"/>
    <d v="2016-11-13T00:00:00"/>
    <x v="10"/>
    <s v="2016"/>
    <x v="1"/>
    <n v="1"/>
    <n v="16.32"/>
    <n v="16.32"/>
  </r>
  <r>
    <x v="2"/>
    <x v="4"/>
    <x v="1"/>
    <s v="Alice Brown"/>
    <d v="2016-11-13T00:00:00"/>
    <x v="10"/>
    <s v="2016"/>
    <x v="0"/>
    <n v="6"/>
    <n v="12.42"/>
    <n v="74.52"/>
  </r>
  <r>
    <x v="0"/>
    <x v="1"/>
    <x v="0"/>
    <s v="Cynthia Ray"/>
    <d v="2016-11-13T00:00:00"/>
    <x v="10"/>
    <s v="2016"/>
    <x v="0"/>
    <n v="8"/>
    <n v="12.42"/>
    <n v="99.36"/>
  </r>
  <r>
    <x v="1"/>
    <x v="2"/>
    <x v="1"/>
    <s v="Angela Sullivan"/>
    <d v="2016-11-13T00:00:00"/>
    <x v="10"/>
    <s v="2016"/>
    <x v="0"/>
    <n v="10"/>
    <n v="12.42"/>
    <n v="124.2"/>
  </r>
  <r>
    <x v="1"/>
    <x v="2"/>
    <x v="1"/>
    <s v="Angela Sullivan"/>
    <d v="2016-11-13T00:00:00"/>
    <x v="10"/>
    <s v="2016"/>
    <x v="0"/>
    <n v="2"/>
    <n v="12.42"/>
    <n v="24.84"/>
  </r>
  <r>
    <x v="2"/>
    <x v="5"/>
    <x v="1"/>
    <s v="Joan Robinson"/>
    <d v="2016-11-13T00:00:00"/>
    <x v="10"/>
    <s v="2016"/>
    <x v="1"/>
    <n v="2"/>
    <n v="16.32"/>
    <n v="32.64"/>
  </r>
  <r>
    <x v="4"/>
    <x v="1"/>
    <x v="0"/>
    <s v="Louis Mason"/>
    <d v="2016-11-13T00:00:00"/>
    <x v="10"/>
    <s v="2016"/>
    <x v="0"/>
    <n v="9"/>
    <n v="12.42"/>
    <n v="111.78"/>
  </r>
  <r>
    <x v="4"/>
    <x v="0"/>
    <x v="0"/>
    <s v="Justin Dixon"/>
    <d v="2016-11-14T00:00:00"/>
    <x v="10"/>
    <s v="2016"/>
    <x v="0"/>
    <n v="8"/>
    <n v="12.42"/>
    <n v="99.36"/>
  </r>
  <r>
    <x v="3"/>
    <x v="1"/>
    <x v="0"/>
    <s v="Judith Woods"/>
    <d v="2016-11-14T00:00:00"/>
    <x v="10"/>
    <s v="2016"/>
    <x v="2"/>
    <n v="10"/>
    <n v="17.829999999999998"/>
    <n v="178.29999999999998"/>
  </r>
  <r>
    <x v="4"/>
    <x v="0"/>
    <x v="0"/>
    <s v="Jerry Palmer"/>
    <d v="2016-11-14T00:00:00"/>
    <x v="10"/>
    <s v="2016"/>
    <x v="2"/>
    <n v="7"/>
    <n v="17.829999999999998"/>
    <n v="124.80999999999999"/>
  </r>
  <r>
    <x v="2"/>
    <x v="2"/>
    <x v="1"/>
    <s v="Jane Ramirez"/>
    <d v="2016-11-14T00:00:00"/>
    <x v="10"/>
    <s v="2016"/>
    <x v="0"/>
    <n v="6"/>
    <n v="12.42"/>
    <n v="74.52"/>
  </r>
  <r>
    <x v="3"/>
    <x v="1"/>
    <x v="0"/>
    <s v="Joseph Boyd"/>
    <d v="2016-11-14T00:00:00"/>
    <x v="10"/>
    <s v="2016"/>
    <x v="1"/>
    <n v="8"/>
    <n v="16.32"/>
    <n v="130.56"/>
  </r>
  <r>
    <x v="0"/>
    <x v="0"/>
    <x v="0"/>
    <s v="Amanda Bryant"/>
    <d v="2016-11-14T00:00:00"/>
    <x v="10"/>
    <s v="2016"/>
    <x v="3"/>
    <n v="2"/>
    <n v="53.35"/>
    <n v="106.7"/>
  </r>
  <r>
    <x v="0"/>
    <x v="3"/>
    <x v="0"/>
    <s v="Eugene Hayes"/>
    <d v="2016-11-14T00:00:00"/>
    <x v="10"/>
    <s v="2016"/>
    <x v="0"/>
    <n v="8"/>
    <n v="12.42"/>
    <n v="99.36"/>
  </r>
  <r>
    <x v="0"/>
    <x v="3"/>
    <x v="0"/>
    <s v="Peter Brown"/>
    <d v="2016-11-14T00:00:00"/>
    <x v="10"/>
    <s v="2016"/>
    <x v="0"/>
    <n v="9"/>
    <n v="12.42"/>
    <n v="111.78"/>
  </r>
  <r>
    <x v="2"/>
    <x v="5"/>
    <x v="1"/>
    <s v="Beverly Jacobs"/>
    <d v="2016-11-14T00:00:00"/>
    <x v="10"/>
    <s v="2016"/>
    <x v="0"/>
    <n v="6"/>
    <n v="12.42"/>
    <n v="74.52"/>
  </r>
  <r>
    <x v="0"/>
    <x v="3"/>
    <x v="0"/>
    <s v="Donna Bryant"/>
    <d v="2016-11-14T00:00:00"/>
    <x v="10"/>
    <s v="2016"/>
    <x v="0"/>
    <n v="9"/>
    <n v="12.42"/>
    <n v="111.78"/>
  </r>
  <r>
    <x v="2"/>
    <x v="2"/>
    <x v="1"/>
    <s v="Sharon Montgomery"/>
    <d v="2016-11-14T00:00:00"/>
    <x v="10"/>
    <s v="2016"/>
    <x v="0"/>
    <n v="6"/>
    <n v="12.42"/>
    <n v="74.52"/>
  </r>
  <r>
    <x v="2"/>
    <x v="5"/>
    <x v="1"/>
    <s v="Jacqueline Little"/>
    <d v="2016-11-14T00:00:00"/>
    <x v="10"/>
    <s v="2016"/>
    <x v="1"/>
    <n v="2"/>
    <n v="16.32"/>
    <n v="32.64"/>
  </r>
  <r>
    <x v="2"/>
    <x v="2"/>
    <x v="1"/>
    <s v="Ruth Kennedy"/>
    <d v="2016-11-14T00:00:00"/>
    <x v="10"/>
    <s v="2016"/>
    <x v="0"/>
    <n v="5"/>
    <n v="12.42"/>
    <n v="62.1"/>
  </r>
  <r>
    <x v="2"/>
    <x v="2"/>
    <x v="1"/>
    <s v="Craig Thomas"/>
    <d v="2016-11-14T00:00:00"/>
    <x v="10"/>
    <s v="2016"/>
    <x v="1"/>
    <n v="2"/>
    <n v="16.32"/>
    <n v="32.64"/>
  </r>
  <r>
    <x v="2"/>
    <x v="2"/>
    <x v="1"/>
    <s v="Stephen Murray"/>
    <d v="2016-11-14T00:00:00"/>
    <x v="10"/>
    <s v="2016"/>
    <x v="0"/>
    <n v="10"/>
    <n v="12.42"/>
    <n v="124.2"/>
  </r>
  <r>
    <x v="0"/>
    <x v="3"/>
    <x v="0"/>
    <s v="Judy Carpenter"/>
    <d v="2016-11-14T00:00:00"/>
    <x v="10"/>
    <s v="2016"/>
    <x v="0"/>
    <n v="4"/>
    <n v="12.42"/>
    <n v="49.68"/>
  </r>
  <r>
    <x v="1"/>
    <x v="7"/>
    <x v="1"/>
    <s v="Stephen Rice"/>
    <d v="2016-11-14T00:00:00"/>
    <x v="10"/>
    <s v="2016"/>
    <x v="0"/>
    <n v="3"/>
    <n v="12.42"/>
    <n v="37.26"/>
  </r>
  <r>
    <x v="2"/>
    <x v="2"/>
    <x v="1"/>
    <s v="Ruth Day"/>
    <d v="2016-11-14T00:00:00"/>
    <x v="10"/>
    <s v="2016"/>
    <x v="3"/>
    <n v="6"/>
    <n v="53.35"/>
    <n v="320.10000000000002"/>
  </r>
  <r>
    <x v="1"/>
    <x v="7"/>
    <x v="1"/>
    <s v="Doris Diaz"/>
    <d v="2016-11-14T00:00:00"/>
    <x v="10"/>
    <s v="2016"/>
    <x v="0"/>
    <n v="6"/>
    <n v="12.42"/>
    <n v="74.52"/>
  </r>
  <r>
    <x v="4"/>
    <x v="1"/>
    <x v="0"/>
    <s v="Joseph Ryan"/>
    <d v="2016-11-14T00:00:00"/>
    <x v="10"/>
    <s v="2016"/>
    <x v="0"/>
    <n v="2"/>
    <n v="12.42"/>
    <n v="24.84"/>
  </r>
  <r>
    <x v="4"/>
    <x v="3"/>
    <x v="0"/>
    <s v="Jacqueline Wheeler"/>
    <d v="2016-11-14T00:00:00"/>
    <x v="10"/>
    <s v="2016"/>
    <x v="3"/>
    <n v="8"/>
    <n v="53.35"/>
    <n v="426.8"/>
  </r>
  <r>
    <x v="3"/>
    <x v="0"/>
    <x v="0"/>
    <s v="Bobby Mitchell"/>
    <d v="2016-11-14T00:00:00"/>
    <x v="10"/>
    <s v="2016"/>
    <x v="2"/>
    <n v="6"/>
    <n v="17.829999999999998"/>
    <n v="106.97999999999999"/>
  </r>
  <r>
    <x v="1"/>
    <x v="5"/>
    <x v="1"/>
    <s v="Joan Robinson"/>
    <d v="2016-11-14T00:00:00"/>
    <x v="10"/>
    <s v="2016"/>
    <x v="3"/>
    <n v="10"/>
    <n v="53.35"/>
    <n v="533.5"/>
  </r>
  <r>
    <x v="4"/>
    <x v="3"/>
    <x v="0"/>
    <s v="Stephen Welch"/>
    <d v="2016-11-14T00:00:00"/>
    <x v="10"/>
    <s v="2016"/>
    <x v="1"/>
    <n v="5"/>
    <n v="16.32"/>
    <n v="81.599999999999994"/>
  </r>
  <r>
    <x v="4"/>
    <x v="3"/>
    <x v="0"/>
    <s v="Emily Duncan"/>
    <d v="2016-11-15T00:00:00"/>
    <x v="10"/>
    <s v="2016"/>
    <x v="0"/>
    <n v="6"/>
    <n v="12.42"/>
    <n v="74.52"/>
  </r>
  <r>
    <x v="2"/>
    <x v="5"/>
    <x v="1"/>
    <s v="Nicholas Schmidt"/>
    <d v="2016-11-15T00:00:00"/>
    <x v="10"/>
    <s v="2016"/>
    <x v="0"/>
    <n v="1"/>
    <n v="12.42"/>
    <n v="12.42"/>
  </r>
  <r>
    <x v="3"/>
    <x v="0"/>
    <x v="0"/>
    <s v="Teresa Walker"/>
    <d v="2016-11-15T00:00:00"/>
    <x v="10"/>
    <s v="2016"/>
    <x v="0"/>
    <n v="10"/>
    <n v="12.42"/>
    <n v="124.2"/>
  </r>
  <r>
    <x v="2"/>
    <x v="2"/>
    <x v="1"/>
    <s v="Aaron Boyd"/>
    <d v="2016-11-15T00:00:00"/>
    <x v="10"/>
    <s v="2016"/>
    <x v="2"/>
    <n v="3"/>
    <n v="17.829999999999998"/>
    <n v="53.489999999999995"/>
  </r>
  <r>
    <x v="0"/>
    <x v="0"/>
    <x v="0"/>
    <s v="Louise Green"/>
    <d v="2016-11-15T00:00:00"/>
    <x v="10"/>
    <s v="2016"/>
    <x v="0"/>
    <n v="10"/>
    <n v="12.42"/>
    <n v="124.2"/>
  </r>
  <r>
    <x v="1"/>
    <x v="2"/>
    <x v="1"/>
    <s v="Annie Hughes"/>
    <d v="2016-11-15T00:00:00"/>
    <x v="10"/>
    <s v="2016"/>
    <x v="0"/>
    <n v="5"/>
    <n v="12.42"/>
    <n v="62.1"/>
  </r>
  <r>
    <x v="2"/>
    <x v="2"/>
    <x v="1"/>
    <s v="Paula Ross"/>
    <d v="2016-11-15T00:00:00"/>
    <x v="10"/>
    <s v="2016"/>
    <x v="1"/>
    <n v="4"/>
    <n v="16.32"/>
    <n v="65.28"/>
  </r>
  <r>
    <x v="2"/>
    <x v="4"/>
    <x v="1"/>
    <s v="Michelle Phillips"/>
    <d v="2016-11-15T00:00:00"/>
    <x v="10"/>
    <s v="2016"/>
    <x v="0"/>
    <n v="7"/>
    <n v="12.42"/>
    <n v="86.94"/>
  </r>
  <r>
    <x v="4"/>
    <x v="1"/>
    <x v="0"/>
    <s v="Eugene Wilson"/>
    <d v="2016-11-15T00:00:00"/>
    <x v="10"/>
    <s v="2016"/>
    <x v="3"/>
    <n v="9"/>
    <n v="53.35"/>
    <n v="480.15000000000003"/>
  </r>
  <r>
    <x v="4"/>
    <x v="3"/>
    <x v="0"/>
    <s v="Michelle Henderson"/>
    <d v="2016-11-15T00:00:00"/>
    <x v="10"/>
    <s v="2016"/>
    <x v="3"/>
    <n v="2"/>
    <n v="53.35"/>
    <n v="106.7"/>
  </r>
  <r>
    <x v="0"/>
    <x v="1"/>
    <x v="0"/>
    <s v="Gloria Harper"/>
    <d v="2016-11-15T00:00:00"/>
    <x v="10"/>
    <s v="2016"/>
    <x v="3"/>
    <n v="5"/>
    <n v="53.35"/>
    <n v="266.75"/>
  </r>
  <r>
    <x v="4"/>
    <x v="6"/>
    <x v="0"/>
    <s v="Carolyn Rivera"/>
    <d v="2016-11-15T00:00:00"/>
    <x v="10"/>
    <s v="2016"/>
    <x v="3"/>
    <n v="3"/>
    <n v="53.35"/>
    <n v="160.05000000000001"/>
  </r>
  <r>
    <x v="1"/>
    <x v="2"/>
    <x v="1"/>
    <s v="Louis Frazier"/>
    <d v="2016-11-15T00:00:00"/>
    <x v="10"/>
    <s v="2016"/>
    <x v="0"/>
    <n v="3"/>
    <n v="12.42"/>
    <n v="37.26"/>
  </r>
  <r>
    <x v="4"/>
    <x v="0"/>
    <x v="0"/>
    <s v="Sandra Weaver"/>
    <d v="2016-11-15T00:00:00"/>
    <x v="10"/>
    <s v="2016"/>
    <x v="3"/>
    <n v="9"/>
    <n v="53.35"/>
    <n v="480.15000000000003"/>
  </r>
  <r>
    <x v="3"/>
    <x v="1"/>
    <x v="0"/>
    <s v="Albert Miller"/>
    <d v="2016-11-15T00:00:00"/>
    <x v="10"/>
    <s v="2016"/>
    <x v="2"/>
    <n v="8"/>
    <n v="17.829999999999998"/>
    <n v="142.63999999999999"/>
  </r>
  <r>
    <x v="2"/>
    <x v="4"/>
    <x v="1"/>
    <s v="Craig Brooks"/>
    <d v="2016-11-16T00:00:00"/>
    <x v="10"/>
    <s v="2016"/>
    <x v="0"/>
    <n v="5"/>
    <n v="12.42"/>
    <n v="62.1"/>
  </r>
  <r>
    <x v="2"/>
    <x v="4"/>
    <x v="1"/>
    <s v="Edward Taylor"/>
    <d v="2016-11-16T00:00:00"/>
    <x v="10"/>
    <s v="2016"/>
    <x v="0"/>
    <n v="4"/>
    <n v="12.42"/>
    <n v="49.68"/>
  </r>
  <r>
    <x v="0"/>
    <x v="0"/>
    <x v="0"/>
    <s v="Wanda Cole"/>
    <d v="2016-11-16T00:00:00"/>
    <x v="10"/>
    <s v="2016"/>
    <x v="1"/>
    <n v="1"/>
    <n v="16.32"/>
    <n v="16.32"/>
  </r>
  <r>
    <x v="3"/>
    <x v="1"/>
    <x v="0"/>
    <s v="Frank Ramos"/>
    <d v="2016-11-16T00:00:00"/>
    <x v="10"/>
    <s v="2016"/>
    <x v="0"/>
    <n v="1"/>
    <n v="12.42"/>
    <n v="12.42"/>
  </r>
  <r>
    <x v="3"/>
    <x v="0"/>
    <x v="0"/>
    <s v="Phillip Johnston"/>
    <d v="2016-11-16T00:00:00"/>
    <x v="10"/>
    <s v="2016"/>
    <x v="2"/>
    <n v="7"/>
    <n v="17.829999999999998"/>
    <n v="124.80999999999999"/>
  </r>
  <r>
    <x v="3"/>
    <x v="1"/>
    <x v="0"/>
    <s v="Gloria Harper"/>
    <d v="2016-11-16T00:00:00"/>
    <x v="10"/>
    <s v="2016"/>
    <x v="2"/>
    <n v="9"/>
    <n v="17.829999999999998"/>
    <n v="160.46999999999997"/>
  </r>
  <r>
    <x v="0"/>
    <x v="6"/>
    <x v="0"/>
    <s v="Cheryl Henderson"/>
    <d v="2016-11-16T00:00:00"/>
    <x v="10"/>
    <s v="2016"/>
    <x v="0"/>
    <n v="5"/>
    <n v="12.42"/>
    <n v="62.1"/>
  </r>
  <r>
    <x v="3"/>
    <x v="0"/>
    <x v="0"/>
    <s v="Dennis Reed"/>
    <d v="2016-11-16T00:00:00"/>
    <x v="10"/>
    <s v="2016"/>
    <x v="3"/>
    <n v="8"/>
    <n v="53.35"/>
    <n v="426.8"/>
  </r>
  <r>
    <x v="0"/>
    <x v="0"/>
    <x v="0"/>
    <s v="Eugene Hughes"/>
    <d v="2016-11-16T00:00:00"/>
    <x v="10"/>
    <s v="2016"/>
    <x v="0"/>
    <n v="1"/>
    <n v="12.42"/>
    <n v="12.42"/>
  </r>
  <r>
    <x v="2"/>
    <x v="2"/>
    <x v="1"/>
    <s v="Earl Morales"/>
    <d v="2016-11-16T00:00:00"/>
    <x v="10"/>
    <s v="2016"/>
    <x v="1"/>
    <n v="9"/>
    <n v="16.32"/>
    <n v="146.88"/>
  </r>
  <r>
    <x v="2"/>
    <x v="5"/>
    <x v="1"/>
    <s v="Andrew Adams"/>
    <d v="2016-11-16T00:00:00"/>
    <x v="10"/>
    <s v="2016"/>
    <x v="0"/>
    <n v="10"/>
    <n v="12.42"/>
    <n v="124.2"/>
  </r>
  <r>
    <x v="1"/>
    <x v="4"/>
    <x v="1"/>
    <s v="Edward Taylor"/>
    <d v="2016-11-16T00:00:00"/>
    <x v="10"/>
    <s v="2016"/>
    <x v="0"/>
    <n v="2"/>
    <n v="12.42"/>
    <n v="24.84"/>
  </r>
  <r>
    <x v="0"/>
    <x v="1"/>
    <x v="0"/>
    <s v="Louis Marshall"/>
    <d v="2016-11-16T00:00:00"/>
    <x v="10"/>
    <s v="2016"/>
    <x v="3"/>
    <n v="6"/>
    <n v="53.35"/>
    <n v="320.10000000000002"/>
  </r>
  <r>
    <x v="2"/>
    <x v="5"/>
    <x v="1"/>
    <s v="Diana Hamilton"/>
    <d v="2016-11-16T00:00:00"/>
    <x v="10"/>
    <s v="2016"/>
    <x v="3"/>
    <n v="7"/>
    <n v="53.35"/>
    <n v="373.45"/>
  </r>
  <r>
    <x v="0"/>
    <x v="1"/>
    <x v="0"/>
    <s v="Lori Collins"/>
    <d v="2016-11-16T00:00:00"/>
    <x v="10"/>
    <s v="2016"/>
    <x v="3"/>
    <n v="2"/>
    <n v="53.35"/>
    <n v="106.7"/>
  </r>
  <r>
    <x v="3"/>
    <x v="1"/>
    <x v="0"/>
    <s v="Cheryl Riley"/>
    <d v="2016-11-16T00:00:00"/>
    <x v="10"/>
    <s v="2016"/>
    <x v="2"/>
    <n v="9"/>
    <n v="17.829999999999998"/>
    <n v="160.46999999999997"/>
  </r>
  <r>
    <x v="4"/>
    <x v="0"/>
    <x v="0"/>
    <s v="Matthew Berry"/>
    <d v="2016-11-16T00:00:00"/>
    <x v="10"/>
    <s v="2016"/>
    <x v="2"/>
    <n v="3"/>
    <n v="17.829999999999998"/>
    <n v="53.489999999999995"/>
  </r>
  <r>
    <x v="1"/>
    <x v="5"/>
    <x v="1"/>
    <s v="Joan Robinson"/>
    <d v="2016-11-16T00:00:00"/>
    <x v="10"/>
    <s v="2016"/>
    <x v="2"/>
    <n v="9"/>
    <n v="17.829999999999998"/>
    <n v="160.46999999999997"/>
  </r>
  <r>
    <x v="0"/>
    <x v="6"/>
    <x v="0"/>
    <s v="Annie Collins"/>
    <d v="2016-11-16T00:00:00"/>
    <x v="10"/>
    <s v="2016"/>
    <x v="1"/>
    <n v="6"/>
    <n v="16.32"/>
    <n v="97.92"/>
  </r>
  <r>
    <x v="1"/>
    <x v="2"/>
    <x v="1"/>
    <s v="Kimberly Lee"/>
    <d v="2016-11-16T00:00:00"/>
    <x v="10"/>
    <s v="2016"/>
    <x v="0"/>
    <n v="10"/>
    <n v="12.42"/>
    <n v="124.2"/>
  </r>
  <r>
    <x v="0"/>
    <x v="1"/>
    <x v="0"/>
    <s v="Jeffrey Miller"/>
    <d v="2016-11-17T00:00:00"/>
    <x v="10"/>
    <s v="2016"/>
    <x v="2"/>
    <n v="3"/>
    <n v="17.829999999999998"/>
    <n v="53.489999999999995"/>
  </r>
  <r>
    <x v="0"/>
    <x v="6"/>
    <x v="0"/>
    <s v="Katherine Carroll"/>
    <d v="2016-11-17T00:00:00"/>
    <x v="10"/>
    <s v="2016"/>
    <x v="2"/>
    <n v="4"/>
    <n v="17.829999999999998"/>
    <n v="71.319999999999993"/>
  </r>
  <r>
    <x v="4"/>
    <x v="3"/>
    <x v="0"/>
    <s v="Billy Wood"/>
    <d v="2016-11-17T00:00:00"/>
    <x v="10"/>
    <s v="2016"/>
    <x v="0"/>
    <n v="6"/>
    <n v="12.42"/>
    <n v="74.52"/>
  </r>
  <r>
    <x v="4"/>
    <x v="0"/>
    <x v="0"/>
    <s v="Justin Dixon"/>
    <d v="2016-11-17T00:00:00"/>
    <x v="10"/>
    <s v="2016"/>
    <x v="0"/>
    <n v="2"/>
    <n v="12.42"/>
    <n v="24.84"/>
  </r>
  <r>
    <x v="0"/>
    <x v="1"/>
    <x v="0"/>
    <s v="Antonio Mason"/>
    <d v="2016-11-17T00:00:00"/>
    <x v="10"/>
    <s v="2016"/>
    <x v="2"/>
    <n v="4"/>
    <n v="17.829999999999998"/>
    <n v="71.319999999999993"/>
  </r>
  <r>
    <x v="3"/>
    <x v="3"/>
    <x v="0"/>
    <s v="Raymond Freeman"/>
    <d v="2016-11-17T00:00:00"/>
    <x v="10"/>
    <s v="2016"/>
    <x v="1"/>
    <n v="6"/>
    <n v="16.32"/>
    <n v="97.92"/>
  </r>
  <r>
    <x v="3"/>
    <x v="0"/>
    <x v="0"/>
    <s v="Andrea King"/>
    <d v="2016-11-17T00:00:00"/>
    <x v="10"/>
    <s v="2016"/>
    <x v="0"/>
    <n v="9"/>
    <n v="12.42"/>
    <n v="111.78"/>
  </r>
  <r>
    <x v="0"/>
    <x v="6"/>
    <x v="0"/>
    <s v="Scott Weaver"/>
    <d v="2016-11-17T00:00:00"/>
    <x v="10"/>
    <s v="2016"/>
    <x v="0"/>
    <n v="1"/>
    <n v="12.42"/>
    <n v="12.42"/>
  </r>
  <r>
    <x v="0"/>
    <x v="3"/>
    <x v="0"/>
    <s v="Rebecca Williams"/>
    <d v="2016-11-17T00:00:00"/>
    <x v="10"/>
    <s v="2016"/>
    <x v="0"/>
    <n v="7"/>
    <n v="12.42"/>
    <n v="86.94"/>
  </r>
  <r>
    <x v="3"/>
    <x v="3"/>
    <x v="0"/>
    <s v="William Hicks"/>
    <d v="2016-11-17T00:00:00"/>
    <x v="10"/>
    <s v="2016"/>
    <x v="0"/>
    <n v="10"/>
    <n v="12.42"/>
    <n v="124.2"/>
  </r>
  <r>
    <x v="0"/>
    <x v="1"/>
    <x v="0"/>
    <s v="Richard Walker"/>
    <d v="2016-11-17T00:00:00"/>
    <x v="10"/>
    <s v="2016"/>
    <x v="0"/>
    <n v="9"/>
    <n v="12.42"/>
    <n v="111.78"/>
  </r>
  <r>
    <x v="0"/>
    <x v="0"/>
    <x v="0"/>
    <s v="Craig Collins"/>
    <d v="2016-11-17T00:00:00"/>
    <x v="10"/>
    <s v="2016"/>
    <x v="1"/>
    <n v="6"/>
    <n v="16.32"/>
    <n v="97.92"/>
  </r>
  <r>
    <x v="2"/>
    <x v="5"/>
    <x v="1"/>
    <s v="Timothy Gonzales"/>
    <d v="2016-11-17T00:00:00"/>
    <x v="10"/>
    <s v="2016"/>
    <x v="0"/>
    <n v="5"/>
    <n v="12.42"/>
    <n v="62.1"/>
  </r>
  <r>
    <x v="1"/>
    <x v="4"/>
    <x v="1"/>
    <s v="Henry Stanley"/>
    <d v="2016-11-17T00:00:00"/>
    <x v="10"/>
    <s v="2016"/>
    <x v="0"/>
    <n v="6"/>
    <n v="12.42"/>
    <n v="74.52"/>
  </r>
  <r>
    <x v="3"/>
    <x v="3"/>
    <x v="0"/>
    <s v="Victor Bell"/>
    <d v="2016-11-17T00:00:00"/>
    <x v="10"/>
    <s v="2016"/>
    <x v="1"/>
    <n v="1"/>
    <n v="16.32"/>
    <n v="16.32"/>
  </r>
  <r>
    <x v="3"/>
    <x v="3"/>
    <x v="0"/>
    <s v="Phyllis Gonzales"/>
    <d v="2016-11-17T00:00:00"/>
    <x v="10"/>
    <s v="2016"/>
    <x v="3"/>
    <n v="5"/>
    <n v="53.35"/>
    <n v="266.75"/>
  </r>
  <r>
    <x v="2"/>
    <x v="5"/>
    <x v="1"/>
    <s v="Jacqueline Little"/>
    <d v="2016-11-17T00:00:00"/>
    <x v="10"/>
    <s v="2016"/>
    <x v="0"/>
    <n v="5"/>
    <n v="12.42"/>
    <n v="62.1"/>
  </r>
  <r>
    <x v="0"/>
    <x v="1"/>
    <x v="0"/>
    <s v="Tammy Ferguson"/>
    <d v="2016-11-18T00:00:00"/>
    <x v="10"/>
    <s v="2016"/>
    <x v="0"/>
    <n v="6"/>
    <n v="12.42"/>
    <n v="74.52"/>
  </r>
  <r>
    <x v="4"/>
    <x v="1"/>
    <x v="0"/>
    <s v="Brenda Cruz"/>
    <d v="2016-11-18T00:00:00"/>
    <x v="10"/>
    <s v="2016"/>
    <x v="0"/>
    <n v="2"/>
    <n v="12.42"/>
    <n v="24.84"/>
  </r>
  <r>
    <x v="1"/>
    <x v="4"/>
    <x v="1"/>
    <s v="Janet Stewart"/>
    <d v="2016-11-18T00:00:00"/>
    <x v="10"/>
    <s v="2016"/>
    <x v="0"/>
    <n v="5"/>
    <n v="12.42"/>
    <n v="62.1"/>
  </r>
  <r>
    <x v="0"/>
    <x v="0"/>
    <x v="0"/>
    <s v="Harold Rodriguez"/>
    <d v="2016-11-18T00:00:00"/>
    <x v="10"/>
    <s v="2016"/>
    <x v="2"/>
    <n v="1"/>
    <n v="17.829999999999998"/>
    <n v="17.829999999999998"/>
  </r>
  <r>
    <x v="4"/>
    <x v="3"/>
    <x v="0"/>
    <s v="Robert Collins"/>
    <d v="2016-11-18T00:00:00"/>
    <x v="10"/>
    <s v="2016"/>
    <x v="1"/>
    <n v="8"/>
    <n v="16.32"/>
    <n v="130.56"/>
  </r>
  <r>
    <x v="1"/>
    <x v="4"/>
    <x v="1"/>
    <s v="Henry Day"/>
    <d v="2016-11-18T00:00:00"/>
    <x v="10"/>
    <s v="2016"/>
    <x v="1"/>
    <n v="2"/>
    <n v="16.32"/>
    <n v="32.64"/>
  </r>
  <r>
    <x v="2"/>
    <x v="4"/>
    <x v="1"/>
    <s v="Marilyn Franklin"/>
    <d v="2016-11-18T00:00:00"/>
    <x v="10"/>
    <s v="2016"/>
    <x v="3"/>
    <n v="5"/>
    <n v="53.35"/>
    <n v="266.75"/>
  </r>
  <r>
    <x v="2"/>
    <x v="5"/>
    <x v="1"/>
    <s v="Laura Gutierrez"/>
    <d v="2016-11-18T00:00:00"/>
    <x v="10"/>
    <s v="2016"/>
    <x v="1"/>
    <n v="9"/>
    <n v="16.32"/>
    <n v="146.88"/>
  </r>
  <r>
    <x v="0"/>
    <x v="0"/>
    <x v="0"/>
    <s v="Jennifer Reyes"/>
    <d v="2016-11-18T00:00:00"/>
    <x v="10"/>
    <s v="2016"/>
    <x v="0"/>
    <n v="9"/>
    <n v="12.42"/>
    <n v="111.78"/>
  </r>
  <r>
    <x v="4"/>
    <x v="3"/>
    <x v="0"/>
    <s v="Joseph Foster"/>
    <d v="2016-11-18T00:00:00"/>
    <x v="10"/>
    <s v="2016"/>
    <x v="1"/>
    <n v="4"/>
    <n v="16.32"/>
    <n v="65.28"/>
  </r>
  <r>
    <x v="3"/>
    <x v="3"/>
    <x v="0"/>
    <s v="Dorothy Baker"/>
    <d v="2016-11-18T00:00:00"/>
    <x v="10"/>
    <s v="2016"/>
    <x v="2"/>
    <n v="8"/>
    <n v="17.829999999999998"/>
    <n v="142.63999999999999"/>
  </r>
  <r>
    <x v="1"/>
    <x v="2"/>
    <x v="1"/>
    <s v="Maria Romero"/>
    <d v="2016-11-18T00:00:00"/>
    <x v="10"/>
    <s v="2016"/>
    <x v="0"/>
    <n v="9"/>
    <n v="12.42"/>
    <n v="111.78"/>
  </r>
  <r>
    <x v="3"/>
    <x v="1"/>
    <x v="0"/>
    <s v="Anna Wheeler"/>
    <d v="2016-11-18T00:00:00"/>
    <x v="10"/>
    <s v="2016"/>
    <x v="3"/>
    <n v="9"/>
    <n v="53.35"/>
    <n v="480.15000000000003"/>
  </r>
  <r>
    <x v="0"/>
    <x v="1"/>
    <x v="0"/>
    <s v="Raymond Collins"/>
    <d v="2016-11-18T00:00:00"/>
    <x v="10"/>
    <s v="2016"/>
    <x v="0"/>
    <n v="1"/>
    <n v="12.42"/>
    <n v="12.42"/>
  </r>
  <r>
    <x v="2"/>
    <x v="2"/>
    <x v="1"/>
    <s v="Marilyn Carpenter"/>
    <d v="2016-11-18T00:00:00"/>
    <x v="10"/>
    <s v="2016"/>
    <x v="2"/>
    <n v="8"/>
    <n v="17.829999999999998"/>
    <n v="142.63999999999999"/>
  </r>
  <r>
    <x v="1"/>
    <x v="5"/>
    <x v="1"/>
    <s v="Brenda Nelson"/>
    <d v="2016-11-18T00:00:00"/>
    <x v="10"/>
    <s v="2016"/>
    <x v="3"/>
    <n v="2"/>
    <n v="53.35"/>
    <n v="106.7"/>
  </r>
  <r>
    <x v="0"/>
    <x v="0"/>
    <x v="0"/>
    <s v="Alice Davis"/>
    <d v="2016-11-18T00:00:00"/>
    <x v="10"/>
    <s v="2016"/>
    <x v="0"/>
    <n v="1"/>
    <n v="12.42"/>
    <n v="12.42"/>
  </r>
  <r>
    <x v="3"/>
    <x v="3"/>
    <x v="0"/>
    <s v="Bonnie Shaw"/>
    <d v="2016-11-18T00:00:00"/>
    <x v="10"/>
    <s v="2016"/>
    <x v="0"/>
    <n v="10"/>
    <n v="12.42"/>
    <n v="124.2"/>
  </r>
  <r>
    <x v="2"/>
    <x v="2"/>
    <x v="1"/>
    <s v="Ruth Kennedy"/>
    <d v="2016-11-18T00:00:00"/>
    <x v="10"/>
    <s v="2016"/>
    <x v="2"/>
    <n v="7"/>
    <n v="17.829999999999998"/>
    <n v="124.80999999999999"/>
  </r>
  <r>
    <x v="2"/>
    <x v="5"/>
    <x v="1"/>
    <s v="Tina Schmidt"/>
    <d v="2016-11-19T00:00:00"/>
    <x v="10"/>
    <s v="2016"/>
    <x v="0"/>
    <n v="8"/>
    <n v="12.42"/>
    <n v="99.36"/>
  </r>
  <r>
    <x v="2"/>
    <x v="2"/>
    <x v="1"/>
    <s v="Jennifer Adams"/>
    <d v="2016-11-19T00:00:00"/>
    <x v="10"/>
    <s v="2016"/>
    <x v="0"/>
    <n v="10"/>
    <n v="12.42"/>
    <n v="124.2"/>
  </r>
  <r>
    <x v="0"/>
    <x v="1"/>
    <x v="0"/>
    <s v="Willie Hamilton"/>
    <d v="2016-11-19T00:00:00"/>
    <x v="10"/>
    <s v="2016"/>
    <x v="0"/>
    <n v="6"/>
    <n v="12.42"/>
    <n v="74.52"/>
  </r>
  <r>
    <x v="0"/>
    <x v="3"/>
    <x v="0"/>
    <s v="Benjamin Spencer"/>
    <d v="2016-11-19T00:00:00"/>
    <x v="10"/>
    <s v="2016"/>
    <x v="0"/>
    <n v="6"/>
    <n v="12.42"/>
    <n v="74.52"/>
  </r>
  <r>
    <x v="3"/>
    <x v="1"/>
    <x v="0"/>
    <s v="Brenda Cruz"/>
    <d v="2016-11-19T00:00:00"/>
    <x v="10"/>
    <s v="2016"/>
    <x v="2"/>
    <n v="1"/>
    <n v="17.829999999999998"/>
    <n v="17.829999999999998"/>
  </r>
  <r>
    <x v="0"/>
    <x v="0"/>
    <x v="0"/>
    <s v="Albert Cook"/>
    <d v="2016-11-19T00:00:00"/>
    <x v="10"/>
    <s v="2016"/>
    <x v="0"/>
    <n v="4"/>
    <n v="12.42"/>
    <n v="49.68"/>
  </r>
  <r>
    <x v="4"/>
    <x v="1"/>
    <x v="0"/>
    <s v="Jane Sims"/>
    <d v="2016-11-19T00:00:00"/>
    <x v="10"/>
    <s v="2016"/>
    <x v="3"/>
    <n v="5"/>
    <n v="53.35"/>
    <n v="266.75"/>
  </r>
  <r>
    <x v="0"/>
    <x v="3"/>
    <x v="0"/>
    <s v="Johnny Fowler"/>
    <d v="2016-11-19T00:00:00"/>
    <x v="10"/>
    <s v="2016"/>
    <x v="3"/>
    <n v="5"/>
    <n v="53.35"/>
    <n v="266.75"/>
  </r>
  <r>
    <x v="1"/>
    <x v="5"/>
    <x v="1"/>
    <s v="Joshua Baker"/>
    <d v="2016-11-19T00:00:00"/>
    <x v="10"/>
    <s v="2016"/>
    <x v="0"/>
    <n v="1"/>
    <n v="12.42"/>
    <n v="12.42"/>
  </r>
  <r>
    <x v="0"/>
    <x v="1"/>
    <x v="0"/>
    <s v="Christopher Oliver"/>
    <d v="2016-11-19T00:00:00"/>
    <x v="10"/>
    <s v="2016"/>
    <x v="0"/>
    <n v="4"/>
    <n v="12.42"/>
    <n v="49.68"/>
  </r>
  <r>
    <x v="3"/>
    <x v="1"/>
    <x v="0"/>
    <s v="Shirley Murray"/>
    <d v="2016-11-19T00:00:00"/>
    <x v="10"/>
    <s v="2016"/>
    <x v="2"/>
    <n v="4"/>
    <n v="17.829999999999998"/>
    <n v="71.319999999999993"/>
  </r>
  <r>
    <x v="2"/>
    <x v="4"/>
    <x v="1"/>
    <s v="Ruby Taylor"/>
    <d v="2016-11-19T00:00:00"/>
    <x v="10"/>
    <s v="2016"/>
    <x v="0"/>
    <n v="2"/>
    <n v="12.42"/>
    <n v="24.84"/>
  </r>
  <r>
    <x v="2"/>
    <x v="7"/>
    <x v="1"/>
    <s v="Sandra Hughes"/>
    <d v="2016-11-19T00:00:00"/>
    <x v="10"/>
    <s v="2016"/>
    <x v="0"/>
    <n v="2"/>
    <n v="12.42"/>
    <n v="24.84"/>
  </r>
  <r>
    <x v="0"/>
    <x v="3"/>
    <x v="0"/>
    <s v="Rachel Larson"/>
    <d v="2016-11-19T00:00:00"/>
    <x v="10"/>
    <s v="2016"/>
    <x v="1"/>
    <n v="3"/>
    <n v="16.32"/>
    <n v="48.96"/>
  </r>
  <r>
    <x v="4"/>
    <x v="1"/>
    <x v="0"/>
    <s v="Marilyn Perez"/>
    <d v="2016-11-19T00:00:00"/>
    <x v="10"/>
    <s v="2016"/>
    <x v="3"/>
    <n v="4"/>
    <n v="53.35"/>
    <n v="213.4"/>
  </r>
  <r>
    <x v="2"/>
    <x v="4"/>
    <x v="1"/>
    <s v="Kathy Lee"/>
    <d v="2016-11-19T00:00:00"/>
    <x v="10"/>
    <s v="2016"/>
    <x v="3"/>
    <n v="10"/>
    <n v="53.35"/>
    <n v="533.5"/>
  </r>
  <r>
    <x v="1"/>
    <x v="2"/>
    <x v="1"/>
    <s v="Denise Henry"/>
    <d v="2016-11-19T00:00:00"/>
    <x v="10"/>
    <s v="2016"/>
    <x v="2"/>
    <n v="4"/>
    <n v="17.829999999999998"/>
    <n v="71.319999999999993"/>
  </r>
  <r>
    <x v="0"/>
    <x v="0"/>
    <x v="0"/>
    <s v="Gregory Thompson"/>
    <d v="2016-11-20T00:00:00"/>
    <x v="10"/>
    <s v="2016"/>
    <x v="0"/>
    <n v="2"/>
    <n v="12.42"/>
    <n v="24.84"/>
  </r>
  <r>
    <x v="0"/>
    <x v="0"/>
    <x v="0"/>
    <s v="Amanda Bryant"/>
    <d v="2016-11-20T00:00:00"/>
    <x v="10"/>
    <s v="2016"/>
    <x v="2"/>
    <n v="10"/>
    <n v="17.829999999999998"/>
    <n v="178.29999999999998"/>
  </r>
  <r>
    <x v="0"/>
    <x v="1"/>
    <x v="0"/>
    <s v="Jessica Lewis"/>
    <d v="2016-11-20T00:00:00"/>
    <x v="10"/>
    <s v="2016"/>
    <x v="0"/>
    <n v="6"/>
    <n v="12.42"/>
    <n v="74.52"/>
  </r>
  <r>
    <x v="0"/>
    <x v="0"/>
    <x v="0"/>
    <s v="Justin Dixon"/>
    <d v="2016-11-20T00:00:00"/>
    <x v="10"/>
    <s v="2016"/>
    <x v="0"/>
    <n v="7"/>
    <n v="12.42"/>
    <n v="86.94"/>
  </r>
  <r>
    <x v="1"/>
    <x v="5"/>
    <x v="1"/>
    <s v="Jimmy Warren"/>
    <d v="2016-11-20T00:00:00"/>
    <x v="10"/>
    <s v="2016"/>
    <x v="1"/>
    <n v="5"/>
    <n v="16.32"/>
    <n v="81.599999999999994"/>
  </r>
  <r>
    <x v="0"/>
    <x v="1"/>
    <x v="0"/>
    <s v="Ashley Spencer"/>
    <d v="2016-11-20T00:00:00"/>
    <x v="10"/>
    <s v="2016"/>
    <x v="2"/>
    <n v="8"/>
    <n v="17.829999999999998"/>
    <n v="142.63999999999999"/>
  </r>
  <r>
    <x v="1"/>
    <x v="4"/>
    <x v="1"/>
    <s v="Marilyn Franklin"/>
    <d v="2016-11-20T00:00:00"/>
    <x v="10"/>
    <s v="2016"/>
    <x v="0"/>
    <n v="4"/>
    <n v="12.42"/>
    <n v="49.68"/>
  </r>
  <r>
    <x v="2"/>
    <x v="2"/>
    <x v="1"/>
    <s v="Evelyn Lane"/>
    <d v="2016-11-20T00:00:00"/>
    <x v="10"/>
    <s v="2016"/>
    <x v="1"/>
    <n v="5"/>
    <n v="16.32"/>
    <n v="81.599999999999994"/>
  </r>
  <r>
    <x v="0"/>
    <x v="1"/>
    <x v="0"/>
    <s v="Eugene Wilson"/>
    <d v="2016-11-20T00:00:00"/>
    <x v="10"/>
    <s v="2016"/>
    <x v="1"/>
    <n v="7"/>
    <n v="16.32"/>
    <n v="114.24000000000001"/>
  </r>
  <r>
    <x v="1"/>
    <x v="7"/>
    <x v="1"/>
    <s v="Paula Watson"/>
    <d v="2016-11-20T00:00:00"/>
    <x v="10"/>
    <s v="2016"/>
    <x v="1"/>
    <n v="7"/>
    <n v="16.32"/>
    <n v="114.24000000000001"/>
  </r>
  <r>
    <x v="0"/>
    <x v="1"/>
    <x v="0"/>
    <s v="Frances Campbell"/>
    <d v="2016-11-20T00:00:00"/>
    <x v="10"/>
    <s v="2016"/>
    <x v="0"/>
    <n v="3"/>
    <n v="12.42"/>
    <n v="37.26"/>
  </r>
  <r>
    <x v="4"/>
    <x v="6"/>
    <x v="0"/>
    <s v="Benjamin Phillips"/>
    <d v="2016-11-20T00:00:00"/>
    <x v="10"/>
    <s v="2016"/>
    <x v="2"/>
    <n v="3"/>
    <n v="17.829999999999998"/>
    <n v="53.489999999999995"/>
  </r>
  <r>
    <x v="0"/>
    <x v="6"/>
    <x v="0"/>
    <s v="Sandra Meyer"/>
    <d v="2016-11-20T00:00:00"/>
    <x v="10"/>
    <s v="2016"/>
    <x v="3"/>
    <n v="3"/>
    <n v="53.35"/>
    <n v="160.05000000000001"/>
  </r>
  <r>
    <x v="2"/>
    <x v="4"/>
    <x v="1"/>
    <s v="Rachel Harris"/>
    <d v="2016-11-20T00:00:00"/>
    <x v="10"/>
    <s v="2016"/>
    <x v="0"/>
    <n v="9"/>
    <n v="12.42"/>
    <n v="111.78"/>
  </r>
  <r>
    <x v="1"/>
    <x v="5"/>
    <x v="1"/>
    <s v="Gerald Mcdonald"/>
    <d v="2016-11-20T00:00:00"/>
    <x v="10"/>
    <s v="2016"/>
    <x v="0"/>
    <n v="7"/>
    <n v="12.42"/>
    <n v="86.94"/>
  </r>
  <r>
    <x v="0"/>
    <x v="1"/>
    <x v="0"/>
    <s v="Tammy Ferguson"/>
    <d v="2016-11-20T00:00:00"/>
    <x v="10"/>
    <s v="2016"/>
    <x v="3"/>
    <n v="2"/>
    <n v="53.35"/>
    <n v="106.7"/>
  </r>
  <r>
    <x v="3"/>
    <x v="3"/>
    <x v="0"/>
    <s v="Eric Ellis"/>
    <d v="2016-11-21T00:00:00"/>
    <x v="10"/>
    <s v="2016"/>
    <x v="0"/>
    <n v="10"/>
    <n v="12.42"/>
    <n v="124.2"/>
  </r>
  <r>
    <x v="0"/>
    <x v="1"/>
    <x v="0"/>
    <s v="Peter Gilbert"/>
    <d v="2016-11-21T00:00:00"/>
    <x v="10"/>
    <s v="2016"/>
    <x v="3"/>
    <n v="1"/>
    <n v="53.35"/>
    <n v="53.35"/>
  </r>
  <r>
    <x v="1"/>
    <x v="2"/>
    <x v="1"/>
    <s v="Jason Berry"/>
    <d v="2016-11-21T00:00:00"/>
    <x v="10"/>
    <s v="2016"/>
    <x v="2"/>
    <n v="1"/>
    <n v="17.829999999999998"/>
    <n v="17.829999999999998"/>
  </r>
  <r>
    <x v="3"/>
    <x v="0"/>
    <x v="0"/>
    <s v="Roy Franklin"/>
    <d v="2016-11-21T00:00:00"/>
    <x v="10"/>
    <s v="2016"/>
    <x v="0"/>
    <n v="6"/>
    <n v="12.42"/>
    <n v="74.52"/>
  </r>
  <r>
    <x v="2"/>
    <x v="2"/>
    <x v="1"/>
    <s v="Annie Hughes"/>
    <d v="2016-11-21T00:00:00"/>
    <x v="10"/>
    <s v="2016"/>
    <x v="0"/>
    <n v="3"/>
    <n v="12.42"/>
    <n v="37.26"/>
  </r>
  <r>
    <x v="2"/>
    <x v="5"/>
    <x v="1"/>
    <s v="Joan Robinson"/>
    <d v="2016-11-21T00:00:00"/>
    <x v="10"/>
    <s v="2016"/>
    <x v="3"/>
    <n v="3"/>
    <n v="53.35"/>
    <n v="160.05000000000001"/>
  </r>
  <r>
    <x v="2"/>
    <x v="2"/>
    <x v="1"/>
    <s v="Ruby Gonzales"/>
    <d v="2016-11-21T00:00:00"/>
    <x v="10"/>
    <s v="2016"/>
    <x v="2"/>
    <n v="6"/>
    <n v="17.829999999999998"/>
    <n v="106.97999999999999"/>
  </r>
  <r>
    <x v="0"/>
    <x v="0"/>
    <x v="0"/>
    <s v="Matthew Carter"/>
    <d v="2016-11-21T00:00:00"/>
    <x v="10"/>
    <s v="2016"/>
    <x v="2"/>
    <n v="3"/>
    <n v="17.829999999999998"/>
    <n v="53.489999999999995"/>
  </r>
  <r>
    <x v="3"/>
    <x v="1"/>
    <x v="0"/>
    <s v="Willie Hamilton"/>
    <d v="2016-11-21T00:00:00"/>
    <x v="10"/>
    <s v="2016"/>
    <x v="0"/>
    <n v="1"/>
    <n v="12.42"/>
    <n v="12.42"/>
  </r>
  <r>
    <x v="2"/>
    <x v="4"/>
    <x v="1"/>
    <s v="Rachel Harris"/>
    <d v="2016-11-21T00:00:00"/>
    <x v="10"/>
    <s v="2016"/>
    <x v="0"/>
    <n v="5"/>
    <n v="12.42"/>
    <n v="62.1"/>
  </r>
  <r>
    <x v="1"/>
    <x v="7"/>
    <x v="1"/>
    <s v="Craig Lewis"/>
    <d v="2016-11-21T00:00:00"/>
    <x v="10"/>
    <s v="2016"/>
    <x v="1"/>
    <n v="3"/>
    <n v="16.32"/>
    <n v="48.96"/>
  </r>
  <r>
    <x v="1"/>
    <x v="2"/>
    <x v="1"/>
    <s v="Earl Morales"/>
    <d v="2016-11-21T00:00:00"/>
    <x v="10"/>
    <s v="2016"/>
    <x v="0"/>
    <n v="3"/>
    <n v="12.42"/>
    <n v="37.26"/>
  </r>
  <r>
    <x v="0"/>
    <x v="1"/>
    <x v="0"/>
    <s v="Frank Ramos"/>
    <d v="2016-11-21T00:00:00"/>
    <x v="10"/>
    <s v="2016"/>
    <x v="0"/>
    <n v="6"/>
    <n v="12.42"/>
    <n v="74.52"/>
  </r>
  <r>
    <x v="0"/>
    <x v="1"/>
    <x v="0"/>
    <s v="Louise Frazier"/>
    <d v="2016-11-21T00:00:00"/>
    <x v="10"/>
    <s v="2016"/>
    <x v="3"/>
    <n v="10"/>
    <n v="53.35"/>
    <n v="533.5"/>
  </r>
  <r>
    <x v="0"/>
    <x v="1"/>
    <x v="0"/>
    <s v="Anthony Berry"/>
    <d v="2016-11-21T00:00:00"/>
    <x v="10"/>
    <s v="2016"/>
    <x v="2"/>
    <n v="10"/>
    <n v="17.829999999999998"/>
    <n v="178.29999999999998"/>
  </r>
  <r>
    <x v="0"/>
    <x v="3"/>
    <x v="0"/>
    <s v="Kimberly Coleman"/>
    <d v="2016-11-21T00:00:00"/>
    <x v="10"/>
    <s v="2016"/>
    <x v="1"/>
    <n v="4"/>
    <n v="16.32"/>
    <n v="65.28"/>
  </r>
  <r>
    <x v="1"/>
    <x v="5"/>
    <x v="1"/>
    <s v="Mary Stevens"/>
    <d v="2016-11-21T00:00:00"/>
    <x v="10"/>
    <s v="2016"/>
    <x v="0"/>
    <n v="2"/>
    <n v="12.42"/>
    <n v="24.84"/>
  </r>
  <r>
    <x v="4"/>
    <x v="0"/>
    <x v="0"/>
    <s v="Deborah Wells"/>
    <d v="2016-11-21T00:00:00"/>
    <x v="10"/>
    <s v="2016"/>
    <x v="3"/>
    <n v="9"/>
    <n v="53.35"/>
    <n v="480.15000000000003"/>
  </r>
  <r>
    <x v="4"/>
    <x v="1"/>
    <x v="0"/>
    <s v="Juan Wallace"/>
    <d v="2016-11-22T00:00:00"/>
    <x v="10"/>
    <s v="2016"/>
    <x v="3"/>
    <n v="9"/>
    <n v="53.35"/>
    <n v="480.15000000000003"/>
  </r>
  <r>
    <x v="0"/>
    <x v="3"/>
    <x v="0"/>
    <s v="David Allen"/>
    <d v="2016-11-22T00:00:00"/>
    <x v="10"/>
    <s v="2016"/>
    <x v="1"/>
    <n v="7"/>
    <n v="16.32"/>
    <n v="114.24000000000001"/>
  </r>
  <r>
    <x v="0"/>
    <x v="0"/>
    <x v="0"/>
    <s v="Christopher Pierce"/>
    <d v="2016-11-22T00:00:00"/>
    <x v="10"/>
    <s v="2016"/>
    <x v="0"/>
    <n v="10"/>
    <n v="12.42"/>
    <n v="124.2"/>
  </r>
  <r>
    <x v="2"/>
    <x v="2"/>
    <x v="1"/>
    <s v="Earl White"/>
    <d v="2016-11-22T00:00:00"/>
    <x v="10"/>
    <s v="2016"/>
    <x v="2"/>
    <n v="2"/>
    <n v="17.829999999999998"/>
    <n v="35.659999999999997"/>
  </r>
  <r>
    <x v="2"/>
    <x v="4"/>
    <x v="1"/>
    <s v="Marilyn Graham"/>
    <d v="2016-11-22T00:00:00"/>
    <x v="10"/>
    <s v="2016"/>
    <x v="3"/>
    <n v="1"/>
    <n v="53.35"/>
    <n v="53.35"/>
  </r>
  <r>
    <x v="1"/>
    <x v="5"/>
    <x v="1"/>
    <s v="Joan Robinson"/>
    <d v="2016-11-22T00:00:00"/>
    <x v="10"/>
    <s v="2016"/>
    <x v="0"/>
    <n v="2"/>
    <n v="12.42"/>
    <n v="24.84"/>
  </r>
  <r>
    <x v="3"/>
    <x v="0"/>
    <x v="0"/>
    <s v="Theresa Ellis"/>
    <d v="2016-11-22T00:00:00"/>
    <x v="10"/>
    <s v="2016"/>
    <x v="0"/>
    <n v="3"/>
    <n v="12.42"/>
    <n v="37.26"/>
  </r>
  <r>
    <x v="3"/>
    <x v="1"/>
    <x v="0"/>
    <s v="Joan Harvey"/>
    <d v="2016-11-22T00:00:00"/>
    <x v="10"/>
    <s v="2016"/>
    <x v="0"/>
    <n v="8"/>
    <n v="12.42"/>
    <n v="99.36"/>
  </r>
  <r>
    <x v="1"/>
    <x v="2"/>
    <x v="1"/>
    <s v="Christine Jacobs"/>
    <d v="2016-11-22T00:00:00"/>
    <x v="10"/>
    <s v="2016"/>
    <x v="2"/>
    <n v="8"/>
    <n v="17.829999999999998"/>
    <n v="142.63999999999999"/>
  </r>
  <r>
    <x v="3"/>
    <x v="0"/>
    <x v="0"/>
    <s v="Ann Duncan"/>
    <d v="2016-11-22T00:00:00"/>
    <x v="10"/>
    <s v="2016"/>
    <x v="2"/>
    <n v="8"/>
    <n v="17.829999999999998"/>
    <n v="142.63999999999999"/>
  </r>
  <r>
    <x v="0"/>
    <x v="3"/>
    <x v="0"/>
    <s v="Ronald Lopez"/>
    <d v="2016-11-22T00:00:00"/>
    <x v="10"/>
    <s v="2016"/>
    <x v="2"/>
    <n v="3"/>
    <n v="17.829999999999998"/>
    <n v="53.489999999999995"/>
  </r>
  <r>
    <x v="0"/>
    <x v="0"/>
    <x v="0"/>
    <s v="Carl Howard"/>
    <d v="2016-11-22T00:00:00"/>
    <x v="10"/>
    <s v="2016"/>
    <x v="2"/>
    <n v="1"/>
    <n v="17.829999999999998"/>
    <n v="17.829999999999998"/>
  </r>
  <r>
    <x v="0"/>
    <x v="3"/>
    <x v="0"/>
    <s v="Rebecca Williams"/>
    <d v="2016-11-22T00:00:00"/>
    <x v="10"/>
    <s v="2016"/>
    <x v="0"/>
    <n v="3"/>
    <n v="12.42"/>
    <n v="37.26"/>
  </r>
  <r>
    <x v="2"/>
    <x v="7"/>
    <x v="1"/>
    <s v="Sarah Harrison"/>
    <d v="2016-11-22T00:00:00"/>
    <x v="10"/>
    <s v="2016"/>
    <x v="1"/>
    <n v="9"/>
    <n v="16.32"/>
    <n v="146.88"/>
  </r>
  <r>
    <x v="2"/>
    <x v="2"/>
    <x v="1"/>
    <s v="Stephen Murray"/>
    <d v="2016-11-22T00:00:00"/>
    <x v="10"/>
    <s v="2016"/>
    <x v="0"/>
    <n v="10"/>
    <n v="12.42"/>
    <n v="124.2"/>
  </r>
  <r>
    <x v="0"/>
    <x v="1"/>
    <x v="0"/>
    <s v="Mark Rogers"/>
    <d v="2016-11-22T00:00:00"/>
    <x v="10"/>
    <s v="2016"/>
    <x v="0"/>
    <n v="5"/>
    <n v="12.42"/>
    <n v="62.1"/>
  </r>
  <r>
    <x v="2"/>
    <x v="4"/>
    <x v="1"/>
    <s v="Martha Harper"/>
    <d v="2016-11-22T00:00:00"/>
    <x v="10"/>
    <s v="2016"/>
    <x v="1"/>
    <n v="10"/>
    <n v="16.32"/>
    <n v="163.19999999999999"/>
  </r>
  <r>
    <x v="0"/>
    <x v="1"/>
    <x v="0"/>
    <s v="Christopher Oliver"/>
    <d v="2016-11-22T00:00:00"/>
    <x v="10"/>
    <s v="2016"/>
    <x v="2"/>
    <n v="9"/>
    <n v="17.829999999999998"/>
    <n v="160.46999999999997"/>
  </r>
  <r>
    <x v="2"/>
    <x v="4"/>
    <x v="1"/>
    <s v="Michelle Phillips"/>
    <d v="2016-11-22T00:00:00"/>
    <x v="10"/>
    <s v="2016"/>
    <x v="1"/>
    <n v="1"/>
    <n v="16.32"/>
    <n v="16.32"/>
  </r>
  <r>
    <x v="2"/>
    <x v="5"/>
    <x v="1"/>
    <s v="Mary Stevens"/>
    <d v="2016-11-22T00:00:00"/>
    <x v="10"/>
    <s v="2016"/>
    <x v="0"/>
    <n v="5"/>
    <n v="12.42"/>
    <n v="62.1"/>
  </r>
  <r>
    <x v="0"/>
    <x v="0"/>
    <x v="0"/>
    <s v="Joe Russell"/>
    <d v="2016-11-22T00:00:00"/>
    <x v="10"/>
    <s v="2016"/>
    <x v="2"/>
    <n v="7"/>
    <n v="17.829999999999998"/>
    <n v="124.80999999999999"/>
  </r>
  <r>
    <x v="3"/>
    <x v="1"/>
    <x v="0"/>
    <s v="Denise Perez"/>
    <d v="2016-11-22T00:00:00"/>
    <x v="10"/>
    <s v="2016"/>
    <x v="3"/>
    <n v="4"/>
    <n v="53.35"/>
    <n v="213.4"/>
  </r>
  <r>
    <x v="0"/>
    <x v="0"/>
    <x v="0"/>
    <s v="Theresa Ellis"/>
    <d v="2016-11-23T00:00:00"/>
    <x v="10"/>
    <s v="2016"/>
    <x v="3"/>
    <n v="2"/>
    <n v="53.35"/>
    <n v="106.7"/>
  </r>
  <r>
    <x v="0"/>
    <x v="0"/>
    <x v="0"/>
    <s v="Roger Gomez"/>
    <d v="2016-11-23T00:00:00"/>
    <x v="10"/>
    <s v="2016"/>
    <x v="0"/>
    <n v="2"/>
    <n v="12.42"/>
    <n v="24.84"/>
  </r>
  <r>
    <x v="1"/>
    <x v="4"/>
    <x v="1"/>
    <s v="Thomas Lane"/>
    <d v="2016-11-23T00:00:00"/>
    <x v="10"/>
    <s v="2016"/>
    <x v="3"/>
    <n v="8"/>
    <n v="53.35"/>
    <n v="426.8"/>
  </r>
  <r>
    <x v="3"/>
    <x v="1"/>
    <x v="0"/>
    <s v="Karen Gray"/>
    <d v="2016-11-23T00:00:00"/>
    <x v="10"/>
    <s v="2016"/>
    <x v="0"/>
    <n v="1"/>
    <n v="12.42"/>
    <n v="12.42"/>
  </r>
  <r>
    <x v="3"/>
    <x v="3"/>
    <x v="0"/>
    <s v="Joshua Washington"/>
    <d v="2016-11-23T00:00:00"/>
    <x v="10"/>
    <s v="2016"/>
    <x v="3"/>
    <n v="6"/>
    <n v="53.35"/>
    <n v="320.10000000000002"/>
  </r>
  <r>
    <x v="4"/>
    <x v="0"/>
    <x v="0"/>
    <s v="Sean Carr"/>
    <d v="2016-11-23T00:00:00"/>
    <x v="10"/>
    <s v="2016"/>
    <x v="2"/>
    <n v="9"/>
    <n v="17.829999999999998"/>
    <n v="160.46999999999997"/>
  </r>
  <r>
    <x v="0"/>
    <x v="0"/>
    <x v="0"/>
    <s v="Andrea King"/>
    <d v="2016-11-23T00:00:00"/>
    <x v="10"/>
    <s v="2016"/>
    <x v="2"/>
    <n v="4"/>
    <n v="17.829999999999998"/>
    <n v="71.319999999999993"/>
  </r>
  <r>
    <x v="1"/>
    <x v="4"/>
    <x v="1"/>
    <s v="Sharon Wagner"/>
    <d v="2016-11-23T00:00:00"/>
    <x v="10"/>
    <s v="2016"/>
    <x v="2"/>
    <n v="7"/>
    <n v="17.829999999999998"/>
    <n v="124.80999999999999"/>
  </r>
  <r>
    <x v="0"/>
    <x v="3"/>
    <x v="0"/>
    <s v="Kimberly Coleman"/>
    <d v="2016-11-23T00:00:00"/>
    <x v="10"/>
    <s v="2016"/>
    <x v="1"/>
    <n v="3"/>
    <n v="16.32"/>
    <n v="48.96"/>
  </r>
  <r>
    <x v="1"/>
    <x v="4"/>
    <x v="1"/>
    <s v="Teresa Payne"/>
    <d v="2016-11-23T00:00:00"/>
    <x v="10"/>
    <s v="2016"/>
    <x v="0"/>
    <n v="2"/>
    <n v="12.42"/>
    <n v="24.84"/>
  </r>
  <r>
    <x v="3"/>
    <x v="3"/>
    <x v="0"/>
    <s v="Anthony Ruiz"/>
    <d v="2016-11-23T00:00:00"/>
    <x v="10"/>
    <s v="2016"/>
    <x v="2"/>
    <n v="2"/>
    <n v="17.829999999999998"/>
    <n v="35.659999999999997"/>
  </r>
  <r>
    <x v="0"/>
    <x v="1"/>
    <x v="0"/>
    <s v="Alan Allen"/>
    <d v="2016-11-23T00:00:00"/>
    <x v="10"/>
    <s v="2016"/>
    <x v="2"/>
    <n v="5"/>
    <n v="17.829999999999998"/>
    <n v="89.149999999999991"/>
  </r>
  <r>
    <x v="3"/>
    <x v="1"/>
    <x v="0"/>
    <s v="Evelyn Greene"/>
    <d v="2016-11-23T00:00:00"/>
    <x v="10"/>
    <s v="2016"/>
    <x v="1"/>
    <n v="1"/>
    <n v="16.32"/>
    <n v="16.32"/>
  </r>
  <r>
    <x v="0"/>
    <x v="1"/>
    <x v="0"/>
    <s v="Marilyn Perez"/>
    <d v="2016-11-23T00:00:00"/>
    <x v="10"/>
    <s v="2016"/>
    <x v="2"/>
    <n v="4"/>
    <n v="17.829999999999998"/>
    <n v="71.319999999999993"/>
  </r>
  <r>
    <x v="1"/>
    <x v="2"/>
    <x v="1"/>
    <s v="Kenneth Gomez"/>
    <d v="2016-11-23T00:00:00"/>
    <x v="10"/>
    <s v="2016"/>
    <x v="1"/>
    <n v="5"/>
    <n v="16.32"/>
    <n v="81.599999999999994"/>
  </r>
  <r>
    <x v="0"/>
    <x v="3"/>
    <x v="0"/>
    <s v="Jennifer Simpson"/>
    <d v="2016-11-23T00:00:00"/>
    <x v="10"/>
    <s v="2016"/>
    <x v="1"/>
    <n v="8"/>
    <n v="16.32"/>
    <n v="130.56"/>
  </r>
  <r>
    <x v="3"/>
    <x v="1"/>
    <x v="0"/>
    <s v="Tina Jones"/>
    <d v="2016-11-23T00:00:00"/>
    <x v="10"/>
    <s v="2016"/>
    <x v="1"/>
    <n v="9"/>
    <n v="16.32"/>
    <n v="146.88"/>
  </r>
  <r>
    <x v="0"/>
    <x v="1"/>
    <x v="0"/>
    <s v="Chris Gilbert"/>
    <d v="2016-11-23T00:00:00"/>
    <x v="10"/>
    <s v="2016"/>
    <x v="0"/>
    <n v="7"/>
    <n v="12.42"/>
    <n v="86.94"/>
  </r>
  <r>
    <x v="0"/>
    <x v="0"/>
    <x v="0"/>
    <s v="Jacqueline Hart"/>
    <d v="2016-11-24T00:00:00"/>
    <x v="10"/>
    <s v="2016"/>
    <x v="0"/>
    <n v="5"/>
    <n v="12.42"/>
    <n v="62.1"/>
  </r>
  <r>
    <x v="3"/>
    <x v="6"/>
    <x v="0"/>
    <s v="Cheryl Henderson"/>
    <d v="2016-11-24T00:00:00"/>
    <x v="10"/>
    <s v="2016"/>
    <x v="2"/>
    <n v="10"/>
    <n v="17.829999999999998"/>
    <n v="178.29999999999998"/>
  </r>
  <r>
    <x v="2"/>
    <x v="2"/>
    <x v="1"/>
    <s v="Terry Nguyen"/>
    <d v="2016-11-24T00:00:00"/>
    <x v="10"/>
    <s v="2016"/>
    <x v="0"/>
    <n v="5"/>
    <n v="12.42"/>
    <n v="62.1"/>
  </r>
  <r>
    <x v="3"/>
    <x v="3"/>
    <x v="0"/>
    <s v="Eric Ellis"/>
    <d v="2016-11-24T00:00:00"/>
    <x v="10"/>
    <s v="2016"/>
    <x v="2"/>
    <n v="7"/>
    <n v="17.829999999999998"/>
    <n v="124.80999999999999"/>
  </r>
  <r>
    <x v="0"/>
    <x v="3"/>
    <x v="0"/>
    <s v="Michelle Henderson"/>
    <d v="2016-11-24T00:00:00"/>
    <x v="10"/>
    <s v="2016"/>
    <x v="3"/>
    <n v="3"/>
    <n v="53.35"/>
    <n v="160.05000000000001"/>
  </r>
  <r>
    <x v="0"/>
    <x v="0"/>
    <x v="0"/>
    <s v="Albert Cook"/>
    <d v="2016-11-24T00:00:00"/>
    <x v="10"/>
    <s v="2016"/>
    <x v="0"/>
    <n v="6"/>
    <n v="12.42"/>
    <n v="74.52"/>
  </r>
  <r>
    <x v="3"/>
    <x v="0"/>
    <x v="0"/>
    <s v="Joshua Diaz"/>
    <d v="2016-11-24T00:00:00"/>
    <x v="10"/>
    <s v="2016"/>
    <x v="2"/>
    <n v="6"/>
    <n v="17.829999999999998"/>
    <n v="106.97999999999999"/>
  </r>
  <r>
    <x v="3"/>
    <x v="0"/>
    <x v="0"/>
    <s v="Lori Shaw"/>
    <d v="2016-11-24T00:00:00"/>
    <x v="10"/>
    <s v="2016"/>
    <x v="2"/>
    <n v="8"/>
    <n v="17.829999999999998"/>
    <n v="142.63999999999999"/>
  </r>
  <r>
    <x v="3"/>
    <x v="0"/>
    <x v="0"/>
    <s v="George Stone"/>
    <d v="2016-11-24T00:00:00"/>
    <x v="10"/>
    <s v="2016"/>
    <x v="2"/>
    <n v="7"/>
    <n v="17.829999999999998"/>
    <n v="124.80999999999999"/>
  </r>
  <r>
    <x v="2"/>
    <x v="2"/>
    <x v="1"/>
    <s v="Ruth Day"/>
    <d v="2016-11-24T00:00:00"/>
    <x v="10"/>
    <s v="2016"/>
    <x v="0"/>
    <n v="9"/>
    <n v="12.42"/>
    <n v="111.78"/>
  </r>
  <r>
    <x v="1"/>
    <x v="4"/>
    <x v="1"/>
    <s v="Alice Taylor"/>
    <d v="2016-11-24T00:00:00"/>
    <x v="10"/>
    <s v="2016"/>
    <x v="1"/>
    <n v="2"/>
    <n v="16.32"/>
    <n v="32.64"/>
  </r>
  <r>
    <x v="0"/>
    <x v="3"/>
    <x v="0"/>
    <s v="Debra Barnes"/>
    <d v="2016-11-24T00:00:00"/>
    <x v="10"/>
    <s v="2016"/>
    <x v="0"/>
    <n v="4"/>
    <n v="12.42"/>
    <n v="49.68"/>
  </r>
  <r>
    <x v="0"/>
    <x v="1"/>
    <x v="0"/>
    <s v="Joe Ryan"/>
    <d v="2016-11-24T00:00:00"/>
    <x v="10"/>
    <s v="2016"/>
    <x v="0"/>
    <n v="2"/>
    <n v="12.42"/>
    <n v="24.84"/>
  </r>
  <r>
    <x v="0"/>
    <x v="6"/>
    <x v="0"/>
    <s v="Brandon Morales"/>
    <d v="2016-11-24T00:00:00"/>
    <x v="10"/>
    <s v="2016"/>
    <x v="1"/>
    <n v="6"/>
    <n v="16.32"/>
    <n v="97.92"/>
  </r>
  <r>
    <x v="0"/>
    <x v="1"/>
    <x v="0"/>
    <s v="Mark Parker"/>
    <d v="2016-11-24T00:00:00"/>
    <x v="10"/>
    <s v="2016"/>
    <x v="0"/>
    <n v="5"/>
    <n v="12.42"/>
    <n v="62.1"/>
  </r>
  <r>
    <x v="4"/>
    <x v="1"/>
    <x v="0"/>
    <s v="Raymond Collins"/>
    <d v="2016-11-24T00:00:00"/>
    <x v="10"/>
    <s v="2016"/>
    <x v="0"/>
    <n v="9"/>
    <n v="12.42"/>
    <n v="111.78"/>
  </r>
  <r>
    <x v="4"/>
    <x v="3"/>
    <x v="0"/>
    <s v="Joshua Washington"/>
    <d v="2016-11-24T00:00:00"/>
    <x v="10"/>
    <s v="2016"/>
    <x v="0"/>
    <n v="7"/>
    <n v="12.42"/>
    <n v="86.94"/>
  </r>
  <r>
    <x v="2"/>
    <x v="5"/>
    <x v="1"/>
    <s v="Laura Gutierrez"/>
    <d v="2016-11-24T00:00:00"/>
    <x v="10"/>
    <s v="2016"/>
    <x v="0"/>
    <n v="10"/>
    <n v="12.42"/>
    <n v="124.2"/>
  </r>
  <r>
    <x v="0"/>
    <x v="0"/>
    <x v="0"/>
    <s v="Lori Shaw"/>
    <d v="2016-11-24T00:00:00"/>
    <x v="10"/>
    <s v="2016"/>
    <x v="3"/>
    <n v="7"/>
    <n v="53.35"/>
    <n v="373.45"/>
  </r>
  <r>
    <x v="0"/>
    <x v="0"/>
    <x v="0"/>
    <s v="Joan Cooper"/>
    <d v="2016-11-24T00:00:00"/>
    <x v="10"/>
    <s v="2016"/>
    <x v="3"/>
    <n v="6"/>
    <n v="53.35"/>
    <n v="320.10000000000002"/>
  </r>
  <r>
    <x v="1"/>
    <x v="2"/>
    <x v="1"/>
    <s v="Jason Berry"/>
    <d v="2016-11-24T00:00:00"/>
    <x v="10"/>
    <s v="2016"/>
    <x v="3"/>
    <n v="6"/>
    <n v="53.35"/>
    <n v="320.10000000000002"/>
  </r>
  <r>
    <x v="2"/>
    <x v="5"/>
    <x v="1"/>
    <s v="Walter Reed"/>
    <d v="2016-11-24T00:00:00"/>
    <x v="10"/>
    <s v="2016"/>
    <x v="2"/>
    <n v="7"/>
    <n v="17.829999999999998"/>
    <n v="124.80999999999999"/>
  </r>
  <r>
    <x v="3"/>
    <x v="1"/>
    <x v="0"/>
    <s v="Ruby Matthews"/>
    <d v="2016-11-24T00:00:00"/>
    <x v="10"/>
    <s v="2016"/>
    <x v="3"/>
    <n v="9"/>
    <n v="53.35"/>
    <n v="480.15000000000003"/>
  </r>
  <r>
    <x v="0"/>
    <x v="1"/>
    <x v="0"/>
    <s v="Roy Collins"/>
    <d v="2016-11-24T00:00:00"/>
    <x v="10"/>
    <s v="2016"/>
    <x v="1"/>
    <n v="3"/>
    <n v="16.32"/>
    <n v="48.96"/>
  </r>
  <r>
    <x v="0"/>
    <x v="3"/>
    <x v="0"/>
    <s v="Bonnie Shaw"/>
    <d v="2016-11-25T00:00:00"/>
    <x v="10"/>
    <s v="2016"/>
    <x v="0"/>
    <n v="4"/>
    <n v="12.42"/>
    <n v="49.68"/>
  </r>
  <r>
    <x v="0"/>
    <x v="3"/>
    <x v="0"/>
    <s v="Keith Berry"/>
    <d v="2016-11-25T00:00:00"/>
    <x v="10"/>
    <s v="2016"/>
    <x v="3"/>
    <n v="7"/>
    <n v="53.35"/>
    <n v="373.45"/>
  </r>
  <r>
    <x v="0"/>
    <x v="1"/>
    <x v="0"/>
    <s v="Martha Bryant"/>
    <d v="2016-11-25T00:00:00"/>
    <x v="10"/>
    <s v="2016"/>
    <x v="3"/>
    <n v="8"/>
    <n v="53.35"/>
    <n v="426.8"/>
  </r>
  <r>
    <x v="0"/>
    <x v="1"/>
    <x v="0"/>
    <s v="Janet Freeman"/>
    <d v="2016-11-25T00:00:00"/>
    <x v="10"/>
    <s v="2016"/>
    <x v="2"/>
    <n v="9"/>
    <n v="17.829999999999998"/>
    <n v="160.46999999999997"/>
  </r>
  <r>
    <x v="3"/>
    <x v="3"/>
    <x v="0"/>
    <s v="Todd Miller"/>
    <d v="2016-11-25T00:00:00"/>
    <x v="10"/>
    <s v="2016"/>
    <x v="0"/>
    <n v="3"/>
    <n v="12.42"/>
    <n v="37.26"/>
  </r>
  <r>
    <x v="2"/>
    <x v="2"/>
    <x v="1"/>
    <s v="Annie Jenkins"/>
    <d v="2016-11-25T00:00:00"/>
    <x v="10"/>
    <s v="2016"/>
    <x v="3"/>
    <n v="9"/>
    <n v="53.35"/>
    <n v="480.15000000000003"/>
  </r>
  <r>
    <x v="2"/>
    <x v="5"/>
    <x v="1"/>
    <s v="Joan Robinson"/>
    <d v="2016-11-25T00:00:00"/>
    <x v="10"/>
    <s v="2016"/>
    <x v="0"/>
    <n v="2"/>
    <n v="12.42"/>
    <n v="24.84"/>
  </r>
  <r>
    <x v="4"/>
    <x v="0"/>
    <x v="0"/>
    <s v="Antonio Hunter"/>
    <d v="2016-11-25T00:00:00"/>
    <x v="10"/>
    <s v="2016"/>
    <x v="2"/>
    <n v="8"/>
    <n v="17.829999999999998"/>
    <n v="142.63999999999999"/>
  </r>
  <r>
    <x v="0"/>
    <x v="1"/>
    <x v="0"/>
    <s v="Wayne Rivera"/>
    <d v="2016-11-25T00:00:00"/>
    <x v="10"/>
    <s v="2016"/>
    <x v="0"/>
    <n v="5"/>
    <n v="12.42"/>
    <n v="62.1"/>
  </r>
  <r>
    <x v="0"/>
    <x v="1"/>
    <x v="0"/>
    <s v="Lori Collins"/>
    <d v="2016-11-25T00:00:00"/>
    <x v="10"/>
    <s v="2016"/>
    <x v="3"/>
    <n v="8"/>
    <n v="53.35"/>
    <n v="426.8"/>
  </r>
  <r>
    <x v="0"/>
    <x v="1"/>
    <x v="0"/>
    <s v="Phyllis Ward"/>
    <d v="2016-11-25T00:00:00"/>
    <x v="10"/>
    <s v="2016"/>
    <x v="0"/>
    <n v="3"/>
    <n v="12.42"/>
    <n v="37.26"/>
  </r>
  <r>
    <x v="1"/>
    <x v="5"/>
    <x v="1"/>
    <s v="Evelyn Elliott"/>
    <d v="2016-11-25T00:00:00"/>
    <x v="10"/>
    <s v="2016"/>
    <x v="3"/>
    <n v="8"/>
    <n v="53.35"/>
    <n v="426.8"/>
  </r>
  <r>
    <x v="4"/>
    <x v="3"/>
    <x v="0"/>
    <s v="Theresa Torres"/>
    <d v="2016-11-26T00:00:00"/>
    <x v="10"/>
    <s v="2016"/>
    <x v="0"/>
    <n v="4"/>
    <n v="12.42"/>
    <n v="49.68"/>
  </r>
  <r>
    <x v="1"/>
    <x v="5"/>
    <x v="1"/>
    <s v="Edward Foster"/>
    <d v="2016-11-26T00:00:00"/>
    <x v="10"/>
    <s v="2016"/>
    <x v="2"/>
    <n v="6"/>
    <n v="17.829999999999998"/>
    <n v="106.97999999999999"/>
  </r>
  <r>
    <x v="0"/>
    <x v="3"/>
    <x v="0"/>
    <s v="Laura Wells"/>
    <d v="2016-11-26T00:00:00"/>
    <x v="10"/>
    <s v="2016"/>
    <x v="0"/>
    <n v="10"/>
    <n v="12.42"/>
    <n v="124.2"/>
  </r>
  <r>
    <x v="3"/>
    <x v="0"/>
    <x v="0"/>
    <s v="Susan Watkins"/>
    <d v="2016-11-26T00:00:00"/>
    <x v="10"/>
    <s v="2016"/>
    <x v="3"/>
    <n v="5"/>
    <n v="53.35"/>
    <n v="266.75"/>
  </r>
  <r>
    <x v="1"/>
    <x v="2"/>
    <x v="1"/>
    <s v="Joan Austin"/>
    <d v="2016-11-26T00:00:00"/>
    <x v="10"/>
    <s v="2016"/>
    <x v="3"/>
    <n v="7"/>
    <n v="53.35"/>
    <n v="373.45"/>
  </r>
  <r>
    <x v="0"/>
    <x v="1"/>
    <x v="0"/>
    <s v="Marilyn Perez"/>
    <d v="2016-11-26T00:00:00"/>
    <x v="10"/>
    <s v="2016"/>
    <x v="0"/>
    <n v="9"/>
    <n v="12.42"/>
    <n v="111.78"/>
  </r>
  <r>
    <x v="0"/>
    <x v="1"/>
    <x v="0"/>
    <s v="Randy Clark"/>
    <d v="2016-11-26T00:00:00"/>
    <x v="10"/>
    <s v="2016"/>
    <x v="3"/>
    <n v="5"/>
    <n v="53.35"/>
    <n v="266.75"/>
  </r>
  <r>
    <x v="3"/>
    <x v="1"/>
    <x v="0"/>
    <s v="Gloria Harper"/>
    <d v="2016-11-26T00:00:00"/>
    <x v="10"/>
    <s v="2016"/>
    <x v="3"/>
    <n v="10"/>
    <n v="53.35"/>
    <n v="533.5"/>
  </r>
  <r>
    <x v="0"/>
    <x v="1"/>
    <x v="0"/>
    <s v="Christina Little"/>
    <d v="2016-11-26T00:00:00"/>
    <x v="10"/>
    <s v="2016"/>
    <x v="0"/>
    <n v="6"/>
    <n v="12.42"/>
    <n v="74.52"/>
  </r>
  <r>
    <x v="1"/>
    <x v="2"/>
    <x v="1"/>
    <s v="Terry Nguyen"/>
    <d v="2016-11-26T00:00:00"/>
    <x v="10"/>
    <s v="2016"/>
    <x v="0"/>
    <n v="3"/>
    <n v="12.42"/>
    <n v="37.26"/>
  </r>
  <r>
    <x v="4"/>
    <x v="1"/>
    <x v="0"/>
    <s v="Jessica Lewis"/>
    <d v="2016-11-26T00:00:00"/>
    <x v="10"/>
    <s v="2016"/>
    <x v="1"/>
    <n v="2"/>
    <n v="16.32"/>
    <n v="32.64"/>
  </r>
  <r>
    <x v="3"/>
    <x v="0"/>
    <x v="0"/>
    <s v="Christopher Pierce"/>
    <d v="2016-11-26T00:00:00"/>
    <x v="10"/>
    <s v="2016"/>
    <x v="1"/>
    <n v="2"/>
    <n v="16.32"/>
    <n v="32.64"/>
  </r>
  <r>
    <x v="2"/>
    <x v="4"/>
    <x v="1"/>
    <s v="Craig Brooks"/>
    <d v="2016-11-26T00:00:00"/>
    <x v="10"/>
    <s v="2016"/>
    <x v="0"/>
    <n v="8"/>
    <n v="12.42"/>
    <n v="99.36"/>
  </r>
  <r>
    <x v="3"/>
    <x v="0"/>
    <x v="0"/>
    <s v="Eugene Flores"/>
    <d v="2016-11-26T00:00:00"/>
    <x v="10"/>
    <s v="2016"/>
    <x v="0"/>
    <n v="8"/>
    <n v="12.42"/>
    <n v="99.36"/>
  </r>
  <r>
    <x v="4"/>
    <x v="1"/>
    <x v="0"/>
    <s v="Kenneth Lane"/>
    <d v="2016-11-26T00:00:00"/>
    <x v="10"/>
    <s v="2016"/>
    <x v="2"/>
    <n v="3"/>
    <n v="17.829999999999998"/>
    <n v="53.489999999999995"/>
  </r>
  <r>
    <x v="3"/>
    <x v="0"/>
    <x v="0"/>
    <s v="Albert Cook"/>
    <d v="2016-11-26T00:00:00"/>
    <x v="10"/>
    <s v="2016"/>
    <x v="3"/>
    <n v="3"/>
    <n v="53.35"/>
    <n v="160.05000000000001"/>
  </r>
  <r>
    <x v="0"/>
    <x v="1"/>
    <x v="0"/>
    <s v="Shirley Morrison"/>
    <d v="2016-11-26T00:00:00"/>
    <x v="10"/>
    <s v="2016"/>
    <x v="2"/>
    <n v="3"/>
    <n v="17.829999999999998"/>
    <n v="53.489999999999995"/>
  </r>
  <r>
    <x v="2"/>
    <x v="5"/>
    <x v="1"/>
    <s v="Howard Nelson"/>
    <d v="2016-11-26T00:00:00"/>
    <x v="10"/>
    <s v="2016"/>
    <x v="0"/>
    <n v="6"/>
    <n v="12.42"/>
    <n v="74.52"/>
  </r>
  <r>
    <x v="2"/>
    <x v="2"/>
    <x v="1"/>
    <s v="Emily Matthews"/>
    <d v="2016-11-26T00:00:00"/>
    <x v="10"/>
    <s v="2016"/>
    <x v="2"/>
    <n v="2"/>
    <n v="17.829999999999998"/>
    <n v="35.659999999999997"/>
  </r>
  <r>
    <x v="0"/>
    <x v="1"/>
    <x v="0"/>
    <s v="Jerry Pierce"/>
    <d v="2016-11-26T00:00:00"/>
    <x v="10"/>
    <s v="2016"/>
    <x v="0"/>
    <n v="8"/>
    <n v="12.42"/>
    <n v="99.36"/>
  </r>
  <r>
    <x v="0"/>
    <x v="0"/>
    <x v="0"/>
    <s v="Raymond Young"/>
    <d v="2016-11-26T00:00:00"/>
    <x v="10"/>
    <s v="2016"/>
    <x v="2"/>
    <n v="10"/>
    <n v="17.829999999999998"/>
    <n v="178.29999999999998"/>
  </r>
  <r>
    <x v="0"/>
    <x v="1"/>
    <x v="0"/>
    <s v="Annie Wilson"/>
    <d v="2016-11-26T00:00:00"/>
    <x v="10"/>
    <s v="2016"/>
    <x v="0"/>
    <n v="10"/>
    <n v="12.42"/>
    <n v="124.2"/>
  </r>
  <r>
    <x v="0"/>
    <x v="1"/>
    <x v="0"/>
    <s v="Alan Allen"/>
    <d v="2016-11-27T00:00:00"/>
    <x v="10"/>
    <s v="2016"/>
    <x v="0"/>
    <n v="6"/>
    <n v="12.42"/>
    <n v="74.52"/>
  </r>
  <r>
    <x v="2"/>
    <x v="5"/>
    <x v="1"/>
    <s v="Adam Garza"/>
    <d v="2016-11-27T00:00:00"/>
    <x v="10"/>
    <s v="2016"/>
    <x v="1"/>
    <n v="10"/>
    <n v="16.32"/>
    <n v="163.19999999999999"/>
  </r>
  <r>
    <x v="0"/>
    <x v="0"/>
    <x v="0"/>
    <s v="Roy Franklin"/>
    <d v="2016-11-27T00:00:00"/>
    <x v="10"/>
    <s v="2016"/>
    <x v="0"/>
    <n v="3"/>
    <n v="12.42"/>
    <n v="37.26"/>
  </r>
  <r>
    <x v="3"/>
    <x v="1"/>
    <x v="0"/>
    <s v="Todd Holmes"/>
    <d v="2016-11-27T00:00:00"/>
    <x v="10"/>
    <s v="2016"/>
    <x v="3"/>
    <n v="5"/>
    <n v="53.35"/>
    <n v="266.75"/>
  </r>
  <r>
    <x v="3"/>
    <x v="1"/>
    <x v="0"/>
    <s v="Raymond Collins"/>
    <d v="2016-11-27T00:00:00"/>
    <x v="10"/>
    <s v="2016"/>
    <x v="0"/>
    <n v="2"/>
    <n v="12.42"/>
    <n v="24.84"/>
  </r>
  <r>
    <x v="2"/>
    <x v="2"/>
    <x v="1"/>
    <s v="Charles Collins"/>
    <d v="2016-11-27T00:00:00"/>
    <x v="10"/>
    <s v="2016"/>
    <x v="0"/>
    <n v="5"/>
    <n v="12.42"/>
    <n v="62.1"/>
  </r>
  <r>
    <x v="0"/>
    <x v="1"/>
    <x v="0"/>
    <s v="Roy Collins"/>
    <d v="2016-11-27T00:00:00"/>
    <x v="10"/>
    <s v="2016"/>
    <x v="0"/>
    <n v="10"/>
    <n v="12.42"/>
    <n v="124.2"/>
  </r>
  <r>
    <x v="0"/>
    <x v="1"/>
    <x v="0"/>
    <s v="Daniel Morris"/>
    <d v="2016-11-27T00:00:00"/>
    <x v="10"/>
    <s v="2016"/>
    <x v="1"/>
    <n v="3"/>
    <n v="16.32"/>
    <n v="48.96"/>
  </r>
  <r>
    <x v="4"/>
    <x v="3"/>
    <x v="0"/>
    <s v="Dorothy Baker"/>
    <d v="2016-11-27T00:00:00"/>
    <x v="10"/>
    <s v="2016"/>
    <x v="3"/>
    <n v="9"/>
    <n v="53.35"/>
    <n v="480.15000000000003"/>
  </r>
  <r>
    <x v="0"/>
    <x v="3"/>
    <x v="0"/>
    <s v="Maria Hughes"/>
    <d v="2016-11-27T00:00:00"/>
    <x v="10"/>
    <s v="2016"/>
    <x v="3"/>
    <n v="5"/>
    <n v="53.35"/>
    <n v="266.75"/>
  </r>
  <r>
    <x v="2"/>
    <x v="5"/>
    <x v="1"/>
    <s v="Joan Robinson"/>
    <d v="2016-11-27T00:00:00"/>
    <x v="10"/>
    <s v="2016"/>
    <x v="0"/>
    <n v="8"/>
    <n v="12.42"/>
    <n v="99.36"/>
  </r>
  <r>
    <x v="3"/>
    <x v="0"/>
    <x v="0"/>
    <s v="Gary Young"/>
    <d v="2016-11-27T00:00:00"/>
    <x v="10"/>
    <s v="2016"/>
    <x v="0"/>
    <n v="6"/>
    <n v="12.42"/>
    <n v="74.52"/>
  </r>
  <r>
    <x v="0"/>
    <x v="1"/>
    <x v="0"/>
    <s v="Frank Owens"/>
    <d v="2016-11-27T00:00:00"/>
    <x v="10"/>
    <s v="2016"/>
    <x v="3"/>
    <n v="6"/>
    <n v="53.35"/>
    <n v="320.10000000000002"/>
  </r>
  <r>
    <x v="1"/>
    <x v="2"/>
    <x v="1"/>
    <s v="Susan Gomez"/>
    <d v="2016-11-27T00:00:00"/>
    <x v="10"/>
    <s v="2016"/>
    <x v="2"/>
    <n v="1"/>
    <n v="17.829999999999998"/>
    <n v="17.829999999999998"/>
  </r>
  <r>
    <x v="0"/>
    <x v="1"/>
    <x v="0"/>
    <s v="Eric Stanley"/>
    <d v="2016-11-27T00:00:00"/>
    <x v="10"/>
    <s v="2016"/>
    <x v="0"/>
    <n v="7"/>
    <n v="12.42"/>
    <n v="86.94"/>
  </r>
  <r>
    <x v="4"/>
    <x v="0"/>
    <x v="0"/>
    <s v="Alice Kelly"/>
    <d v="2016-11-27T00:00:00"/>
    <x v="10"/>
    <s v="2016"/>
    <x v="0"/>
    <n v="7"/>
    <n v="12.42"/>
    <n v="86.94"/>
  </r>
  <r>
    <x v="0"/>
    <x v="1"/>
    <x v="0"/>
    <s v="Cheryl Riley"/>
    <d v="2016-11-27T00:00:00"/>
    <x v="10"/>
    <s v="2016"/>
    <x v="0"/>
    <n v="4"/>
    <n v="12.42"/>
    <n v="49.68"/>
  </r>
  <r>
    <x v="3"/>
    <x v="3"/>
    <x v="0"/>
    <s v="Brian Ryan"/>
    <d v="2016-11-27T00:00:00"/>
    <x v="10"/>
    <s v="2016"/>
    <x v="0"/>
    <n v="10"/>
    <n v="12.42"/>
    <n v="124.2"/>
  </r>
  <r>
    <x v="0"/>
    <x v="3"/>
    <x v="0"/>
    <s v="Jacqueline Wheeler"/>
    <d v="2016-11-27T00:00:00"/>
    <x v="10"/>
    <s v="2016"/>
    <x v="3"/>
    <n v="8"/>
    <n v="53.35"/>
    <n v="426.8"/>
  </r>
  <r>
    <x v="0"/>
    <x v="1"/>
    <x v="0"/>
    <s v="Lois Castillo"/>
    <d v="2016-11-27T00:00:00"/>
    <x v="10"/>
    <s v="2016"/>
    <x v="2"/>
    <n v="3"/>
    <n v="17.829999999999998"/>
    <n v="53.489999999999995"/>
  </r>
  <r>
    <x v="0"/>
    <x v="0"/>
    <x v="0"/>
    <s v="Jean Fowler"/>
    <d v="2016-11-27T00:00:00"/>
    <x v="10"/>
    <s v="2016"/>
    <x v="3"/>
    <n v="10"/>
    <n v="53.35"/>
    <n v="533.5"/>
  </r>
  <r>
    <x v="3"/>
    <x v="6"/>
    <x v="0"/>
    <s v="Carlos Stephens"/>
    <d v="2016-11-27T00:00:00"/>
    <x v="10"/>
    <s v="2016"/>
    <x v="0"/>
    <n v="7"/>
    <n v="12.42"/>
    <n v="86.94"/>
  </r>
  <r>
    <x v="2"/>
    <x v="4"/>
    <x v="1"/>
    <s v="Ruby Taylor"/>
    <d v="2016-11-27T00:00:00"/>
    <x v="10"/>
    <s v="2016"/>
    <x v="0"/>
    <n v="3"/>
    <n v="12.42"/>
    <n v="37.26"/>
  </r>
  <r>
    <x v="3"/>
    <x v="6"/>
    <x v="0"/>
    <s v="Raymond Clark"/>
    <d v="2016-11-28T00:00:00"/>
    <x v="10"/>
    <s v="2016"/>
    <x v="2"/>
    <n v="4"/>
    <n v="17.829999999999998"/>
    <n v="71.319999999999993"/>
  </r>
  <r>
    <x v="2"/>
    <x v="4"/>
    <x v="1"/>
    <s v="Alan Cole"/>
    <d v="2016-11-28T00:00:00"/>
    <x v="10"/>
    <s v="2016"/>
    <x v="3"/>
    <n v="9"/>
    <n v="53.35"/>
    <n v="480.15000000000003"/>
  </r>
  <r>
    <x v="0"/>
    <x v="6"/>
    <x v="0"/>
    <s v="Lois Baker"/>
    <d v="2016-11-28T00:00:00"/>
    <x v="10"/>
    <s v="2016"/>
    <x v="0"/>
    <n v="1"/>
    <n v="12.42"/>
    <n v="12.42"/>
  </r>
  <r>
    <x v="0"/>
    <x v="3"/>
    <x v="0"/>
    <s v="Eric Ellis"/>
    <d v="2016-11-28T00:00:00"/>
    <x v="10"/>
    <s v="2016"/>
    <x v="3"/>
    <n v="8"/>
    <n v="53.35"/>
    <n v="426.8"/>
  </r>
  <r>
    <x v="0"/>
    <x v="1"/>
    <x v="0"/>
    <s v="Randy Clark"/>
    <d v="2016-11-28T00:00:00"/>
    <x v="10"/>
    <s v="2016"/>
    <x v="0"/>
    <n v="3"/>
    <n v="12.42"/>
    <n v="37.26"/>
  </r>
  <r>
    <x v="2"/>
    <x v="4"/>
    <x v="1"/>
    <s v="Kelly Gomez"/>
    <d v="2016-11-28T00:00:00"/>
    <x v="10"/>
    <s v="2016"/>
    <x v="3"/>
    <n v="8"/>
    <n v="53.35"/>
    <n v="426.8"/>
  </r>
  <r>
    <x v="2"/>
    <x v="5"/>
    <x v="1"/>
    <s v="Joan Robinson"/>
    <d v="2016-11-28T00:00:00"/>
    <x v="10"/>
    <s v="2016"/>
    <x v="2"/>
    <n v="2"/>
    <n v="17.829999999999998"/>
    <n v="35.659999999999997"/>
  </r>
  <r>
    <x v="2"/>
    <x v="5"/>
    <x v="1"/>
    <s v="Gerald Mcdonald"/>
    <d v="2016-11-28T00:00:00"/>
    <x v="10"/>
    <s v="2016"/>
    <x v="0"/>
    <n v="4"/>
    <n v="12.42"/>
    <n v="49.68"/>
  </r>
  <r>
    <x v="4"/>
    <x v="3"/>
    <x v="0"/>
    <s v="Joseph Foster"/>
    <d v="2016-11-28T00:00:00"/>
    <x v="10"/>
    <s v="2016"/>
    <x v="0"/>
    <n v="1"/>
    <n v="12.42"/>
    <n v="12.42"/>
  </r>
  <r>
    <x v="0"/>
    <x v="3"/>
    <x v="0"/>
    <s v="Victor Bell"/>
    <d v="2016-11-28T00:00:00"/>
    <x v="10"/>
    <s v="2016"/>
    <x v="2"/>
    <n v="1"/>
    <n v="17.829999999999998"/>
    <n v="17.829999999999998"/>
  </r>
  <r>
    <x v="4"/>
    <x v="6"/>
    <x v="0"/>
    <s v="Phyllis Grant"/>
    <d v="2016-11-28T00:00:00"/>
    <x v="10"/>
    <s v="2016"/>
    <x v="3"/>
    <n v="10"/>
    <n v="53.35"/>
    <n v="533.5"/>
  </r>
  <r>
    <x v="0"/>
    <x v="0"/>
    <x v="0"/>
    <s v="Cheryl Williamson"/>
    <d v="2016-11-28T00:00:00"/>
    <x v="10"/>
    <s v="2016"/>
    <x v="0"/>
    <n v="1"/>
    <n v="12.42"/>
    <n v="12.42"/>
  </r>
  <r>
    <x v="3"/>
    <x v="0"/>
    <x v="0"/>
    <s v="Louise Green"/>
    <d v="2016-11-28T00:00:00"/>
    <x v="10"/>
    <s v="2016"/>
    <x v="2"/>
    <n v="3"/>
    <n v="17.829999999999998"/>
    <n v="53.489999999999995"/>
  </r>
  <r>
    <x v="2"/>
    <x v="4"/>
    <x v="1"/>
    <s v="Samuel Garza"/>
    <d v="2016-11-28T00:00:00"/>
    <x v="10"/>
    <s v="2016"/>
    <x v="3"/>
    <n v="6"/>
    <n v="53.35"/>
    <n v="320.10000000000002"/>
  </r>
  <r>
    <x v="1"/>
    <x v="5"/>
    <x v="1"/>
    <s v="Dennis Fields"/>
    <d v="2016-11-28T00:00:00"/>
    <x v="10"/>
    <s v="2016"/>
    <x v="0"/>
    <n v="7"/>
    <n v="12.42"/>
    <n v="86.94"/>
  </r>
  <r>
    <x v="3"/>
    <x v="1"/>
    <x v="0"/>
    <s v="Roy Collins"/>
    <d v="2016-11-28T00:00:00"/>
    <x v="10"/>
    <s v="2016"/>
    <x v="3"/>
    <n v="7"/>
    <n v="53.35"/>
    <n v="373.45"/>
  </r>
  <r>
    <x v="0"/>
    <x v="0"/>
    <x v="0"/>
    <s v="Roger Gomez"/>
    <d v="2016-11-28T00:00:00"/>
    <x v="10"/>
    <s v="2016"/>
    <x v="2"/>
    <n v="9"/>
    <n v="17.829999999999998"/>
    <n v="160.46999999999997"/>
  </r>
  <r>
    <x v="1"/>
    <x v="5"/>
    <x v="1"/>
    <s v="Jimmy Warren"/>
    <d v="2016-11-28T00:00:00"/>
    <x v="10"/>
    <s v="2016"/>
    <x v="0"/>
    <n v="2"/>
    <n v="12.42"/>
    <n v="24.84"/>
  </r>
  <r>
    <x v="3"/>
    <x v="0"/>
    <x v="0"/>
    <s v="Shirley Rivera"/>
    <d v="2016-11-28T00:00:00"/>
    <x v="10"/>
    <s v="2016"/>
    <x v="0"/>
    <n v="6"/>
    <n v="12.42"/>
    <n v="74.52"/>
  </r>
  <r>
    <x v="0"/>
    <x v="0"/>
    <x v="0"/>
    <s v="Walter Kennedy"/>
    <d v="2016-11-28T00:00:00"/>
    <x v="10"/>
    <s v="2016"/>
    <x v="1"/>
    <n v="10"/>
    <n v="16.32"/>
    <n v="163.19999999999999"/>
  </r>
  <r>
    <x v="2"/>
    <x v="2"/>
    <x v="1"/>
    <s v="Michelle Allen"/>
    <d v="2016-11-28T00:00:00"/>
    <x v="10"/>
    <s v="2016"/>
    <x v="3"/>
    <n v="3"/>
    <n v="53.35"/>
    <n v="160.05000000000001"/>
  </r>
  <r>
    <x v="0"/>
    <x v="0"/>
    <x v="0"/>
    <s v="George Stone"/>
    <d v="2016-11-28T00:00:00"/>
    <x v="10"/>
    <s v="2016"/>
    <x v="0"/>
    <n v="9"/>
    <n v="12.42"/>
    <n v="111.78"/>
  </r>
  <r>
    <x v="0"/>
    <x v="1"/>
    <x v="0"/>
    <s v="Willie Hamilton"/>
    <d v="2016-11-28T00:00:00"/>
    <x v="10"/>
    <s v="2016"/>
    <x v="2"/>
    <n v="4"/>
    <n v="17.829999999999998"/>
    <n v="71.319999999999993"/>
  </r>
  <r>
    <x v="0"/>
    <x v="1"/>
    <x v="0"/>
    <s v="Wayne Rivera"/>
    <d v="2016-11-29T00:00:00"/>
    <x v="10"/>
    <s v="2016"/>
    <x v="3"/>
    <n v="2"/>
    <n v="53.35"/>
    <n v="106.7"/>
  </r>
  <r>
    <x v="2"/>
    <x v="4"/>
    <x v="1"/>
    <s v="Alice Brown"/>
    <d v="2016-11-29T00:00:00"/>
    <x v="10"/>
    <s v="2016"/>
    <x v="3"/>
    <n v="10"/>
    <n v="53.35"/>
    <n v="533.5"/>
  </r>
  <r>
    <x v="0"/>
    <x v="1"/>
    <x v="0"/>
    <s v="Jane Sims"/>
    <d v="2016-11-29T00:00:00"/>
    <x v="10"/>
    <s v="2016"/>
    <x v="0"/>
    <n v="5"/>
    <n v="12.42"/>
    <n v="62.1"/>
  </r>
  <r>
    <x v="0"/>
    <x v="0"/>
    <x v="0"/>
    <s v="William Payne"/>
    <d v="2016-11-29T00:00:00"/>
    <x v="10"/>
    <s v="2016"/>
    <x v="0"/>
    <n v="2"/>
    <n v="12.42"/>
    <n v="24.84"/>
  </r>
  <r>
    <x v="1"/>
    <x v="5"/>
    <x v="1"/>
    <s v="Adam Martin"/>
    <d v="2016-11-29T00:00:00"/>
    <x v="10"/>
    <s v="2016"/>
    <x v="2"/>
    <n v="5"/>
    <n v="17.829999999999998"/>
    <n v="89.149999999999991"/>
  </r>
  <r>
    <x v="0"/>
    <x v="1"/>
    <x v="0"/>
    <s v="Marilyn Martin"/>
    <d v="2016-11-29T00:00:00"/>
    <x v="10"/>
    <s v="2016"/>
    <x v="0"/>
    <n v="3"/>
    <n v="12.42"/>
    <n v="37.26"/>
  </r>
  <r>
    <x v="0"/>
    <x v="1"/>
    <x v="0"/>
    <s v="Harold Daniels"/>
    <d v="2016-11-29T00:00:00"/>
    <x v="10"/>
    <s v="2016"/>
    <x v="1"/>
    <n v="10"/>
    <n v="16.32"/>
    <n v="163.19999999999999"/>
  </r>
  <r>
    <x v="3"/>
    <x v="6"/>
    <x v="0"/>
    <s v="William Collins"/>
    <d v="2016-11-29T00:00:00"/>
    <x v="10"/>
    <s v="2016"/>
    <x v="0"/>
    <n v="6"/>
    <n v="12.42"/>
    <n v="74.52"/>
  </r>
  <r>
    <x v="0"/>
    <x v="3"/>
    <x v="0"/>
    <s v="Robert Collins"/>
    <d v="2016-11-29T00:00:00"/>
    <x v="10"/>
    <s v="2016"/>
    <x v="3"/>
    <n v="7"/>
    <n v="53.35"/>
    <n v="373.45"/>
  </r>
  <r>
    <x v="2"/>
    <x v="4"/>
    <x v="1"/>
    <s v="Sharon Rice"/>
    <d v="2016-11-29T00:00:00"/>
    <x v="10"/>
    <s v="2016"/>
    <x v="3"/>
    <n v="7"/>
    <n v="53.35"/>
    <n v="373.45"/>
  </r>
  <r>
    <x v="3"/>
    <x v="1"/>
    <x v="0"/>
    <s v="Phyllis Johnston"/>
    <d v="2016-11-29T00:00:00"/>
    <x v="10"/>
    <s v="2016"/>
    <x v="1"/>
    <n v="1"/>
    <n v="16.32"/>
    <n v="16.32"/>
  </r>
  <r>
    <x v="0"/>
    <x v="6"/>
    <x v="0"/>
    <s v="Benjamin Phillips"/>
    <d v="2016-11-29T00:00:00"/>
    <x v="10"/>
    <s v="2016"/>
    <x v="0"/>
    <n v="1"/>
    <n v="12.42"/>
    <n v="12.42"/>
  </r>
  <r>
    <x v="0"/>
    <x v="0"/>
    <x v="0"/>
    <s v="Emily Anderson"/>
    <d v="2016-11-29T00:00:00"/>
    <x v="10"/>
    <s v="2016"/>
    <x v="0"/>
    <n v="10"/>
    <n v="12.42"/>
    <n v="124.2"/>
  </r>
  <r>
    <x v="0"/>
    <x v="0"/>
    <x v="0"/>
    <s v="Brandon King"/>
    <d v="2016-11-29T00:00:00"/>
    <x v="10"/>
    <s v="2016"/>
    <x v="0"/>
    <n v="10"/>
    <n v="12.42"/>
    <n v="124.2"/>
  </r>
  <r>
    <x v="4"/>
    <x v="3"/>
    <x v="0"/>
    <s v="Kimberly Coleman"/>
    <d v="2016-11-29T00:00:00"/>
    <x v="10"/>
    <s v="2016"/>
    <x v="0"/>
    <n v="7"/>
    <n v="12.42"/>
    <n v="86.94"/>
  </r>
  <r>
    <x v="0"/>
    <x v="1"/>
    <x v="0"/>
    <s v="Wayne Lawson"/>
    <d v="2016-11-29T00:00:00"/>
    <x v="10"/>
    <s v="2016"/>
    <x v="3"/>
    <n v="3"/>
    <n v="53.35"/>
    <n v="160.05000000000001"/>
  </r>
  <r>
    <x v="2"/>
    <x v="2"/>
    <x v="1"/>
    <s v="Jennifer Adams"/>
    <d v="2016-11-29T00:00:00"/>
    <x v="10"/>
    <s v="2016"/>
    <x v="0"/>
    <n v="3"/>
    <n v="12.42"/>
    <n v="37.26"/>
  </r>
  <r>
    <x v="4"/>
    <x v="6"/>
    <x v="0"/>
    <s v="Katherine Carroll"/>
    <d v="2016-11-29T00:00:00"/>
    <x v="10"/>
    <s v="2016"/>
    <x v="3"/>
    <n v="1"/>
    <n v="53.35"/>
    <n v="53.35"/>
  </r>
  <r>
    <x v="3"/>
    <x v="0"/>
    <x v="0"/>
    <s v="Phillip Young"/>
    <d v="2016-11-30T00:00:00"/>
    <x v="10"/>
    <s v="2016"/>
    <x v="0"/>
    <n v="7"/>
    <n v="12.42"/>
    <n v="86.94"/>
  </r>
  <r>
    <x v="2"/>
    <x v="2"/>
    <x v="1"/>
    <s v="Ruth Day"/>
    <d v="2016-11-30T00:00:00"/>
    <x v="10"/>
    <s v="2016"/>
    <x v="2"/>
    <n v="5"/>
    <n v="17.829999999999998"/>
    <n v="89.149999999999991"/>
  </r>
  <r>
    <x v="2"/>
    <x v="2"/>
    <x v="1"/>
    <s v="Joseph Willis"/>
    <d v="2016-11-30T00:00:00"/>
    <x v="10"/>
    <s v="2016"/>
    <x v="3"/>
    <n v="1"/>
    <n v="53.35"/>
    <n v="53.35"/>
  </r>
  <r>
    <x v="0"/>
    <x v="3"/>
    <x v="0"/>
    <s v="Harold Matthews"/>
    <d v="2016-11-30T00:00:00"/>
    <x v="10"/>
    <s v="2016"/>
    <x v="1"/>
    <n v="6"/>
    <n v="16.32"/>
    <n v="97.92"/>
  </r>
  <r>
    <x v="2"/>
    <x v="5"/>
    <x v="1"/>
    <s v="Dennis Fields"/>
    <d v="2016-11-30T00:00:00"/>
    <x v="10"/>
    <s v="2016"/>
    <x v="3"/>
    <n v="9"/>
    <n v="53.35"/>
    <n v="480.15000000000003"/>
  </r>
  <r>
    <x v="1"/>
    <x v="5"/>
    <x v="1"/>
    <s v="Dennis Fields"/>
    <d v="2016-11-30T00:00:00"/>
    <x v="10"/>
    <s v="2016"/>
    <x v="3"/>
    <n v="8"/>
    <n v="53.35"/>
    <n v="426.8"/>
  </r>
  <r>
    <x v="0"/>
    <x v="3"/>
    <x v="0"/>
    <s v="Brian Ryan"/>
    <d v="2016-11-30T00:00:00"/>
    <x v="10"/>
    <s v="2016"/>
    <x v="0"/>
    <n v="6"/>
    <n v="12.42"/>
    <n v="74.52"/>
  </r>
  <r>
    <x v="0"/>
    <x v="1"/>
    <x v="0"/>
    <s v="Steven Simpson"/>
    <d v="2016-11-30T00:00:00"/>
    <x v="10"/>
    <s v="2016"/>
    <x v="3"/>
    <n v="9"/>
    <n v="53.35"/>
    <n v="480.15000000000003"/>
  </r>
  <r>
    <x v="0"/>
    <x v="1"/>
    <x v="0"/>
    <s v="Louise Frazier"/>
    <d v="2016-11-30T00:00:00"/>
    <x v="10"/>
    <s v="2016"/>
    <x v="3"/>
    <n v="3"/>
    <n v="53.35"/>
    <n v="160.05000000000001"/>
  </r>
  <r>
    <x v="3"/>
    <x v="3"/>
    <x v="0"/>
    <s v="Anthony Ruiz"/>
    <d v="2016-11-30T00:00:00"/>
    <x v="10"/>
    <s v="2016"/>
    <x v="1"/>
    <n v="9"/>
    <n v="16.32"/>
    <n v="146.88"/>
  </r>
  <r>
    <x v="3"/>
    <x v="0"/>
    <x v="0"/>
    <s v="William Payne"/>
    <d v="2016-11-30T00:00:00"/>
    <x v="10"/>
    <s v="2016"/>
    <x v="1"/>
    <n v="1"/>
    <n v="16.32"/>
    <n v="16.32"/>
  </r>
  <r>
    <x v="0"/>
    <x v="0"/>
    <x v="0"/>
    <s v="Ernest Kelley"/>
    <d v="2016-12-01T00:00:00"/>
    <x v="11"/>
    <s v="2016"/>
    <x v="0"/>
    <n v="5"/>
    <n v="12.42"/>
    <n v="62.1"/>
  </r>
  <r>
    <x v="2"/>
    <x v="4"/>
    <x v="1"/>
    <s v="Billy Scott"/>
    <d v="2016-12-01T00:00:00"/>
    <x v="11"/>
    <s v="2016"/>
    <x v="0"/>
    <n v="6"/>
    <n v="12.42"/>
    <n v="74.52"/>
  </r>
  <r>
    <x v="0"/>
    <x v="1"/>
    <x v="0"/>
    <s v="Joe Ryan"/>
    <d v="2016-12-01T00:00:00"/>
    <x v="11"/>
    <s v="2016"/>
    <x v="1"/>
    <n v="4"/>
    <n v="16.32"/>
    <n v="65.28"/>
  </r>
  <r>
    <x v="0"/>
    <x v="0"/>
    <x v="0"/>
    <s v="Walter Meyer"/>
    <d v="2016-12-01T00:00:00"/>
    <x v="11"/>
    <s v="2016"/>
    <x v="2"/>
    <n v="7"/>
    <n v="17.829999999999998"/>
    <n v="124.80999999999999"/>
  </r>
  <r>
    <x v="2"/>
    <x v="2"/>
    <x v="1"/>
    <s v="Arthur Green"/>
    <d v="2016-12-01T00:00:00"/>
    <x v="11"/>
    <s v="2016"/>
    <x v="2"/>
    <n v="10"/>
    <n v="17.829999999999998"/>
    <n v="178.29999999999998"/>
  </r>
  <r>
    <x v="1"/>
    <x v="2"/>
    <x v="1"/>
    <s v="Annie Hunter"/>
    <d v="2016-12-01T00:00:00"/>
    <x v="11"/>
    <s v="2016"/>
    <x v="0"/>
    <n v="5"/>
    <n v="12.42"/>
    <n v="62.1"/>
  </r>
  <r>
    <x v="0"/>
    <x v="0"/>
    <x v="0"/>
    <s v="Phillip Young"/>
    <d v="2016-12-01T00:00:00"/>
    <x v="11"/>
    <s v="2016"/>
    <x v="1"/>
    <n v="2"/>
    <n v="16.32"/>
    <n v="32.64"/>
  </r>
  <r>
    <x v="4"/>
    <x v="3"/>
    <x v="0"/>
    <s v="Benjamin Spencer"/>
    <d v="2016-12-01T00:00:00"/>
    <x v="11"/>
    <s v="2016"/>
    <x v="3"/>
    <n v="5"/>
    <n v="53.35"/>
    <n v="266.75"/>
  </r>
  <r>
    <x v="3"/>
    <x v="1"/>
    <x v="0"/>
    <s v="Edward Cooper"/>
    <d v="2016-12-01T00:00:00"/>
    <x v="11"/>
    <s v="2016"/>
    <x v="2"/>
    <n v="6"/>
    <n v="17.829999999999998"/>
    <n v="106.97999999999999"/>
  </r>
  <r>
    <x v="0"/>
    <x v="1"/>
    <x v="0"/>
    <s v="Gerald Phillips"/>
    <d v="2016-12-01T00:00:00"/>
    <x v="11"/>
    <s v="2016"/>
    <x v="3"/>
    <n v="5"/>
    <n v="53.35"/>
    <n v="266.75"/>
  </r>
  <r>
    <x v="2"/>
    <x v="4"/>
    <x v="1"/>
    <s v="Ruby Taylor"/>
    <d v="2016-12-01T00:00:00"/>
    <x v="11"/>
    <s v="2016"/>
    <x v="0"/>
    <n v="10"/>
    <n v="12.42"/>
    <n v="124.2"/>
  </r>
  <r>
    <x v="1"/>
    <x v="2"/>
    <x v="1"/>
    <s v="Ruth Day"/>
    <d v="2016-12-01T00:00:00"/>
    <x v="11"/>
    <s v="2016"/>
    <x v="0"/>
    <n v="9"/>
    <n v="12.42"/>
    <n v="111.78"/>
  </r>
  <r>
    <x v="2"/>
    <x v="2"/>
    <x v="1"/>
    <s v="Maria Romero"/>
    <d v="2016-12-01T00:00:00"/>
    <x v="11"/>
    <s v="2016"/>
    <x v="0"/>
    <n v="5"/>
    <n v="12.42"/>
    <n v="62.1"/>
  </r>
  <r>
    <x v="2"/>
    <x v="7"/>
    <x v="1"/>
    <s v="Kimberly Bennett"/>
    <d v="2016-12-01T00:00:00"/>
    <x v="11"/>
    <s v="2016"/>
    <x v="0"/>
    <n v="1"/>
    <n v="12.42"/>
    <n v="12.42"/>
  </r>
  <r>
    <x v="0"/>
    <x v="6"/>
    <x v="0"/>
    <s v="Nicholas Ward"/>
    <d v="2016-12-01T00:00:00"/>
    <x v="11"/>
    <s v="2016"/>
    <x v="2"/>
    <n v="5"/>
    <n v="17.829999999999998"/>
    <n v="89.149999999999991"/>
  </r>
  <r>
    <x v="1"/>
    <x v="2"/>
    <x v="1"/>
    <s v="Beverly Garcia"/>
    <d v="2016-12-01T00:00:00"/>
    <x v="11"/>
    <s v="2016"/>
    <x v="3"/>
    <n v="10"/>
    <n v="53.35"/>
    <n v="533.5"/>
  </r>
  <r>
    <x v="4"/>
    <x v="6"/>
    <x v="0"/>
    <s v="Raymond Clark"/>
    <d v="2016-12-01T00:00:00"/>
    <x v="11"/>
    <s v="2016"/>
    <x v="0"/>
    <n v="6"/>
    <n v="12.42"/>
    <n v="74.52"/>
  </r>
  <r>
    <x v="0"/>
    <x v="1"/>
    <x v="0"/>
    <s v="Judith Warren"/>
    <d v="2016-12-01T00:00:00"/>
    <x v="11"/>
    <s v="2016"/>
    <x v="3"/>
    <n v="4"/>
    <n v="53.35"/>
    <n v="213.4"/>
  </r>
  <r>
    <x v="0"/>
    <x v="0"/>
    <x v="0"/>
    <s v="Lillian Burke"/>
    <d v="2016-12-01T00:00:00"/>
    <x v="11"/>
    <s v="2016"/>
    <x v="3"/>
    <n v="2"/>
    <n v="53.35"/>
    <n v="106.7"/>
  </r>
  <r>
    <x v="2"/>
    <x v="5"/>
    <x v="1"/>
    <s v="Nicholas Nguyen"/>
    <d v="2016-12-01T00:00:00"/>
    <x v="11"/>
    <s v="2016"/>
    <x v="3"/>
    <n v="8"/>
    <n v="53.35"/>
    <n v="426.8"/>
  </r>
  <r>
    <x v="1"/>
    <x v="2"/>
    <x v="1"/>
    <s v="Harry Hanson"/>
    <d v="2016-12-01T00:00:00"/>
    <x v="11"/>
    <s v="2016"/>
    <x v="0"/>
    <n v="7"/>
    <n v="12.42"/>
    <n v="86.94"/>
  </r>
  <r>
    <x v="0"/>
    <x v="0"/>
    <x v="0"/>
    <s v="Andrea King"/>
    <d v="2016-12-01T00:00:00"/>
    <x v="11"/>
    <s v="2016"/>
    <x v="3"/>
    <n v="7"/>
    <n v="53.35"/>
    <n v="373.45"/>
  </r>
  <r>
    <x v="0"/>
    <x v="1"/>
    <x v="0"/>
    <s v="Robert Hayes"/>
    <d v="2016-12-01T00:00:00"/>
    <x v="11"/>
    <s v="2016"/>
    <x v="3"/>
    <n v="3"/>
    <n v="53.35"/>
    <n v="160.05000000000001"/>
  </r>
  <r>
    <x v="4"/>
    <x v="3"/>
    <x v="0"/>
    <s v="Todd Miller"/>
    <d v="2016-12-01T00:00:00"/>
    <x v="11"/>
    <s v="2016"/>
    <x v="3"/>
    <n v="1"/>
    <n v="53.35"/>
    <n v="53.35"/>
  </r>
  <r>
    <x v="2"/>
    <x v="5"/>
    <x v="1"/>
    <s v="Andrew Adams"/>
    <d v="2016-12-01T00:00:00"/>
    <x v="11"/>
    <s v="2016"/>
    <x v="0"/>
    <n v="8"/>
    <n v="12.42"/>
    <n v="99.36"/>
  </r>
  <r>
    <x v="4"/>
    <x v="0"/>
    <x v="0"/>
    <s v="Harold Schmidt"/>
    <d v="2016-12-01T00:00:00"/>
    <x v="11"/>
    <s v="2016"/>
    <x v="0"/>
    <n v="1"/>
    <n v="12.42"/>
    <n v="12.42"/>
  </r>
  <r>
    <x v="0"/>
    <x v="1"/>
    <x v="0"/>
    <s v="Frances Campbell"/>
    <d v="2016-12-01T00:00:00"/>
    <x v="11"/>
    <s v="2016"/>
    <x v="0"/>
    <n v="8"/>
    <n v="12.42"/>
    <n v="99.36"/>
  </r>
  <r>
    <x v="3"/>
    <x v="0"/>
    <x v="0"/>
    <s v="Louise Rivera"/>
    <d v="2016-12-01T00:00:00"/>
    <x v="11"/>
    <s v="2016"/>
    <x v="3"/>
    <n v="6"/>
    <n v="53.35"/>
    <n v="320.10000000000002"/>
  </r>
  <r>
    <x v="1"/>
    <x v="2"/>
    <x v="1"/>
    <s v="Ryan Ramos"/>
    <d v="2016-12-01T00:00:00"/>
    <x v="11"/>
    <s v="2016"/>
    <x v="0"/>
    <n v="5"/>
    <n v="12.42"/>
    <n v="62.1"/>
  </r>
  <r>
    <x v="4"/>
    <x v="1"/>
    <x v="0"/>
    <s v="Roy Young"/>
    <d v="2016-12-01T00:00:00"/>
    <x v="11"/>
    <s v="2016"/>
    <x v="2"/>
    <n v="10"/>
    <n v="17.829999999999998"/>
    <n v="178.29999999999998"/>
  </r>
  <r>
    <x v="2"/>
    <x v="5"/>
    <x v="1"/>
    <s v="Joan Robinson"/>
    <d v="2016-12-01T00:00:00"/>
    <x v="11"/>
    <s v="2016"/>
    <x v="0"/>
    <n v="9"/>
    <n v="12.42"/>
    <n v="111.78"/>
  </r>
  <r>
    <x v="2"/>
    <x v="5"/>
    <x v="1"/>
    <s v="Harry Torres"/>
    <d v="2016-12-01T00:00:00"/>
    <x v="11"/>
    <s v="2016"/>
    <x v="3"/>
    <n v="1"/>
    <n v="53.35"/>
    <n v="53.35"/>
  </r>
  <r>
    <x v="0"/>
    <x v="0"/>
    <x v="0"/>
    <s v="Jean Torres"/>
    <d v="2016-12-01T00:00:00"/>
    <x v="11"/>
    <s v="2016"/>
    <x v="0"/>
    <n v="8"/>
    <n v="12.42"/>
    <n v="99.36"/>
  </r>
  <r>
    <x v="2"/>
    <x v="5"/>
    <x v="1"/>
    <s v="Harry Torres"/>
    <d v="2016-12-02T00:00:00"/>
    <x v="11"/>
    <s v="2016"/>
    <x v="2"/>
    <n v="1"/>
    <n v="17.829999999999998"/>
    <n v="17.829999999999998"/>
  </r>
  <r>
    <x v="0"/>
    <x v="1"/>
    <x v="0"/>
    <s v="Janet Freeman"/>
    <d v="2016-12-02T00:00:00"/>
    <x v="11"/>
    <s v="2016"/>
    <x v="2"/>
    <n v="6"/>
    <n v="17.829999999999998"/>
    <n v="106.97999999999999"/>
  </r>
  <r>
    <x v="0"/>
    <x v="6"/>
    <x v="0"/>
    <s v="Jane Watkins"/>
    <d v="2016-12-02T00:00:00"/>
    <x v="11"/>
    <s v="2016"/>
    <x v="1"/>
    <n v="3"/>
    <n v="16.32"/>
    <n v="48.96"/>
  </r>
  <r>
    <x v="2"/>
    <x v="2"/>
    <x v="1"/>
    <s v="Jean Stephens"/>
    <d v="2016-12-02T00:00:00"/>
    <x v="11"/>
    <s v="2016"/>
    <x v="1"/>
    <n v="5"/>
    <n v="16.32"/>
    <n v="81.599999999999994"/>
  </r>
  <r>
    <x v="3"/>
    <x v="1"/>
    <x v="0"/>
    <s v="Kimberly Little"/>
    <d v="2016-12-02T00:00:00"/>
    <x v="11"/>
    <s v="2016"/>
    <x v="3"/>
    <n v="5"/>
    <n v="53.35"/>
    <n v="266.75"/>
  </r>
  <r>
    <x v="0"/>
    <x v="1"/>
    <x v="0"/>
    <s v="Ashley Spencer"/>
    <d v="2016-12-02T00:00:00"/>
    <x v="11"/>
    <s v="2016"/>
    <x v="3"/>
    <n v="7"/>
    <n v="53.35"/>
    <n v="373.45"/>
  </r>
  <r>
    <x v="0"/>
    <x v="3"/>
    <x v="0"/>
    <s v="Amy Olson"/>
    <d v="2016-12-02T00:00:00"/>
    <x v="11"/>
    <s v="2016"/>
    <x v="1"/>
    <n v="9"/>
    <n v="16.32"/>
    <n v="146.88"/>
  </r>
  <r>
    <x v="2"/>
    <x v="5"/>
    <x v="1"/>
    <s v="Diane Lewis"/>
    <d v="2016-12-02T00:00:00"/>
    <x v="11"/>
    <s v="2016"/>
    <x v="2"/>
    <n v="1"/>
    <n v="17.829999999999998"/>
    <n v="17.829999999999998"/>
  </r>
  <r>
    <x v="2"/>
    <x v="4"/>
    <x v="1"/>
    <s v="Julie Gonzalez"/>
    <d v="2016-12-02T00:00:00"/>
    <x v="11"/>
    <s v="2016"/>
    <x v="2"/>
    <n v="7"/>
    <n v="17.829999999999998"/>
    <n v="124.80999999999999"/>
  </r>
  <r>
    <x v="0"/>
    <x v="1"/>
    <x v="0"/>
    <s v="Kimberly Morris"/>
    <d v="2016-12-02T00:00:00"/>
    <x v="11"/>
    <s v="2016"/>
    <x v="1"/>
    <n v="2"/>
    <n v="16.32"/>
    <n v="32.64"/>
  </r>
  <r>
    <x v="0"/>
    <x v="6"/>
    <x v="0"/>
    <s v="Alan Dean"/>
    <d v="2016-12-02T00:00:00"/>
    <x v="11"/>
    <s v="2016"/>
    <x v="1"/>
    <n v="8"/>
    <n v="16.32"/>
    <n v="130.56"/>
  </r>
  <r>
    <x v="3"/>
    <x v="0"/>
    <x v="0"/>
    <s v="Bobby Mitchell"/>
    <d v="2016-12-02T00:00:00"/>
    <x v="11"/>
    <s v="2016"/>
    <x v="3"/>
    <n v="9"/>
    <n v="53.35"/>
    <n v="480.15000000000003"/>
  </r>
  <r>
    <x v="0"/>
    <x v="0"/>
    <x v="0"/>
    <s v="Sean Carr"/>
    <d v="2016-12-02T00:00:00"/>
    <x v="11"/>
    <s v="2016"/>
    <x v="2"/>
    <n v="7"/>
    <n v="17.829999999999998"/>
    <n v="124.80999999999999"/>
  </r>
  <r>
    <x v="1"/>
    <x v="2"/>
    <x v="1"/>
    <s v="Ruth Day"/>
    <d v="2016-12-02T00:00:00"/>
    <x v="11"/>
    <s v="2016"/>
    <x v="0"/>
    <n v="7"/>
    <n v="12.42"/>
    <n v="86.94"/>
  </r>
  <r>
    <x v="2"/>
    <x v="2"/>
    <x v="1"/>
    <s v="Ernest Hernandez"/>
    <d v="2016-12-02T00:00:00"/>
    <x v="11"/>
    <s v="2016"/>
    <x v="0"/>
    <n v="5"/>
    <n v="12.42"/>
    <n v="62.1"/>
  </r>
  <r>
    <x v="1"/>
    <x v="4"/>
    <x v="1"/>
    <s v="Julie Gonzalez"/>
    <d v="2016-12-02T00:00:00"/>
    <x v="11"/>
    <s v="2016"/>
    <x v="3"/>
    <n v="7"/>
    <n v="53.35"/>
    <n v="373.45"/>
  </r>
  <r>
    <x v="4"/>
    <x v="3"/>
    <x v="0"/>
    <s v="Ruth Fields"/>
    <d v="2016-12-02T00:00:00"/>
    <x v="11"/>
    <s v="2016"/>
    <x v="3"/>
    <n v="7"/>
    <n v="53.35"/>
    <n v="373.45"/>
  </r>
  <r>
    <x v="2"/>
    <x v="5"/>
    <x v="1"/>
    <s v="Adam Martin"/>
    <d v="2016-12-02T00:00:00"/>
    <x v="11"/>
    <s v="2016"/>
    <x v="2"/>
    <n v="3"/>
    <n v="17.829999999999998"/>
    <n v="53.489999999999995"/>
  </r>
  <r>
    <x v="1"/>
    <x v="4"/>
    <x v="1"/>
    <s v="Marilyn Graham"/>
    <d v="2016-12-02T00:00:00"/>
    <x v="11"/>
    <s v="2016"/>
    <x v="0"/>
    <n v="9"/>
    <n v="12.42"/>
    <n v="111.78"/>
  </r>
  <r>
    <x v="0"/>
    <x v="0"/>
    <x v="0"/>
    <s v="Jerry Smith"/>
    <d v="2016-12-02T00:00:00"/>
    <x v="11"/>
    <s v="2016"/>
    <x v="3"/>
    <n v="4"/>
    <n v="53.35"/>
    <n v="213.4"/>
  </r>
  <r>
    <x v="1"/>
    <x v="5"/>
    <x v="1"/>
    <s v="Helen Diaz"/>
    <d v="2016-12-02T00:00:00"/>
    <x v="11"/>
    <s v="2016"/>
    <x v="0"/>
    <n v="2"/>
    <n v="12.42"/>
    <n v="24.84"/>
  </r>
  <r>
    <x v="1"/>
    <x v="2"/>
    <x v="1"/>
    <s v="Kathy Schmidt"/>
    <d v="2016-12-02T00:00:00"/>
    <x v="11"/>
    <s v="2016"/>
    <x v="0"/>
    <n v="4"/>
    <n v="12.42"/>
    <n v="49.68"/>
  </r>
  <r>
    <x v="1"/>
    <x v="5"/>
    <x v="1"/>
    <s v="Harold Duncan"/>
    <d v="2016-12-02T00:00:00"/>
    <x v="11"/>
    <s v="2016"/>
    <x v="1"/>
    <n v="7"/>
    <n v="16.32"/>
    <n v="114.24000000000001"/>
  </r>
  <r>
    <x v="2"/>
    <x v="5"/>
    <x v="1"/>
    <s v="Frank Garrett"/>
    <d v="2016-12-02T00:00:00"/>
    <x v="11"/>
    <s v="2016"/>
    <x v="2"/>
    <n v="6"/>
    <n v="17.829999999999998"/>
    <n v="106.97999999999999"/>
  </r>
  <r>
    <x v="0"/>
    <x v="3"/>
    <x v="0"/>
    <s v="Timothy Lawson"/>
    <d v="2016-12-02T00:00:00"/>
    <x v="11"/>
    <s v="2016"/>
    <x v="3"/>
    <n v="6"/>
    <n v="53.35"/>
    <n v="320.10000000000002"/>
  </r>
  <r>
    <x v="0"/>
    <x v="1"/>
    <x v="0"/>
    <s v="Roy Young"/>
    <d v="2016-12-02T00:00:00"/>
    <x v="11"/>
    <s v="2016"/>
    <x v="0"/>
    <n v="7"/>
    <n v="12.42"/>
    <n v="86.94"/>
  </r>
  <r>
    <x v="3"/>
    <x v="1"/>
    <x v="0"/>
    <s v="Katherine Mcdonald"/>
    <d v="2016-12-03T00:00:00"/>
    <x v="11"/>
    <s v="2016"/>
    <x v="1"/>
    <n v="9"/>
    <n v="16.32"/>
    <n v="146.88"/>
  </r>
  <r>
    <x v="4"/>
    <x v="0"/>
    <x v="0"/>
    <s v="Ann Duncan"/>
    <d v="2016-12-03T00:00:00"/>
    <x v="11"/>
    <s v="2016"/>
    <x v="0"/>
    <n v="7"/>
    <n v="12.42"/>
    <n v="86.94"/>
  </r>
  <r>
    <x v="4"/>
    <x v="0"/>
    <x v="0"/>
    <s v="Juan Olson"/>
    <d v="2016-12-03T00:00:00"/>
    <x v="11"/>
    <s v="2016"/>
    <x v="3"/>
    <n v="5"/>
    <n v="53.35"/>
    <n v="266.75"/>
  </r>
  <r>
    <x v="1"/>
    <x v="5"/>
    <x v="1"/>
    <s v="Judy Lopez"/>
    <d v="2016-12-03T00:00:00"/>
    <x v="11"/>
    <s v="2016"/>
    <x v="0"/>
    <n v="4"/>
    <n v="12.42"/>
    <n v="49.68"/>
  </r>
  <r>
    <x v="0"/>
    <x v="1"/>
    <x v="0"/>
    <s v="Todd Holmes"/>
    <d v="2016-12-03T00:00:00"/>
    <x v="11"/>
    <s v="2016"/>
    <x v="1"/>
    <n v="8"/>
    <n v="16.32"/>
    <n v="130.56"/>
  </r>
  <r>
    <x v="2"/>
    <x v="5"/>
    <x v="1"/>
    <s v="Mary Stevens"/>
    <d v="2016-12-03T00:00:00"/>
    <x v="11"/>
    <s v="2016"/>
    <x v="2"/>
    <n v="4"/>
    <n v="17.829999999999998"/>
    <n v="71.319999999999993"/>
  </r>
  <r>
    <x v="4"/>
    <x v="1"/>
    <x v="0"/>
    <s v="Jeffrey Miller"/>
    <d v="2016-12-03T00:00:00"/>
    <x v="11"/>
    <s v="2016"/>
    <x v="3"/>
    <n v="2"/>
    <n v="53.35"/>
    <n v="106.7"/>
  </r>
  <r>
    <x v="2"/>
    <x v="5"/>
    <x v="1"/>
    <s v="Dennis Fields"/>
    <d v="2016-12-03T00:00:00"/>
    <x v="11"/>
    <s v="2016"/>
    <x v="3"/>
    <n v="3"/>
    <n v="53.35"/>
    <n v="160.05000000000001"/>
  </r>
  <r>
    <x v="2"/>
    <x v="2"/>
    <x v="1"/>
    <s v="Joseph Willis"/>
    <d v="2016-12-03T00:00:00"/>
    <x v="11"/>
    <s v="2016"/>
    <x v="0"/>
    <n v="10"/>
    <n v="12.42"/>
    <n v="124.2"/>
  </r>
  <r>
    <x v="3"/>
    <x v="3"/>
    <x v="0"/>
    <s v="Chris George"/>
    <d v="2016-12-03T00:00:00"/>
    <x v="11"/>
    <s v="2016"/>
    <x v="0"/>
    <n v="3"/>
    <n v="12.42"/>
    <n v="37.26"/>
  </r>
  <r>
    <x v="1"/>
    <x v="5"/>
    <x v="1"/>
    <s v="Andrew Adams"/>
    <d v="2016-12-03T00:00:00"/>
    <x v="11"/>
    <s v="2016"/>
    <x v="0"/>
    <n v="9"/>
    <n v="12.42"/>
    <n v="111.78"/>
  </r>
  <r>
    <x v="3"/>
    <x v="6"/>
    <x v="0"/>
    <s v="Cheryl Henderson"/>
    <d v="2016-12-03T00:00:00"/>
    <x v="11"/>
    <s v="2016"/>
    <x v="0"/>
    <n v="10"/>
    <n v="12.42"/>
    <n v="124.2"/>
  </r>
  <r>
    <x v="0"/>
    <x v="1"/>
    <x v="0"/>
    <s v="Raymond Collins"/>
    <d v="2016-12-03T00:00:00"/>
    <x v="11"/>
    <s v="2016"/>
    <x v="0"/>
    <n v="7"/>
    <n v="12.42"/>
    <n v="86.94"/>
  </r>
  <r>
    <x v="1"/>
    <x v="5"/>
    <x v="1"/>
    <s v="Judy Lopez"/>
    <d v="2016-12-03T00:00:00"/>
    <x v="11"/>
    <s v="2016"/>
    <x v="3"/>
    <n v="4"/>
    <n v="53.35"/>
    <n v="213.4"/>
  </r>
  <r>
    <x v="1"/>
    <x v="2"/>
    <x v="1"/>
    <s v="Jane Ramirez"/>
    <d v="2016-12-03T00:00:00"/>
    <x v="11"/>
    <s v="2016"/>
    <x v="1"/>
    <n v="6"/>
    <n v="16.32"/>
    <n v="97.92"/>
  </r>
  <r>
    <x v="3"/>
    <x v="1"/>
    <x v="0"/>
    <s v="Cheryl Riley"/>
    <d v="2016-12-03T00:00:00"/>
    <x v="11"/>
    <s v="2016"/>
    <x v="0"/>
    <n v="6"/>
    <n v="12.42"/>
    <n v="74.52"/>
  </r>
  <r>
    <x v="0"/>
    <x v="3"/>
    <x v="0"/>
    <s v="Theresa Torres"/>
    <d v="2016-12-03T00:00:00"/>
    <x v="11"/>
    <s v="2016"/>
    <x v="2"/>
    <n v="3"/>
    <n v="17.829999999999998"/>
    <n v="53.489999999999995"/>
  </r>
  <r>
    <x v="4"/>
    <x v="0"/>
    <x v="0"/>
    <s v="Gary Young"/>
    <d v="2016-12-03T00:00:00"/>
    <x v="11"/>
    <s v="2016"/>
    <x v="0"/>
    <n v="10"/>
    <n v="12.42"/>
    <n v="124.2"/>
  </r>
  <r>
    <x v="2"/>
    <x v="2"/>
    <x v="1"/>
    <s v="Philip Dean"/>
    <d v="2016-12-03T00:00:00"/>
    <x v="11"/>
    <s v="2016"/>
    <x v="0"/>
    <n v="4"/>
    <n v="12.42"/>
    <n v="49.68"/>
  </r>
  <r>
    <x v="2"/>
    <x v="5"/>
    <x v="1"/>
    <s v="Benjamin Carpenter"/>
    <d v="2016-12-03T00:00:00"/>
    <x v="11"/>
    <s v="2016"/>
    <x v="1"/>
    <n v="5"/>
    <n v="16.32"/>
    <n v="81.599999999999994"/>
  </r>
  <r>
    <x v="3"/>
    <x v="3"/>
    <x v="0"/>
    <s v="Eric Ellis"/>
    <d v="2016-12-03T00:00:00"/>
    <x v="11"/>
    <s v="2016"/>
    <x v="3"/>
    <n v="2"/>
    <n v="53.35"/>
    <n v="106.7"/>
  </r>
  <r>
    <x v="4"/>
    <x v="3"/>
    <x v="0"/>
    <s v="Arthur Simmons"/>
    <d v="2016-12-03T00:00:00"/>
    <x v="11"/>
    <s v="2016"/>
    <x v="0"/>
    <n v="1"/>
    <n v="12.42"/>
    <n v="12.42"/>
  </r>
  <r>
    <x v="3"/>
    <x v="1"/>
    <x v="0"/>
    <s v="Jerry Pierce"/>
    <d v="2016-12-03T00:00:00"/>
    <x v="11"/>
    <s v="2016"/>
    <x v="0"/>
    <n v="8"/>
    <n v="12.42"/>
    <n v="99.36"/>
  </r>
  <r>
    <x v="4"/>
    <x v="1"/>
    <x v="0"/>
    <s v="Janet Freeman"/>
    <d v="2016-12-03T00:00:00"/>
    <x v="11"/>
    <s v="2016"/>
    <x v="0"/>
    <n v="9"/>
    <n v="12.42"/>
    <n v="111.78"/>
  </r>
  <r>
    <x v="0"/>
    <x v="0"/>
    <x v="0"/>
    <s v="Theresa Ellis"/>
    <d v="2016-12-03T00:00:00"/>
    <x v="11"/>
    <s v="2016"/>
    <x v="0"/>
    <n v="3"/>
    <n v="12.42"/>
    <n v="37.26"/>
  </r>
  <r>
    <x v="3"/>
    <x v="0"/>
    <x v="0"/>
    <s v="Janice Mason"/>
    <d v="2016-12-03T00:00:00"/>
    <x v="11"/>
    <s v="2016"/>
    <x v="0"/>
    <n v="3"/>
    <n v="12.42"/>
    <n v="37.26"/>
  </r>
  <r>
    <x v="1"/>
    <x v="5"/>
    <x v="1"/>
    <s v="Diana Hamilton"/>
    <d v="2016-12-03T00:00:00"/>
    <x v="11"/>
    <s v="2016"/>
    <x v="3"/>
    <n v="5"/>
    <n v="53.35"/>
    <n v="266.75"/>
  </r>
  <r>
    <x v="0"/>
    <x v="3"/>
    <x v="0"/>
    <s v="Kathy Rice"/>
    <d v="2016-12-04T00:00:00"/>
    <x v="11"/>
    <s v="2016"/>
    <x v="2"/>
    <n v="9"/>
    <n v="17.829999999999998"/>
    <n v="160.46999999999997"/>
  </r>
  <r>
    <x v="0"/>
    <x v="1"/>
    <x v="0"/>
    <s v="Arthur Austin"/>
    <d v="2016-12-04T00:00:00"/>
    <x v="11"/>
    <s v="2016"/>
    <x v="2"/>
    <n v="5"/>
    <n v="17.829999999999998"/>
    <n v="89.149999999999991"/>
  </r>
  <r>
    <x v="2"/>
    <x v="2"/>
    <x v="1"/>
    <s v="Jason Jackson"/>
    <d v="2016-12-04T00:00:00"/>
    <x v="11"/>
    <s v="2016"/>
    <x v="1"/>
    <n v="3"/>
    <n v="16.32"/>
    <n v="48.96"/>
  </r>
  <r>
    <x v="4"/>
    <x v="3"/>
    <x v="0"/>
    <s v="Kathy Rice"/>
    <d v="2016-12-04T00:00:00"/>
    <x v="11"/>
    <s v="2016"/>
    <x v="3"/>
    <n v="6"/>
    <n v="53.35"/>
    <n v="320.10000000000002"/>
  </r>
  <r>
    <x v="3"/>
    <x v="6"/>
    <x v="0"/>
    <s v="Ashley Olson"/>
    <d v="2016-12-04T00:00:00"/>
    <x v="11"/>
    <s v="2016"/>
    <x v="3"/>
    <n v="10"/>
    <n v="53.35"/>
    <n v="533.5"/>
  </r>
  <r>
    <x v="4"/>
    <x v="3"/>
    <x v="0"/>
    <s v="Donna Bryant"/>
    <d v="2016-12-04T00:00:00"/>
    <x v="11"/>
    <s v="2016"/>
    <x v="0"/>
    <n v="10"/>
    <n v="12.42"/>
    <n v="124.2"/>
  </r>
  <r>
    <x v="2"/>
    <x v="4"/>
    <x v="1"/>
    <s v="Alan Cole"/>
    <d v="2016-12-04T00:00:00"/>
    <x v="11"/>
    <s v="2016"/>
    <x v="2"/>
    <n v="6"/>
    <n v="17.829999999999998"/>
    <n v="106.97999999999999"/>
  </r>
  <r>
    <x v="2"/>
    <x v="4"/>
    <x v="1"/>
    <s v="Alice Brown"/>
    <d v="2016-12-04T00:00:00"/>
    <x v="11"/>
    <s v="2016"/>
    <x v="0"/>
    <n v="8"/>
    <n v="12.42"/>
    <n v="99.36"/>
  </r>
  <r>
    <x v="0"/>
    <x v="1"/>
    <x v="0"/>
    <s v="Jason Black"/>
    <d v="2016-12-04T00:00:00"/>
    <x v="11"/>
    <s v="2016"/>
    <x v="0"/>
    <n v="2"/>
    <n v="12.42"/>
    <n v="24.84"/>
  </r>
  <r>
    <x v="2"/>
    <x v="4"/>
    <x v="1"/>
    <s v="Linda Wagner"/>
    <d v="2016-12-04T00:00:00"/>
    <x v="11"/>
    <s v="2016"/>
    <x v="2"/>
    <n v="1"/>
    <n v="17.829999999999998"/>
    <n v="17.829999999999998"/>
  </r>
  <r>
    <x v="2"/>
    <x v="4"/>
    <x v="1"/>
    <s v="Gloria Fisher"/>
    <d v="2016-12-04T00:00:00"/>
    <x v="11"/>
    <s v="2016"/>
    <x v="2"/>
    <n v="10"/>
    <n v="17.829999999999998"/>
    <n v="178.29999999999998"/>
  </r>
  <r>
    <x v="0"/>
    <x v="6"/>
    <x v="0"/>
    <s v="Betty Hicks"/>
    <d v="2016-12-04T00:00:00"/>
    <x v="11"/>
    <s v="2016"/>
    <x v="2"/>
    <n v="3"/>
    <n v="17.829999999999998"/>
    <n v="53.489999999999995"/>
  </r>
  <r>
    <x v="0"/>
    <x v="1"/>
    <x v="0"/>
    <s v="Jason Black"/>
    <d v="2016-12-04T00:00:00"/>
    <x v="11"/>
    <s v="2016"/>
    <x v="0"/>
    <n v="6"/>
    <n v="12.42"/>
    <n v="74.52"/>
  </r>
  <r>
    <x v="3"/>
    <x v="0"/>
    <x v="0"/>
    <s v="Ann Duncan"/>
    <d v="2016-12-04T00:00:00"/>
    <x v="11"/>
    <s v="2016"/>
    <x v="0"/>
    <n v="1"/>
    <n v="12.42"/>
    <n v="12.42"/>
  </r>
  <r>
    <x v="2"/>
    <x v="4"/>
    <x v="1"/>
    <s v="Jean Griffin"/>
    <d v="2016-12-04T00:00:00"/>
    <x v="11"/>
    <s v="2016"/>
    <x v="0"/>
    <n v="10"/>
    <n v="12.42"/>
    <n v="124.2"/>
  </r>
  <r>
    <x v="0"/>
    <x v="6"/>
    <x v="0"/>
    <s v="Janice Ford"/>
    <d v="2016-12-04T00:00:00"/>
    <x v="11"/>
    <s v="2016"/>
    <x v="3"/>
    <n v="3"/>
    <n v="53.35"/>
    <n v="160.05000000000001"/>
  </r>
  <r>
    <x v="0"/>
    <x v="1"/>
    <x v="0"/>
    <s v="Emily Patterson"/>
    <d v="2016-12-04T00:00:00"/>
    <x v="11"/>
    <s v="2016"/>
    <x v="0"/>
    <n v="8"/>
    <n v="12.42"/>
    <n v="99.36"/>
  </r>
  <r>
    <x v="2"/>
    <x v="4"/>
    <x v="1"/>
    <s v="Kathy Lee"/>
    <d v="2016-12-04T00:00:00"/>
    <x v="11"/>
    <s v="2016"/>
    <x v="0"/>
    <n v="7"/>
    <n v="12.42"/>
    <n v="86.94"/>
  </r>
  <r>
    <x v="2"/>
    <x v="2"/>
    <x v="1"/>
    <s v="Emily Matthews"/>
    <d v="2016-12-04T00:00:00"/>
    <x v="11"/>
    <s v="2016"/>
    <x v="0"/>
    <n v="2"/>
    <n v="12.42"/>
    <n v="24.84"/>
  </r>
  <r>
    <x v="0"/>
    <x v="0"/>
    <x v="0"/>
    <s v="William Payne"/>
    <d v="2016-12-04T00:00:00"/>
    <x v="11"/>
    <s v="2016"/>
    <x v="3"/>
    <n v="10"/>
    <n v="53.35"/>
    <n v="533.5"/>
  </r>
  <r>
    <x v="2"/>
    <x v="4"/>
    <x v="1"/>
    <s v="Kevin Garza"/>
    <d v="2016-12-04T00:00:00"/>
    <x v="11"/>
    <s v="2016"/>
    <x v="0"/>
    <n v="10"/>
    <n v="12.42"/>
    <n v="124.2"/>
  </r>
  <r>
    <x v="0"/>
    <x v="6"/>
    <x v="0"/>
    <s v="Maria Long"/>
    <d v="2016-12-04T00:00:00"/>
    <x v="11"/>
    <s v="2016"/>
    <x v="0"/>
    <n v="1"/>
    <n v="12.42"/>
    <n v="12.42"/>
  </r>
  <r>
    <x v="0"/>
    <x v="1"/>
    <x v="0"/>
    <s v="Harold Daniels"/>
    <d v="2016-12-04T00:00:00"/>
    <x v="11"/>
    <s v="2016"/>
    <x v="0"/>
    <n v="7"/>
    <n v="12.42"/>
    <n v="86.94"/>
  </r>
  <r>
    <x v="4"/>
    <x v="1"/>
    <x v="0"/>
    <s v="Joan Harvey"/>
    <d v="2016-12-05T00:00:00"/>
    <x v="11"/>
    <s v="2016"/>
    <x v="3"/>
    <n v="7"/>
    <n v="53.35"/>
    <n v="373.45"/>
  </r>
  <r>
    <x v="4"/>
    <x v="3"/>
    <x v="0"/>
    <s v="Harold Matthews"/>
    <d v="2016-12-05T00:00:00"/>
    <x v="11"/>
    <s v="2016"/>
    <x v="0"/>
    <n v="2"/>
    <n v="12.42"/>
    <n v="24.84"/>
  </r>
  <r>
    <x v="0"/>
    <x v="1"/>
    <x v="0"/>
    <s v="Kenneth Fernandez"/>
    <d v="2016-12-05T00:00:00"/>
    <x v="11"/>
    <s v="2016"/>
    <x v="0"/>
    <n v="5"/>
    <n v="12.42"/>
    <n v="62.1"/>
  </r>
  <r>
    <x v="3"/>
    <x v="3"/>
    <x v="0"/>
    <s v="James Wheeler"/>
    <d v="2016-12-05T00:00:00"/>
    <x v="11"/>
    <s v="2016"/>
    <x v="3"/>
    <n v="8"/>
    <n v="53.35"/>
    <n v="426.8"/>
  </r>
  <r>
    <x v="0"/>
    <x v="1"/>
    <x v="0"/>
    <s v="Irene Wells"/>
    <d v="2016-12-05T00:00:00"/>
    <x v="11"/>
    <s v="2016"/>
    <x v="0"/>
    <n v="9"/>
    <n v="12.42"/>
    <n v="111.78"/>
  </r>
  <r>
    <x v="3"/>
    <x v="0"/>
    <x v="0"/>
    <s v="Eugene Hughes"/>
    <d v="2016-12-05T00:00:00"/>
    <x v="11"/>
    <s v="2016"/>
    <x v="0"/>
    <n v="6"/>
    <n v="12.42"/>
    <n v="74.52"/>
  </r>
  <r>
    <x v="0"/>
    <x v="1"/>
    <x v="0"/>
    <s v="Albert Miller"/>
    <d v="2016-12-05T00:00:00"/>
    <x v="11"/>
    <s v="2016"/>
    <x v="1"/>
    <n v="8"/>
    <n v="16.32"/>
    <n v="130.56"/>
  </r>
  <r>
    <x v="0"/>
    <x v="0"/>
    <x v="0"/>
    <s v="Carolyn Scott"/>
    <d v="2016-12-05T00:00:00"/>
    <x v="11"/>
    <s v="2016"/>
    <x v="0"/>
    <n v="6"/>
    <n v="12.42"/>
    <n v="74.52"/>
  </r>
  <r>
    <x v="2"/>
    <x v="2"/>
    <x v="1"/>
    <s v="Jerry Davis"/>
    <d v="2016-12-05T00:00:00"/>
    <x v="11"/>
    <s v="2016"/>
    <x v="2"/>
    <n v="8"/>
    <n v="17.829999999999998"/>
    <n v="142.63999999999999"/>
  </r>
  <r>
    <x v="1"/>
    <x v="2"/>
    <x v="1"/>
    <s v="Joan Austin"/>
    <d v="2016-12-05T00:00:00"/>
    <x v="11"/>
    <s v="2016"/>
    <x v="1"/>
    <n v="6"/>
    <n v="16.32"/>
    <n v="97.92"/>
  </r>
  <r>
    <x v="4"/>
    <x v="3"/>
    <x v="0"/>
    <s v="Eugene Hayes"/>
    <d v="2016-12-05T00:00:00"/>
    <x v="11"/>
    <s v="2016"/>
    <x v="2"/>
    <n v="7"/>
    <n v="17.829999999999998"/>
    <n v="124.80999999999999"/>
  </r>
  <r>
    <x v="3"/>
    <x v="1"/>
    <x v="0"/>
    <s v="Joan Thompson"/>
    <d v="2016-12-05T00:00:00"/>
    <x v="11"/>
    <s v="2016"/>
    <x v="0"/>
    <n v="6"/>
    <n v="12.42"/>
    <n v="74.52"/>
  </r>
  <r>
    <x v="0"/>
    <x v="0"/>
    <x v="0"/>
    <s v="Gregory Thompson"/>
    <d v="2016-12-05T00:00:00"/>
    <x v="11"/>
    <s v="2016"/>
    <x v="0"/>
    <n v="1"/>
    <n v="12.42"/>
    <n v="12.42"/>
  </r>
  <r>
    <x v="0"/>
    <x v="1"/>
    <x v="0"/>
    <s v="Randy Clark"/>
    <d v="2016-12-05T00:00:00"/>
    <x v="11"/>
    <s v="2016"/>
    <x v="1"/>
    <n v="6"/>
    <n v="16.32"/>
    <n v="97.92"/>
  </r>
  <r>
    <x v="1"/>
    <x v="4"/>
    <x v="1"/>
    <s v="Edward Taylor"/>
    <d v="2016-12-05T00:00:00"/>
    <x v="11"/>
    <s v="2016"/>
    <x v="0"/>
    <n v="8"/>
    <n v="12.42"/>
    <n v="99.36"/>
  </r>
  <r>
    <x v="3"/>
    <x v="1"/>
    <x v="0"/>
    <s v="Frank Owens"/>
    <d v="2016-12-05T00:00:00"/>
    <x v="11"/>
    <s v="2016"/>
    <x v="0"/>
    <n v="6"/>
    <n v="12.42"/>
    <n v="74.52"/>
  </r>
  <r>
    <x v="0"/>
    <x v="3"/>
    <x v="0"/>
    <s v="Dorothy Baker"/>
    <d v="2016-12-05T00:00:00"/>
    <x v="11"/>
    <s v="2016"/>
    <x v="0"/>
    <n v="8"/>
    <n v="12.42"/>
    <n v="99.36"/>
  </r>
  <r>
    <x v="1"/>
    <x v="5"/>
    <x v="1"/>
    <s v="Adam Martin"/>
    <d v="2016-12-05T00:00:00"/>
    <x v="11"/>
    <s v="2016"/>
    <x v="3"/>
    <n v="6"/>
    <n v="53.35"/>
    <n v="320.10000000000002"/>
  </r>
  <r>
    <x v="1"/>
    <x v="2"/>
    <x v="1"/>
    <s v="Phillip Mills"/>
    <d v="2016-12-05T00:00:00"/>
    <x v="11"/>
    <s v="2016"/>
    <x v="0"/>
    <n v="6"/>
    <n v="12.42"/>
    <n v="74.52"/>
  </r>
  <r>
    <x v="2"/>
    <x v="4"/>
    <x v="1"/>
    <s v="Teresa Payne"/>
    <d v="2016-12-05T00:00:00"/>
    <x v="11"/>
    <s v="2016"/>
    <x v="3"/>
    <n v="10"/>
    <n v="53.35"/>
    <n v="533.5"/>
  </r>
  <r>
    <x v="2"/>
    <x v="4"/>
    <x v="1"/>
    <s v="Henry Day"/>
    <d v="2016-12-05T00:00:00"/>
    <x v="11"/>
    <s v="2016"/>
    <x v="0"/>
    <n v="3"/>
    <n v="12.42"/>
    <n v="37.26"/>
  </r>
  <r>
    <x v="4"/>
    <x v="3"/>
    <x v="0"/>
    <s v="Ruth Burton"/>
    <d v="2016-12-05T00:00:00"/>
    <x v="11"/>
    <s v="2016"/>
    <x v="0"/>
    <n v="5"/>
    <n v="12.42"/>
    <n v="62.1"/>
  </r>
  <r>
    <x v="1"/>
    <x v="4"/>
    <x v="1"/>
    <s v="Sharon Rice"/>
    <d v="2016-12-05T00:00:00"/>
    <x v="11"/>
    <s v="2016"/>
    <x v="2"/>
    <n v="8"/>
    <n v="17.829999999999998"/>
    <n v="142.63999999999999"/>
  </r>
  <r>
    <x v="2"/>
    <x v="5"/>
    <x v="1"/>
    <s v="Sandra Bowman"/>
    <d v="2016-12-05T00:00:00"/>
    <x v="11"/>
    <s v="2016"/>
    <x v="2"/>
    <n v="9"/>
    <n v="17.829999999999998"/>
    <n v="160.46999999999997"/>
  </r>
  <r>
    <x v="0"/>
    <x v="1"/>
    <x v="0"/>
    <s v="Anne Fisher"/>
    <d v="2016-12-05T00:00:00"/>
    <x v="11"/>
    <s v="2016"/>
    <x v="3"/>
    <n v="3"/>
    <n v="53.35"/>
    <n v="160.05000000000001"/>
  </r>
  <r>
    <x v="3"/>
    <x v="0"/>
    <x v="0"/>
    <s v="Frank Murphy"/>
    <d v="2016-12-05T00:00:00"/>
    <x v="11"/>
    <s v="2016"/>
    <x v="1"/>
    <n v="2"/>
    <n v="16.32"/>
    <n v="32.64"/>
  </r>
  <r>
    <x v="0"/>
    <x v="1"/>
    <x v="0"/>
    <s v="Randy Burton"/>
    <d v="2016-12-05T00:00:00"/>
    <x v="11"/>
    <s v="2016"/>
    <x v="0"/>
    <n v="6"/>
    <n v="12.42"/>
    <n v="74.52"/>
  </r>
  <r>
    <x v="3"/>
    <x v="0"/>
    <x v="0"/>
    <s v="Sean Carr"/>
    <d v="2016-12-05T00:00:00"/>
    <x v="11"/>
    <s v="2016"/>
    <x v="3"/>
    <n v="2"/>
    <n v="53.35"/>
    <n v="106.7"/>
  </r>
  <r>
    <x v="0"/>
    <x v="1"/>
    <x v="0"/>
    <s v="Juan Wallace"/>
    <d v="2016-12-05T00:00:00"/>
    <x v="11"/>
    <s v="2016"/>
    <x v="2"/>
    <n v="5"/>
    <n v="17.829999999999998"/>
    <n v="89.149999999999991"/>
  </r>
  <r>
    <x v="2"/>
    <x v="5"/>
    <x v="1"/>
    <s v="Tina Schmidt"/>
    <d v="2016-12-05T00:00:00"/>
    <x v="11"/>
    <s v="2016"/>
    <x v="0"/>
    <n v="10"/>
    <n v="12.42"/>
    <n v="124.2"/>
  </r>
  <r>
    <x v="1"/>
    <x v="2"/>
    <x v="1"/>
    <s v="Paula Ross"/>
    <d v="2016-12-06T00:00:00"/>
    <x v="11"/>
    <s v="2016"/>
    <x v="2"/>
    <n v="1"/>
    <n v="17.829999999999998"/>
    <n v="17.829999999999998"/>
  </r>
  <r>
    <x v="4"/>
    <x v="0"/>
    <x v="0"/>
    <s v="Wanda Cole"/>
    <d v="2016-12-06T00:00:00"/>
    <x v="11"/>
    <s v="2016"/>
    <x v="0"/>
    <n v="2"/>
    <n v="12.42"/>
    <n v="24.84"/>
  </r>
  <r>
    <x v="2"/>
    <x v="4"/>
    <x v="1"/>
    <s v="Donald Ryan"/>
    <d v="2016-12-06T00:00:00"/>
    <x v="11"/>
    <s v="2016"/>
    <x v="1"/>
    <n v="10"/>
    <n v="16.32"/>
    <n v="163.19999999999999"/>
  </r>
  <r>
    <x v="2"/>
    <x v="2"/>
    <x v="1"/>
    <s v="Joseph Willis"/>
    <d v="2016-12-06T00:00:00"/>
    <x v="11"/>
    <s v="2016"/>
    <x v="3"/>
    <n v="6"/>
    <n v="53.35"/>
    <n v="320.10000000000002"/>
  </r>
  <r>
    <x v="1"/>
    <x v="5"/>
    <x v="1"/>
    <s v="Laura Gutierrez"/>
    <d v="2016-12-06T00:00:00"/>
    <x v="11"/>
    <s v="2016"/>
    <x v="0"/>
    <n v="10"/>
    <n v="12.42"/>
    <n v="124.2"/>
  </r>
  <r>
    <x v="2"/>
    <x v="2"/>
    <x v="1"/>
    <s v="Jean Stephens"/>
    <d v="2016-12-06T00:00:00"/>
    <x v="11"/>
    <s v="2016"/>
    <x v="3"/>
    <n v="9"/>
    <n v="53.35"/>
    <n v="480.15000000000003"/>
  </r>
  <r>
    <x v="1"/>
    <x v="5"/>
    <x v="1"/>
    <s v="Judy Lopez"/>
    <d v="2016-12-06T00:00:00"/>
    <x v="11"/>
    <s v="2016"/>
    <x v="0"/>
    <n v="9"/>
    <n v="12.42"/>
    <n v="111.78"/>
  </r>
  <r>
    <x v="0"/>
    <x v="1"/>
    <x v="0"/>
    <s v="Albert Miller"/>
    <d v="2016-12-06T00:00:00"/>
    <x v="11"/>
    <s v="2016"/>
    <x v="3"/>
    <n v="2"/>
    <n v="53.35"/>
    <n v="106.7"/>
  </r>
  <r>
    <x v="3"/>
    <x v="6"/>
    <x v="0"/>
    <s v="Sara Hawkins"/>
    <d v="2016-12-06T00:00:00"/>
    <x v="11"/>
    <s v="2016"/>
    <x v="0"/>
    <n v="7"/>
    <n v="12.42"/>
    <n v="86.94"/>
  </r>
  <r>
    <x v="0"/>
    <x v="0"/>
    <x v="0"/>
    <s v="Matthew Smith"/>
    <d v="2016-12-06T00:00:00"/>
    <x v="11"/>
    <s v="2016"/>
    <x v="3"/>
    <n v="7"/>
    <n v="53.35"/>
    <n v="373.45"/>
  </r>
  <r>
    <x v="2"/>
    <x v="2"/>
    <x v="1"/>
    <s v="Craig Reyes"/>
    <d v="2016-12-06T00:00:00"/>
    <x v="11"/>
    <s v="2016"/>
    <x v="2"/>
    <n v="1"/>
    <n v="17.829999999999998"/>
    <n v="17.829999999999998"/>
  </r>
  <r>
    <x v="4"/>
    <x v="3"/>
    <x v="0"/>
    <s v="Anthony Ruiz"/>
    <d v="2016-12-06T00:00:00"/>
    <x v="11"/>
    <s v="2016"/>
    <x v="2"/>
    <n v="10"/>
    <n v="17.829999999999998"/>
    <n v="178.29999999999998"/>
  </r>
  <r>
    <x v="1"/>
    <x v="2"/>
    <x v="1"/>
    <s v="Jason Berry"/>
    <d v="2016-12-06T00:00:00"/>
    <x v="11"/>
    <s v="2016"/>
    <x v="2"/>
    <n v="5"/>
    <n v="17.829999999999998"/>
    <n v="89.149999999999991"/>
  </r>
  <r>
    <x v="0"/>
    <x v="1"/>
    <x v="0"/>
    <s v="Anne Fisher"/>
    <d v="2016-12-06T00:00:00"/>
    <x v="11"/>
    <s v="2016"/>
    <x v="0"/>
    <n v="9"/>
    <n v="12.42"/>
    <n v="111.78"/>
  </r>
  <r>
    <x v="0"/>
    <x v="6"/>
    <x v="0"/>
    <s v="Ryan Arnold"/>
    <d v="2016-12-06T00:00:00"/>
    <x v="11"/>
    <s v="2016"/>
    <x v="0"/>
    <n v="5"/>
    <n v="12.42"/>
    <n v="62.1"/>
  </r>
  <r>
    <x v="0"/>
    <x v="3"/>
    <x v="0"/>
    <s v="Kathy Rice"/>
    <d v="2016-12-06T00:00:00"/>
    <x v="11"/>
    <s v="2016"/>
    <x v="0"/>
    <n v="5"/>
    <n v="12.42"/>
    <n v="62.1"/>
  </r>
  <r>
    <x v="0"/>
    <x v="0"/>
    <x v="0"/>
    <s v="Justin Dixon"/>
    <d v="2016-12-06T00:00:00"/>
    <x v="11"/>
    <s v="2016"/>
    <x v="3"/>
    <n v="6"/>
    <n v="53.35"/>
    <n v="320.10000000000002"/>
  </r>
  <r>
    <x v="2"/>
    <x v="2"/>
    <x v="1"/>
    <s v="Jennifer Adams"/>
    <d v="2016-12-06T00:00:00"/>
    <x v="11"/>
    <s v="2016"/>
    <x v="0"/>
    <n v="4"/>
    <n v="12.42"/>
    <n v="49.68"/>
  </r>
  <r>
    <x v="0"/>
    <x v="0"/>
    <x v="0"/>
    <s v="Michael Foster"/>
    <d v="2016-12-06T00:00:00"/>
    <x v="11"/>
    <s v="2016"/>
    <x v="0"/>
    <n v="7"/>
    <n v="12.42"/>
    <n v="86.94"/>
  </r>
  <r>
    <x v="4"/>
    <x v="0"/>
    <x v="0"/>
    <s v="Kevin Barnes"/>
    <d v="2016-12-06T00:00:00"/>
    <x v="11"/>
    <s v="2016"/>
    <x v="3"/>
    <n v="3"/>
    <n v="53.35"/>
    <n v="160.05000000000001"/>
  </r>
  <r>
    <x v="1"/>
    <x v="5"/>
    <x v="1"/>
    <s v="Willie Oliver"/>
    <d v="2016-12-06T00:00:00"/>
    <x v="11"/>
    <s v="2016"/>
    <x v="0"/>
    <n v="6"/>
    <n v="12.42"/>
    <n v="74.52"/>
  </r>
  <r>
    <x v="2"/>
    <x v="5"/>
    <x v="1"/>
    <s v="Willie Oliver"/>
    <d v="2016-12-06T00:00:00"/>
    <x v="11"/>
    <s v="2016"/>
    <x v="0"/>
    <n v="9"/>
    <n v="12.42"/>
    <n v="111.78"/>
  </r>
  <r>
    <x v="1"/>
    <x v="4"/>
    <x v="1"/>
    <s v="Wanda Allen"/>
    <d v="2016-12-06T00:00:00"/>
    <x v="11"/>
    <s v="2016"/>
    <x v="0"/>
    <n v="4"/>
    <n v="12.42"/>
    <n v="49.68"/>
  </r>
  <r>
    <x v="0"/>
    <x v="1"/>
    <x v="0"/>
    <s v="Karen Gray"/>
    <d v="2016-12-06T00:00:00"/>
    <x v="11"/>
    <s v="2016"/>
    <x v="2"/>
    <n v="4"/>
    <n v="17.829999999999998"/>
    <n v="71.319999999999993"/>
  </r>
  <r>
    <x v="3"/>
    <x v="0"/>
    <x v="0"/>
    <s v="Robin Matthews"/>
    <d v="2016-12-06T00:00:00"/>
    <x v="11"/>
    <s v="2016"/>
    <x v="1"/>
    <n v="6"/>
    <n v="16.32"/>
    <n v="97.92"/>
  </r>
  <r>
    <x v="1"/>
    <x v="5"/>
    <x v="1"/>
    <s v="Brenda Nelson"/>
    <d v="2016-12-06T00:00:00"/>
    <x v="11"/>
    <s v="2016"/>
    <x v="0"/>
    <n v="10"/>
    <n v="12.42"/>
    <n v="124.2"/>
  </r>
  <r>
    <x v="0"/>
    <x v="0"/>
    <x v="0"/>
    <s v="Walter Meyer"/>
    <d v="2016-12-06T00:00:00"/>
    <x v="11"/>
    <s v="2016"/>
    <x v="3"/>
    <n v="8"/>
    <n v="53.35"/>
    <n v="426.8"/>
  </r>
  <r>
    <x v="2"/>
    <x v="4"/>
    <x v="1"/>
    <s v="Billy Scott"/>
    <d v="2016-12-06T00:00:00"/>
    <x v="11"/>
    <s v="2016"/>
    <x v="1"/>
    <n v="1"/>
    <n v="16.32"/>
    <n v="16.32"/>
  </r>
  <r>
    <x v="0"/>
    <x v="3"/>
    <x v="0"/>
    <s v="Brian Ryan"/>
    <d v="2016-12-06T00:00:00"/>
    <x v="11"/>
    <s v="2016"/>
    <x v="3"/>
    <n v="7"/>
    <n v="53.35"/>
    <n v="373.45"/>
  </r>
  <r>
    <x v="0"/>
    <x v="1"/>
    <x v="0"/>
    <s v="Jessica Lewis"/>
    <d v="2016-12-06T00:00:00"/>
    <x v="11"/>
    <s v="2016"/>
    <x v="0"/>
    <n v="5"/>
    <n v="12.42"/>
    <n v="62.1"/>
  </r>
  <r>
    <x v="2"/>
    <x v="2"/>
    <x v="1"/>
    <s v="Terry Nguyen"/>
    <d v="2016-12-06T00:00:00"/>
    <x v="11"/>
    <s v="2016"/>
    <x v="0"/>
    <n v="9"/>
    <n v="12.42"/>
    <n v="111.78"/>
  </r>
  <r>
    <x v="0"/>
    <x v="1"/>
    <x v="0"/>
    <s v="Cynthia Ray"/>
    <d v="2016-12-06T00:00:00"/>
    <x v="11"/>
    <s v="2016"/>
    <x v="1"/>
    <n v="8"/>
    <n v="16.32"/>
    <n v="130.56"/>
  </r>
  <r>
    <x v="2"/>
    <x v="2"/>
    <x v="1"/>
    <s v="Russell Cooper"/>
    <d v="2016-12-07T00:00:00"/>
    <x v="11"/>
    <s v="2016"/>
    <x v="2"/>
    <n v="7"/>
    <n v="17.829999999999998"/>
    <n v="124.80999999999999"/>
  </r>
  <r>
    <x v="0"/>
    <x v="0"/>
    <x v="0"/>
    <s v="Joshua Diaz"/>
    <d v="2016-12-07T00:00:00"/>
    <x v="11"/>
    <s v="2016"/>
    <x v="0"/>
    <n v="1"/>
    <n v="12.42"/>
    <n v="12.42"/>
  </r>
  <r>
    <x v="0"/>
    <x v="1"/>
    <x v="0"/>
    <s v="Eugene Wilson"/>
    <d v="2016-12-07T00:00:00"/>
    <x v="11"/>
    <s v="2016"/>
    <x v="0"/>
    <n v="2"/>
    <n v="12.42"/>
    <n v="24.84"/>
  </r>
  <r>
    <x v="2"/>
    <x v="7"/>
    <x v="1"/>
    <s v="Doris Diaz"/>
    <d v="2016-12-07T00:00:00"/>
    <x v="11"/>
    <s v="2016"/>
    <x v="0"/>
    <n v="8"/>
    <n v="12.42"/>
    <n v="99.36"/>
  </r>
  <r>
    <x v="2"/>
    <x v="2"/>
    <x v="1"/>
    <s v="Charles Collins"/>
    <d v="2016-12-07T00:00:00"/>
    <x v="11"/>
    <s v="2016"/>
    <x v="1"/>
    <n v="3"/>
    <n v="16.32"/>
    <n v="48.96"/>
  </r>
  <r>
    <x v="3"/>
    <x v="6"/>
    <x v="0"/>
    <s v="Nicholas Ward"/>
    <d v="2016-12-07T00:00:00"/>
    <x v="11"/>
    <s v="2016"/>
    <x v="2"/>
    <n v="7"/>
    <n v="17.829999999999998"/>
    <n v="124.80999999999999"/>
  </r>
  <r>
    <x v="1"/>
    <x v="2"/>
    <x v="1"/>
    <s v="George Hill"/>
    <d v="2016-12-07T00:00:00"/>
    <x v="11"/>
    <s v="2016"/>
    <x v="0"/>
    <n v="4"/>
    <n v="12.42"/>
    <n v="49.68"/>
  </r>
  <r>
    <x v="2"/>
    <x v="2"/>
    <x v="1"/>
    <s v="Harry Hanson"/>
    <d v="2016-12-07T00:00:00"/>
    <x v="11"/>
    <s v="2016"/>
    <x v="0"/>
    <n v="4"/>
    <n v="12.42"/>
    <n v="49.68"/>
  </r>
  <r>
    <x v="0"/>
    <x v="0"/>
    <x v="0"/>
    <s v="Jean Torres"/>
    <d v="2016-12-07T00:00:00"/>
    <x v="11"/>
    <s v="2016"/>
    <x v="0"/>
    <n v="1"/>
    <n v="12.42"/>
    <n v="12.42"/>
  </r>
  <r>
    <x v="1"/>
    <x v="5"/>
    <x v="1"/>
    <s v="Joan Robinson"/>
    <d v="2016-12-07T00:00:00"/>
    <x v="11"/>
    <s v="2016"/>
    <x v="0"/>
    <n v="8"/>
    <n v="12.42"/>
    <n v="99.36"/>
  </r>
  <r>
    <x v="0"/>
    <x v="1"/>
    <x v="0"/>
    <s v="Tammy Ferguson"/>
    <d v="2016-12-07T00:00:00"/>
    <x v="11"/>
    <s v="2016"/>
    <x v="0"/>
    <n v="8"/>
    <n v="12.42"/>
    <n v="99.36"/>
  </r>
  <r>
    <x v="0"/>
    <x v="3"/>
    <x v="0"/>
    <s v="Theresa Torres"/>
    <d v="2016-12-07T00:00:00"/>
    <x v="11"/>
    <s v="2016"/>
    <x v="3"/>
    <n v="7"/>
    <n v="53.35"/>
    <n v="373.45"/>
  </r>
  <r>
    <x v="2"/>
    <x v="4"/>
    <x v="1"/>
    <s v="Kenneth West"/>
    <d v="2016-12-07T00:00:00"/>
    <x v="11"/>
    <s v="2016"/>
    <x v="3"/>
    <n v="3"/>
    <n v="53.35"/>
    <n v="160.05000000000001"/>
  </r>
  <r>
    <x v="4"/>
    <x v="1"/>
    <x v="0"/>
    <s v="Denise Perez"/>
    <d v="2016-12-07T00:00:00"/>
    <x v="11"/>
    <s v="2016"/>
    <x v="2"/>
    <n v="10"/>
    <n v="17.829999999999998"/>
    <n v="178.29999999999998"/>
  </r>
  <r>
    <x v="0"/>
    <x v="1"/>
    <x v="0"/>
    <s v="Ralph Gomez"/>
    <d v="2016-12-07T00:00:00"/>
    <x v="11"/>
    <s v="2016"/>
    <x v="0"/>
    <n v="4"/>
    <n v="12.42"/>
    <n v="49.68"/>
  </r>
  <r>
    <x v="4"/>
    <x v="6"/>
    <x v="0"/>
    <s v="Irene Franklin"/>
    <d v="2016-12-07T00:00:00"/>
    <x v="11"/>
    <s v="2016"/>
    <x v="3"/>
    <n v="8"/>
    <n v="53.35"/>
    <n v="426.8"/>
  </r>
  <r>
    <x v="3"/>
    <x v="3"/>
    <x v="0"/>
    <s v="James Wheeler"/>
    <d v="2016-12-07T00:00:00"/>
    <x v="11"/>
    <s v="2016"/>
    <x v="0"/>
    <n v="2"/>
    <n v="12.42"/>
    <n v="24.84"/>
  </r>
  <r>
    <x v="0"/>
    <x v="3"/>
    <x v="0"/>
    <s v="Judith Wood"/>
    <d v="2016-12-07T00:00:00"/>
    <x v="11"/>
    <s v="2016"/>
    <x v="1"/>
    <n v="9"/>
    <n v="16.32"/>
    <n v="146.88"/>
  </r>
  <r>
    <x v="3"/>
    <x v="0"/>
    <x v="0"/>
    <s v="Roy Franklin"/>
    <d v="2016-12-07T00:00:00"/>
    <x v="11"/>
    <s v="2016"/>
    <x v="3"/>
    <n v="2"/>
    <n v="53.35"/>
    <n v="106.7"/>
  </r>
  <r>
    <x v="1"/>
    <x v="2"/>
    <x v="1"/>
    <s v="Cheryl Morris"/>
    <d v="2016-12-07T00:00:00"/>
    <x v="11"/>
    <s v="2016"/>
    <x v="0"/>
    <n v="10"/>
    <n v="12.42"/>
    <n v="124.2"/>
  </r>
  <r>
    <x v="0"/>
    <x v="3"/>
    <x v="0"/>
    <s v="Todd Miller"/>
    <d v="2016-12-07T00:00:00"/>
    <x v="11"/>
    <s v="2016"/>
    <x v="3"/>
    <n v="10"/>
    <n v="53.35"/>
    <n v="533.5"/>
  </r>
  <r>
    <x v="0"/>
    <x v="6"/>
    <x v="0"/>
    <s v="Marilyn Perry"/>
    <d v="2016-12-07T00:00:00"/>
    <x v="11"/>
    <s v="2016"/>
    <x v="0"/>
    <n v="9"/>
    <n v="12.42"/>
    <n v="111.78"/>
  </r>
  <r>
    <x v="0"/>
    <x v="1"/>
    <x v="0"/>
    <s v="Nancy Scott"/>
    <d v="2016-12-07T00:00:00"/>
    <x v="11"/>
    <s v="2016"/>
    <x v="2"/>
    <n v="2"/>
    <n v="17.829999999999998"/>
    <n v="35.659999999999997"/>
  </r>
  <r>
    <x v="4"/>
    <x v="0"/>
    <x v="0"/>
    <s v="Douglas Duncan"/>
    <d v="2016-12-07T00:00:00"/>
    <x v="11"/>
    <s v="2016"/>
    <x v="3"/>
    <n v="9"/>
    <n v="53.35"/>
    <n v="480.15000000000003"/>
  </r>
  <r>
    <x v="0"/>
    <x v="0"/>
    <x v="0"/>
    <s v="Beverly Hamilton"/>
    <d v="2016-12-07T00:00:00"/>
    <x v="11"/>
    <s v="2016"/>
    <x v="0"/>
    <n v="7"/>
    <n v="12.42"/>
    <n v="86.94"/>
  </r>
  <r>
    <x v="0"/>
    <x v="1"/>
    <x v="0"/>
    <s v="Joseph Ryan"/>
    <d v="2016-12-08T00:00:00"/>
    <x v="11"/>
    <s v="2016"/>
    <x v="0"/>
    <n v="4"/>
    <n v="12.42"/>
    <n v="49.68"/>
  </r>
  <r>
    <x v="2"/>
    <x v="2"/>
    <x v="1"/>
    <s v="Stephanie Wallace"/>
    <d v="2016-12-08T00:00:00"/>
    <x v="11"/>
    <s v="2016"/>
    <x v="0"/>
    <n v="3"/>
    <n v="12.42"/>
    <n v="37.26"/>
  </r>
  <r>
    <x v="1"/>
    <x v="4"/>
    <x v="1"/>
    <s v="Michael Cruz"/>
    <d v="2016-12-08T00:00:00"/>
    <x v="11"/>
    <s v="2016"/>
    <x v="0"/>
    <n v="3"/>
    <n v="12.42"/>
    <n v="37.26"/>
  </r>
  <r>
    <x v="0"/>
    <x v="0"/>
    <x v="0"/>
    <s v="Rose Baker"/>
    <d v="2016-12-08T00:00:00"/>
    <x v="11"/>
    <s v="2016"/>
    <x v="2"/>
    <n v="9"/>
    <n v="17.829999999999998"/>
    <n v="160.46999999999997"/>
  </r>
  <r>
    <x v="0"/>
    <x v="1"/>
    <x v="0"/>
    <s v="Teresa Thomas"/>
    <d v="2016-12-08T00:00:00"/>
    <x v="11"/>
    <s v="2016"/>
    <x v="2"/>
    <n v="10"/>
    <n v="17.829999999999998"/>
    <n v="178.29999999999998"/>
  </r>
  <r>
    <x v="2"/>
    <x v="2"/>
    <x v="1"/>
    <s v="Jason Berry"/>
    <d v="2016-12-08T00:00:00"/>
    <x v="11"/>
    <s v="2016"/>
    <x v="2"/>
    <n v="3"/>
    <n v="17.829999999999998"/>
    <n v="53.489999999999995"/>
  </r>
  <r>
    <x v="2"/>
    <x v="7"/>
    <x v="1"/>
    <s v="Donna Williams"/>
    <d v="2016-12-08T00:00:00"/>
    <x v="11"/>
    <s v="2016"/>
    <x v="1"/>
    <n v="4"/>
    <n v="16.32"/>
    <n v="65.28"/>
  </r>
  <r>
    <x v="4"/>
    <x v="1"/>
    <x v="0"/>
    <s v="Helen Dean"/>
    <d v="2016-12-08T00:00:00"/>
    <x v="11"/>
    <s v="2016"/>
    <x v="3"/>
    <n v="6"/>
    <n v="53.35"/>
    <n v="320.10000000000002"/>
  </r>
  <r>
    <x v="0"/>
    <x v="0"/>
    <x v="0"/>
    <s v="Andrea King"/>
    <d v="2016-12-08T00:00:00"/>
    <x v="11"/>
    <s v="2016"/>
    <x v="3"/>
    <n v="8"/>
    <n v="53.35"/>
    <n v="426.8"/>
  </r>
  <r>
    <x v="2"/>
    <x v="2"/>
    <x v="1"/>
    <s v="Craig Thomas"/>
    <d v="2016-12-08T00:00:00"/>
    <x v="11"/>
    <s v="2016"/>
    <x v="0"/>
    <n v="6"/>
    <n v="12.42"/>
    <n v="74.52"/>
  </r>
  <r>
    <x v="2"/>
    <x v="2"/>
    <x v="1"/>
    <s v="Donald Lopez"/>
    <d v="2016-12-08T00:00:00"/>
    <x v="11"/>
    <s v="2016"/>
    <x v="1"/>
    <n v="2"/>
    <n v="16.32"/>
    <n v="32.64"/>
  </r>
  <r>
    <x v="4"/>
    <x v="6"/>
    <x v="0"/>
    <s v="Sandra Meyer"/>
    <d v="2016-12-08T00:00:00"/>
    <x v="11"/>
    <s v="2016"/>
    <x v="3"/>
    <n v="7"/>
    <n v="53.35"/>
    <n v="373.45"/>
  </r>
  <r>
    <x v="2"/>
    <x v="5"/>
    <x v="1"/>
    <s v="Willie Oliver"/>
    <d v="2016-12-08T00:00:00"/>
    <x v="11"/>
    <s v="2016"/>
    <x v="1"/>
    <n v="10"/>
    <n v="16.32"/>
    <n v="163.19999999999999"/>
  </r>
  <r>
    <x v="2"/>
    <x v="2"/>
    <x v="1"/>
    <s v="Earl Morales"/>
    <d v="2016-12-08T00:00:00"/>
    <x v="11"/>
    <s v="2016"/>
    <x v="0"/>
    <n v="6"/>
    <n v="12.42"/>
    <n v="74.52"/>
  </r>
  <r>
    <x v="1"/>
    <x v="2"/>
    <x v="1"/>
    <s v="Donald Lopez"/>
    <d v="2016-12-08T00:00:00"/>
    <x v="11"/>
    <s v="2016"/>
    <x v="3"/>
    <n v="1"/>
    <n v="53.35"/>
    <n v="53.35"/>
  </r>
  <r>
    <x v="1"/>
    <x v="4"/>
    <x v="1"/>
    <s v="Jeremy Diaz"/>
    <d v="2016-12-08T00:00:00"/>
    <x v="11"/>
    <s v="2016"/>
    <x v="3"/>
    <n v="9"/>
    <n v="53.35"/>
    <n v="480.15000000000003"/>
  </r>
  <r>
    <x v="3"/>
    <x v="0"/>
    <x v="0"/>
    <s v="Jacqueline Hart"/>
    <d v="2016-12-08T00:00:00"/>
    <x v="11"/>
    <s v="2016"/>
    <x v="0"/>
    <n v="8"/>
    <n v="12.42"/>
    <n v="99.36"/>
  </r>
  <r>
    <x v="0"/>
    <x v="6"/>
    <x v="0"/>
    <s v="Sandra Meyer"/>
    <d v="2016-12-08T00:00:00"/>
    <x v="11"/>
    <s v="2016"/>
    <x v="0"/>
    <n v="3"/>
    <n v="12.42"/>
    <n v="37.26"/>
  </r>
  <r>
    <x v="1"/>
    <x v="5"/>
    <x v="1"/>
    <s v="Diana Hamilton"/>
    <d v="2016-12-08T00:00:00"/>
    <x v="11"/>
    <s v="2016"/>
    <x v="3"/>
    <n v="1"/>
    <n v="53.35"/>
    <n v="53.35"/>
  </r>
  <r>
    <x v="2"/>
    <x v="2"/>
    <x v="1"/>
    <s v="Jessica Miller"/>
    <d v="2016-12-08T00:00:00"/>
    <x v="11"/>
    <s v="2016"/>
    <x v="0"/>
    <n v="10"/>
    <n v="12.42"/>
    <n v="124.2"/>
  </r>
  <r>
    <x v="0"/>
    <x v="0"/>
    <x v="0"/>
    <s v="Harold Schmidt"/>
    <d v="2016-12-08T00:00:00"/>
    <x v="11"/>
    <s v="2016"/>
    <x v="1"/>
    <n v="4"/>
    <n v="16.32"/>
    <n v="65.28"/>
  </r>
  <r>
    <x v="1"/>
    <x v="2"/>
    <x v="1"/>
    <s v="Christine Jacobs"/>
    <d v="2016-12-08T00:00:00"/>
    <x v="11"/>
    <s v="2016"/>
    <x v="2"/>
    <n v="10"/>
    <n v="17.829999999999998"/>
    <n v="178.29999999999998"/>
  </r>
  <r>
    <x v="0"/>
    <x v="0"/>
    <x v="0"/>
    <s v="Janice Mason"/>
    <d v="2016-12-08T00:00:00"/>
    <x v="11"/>
    <s v="2016"/>
    <x v="3"/>
    <n v="7"/>
    <n v="53.35"/>
    <n v="373.45"/>
  </r>
  <r>
    <x v="1"/>
    <x v="2"/>
    <x v="1"/>
    <s v="Denise Henry"/>
    <d v="2016-12-08T00:00:00"/>
    <x v="11"/>
    <s v="2016"/>
    <x v="2"/>
    <n v="10"/>
    <n v="17.829999999999998"/>
    <n v="178.29999999999998"/>
  </r>
  <r>
    <x v="2"/>
    <x v="2"/>
    <x v="1"/>
    <s v="Ernest Hernandez"/>
    <d v="2016-12-08T00:00:00"/>
    <x v="11"/>
    <s v="2016"/>
    <x v="2"/>
    <n v="10"/>
    <n v="17.829999999999998"/>
    <n v="178.29999999999998"/>
  </r>
  <r>
    <x v="0"/>
    <x v="3"/>
    <x v="0"/>
    <s v="Kathy Rice"/>
    <d v="2016-12-08T00:00:00"/>
    <x v="11"/>
    <s v="2016"/>
    <x v="1"/>
    <n v="4"/>
    <n v="16.32"/>
    <n v="65.28"/>
  </r>
  <r>
    <x v="3"/>
    <x v="1"/>
    <x v="0"/>
    <s v="Daniel Morris"/>
    <d v="2016-12-08T00:00:00"/>
    <x v="11"/>
    <s v="2016"/>
    <x v="1"/>
    <n v="4"/>
    <n v="16.32"/>
    <n v="65.28"/>
  </r>
  <r>
    <x v="3"/>
    <x v="1"/>
    <x v="0"/>
    <s v="Raymond Collins"/>
    <d v="2016-12-08T00:00:00"/>
    <x v="11"/>
    <s v="2016"/>
    <x v="2"/>
    <n v="7"/>
    <n v="17.829999999999998"/>
    <n v="124.80999999999999"/>
  </r>
  <r>
    <x v="1"/>
    <x v="2"/>
    <x v="1"/>
    <s v="Philip Rodriguez"/>
    <d v="2016-12-08T00:00:00"/>
    <x v="11"/>
    <s v="2016"/>
    <x v="0"/>
    <n v="8"/>
    <n v="12.42"/>
    <n v="99.36"/>
  </r>
  <r>
    <x v="1"/>
    <x v="4"/>
    <x v="1"/>
    <s v="Alice Brown"/>
    <d v="2016-12-08T00:00:00"/>
    <x v="11"/>
    <s v="2016"/>
    <x v="2"/>
    <n v="5"/>
    <n v="17.829999999999998"/>
    <n v="89.149999999999991"/>
  </r>
  <r>
    <x v="3"/>
    <x v="3"/>
    <x v="0"/>
    <s v="Raymond Freeman"/>
    <d v="2016-12-08T00:00:00"/>
    <x v="11"/>
    <s v="2016"/>
    <x v="2"/>
    <n v="8"/>
    <n v="17.829999999999998"/>
    <n v="142.63999999999999"/>
  </r>
  <r>
    <x v="4"/>
    <x v="0"/>
    <x v="0"/>
    <s v="Justin Dixon"/>
    <d v="2016-12-08T00:00:00"/>
    <x v="11"/>
    <s v="2016"/>
    <x v="1"/>
    <n v="8"/>
    <n v="16.32"/>
    <n v="130.56"/>
  </r>
  <r>
    <x v="3"/>
    <x v="1"/>
    <x v="0"/>
    <s v="Randy Clark"/>
    <d v="2016-12-08T00:00:00"/>
    <x v="11"/>
    <s v="2016"/>
    <x v="1"/>
    <n v="7"/>
    <n v="16.32"/>
    <n v="114.24000000000001"/>
  </r>
  <r>
    <x v="2"/>
    <x v="5"/>
    <x v="1"/>
    <s v="Robin Murphy"/>
    <d v="2016-12-09T00:00:00"/>
    <x v="11"/>
    <s v="2016"/>
    <x v="2"/>
    <n v="5"/>
    <n v="17.829999999999998"/>
    <n v="89.149999999999991"/>
  </r>
  <r>
    <x v="0"/>
    <x v="0"/>
    <x v="0"/>
    <s v="Cheryl Williamson"/>
    <d v="2016-12-09T00:00:00"/>
    <x v="11"/>
    <s v="2016"/>
    <x v="2"/>
    <n v="3"/>
    <n v="17.829999999999998"/>
    <n v="53.489999999999995"/>
  </r>
  <r>
    <x v="0"/>
    <x v="1"/>
    <x v="0"/>
    <s v="Cynthia Brooks"/>
    <d v="2016-12-09T00:00:00"/>
    <x v="11"/>
    <s v="2016"/>
    <x v="1"/>
    <n v="2"/>
    <n v="16.32"/>
    <n v="32.64"/>
  </r>
  <r>
    <x v="0"/>
    <x v="1"/>
    <x v="0"/>
    <s v="Marilyn Martin"/>
    <d v="2016-12-09T00:00:00"/>
    <x v="11"/>
    <s v="2016"/>
    <x v="3"/>
    <n v="1"/>
    <n v="53.35"/>
    <n v="53.35"/>
  </r>
  <r>
    <x v="2"/>
    <x v="4"/>
    <x v="1"/>
    <s v="Rachel Harris"/>
    <d v="2016-12-09T00:00:00"/>
    <x v="11"/>
    <s v="2016"/>
    <x v="0"/>
    <n v="10"/>
    <n v="12.42"/>
    <n v="124.2"/>
  </r>
  <r>
    <x v="1"/>
    <x v="2"/>
    <x v="1"/>
    <s v="Earl White"/>
    <d v="2016-12-09T00:00:00"/>
    <x v="11"/>
    <s v="2016"/>
    <x v="2"/>
    <n v="3"/>
    <n v="17.829999999999998"/>
    <n v="53.489999999999995"/>
  </r>
  <r>
    <x v="2"/>
    <x v="2"/>
    <x v="1"/>
    <s v="Maria Romero"/>
    <d v="2016-12-09T00:00:00"/>
    <x v="11"/>
    <s v="2016"/>
    <x v="0"/>
    <n v="7"/>
    <n v="12.42"/>
    <n v="86.94"/>
  </r>
  <r>
    <x v="0"/>
    <x v="6"/>
    <x v="0"/>
    <s v="Brandon Morales"/>
    <d v="2016-12-09T00:00:00"/>
    <x v="11"/>
    <s v="2016"/>
    <x v="3"/>
    <n v="5"/>
    <n v="53.35"/>
    <n v="266.75"/>
  </r>
  <r>
    <x v="3"/>
    <x v="0"/>
    <x v="0"/>
    <s v="Jason Patterson"/>
    <d v="2016-12-09T00:00:00"/>
    <x v="11"/>
    <s v="2016"/>
    <x v="0"/>
    <n v="2"/>
    <n v="12.42"/>
    <n v="24.84"/>
  </r>
  <r>
    <x v="4"/>
    <x v="6"/>
    <x v="0"/>
    <s v="Katherine Carroll"/>
    <d v="2016-12-09T00:00:00"/>
    <x v="11"/>
    <s v="2016"/>
    <x v="0"/>
    <n v="8"/>
    <n v="12.42"/>
    <n v="99.36"/>
  </r>
  <r>
    <x v="0"/>
    <x v="1"/>
    <x v="0"/>
    <s v="Theresa Mendoza"/>
    <d v="2016-12-09T00:00:00"/>
    <x v="11"/>
    <s v="2016"/>
    <x v="2"/>
    <n v="9"/>
    <n v="17.829999999999998"/>
    <n v="160.46999999999997"/>
  </r>
  <r>
    <x v="0"/>
    <x v="3"/>
    <x v="0"/>
    <s v="Eric Ellis"/>
    <d v="2016-12-09T00:00:00"/>
    <x v="11"/>
    <s v="2016"/>
    <x v="0"/>
    <n v="10"/>
    <n v="12.42"/>
    <n v="124.2"/>
  </r>
  <r>
    <x v="0"/>
    <x v="0"/>
    <x v="0"/>
    <s v="Eugene Flores"/>
    <d v="2016-12-09T00:00:00"/>
    <x v="11"/>
    <s v="2016"/>
    <x v="0"/>
    <n v="4"/>
    <n v="12.42"/>
    <n v="49.68"/>
  </r>
  <r>
    <x v="2"/>
    <x v="4"/>
    <x v="1"/>
    <s v="Rose Matthews"/>
    <d v="2016-12-09T00:00:00"/>
    <x v="11"/>
    <s v="2016"/>
    <x v="0"/>
    <n v="2"/>
    <n v="12.42"/>
    <n v="24.84"/>
  </r>
  <r>
    <x v="0"/>
    <x v="0"/>
    <x v="0"/>
    <s v="Steven Kelly"/>
    <d v="2016-12-09T00:00:00"/>
    <x v="11"/>
    <s v="2016"/>
    <x v="3"/>
    <n v="6"/>
    <n v="53.35"/>
    <n v="320.10000000000002"/>
  </r>
  <r>
    <x v="1"/>
    <x v="5"/>
    <x v="1"/>
    <s v="Frances Parker"/>
    <d v="2016-12-09T00:00:00"/>
    <x v="11"/>
    <s v="2016"/>
    <x v="0"/>
    <n v="9"/>
    <n v="12.42"/>
    <n v="111.78"/>
  </r>
  <r>
    <x v="0"/>
    <x v="0"/>
    <x v="0"/>
    <s v="Thomas Robinson"/>
    <d v="2016-12-09T00:00:00"/>
    <x v="11"/>
    <s v="2016"/>
    <x v="0"/>
    <n v="8"/>
    <n v="12.42"/>
    <n v="99.36"/>
  </r>
  <r>
    <x v="1"/>
    <x v="4"/>
    <x v="1"/>
    <s v="Joseph Reynolds"/>
    <d v="2016-12-09T00:00:00"/>
    <x v="11"/>
    <s v="2016"/>
    <x v="2"/>
    <n v="8"/>
    <n v="17.829999999999998"/>
    <n v="142.63999999999999"/>
  </r>
  <r>
    <x v="0"/>
    <x v="1"/>
    <x v="0"/>
    <s v="Robert Hayes"/>
    <d v="2016-12-09T00:00:00"/>
    <x v="11"/>
    <s v="2016"/>
    <x v="3"/>
    <n v="3"/>
    <n v="53.35"/>
    <n v="160.05000000000001"/>
  </r>
  <r>
    <x v="0"/>
    <x v="6"/>
    <x v="0"/>
    <s v="Alan Dean"/>
    <d v="2016-12-09T00:00:00"/>
    <x v="11"/>
    <s v="2016"/>
    <x v="0"/>
    <n v="9"/>
    <n v="12.42"/>
    <n v="111.78"/>
  </r>
  <r>
    <x v="2"/>
    <x v="4"/>
    <x v="1"/>
    <s v="Michael Cruz"/>
    <d v="2016-12-09T00:00:00"/>
    <x v="11"/>
    <s v="2016"/>
    <x v="2"/>
    <n v="2"/>
    <n v="17.829999999999998"/>
    <n v="35.659999999999997"/>
  </r>
  <r>
    <x v="0"/>
    <x v="0"/>
    <x v="0"/>
    <s v="Jeremy Richards"/>
    <d v="2016-12-09T00:00:00"/>
    <x v="11"/>
    <s v="2016"/>
    <x v="0"/>
    <n v="6"/>
    <n v="12.42"/>
    <n v="74.52"/>
  </r>
  <r>
    <x v="1"/>
    <x v="7"/>
    <x v="1"/>
    <s v="Michelle Elliott"/>
    <d v="2016-12-09T00:00:00"/>
    <x v="11"/>
    <s v="2016"/>
    <x v="3"/>
    <n v="3"/>
    <n v="53.35"/>
    <n v="160.05000000000001"/>
  </r>
  <r>
    <x v="0"/>
    <x v="0"/>
    <x v="0"/>
    <s v="Dennis Reed"/>
    <d v="2016-12-09T00:00:00"/>
    <x v="11"/>
    <s v="2016"/>
    <x v="0"/>
    <n v="4"/>
    <n v="12.42"/>
    <n v="49.68"/>
  </r>
  <r>
    <x v="4"/>
    <x v="0"/>
    <x v="0"/>
    <s v="Kenneth Nelson"/>
    <d v="2016-12-09T00:00:00"/>
    <x v="11"/>
    <s v="2016"/>
    <x v="0"/>
    <n v="10"/>
    <n v="12.42"/>
    <n v="124.2"/>
  </r>
  <r>
    <x v="0"/>
    <x v="0"/>
    <x v="0"/>
    <s v="Ryan Alvarez"/>
    <d v="2016-12-09T00:00:00"/>
    <x v="11"/>
    <s v="2016"/>
    <x v="3"/>
    <n v="9"/>
    <n v="53.35"/>
    <n v="480.15000000000003"/>
  </r>
  <r>
    <x v="0"/>
    <x v="3"/>
    <x v="0"/>
    <s v="David Allen"/>
    <d v="2016-12-10T00:00:00"/>
    <x v="11"/>
    <s v="2016"/>
    <x v="0"/>
    <n v="2"/>
    <n v="12.42"/>
    <n v="24.84"/>
  </r>
  <r>
    <x v="0"/>
    <x v="6"/>
    <x v="0"/>
    <s v="Jane Watkins"/>
    <d v="2016-12-10T00:00:00"/>
    <x v="11"/>
    <s v="2016"/>
    <x v="0"/>
    <n v="3"/>
    <n v="12.42"/>
    <n v="37.26"/>
  </r>
  <r>
    <x v="0"/>
    <x v="6"/>
    <x v="0"/>
    <s v="William Collins"/>
    <d v="2016-12-10T00:00:00"/>
    <x v="11"/>
    <s v="2016"/>
    <x v="3"/>
    <n v="10"/>
    <n v="53.35"/>
    <n v="533.5"/>
  </r>
  <r>
    <x v="0"/>
    <x v="1"/>
    <x v="0"/>
    <s v="Louis Mason"/>
    <d v="2016-12-10T00:00:00"/>
    <x v="11"/>
    <s v="2016"/>
    <x v="0"/>
    <n v="6"/>
    <n v="12.42"/>
    <n v="74.52"/>
  </r>
  <r>
    <x v="0"/>
    <x v="0"/>
    <x v="0"/>
    <s v="Jason Patterson"/>
    <d v="2016-12-10T00:00:00"/>
    <x v="11"/>
    <s v="2016"/>
    <x v="0"/>
    <n v="8"/>
    <n v="12.42"/>
    <n v="99.36"/>
  </r>
  <r>
    <x v="0"/>
    <x v="3"/>
    <x v="0"/>
    <s v="Lois Woods"/>
    <d v="2016-12-10T00:00:00"/>
    <x v="11"/>
    <s v="2016"/>
    <x v="0"/>
    <n v="9"/>
    <n v="12.42"/>
    <n v="111.78"/>
  </r>
  <r>
    <x v="0"/>
    <x v="3"/>
    <x v="0"/>
    <s v="Lois Woods"/>
    <d v="2016-12-10T00:00:00"/>
    <x v="11"/>
    <s v="2016"/>
    <x v="3"/>
    <n v="3"/>
    <n v="53.35"/>
    <n v="160.05000000000001"/>
  </r>
  <r>
    <x v="4"/>
    <x v="1"/>
    <x v="0"/>
    <s v="Joe Ryan"/>
    <d v="2016-12-10T00:00:00"/>
    <x v="11"/>
    <s v="2016"/>
    <x v="2"/>
    <n v="2"/>
    <n v="17.829999999999998"/>
    <n v="35.659999999999997"/>
  </r>
  <r>
    <x v="0"/>
    <x v="1"/>
    <x v="0"/>
    <s v="Christina Oliver"/>
    <d v="2016-12-10T00:00:00"/>
    <x v="11"/>
    <s v="2016"/>
    <x v="2"/>
    <n v="5"/>
    <n v="17.829999999999998"/>
    <n v="89.149999999999991"/>
  </r>
  <r>
    <x v="1"/>
    <x v="2"/>
    <x v="1"/>
    <s v="Samuel Daniels"/>
    <d v="2016-12-10T00:00:00"/>
    <x v="11"/>
    <s v="2016"/>
    <x v="0"/>
    <n v="3"/>
    <n v="12.42"/>
    <n v="37.26"/>
  </r>
  <r>
    <x v="0"/>
    <x v="1"/>
    <x v="0"/>
    <s v="Jane Sims"/>
    <d v="2016-12-10T00:00:00"/>
    <x v="11"/>
    <s v="2016"/>
    <x v="0"/>
    <n v="6"/>
    <n v="12.42"/>
    <n v="74.52"/>
  </r>
  <r>
    <x v="2"/>
    <x v="7"/>
    <x v="1"/>
    <s v="Craig Lewis"/>
    <d v="2016-12-10T00:00:00"/>
    <x v="11"/>
    <s v="2016"/>
    <x v="2"/>
    <n v="10"/>
    <n v="17.829999999999998"/>
    <n v="178.29999999999998"/>
  </r>
  <r>
    <x v="2"/>
    <x v="2"/>
    <x v="1"/>
    <s v="Denise Henry"/>
    <d v="2016-12-10T00:00:00"/>
    <x v="11"/>
    <s v="2016"/>
    <x v="1"/>
    <n v="3"/>
    <n v="16.32"/>
    <n v="48.96"/>
  </r>
  <r>
    <x v="1"/>
    <x v="5"/>
    <x v="1"/>
    <s v="Joshua Baker"/>
    <d v="2016-12-10T00:00:00"/>
    <x v="11"/>
    <s v="2016"/>
    <x v="2"/>
    <n v="5"/>
    <n v="17.829999999999998"/>
    <n v="89.149999999999991"/>
  </r>
  <r>
    <x v="3"/>
    <x v="0"/>
    <x v="0"/>
    <s v="Lori Shaw"/>
    <d v="2016-12-10T00:00:00"/>
    <x v="11"/>
    <s v="2016"/>
    <x v="2"/>
    <n v="5"/>
    <n v="17.829999999999998"/>
    <n v="89.149999999999991"/>
  </r>
  <r>
    <x v="0"/>
    <x v="3"/>
    <x v="0"/>
    <s v="Ruby Evans"/>
    <d v="2016-12-10T00:00:00"/>
    <x v="11"/>
    <s v="2016"/>
    <x v="2"/>
    <n v="7"/>
    <n v="17.829999999999998"/>
    <n v="124.80999999999999"/>
  </r>
  <r>
    <x v="0"/>
    <x v="3"/>
    <x v="0"/>
    <s v="Jennifer Simpson"/>
    <d v="2016-12-10T00:00:00"/>
    <x v="11"/>
    <s v="2016"/>
    <x v="3"/>
    <n v="8"/>
    <n v="53.35"/>
    <n v="426.8"/>
  </r>
  <r>
    <x v="2"/>
    <x v="4"/>
    <x v="1"/>
    <s v="Gloria Fisher"/>
    <d v="2016-12-11T00:00:00"/>
    <x v="11"/>
    <s v="2016"/>
    <x v="1"/>
    <n v="7"/>
    <n v="16.32"/>
    <n v="114.24000000000001"/>
  </r>
  <r>
    <x v="2"/>
    <x v="4"/>
    <x v="1"/>
    <s v="Clarence Bishop"/>
    <d v="2016-12-11T00:00:00"/>
    <x v="11"/>
    <s v="2016"/>
    <x v="0"/>
    <n v="5"/>
    <n v="12.42"/>
    <n v="62.1"/>
  </r>
  <r>
    <x v="2"/>
    <x v="2"/>
    <x v="1"/>
    <s v="Carol Pierce"/>
    <d v="2016-12-11T00:00:00"/>
    <x v="11"/>
    <s v="2016"/>
    <x v="3"/>
    <n v="8"/>
    <n v="53.35"/>
    <n v="426.8"/>
  </r>
  <r>
    <x v="0"/>
    <x v="0"/>
    <x v="0"/>
    <s v="Randy West"/>
    <d v="2016-12-11T00:00:00"/>
    <x v="11"/>
    <s v="2016"/>
    <x v="0"/>
    <n v="9"/>
    <n v="12.42"/>
    <n v="111.78"/>
  </r>
  <r>
    <x v="2"/>
    <x v="4"/>
    <x v="1"/>
    <s v="Julie Gonzalez"/>
    <d v="2016-12-11T00:00:00"/>
    <x v="11"/>
    <s v="2016"/>
    <x v="2"/>
    <n v="5"/>
    <n v="17.829999999999998"/>
    <n v="89.149999999999991"/>
  </r>
  <r>
    <x v="1"/>
    <x v="2"/>
    <x v="1"/>
    <s v="Jason Berry"/>
    <d v="2016-12-11T00:00:00"/>
    <x v="11"/>
    <s v="2016"/>
    <x v="2"/>
    <n v="4"/>
    <n v="17.829999999999998"/>
    <n v="71.319999999999993"/>
  </r>
  <r>
    <x v="2"/>
    <x v="4"/>
    <x v="1"/>
    <s v="Roger Bell"/>
    <d v="2016-12-11T00:00:00"/>
    <x v="11"/>
    <s v="2016"/>
    <x v="0"/>
    <n v="3"/>
    <n v="12.42"/>
    <n v="37.26"/>
  </r>
  <r>
    <x v="4"/>
    <x v="0"/>
    <x v="0"/>
    <s v="Jennifer Reyes"/>
    <d v="2016-12-11T00:00:00"/>
    <x v="11"/>
    <s v="2016"/>
    <x v="2"/>
    <n v="2"/>
    <n v="17.829999999999998"/>
    <n v="35.659999999999997"/>
  </r>
  <r>
    <x v="0"/>
    <x v="1"/>
    <x v="0"/>
    <s v="Joseph Ryan"/>
    <d v="2016-12-11T00:00:00"/>
    <x v="11"/>
    <s v="2016"/>
    <x v="2"/>
    <n v="6"/>
    <n v="17.829999999999998"/>
    <n v="106.97999999999999"/>
  </r>
  <r>
    <x v="0"/>
    <x v="0"/>
    <x v="0"/>
    <s v="Brandon King"/>
    <d v="2016-12-11T00:00:00"/>
    <x v="11"/>
    <s v="2016"/>
    <x v="2"/>
    <n v="3"/>
    <n v="17.829999999999998"/>
    <n v="53.489999999999995"/>
  </r>
  <r>
    <x v="2"/>
    <x v="2"/>
    <x v="1"/>
    <s v="Joan Austin"/>
    <d v="2016-12-11T00:00:00"/>
    <x v="11"/>
    <s v="2016"/>
    <x v="0"/>
    <n v="5"/>
    <n v="12.42"/>
    <n v="62.1"/>
  </r>
  <r>
    <x v="0"/>
    <x v="0"/>
    <x v="0"/>
    <s v="Jerry Smith"/>
    <d v="2016-12-11T00:00:00"/>
    <x v="11"/>
    <s v="2016"/>
    <x v="2"/>
    <n v="5"/>
    <n v="17.829999999999998"/>
    <n v="89.149999999999991"/>
  </r>
  <r>
    <x v="3"/>
    <x v="0"/>
    <x v="0"/>
    <s v="Mary Nelson"/>
    <d v="2016-12-11T00:00:00"/>
    <x v="11"/>
    <s v="2016"/>
    <x v="2"/>
    <n v="5"/>
    <n v="17.829999999999998"/>
    <n v="89.149999999999991"/>
  </r>
  <r>
    <x v="2"/>
    <x v="7"/>
    <x v="1"/>
    <s v="Doris Diaz"/>
    <d v="2016-12-11T00:00:00"/>
    <x v="11"/>
    <s v="2016"/>
    <x v="2"/>
    <n v="2"/>
    <n v="17.829999999999998"/>
    <n v="35.659999999999997"/>
  </r>
  <r>
    <x v="0"/>
    <x v="3"/>
    <x v="0"/>
    <s v="Rebecca Williams"/>
    <d v="2016-12-11T00:00:00"/>
    <x v="11"/>
    <s v="2016"/>
    <x v="3"/>
    <n v="6"/>
    <n v="53.35"/>
    <n v="320.10000000000002"/>
  </r>
  <r>
    <x v="2"/>
    <x v="4"/>
    <x v="1"/>
    <s v="Marilyn Franklin"/>
    <d v="2016-12-11T00:00:00"/>
    <x v="11"/>
    <s v="2016"/>
    <x v="0"/>
    <n v="5"/>
    <n v="12.42"/>
    <n v="62.1"/>
  </r>
  <r>
    <x v="1"/>
    <x v="7"/>
    <x v="1"/>
    <s v="Doris Diaz"/>
    <d v="2016-12-11T00:00:00"/>
    <x v="11"/>
    <s v="2016"/>
    <x v="2"/>
    <n v="1"/>
    <n v="17.829999999999998"/>
    <n v="17.829999999999998"/>
  </r>
  <r>
    <x v="0"/>
    <x v="6"/>
    <x v="0"/>
    <s v="Debra Gutierrez"/>
    <d v="2016-12-11T00:00:00"/>
    <x v="11"/>
    <s v="2016"/>
    <x v="3"/>
    <n v="8"/>
    <n v="53.35"/>
    <n v="426.8"/>
  </r>
  <r>
    <x v="0"/>
    <x v="3"/>
    <x v="0"/>
    <s v="Ruth Fields"/>
    <d v="2016-12-11T00:00:00"/>
    <x v="11"/>
    <s v="2016"/>
    <x v="3"/>
    <n v="9"/>
    <n v="53.35"/>
    <n v="480.15000000000003"/>
  </r>
  <r>
    <x v="3"/>
    <x v="0"/>
    <x v="0"/>
    <s v="Jeremy Richards"/>
    <d v="2016-12-11T00:00:00"/>
    <x v="11"/>
    <s v="2016"/>
    <x v="0"/>
    <n v="6"/>
    <n v="12.42"/>
    <n v="74.52"/>
  </r>
  <r>
    <x v="2"/>
    <x v="2"/>
    <x v="1"/>
    <s v="Jessica Miller"/>
    <d v="2016-12-11T00:00:00"/>
    <x v="11"/>
    <s v="2016"/>
    <x v="3"/>
    <n v="7"/>
    <n v="53.35"/>
    <n v="373.45"/>
  </r>
  <r>
    <x v="0"/>
    <x v="6"/>
    <x v="0"/>
    <s v="William Collins"/>
    <d v="2016-12-11T00:00:00"/>
    <x v="11"/>
    <s v="2016"/>
    <x v="0"/>
    <n v="10"/>
    <n v="12.42"/>
    <n v="124.2"/>
  </r>
  <r>
    <x v="0"/>
    <x v="1"/>
    <x v="0"/>
    <s v="Annie Wilson"/>
    <d v="2016-12-11T00:00:00"/>
    <x v="11"/>
    <s v="2016"/>
    <x v="1"/>
    <n v="7"/>
    <n v="16.32"/>
    <n v="114.24000000000001"/>
  </r>
  <r>
    <x v="0"/>
    <x v="1"/>
    <x v="0"/>
    <s v="Nicholas Howell"/>
    <d v="2016-12-11T00:00:00"/>
    <x v="11"/>
    <s v="2016"/>
    <x v="0"/>
    <n v="1"/>
    <n v="12.42"/>
    <n v="12.42"/>
  </r>
  <r>
    <x v="3"/>
    <x v="6"/>
    <x v="0"/>
    <s v="Nicholas Ward"/>
    <d v="2016-12-11T00:00:00"/>
    <x v="11"/>
    <s v="2016"/>
    <x v="0"/>
    <n v="4"/>
    <n v="12.42"/>
    <n v="49.68"/>
  </r>
  <r>
    <x v="0"/>
    <x v="0"/>
    <x v="0"/>
    <s v="Harold Rodriguez"/>
    <d v="2016-12-11T00:00:00"/>
    <x v="11"/>
    <s v="2016"/>
    <x v="2"/>
    <n v="5"/>
    <n v="17.829999999999998"/>
    <n v="89.149999999999991"/>
  </r>
  <r>
    <x v="0"/>
    <x v="3"/>
    <x v="0"/>
    <s v="Cynthia Mccoy"/>
    <d v="2016-12-11T00:00:00"/>
    <x v="11"/>
    <s v="2016"/>
    <x v="0"/>
    <n v="1"/>
    <n v="12.42"/>
    <n v="12.42"/>
  </r>
  <r>
    <x v="0"/>
    <x v="3"/>
    <x v="0"/>
    <s v="Albert Dunn"/>
    <d v="2016-12-11T00:00:00"/>
    <x v="11"/>
    <s v="2016"/>
    <x v="3"/>
    <n v="1"/>
    <n v="53.35"/>
    <n v="53.35"/>
  </r>
  <r>
    <x v="0"/>
    <x v="1"/>
    <x v="0"/>
    <s v="Christopher Oliver"/>
    <d v="2016-12-11T00:00:00"/>
    <x v="11"/>
    <s v="2016"/>
    <x v="0"/>
    <n v="9"/>
    <n v="12.42"/>
    <n v="111.78"/>
  </r>
  <r>
    <x v="0"/>
    <x v="3"/>
    <x v="0"/>
    <s v="Martha Mills"/>
    <d v="2016-12-11T00:00:00"/>
    <x v="11"/>
    <s v="2016"/>
    <x v="3"/>
    <n v="9"/>
    <n v="53.35"/>
    <n v="480.15000000000003"/>
  </r>
  <r>
    <x v="2"/>
    <x v="4"/>
    <x v="1"/>
    <s v="Terry Pierce"/>
    <d v="2016-12-11T00:00:00"/>
    <x v="11"/>
    <s v="2016"/>
    <x v="2"/>
    <n v="9"/>
    <n v="17.829999999999998"/>
    <n v="160.46999999999997"/>
  </r>
  <r>
    <x v="0"/>
    <x v="1"/>
    <x v="0"/>
    <s v="Mark Parker"/>
    <d v="2016-12-11T00:00:00"/>
    <x v="11"/>
    <s v="2016"/>
    <x v="3"/>
    <n v="6"/>
    <n v="53.35"/>
    <n v="320.10000000000002"/>
  </r>
  <r>
    <x v="3"/>
    <x v="0"/>
    <x v="0"/>
    <s v="Jerry Butler"/>
    <d v="2016-12-11T00:00:00"/>
    <x v="11"/>
    <s v="2016"/>
    <x v="2"/>
    <n v="10"/>
    <n v="17.829999999999998"/>
    <n v="178.29999999999998"/>
  </r>
  <r>
    <x v="4"/>
    <x v="6"/>
    <x v="0"/>
    <s v="Betty Hicks"/>
    <d v="2016-12-11T00:00:00"/>
    <x v="11"/>
    <s v="2016"/>
    <x v="3"/>
    <n v="8"/>
    <n v="53.35"/>
    <n v="426.8"/>
  </r>
  <r>
    <x v="0"/>
    <x v="1"/>
    <x v="0"/>
    <s v="Alan Allen"/>
    <d v="2016-12-11T00:00:00"/>
    <x v="11"/>
    <s v="2016"/>
    <x v="0"/>
    <n v="7"/>
    <n v="12.42"/>
    <n v="86.94"/>
  </r>
  <r>
    <x v="4"/>
    <x v="0"/>
    <x v="0"/>
    <s v="Antonio Hunter"/>
    <d v="2016-12-11T00:00:00"/>
    <x v="11"/>
    <s v="2016"/>
    <x v="0"/>
    <n v="5"/>
    <n v="12.42"/>
    <n v="62.1"/>
  </r>
  <r>
    <x v="0"/>
    <x v="0"/>
    <x v="0"/>
    <s v="Steven Kelly"/>
    <d v="2016-12-11T00:00:00"/>
    <x v="11"/>
    <s v="2016"/>
    <x v="3"/>
    <n v="8"/>
    <n v="53.35"/>
    <n v="426.8"/>
  </r>
  <r>
    <x v="2"/>
    <x v="2"/>
    <x v="1"/>
    <s v="Gregory Richardson"/>
    <d v="2016-12-12T00:00:00"/>
    <x v="11"/>
    <s v="2016"/>
    <x v="0"/>
    <n v="6"/>
    <n v="12.42"/>
    <n v="74.52"/>
  </r>
  <r>
    <x v="0"/>
    <x v="0"/>
    <x v="0"/>
    <s v="Linda Morrison"/>
    <d v="2016-12-12T00:00:00"/>
    <x v="11"/>
    <s v="2016"/>
    <x v="0"/>
    <n v="4"/>
    <n v="12.42"/>
    <n v="49.68"/>
  </r>
  <r>
    <x v="0"/>
    <x v="1"/>
    <x v="0"/>
    <s v="Sharon Perez"/>
    <d v="2016-12-12T00:00:00"/>
    <x v="11"/>
    <s v="2016"/>
    <x v="3"/>
    <n v="1"/>
    <n v="53.35"/>
    <n v="53.35"/>
  </r>
  <r>
    <x v="2"/>
    <x v="4"/>
    <x v="1"/>
    <s v="Kevin Garza"/>
    <d v="2016-12-12T00:00:00"/>
    <x v="11"/>
    <s v="2016"/>
    <x v="0"/>
    <n v="8"/>
    <n v="12.42"/>
    <n v="99.36"/>
  </r>
  <r>
    <x v="1"/>
    <x v="2"/>
    <x v="1"/>
    <s v="Gregory Richardson"/>
    <d v="2016-12-12T00:00:00"/>
    <x v="11"/>
    <s v="2016"/>
    <x v="3"/>
    <n v="1"/>
    <n v="53.35"/>
    <n v="53.35"/>
  </r>
  <r>
    <x v="4"/>
    <x v="0"/>
    <x v="0"/>
    <s v="Bruce Cruz"/>
    <d v="2016-12-12T00:00:00"/>
    <x v="11"/>
    <s v="2016"/>
    <x v="2"/>
    <n v="8"/>
    <n v="17.829999999999998"/>
    <n v="142.63999999999999"/>
  </r>
  <r>
    <x v="0"/>
    <x v="0"/>
    <x v="0"/>
    <s v="Matthew Berry"/>
    <d v="2016-12-12T00:00:00"/>
    <x v="11"/>
    <s v="2016"/>
    <x v="0"/>
    <n v="7"/>
    <n v="12.42"/>
    <n v="86.94"/>
  </r>
  <r>
    <x v="2"/>
    <x v="5"/>
    <x v="1"/>
    <s v="Ann Hall"/>
    <d v="2016-12-12T00:00:00"/>
    <x v="11"/>
    <s v="2016"/>
    <x v="1"/>
    <n v="4"/>
    <n v="16.32"/>
    <n v="65.28"/>
  </r>
  <r>
    <x v="0"/>
    <x v="1"/>
    <x v="0"/>
    <s v="Edward Cooper"/>
    <d v="2016-12-12T00:00:00"/>
    <x v="11"/>
    <s v="2016"/>
    <x v="1"/>
    <n v="5"/>
    <n v="16.32"/>
    <n v="81.599999999999994"/>
  </r>
  <r>
    <x v="0"/>
    <x v="0"/>
    <x v="0"/>
    <s v="Steven Kelly"/>
    <d v="2016-12-12T00:00:00"/>
    <x v="11"/>
    <s v="2016"/>
    <x v="3"/>
    <n v="9"/>
    <n v="53.35"/>
    <n v="480.15000000000003"/>
  </r>
  <r>
    <x v="0"/>
    <x v="1"/>
    <x v="0"/>
    <s v="Sharon Rose"/>
    <d v="2016-12-12T00:00:00"/>
    <x v="11"/>
    <s v="2016"/>
    <x v="2"/>
    <n v="2"/>
    <n v="17.829999999999998"/>
    <n v="35.659999999999997"/>
  </r>
  <r>
    <x v="4"/>
    <x v="3"/>
    <x v="0"/>
    <s v="Jennifer Simpson"/>
    <d v="2016-12-12T00:00:00"/>
    <x v="11"/>
    <s v="2016"/>
    <x v="0"/>
    <n v="10"/>
    <n v="12.42"/>
    <n v="124.2"/>
  </r>
  <r>
    <x v="4"/>
    <x v="1"/>
    <x v="0"/>
    <s v="Louis Mason"/>
    <d v="2016-12-12T00:00:00"/>
    <x v="11"/>
    <s v="2016"/>
    <x v="3"/>
    <n v="5"/>
    <n v="53.35"/>
    <n v="266.75"/>
  </r>
  <r>
    <x v="2"/>
    <x v="5"/>
    <x v="1"/>
    <s v="Tammy Clark"/>
    <d v="2016-12-12T00:00:00"/>
    <x v="11"/>
    <s v="2016"/>
    <x v="1"/>
    <n v="2"/>
    <n v="16.32"/>
    <n v="32.64"/>
  </r>
  <r>
    <x v="0"/>
    <x v="0"/>
    <x v="0"/>
    <s v="Sean Carr"/>
    <d v="2016-12-12T00:00:00"/>
    <x v="11"/>
    <s v="2016"/>
    <x v="1"/>
    <n v="4"/>
    <n v="16.32"/>
    <n v="65.28"/>
  </r>
  <r>
    <x v="3"/>
    <x v="3"/>
    <x v="0"/>
    <s v="Frank Spencer"/>
    <d v="2016-12-12T00:00:00"/>
    <x v="11"/>
    <s v="2016"/>
    <x v="0"/>
    <n v="4"/>
    <n v="12.42"/>
    <n v="49.68"/>
  </r>
  <r>
    <x v="1"/>
    <x v="2"/>
    <x v="1"/>
    <s v="Cheryl Morris"/>
    <d v="2016-12-12T00:00:00"/>
    <x v="11"/>
    <s v="2016"/>
    <x v="3"/>
    <n v="9"/>
    <n v="53.35"/>
    <n v="480.15000000000003"/>
  </r>
  <r>
    <x v="1"/>
    <x v="5"/>
    <x v="1"/>
    <s v="Kathy Porter"/>
    <d v="2016-12-12T00:00:00"/>
    <x v="11"/>
    <s v="2016"/>
    <x v="2"/>
    <n v="1"/>
    <n v="17.829999999999998"/>
    <n v="17.829999999999998"/>
  </r>
  <r>
    <x v="3"/>
    <x v="0"/>
    <x v="0"/>
    <s v="Carl Ford"/>
    <d v="2016-12-12T00:00:00"/>
    <x v="11"/>
    <s v="2016"/>
    <x v="0"/>
    <n v="9"/>
    <n v="12.42"/>
    <n v="111.78"/>
  </r>
  <r>
    <x v="4"/>
    <x v="0"/>
    <x v="0"/>
    <s v="Alice Kelly"/>
    <d v="2016-12-12T00:00:00"/>
    <x v="11"/>
    <s v="2016"/>
    <x v="0"/>
    <n v="4"/>
    <n v="12.42"/>
    <n v="49.68"/>
  </r>
  <r>
    <x v="0"/>
    <x v="0"/>
    <x v="0"/>
    <s v="Aaron Morris"/>
    <d v="2016-12-12T00:00:00"/>
    <x v="11"/>
    <s v="2016"/>
    <x v="0"/>
    <n v="10"/>
    <n v="12.42"/>
    <n v="124.2"/>
  </r>
  <r>
    <x v="2"/>
    <x v="2"/>
    <x v="1"/>
    <s v="Karen Willis"/>
    <d v="2016-12-12T00:00:00"/>
    <x v="11"/>
    <s v="2016"/>
    <x v="3"/>
    <n v="4"/>
    <n v="53.35"/>
    <n v="213.4"/>
  </r>
  <r>
    <x v="1"/>
    <x v="5"/>
    <x v="1"/>
    <s v="Nicholas Nguyen"/>
    <d v="2016-12-12T00:00:00"/>
    <x v="11"/>
    <s v="2016"/>
    <x v="3"/>
    <n v="8"/>
    <n v="53.35"/>
    <n v="426.8"/>
  </r>
  <r>
    <x v="3"/>
    <x v="3"/>
    <x v="0"/>
    <s v="Joshua Washington"/>
    <d v="2016-12-12T00:00:00"/>
    <x v="11"/>
    <s v="2016"/>
    <x v="3"/>
    <n v="7"/>
    <n v="53.35"/>
    <n v="373.45"/>
  </r>
  <r>
    <x v="1"/>
    <x v="7"/>
    <x v="1"/>
    <s v="Michelle Elliott"/>
    <d v="2016-12-12T00:00:00"/>
    <x v="11"/>
    <s v="2016"/>
    <x v="3"/>
    <n v="3"/>
    <n v="53.35"/>
    <n v="160.05000000000001"/>
  </r>
  <r>
    <x v="1"/>
    <x v="7"/>
    <x v="1"/>
    <s v="Kimberly Bennett"/>
    <d v="2016-12-12T00:00:00"/>
    <x v="11"/>
    <s v="2016"/>
    <x v="2"/>
    <n v="4"/>
    <n v="17.829999999999998"/>
    <n v="71.319999999999993"/>
  </r>
  <r>
    <x v="1"/>
    <x v="5"/>
    <x v="1"/>
    <s v="Judy Lopez"/>
    <d v="2016-12-12T00:00:00"/>
    <x v="11"/>
    <s v="2016"/>
    <x v="3"/>
    <n v="8"/>
    <n v="53.35"/>
    <n v="426.8"/>
  </r>
  <r>
    <x v="2"/>
    <x v="4"/>
    <x v="1"/>
    <s v="Wanda Allen"/>
    <d v="2016-12-12T00:00:00"/>
    <x v="11"/>
    <s v="2016"/>
    <x v="1"/>
    <n v="4"/>
    <n v="16.32"/>
    <n v="65.28"/>
  </r>
  <r>
    <x v="0"/>
    <x v="0"/>
    <x v="0"/>
    <s v="Wanda Cole"/>
    <d v="2016-12-12T00:00:00"/>
    <x v="11"/>
    <s v="2016"/>
    <x v="3"/>
    <n v="7"/>
    <n v="53.35"/>
    <n v="373.45"/>
  </r>
  <r>
    <x v="2"/>
    <x v="5"/>
    <x v="1"/>
    <s v="Beverly Jacobs"/>
    <d v="2016-12-12T00:00:00"/>
    <x v="11"/>
    <s v="2016"/>
    <x v="2"/>
    <n v="5"/>
    <n v="17.829999999999998"/>
    <n v="89.149999999999991"/>
  </r>
  <r>
    <x v="0"/>
    <x v="0"/>
    <x v="0"/>
    <s v="Juan Olson"/>
    <d v="2016-12-12T00:00:00"/>
    <x v="11"/>
    <s v="2016"/>
    <x v="1"/>
    <n v="2"/>
    <n v="16.32"/>
    <n v="32.64"/>
  </r>
  <r>
    <x v="4"/>
    <x v="0"/>
    <x v="0"/>
    <s v="Jacqueline Hart"/>
    <d v="2016-12-12T00:00:00"/>
    <x v="11"/>
    <s v="2016"/>
    <x v="0"/>
    <n v="2"/>
    <n v="12.42"/>
    <n v="24.84"/>
  </r>
  <r>
    <x v="0"/>
    <x v="3"/>
    <x v="0"/>
    <s v="Heather Larson"/>
    <d v="2016-12-12T00:00:00"/>
    <x v="11"/>
    <s v="2016"/>
    <x v="3"/>
    <n v="5"/>
    <n v="53.35"/>
    <n v="266.75"/>
  </r>
  <r>
    <x v="1"/>
    <x v="5"/>
    <x v="1"/>
    <s v="Tina Schmidt"/>
    <d v="2016-12-12T00:00:00"/>
    <x v="11"/>
    <s v="2016"/>
    <x v="2"/>
    <n v="8"/>
    <n v="17.829999999999998"/>
    <n v="142.63999999999999"/>
  </r>
  <r>
    <x v="4"/>
    <x v="1"/>
    <x v="0"/>
    <s v="Joe Ryan"/>
    <d v="2016-12-12T00:00:00"/>
    <x v="11"/>
    <s v="2016"/>
    <x v="2"/>
    <n v="9"/>
    <n v="17.829999999999998"/>
    <n v="160.46999999999997"/>
  </r>
  <r>
    <x v="2"/>
    <x v="2"/>
    <x v="1"/>
    <s v="Ernest Hernandez"/>
    <d v="2016-12-12T00:00:00"/>
    <x v="11"/>
    <s v="2016"/>
    <x v="3"/>
    <n v="3"/>
    <n v="53.35"/>
    <n v="160.05000000000001"/>
  </r>
  <r>
    <x v="4"/>
    <x v="1"/>
    <x v="0"/>
    <s v="Cynthia Day"/>
    <d v="2016-12-12T00:00:00"/>
    <x v="11"/>
    <s v="2016"/>
    <x v="3"/>
    <n v="4"/>
    <n v="53.35"/>
    <n v="213.4"/>
  </r>
  <r>
    <x v="0"/>
    <x v="1"/>
    <x v="0"/>
    <s v="Christopher Oliver"/>
    <d v="2016-12-12T00:00:00"/>
    <x v="11"/>
    <s v="2016"/>
    <x v="0"/>
    <n v="2"/>
    <n v="12.42"/>
    <n v="24.84"/>
  </r>
  <r>
    <x v="3"/>
    <x v="1"/>
    <x v="0"/>
    <s v="Jason Black"/>
    <d v="2016-12-12T00:00:00"/>
    <x v="11"/>
    <s v="2016"/>
    <x v="3"/>
    <n v="9"/>
    <n v="53.35"/>
    <n v="480.15000000000003"/>
  </r>
  <r>
    <x v="4"/>
    <x v="3"/>
    <x v="0"/>
    <s v="Joseph Foster"/>
    <d v="2016-12-12T00:00:00"/>
    <x v="11"/>
    <s v="2016"/>
    <x v="2"/>
    <n v="3"/>
    <n v="17.829999999999998"/>
    <n v="53.489999999999995"/>
  </r>
  <r>
    <x v="3"/>
    <x v="0"/>
    <x v="0"/>
    <s v="Charles Ray"/>
    <d v="2016-12-12T00:00:00"/>
    <x v="11"/>
    <s v="2016"/>
    <x v="3"/>
    <n v="8"/>
    <n v="53.35"/>
    <n v="426.8"/>
  </r>
  <r>
    <x v="2"/>
    <x v="5"/>
    <x v="1"/>
    <s v="Helen Diaz"/>
    <d v="2016-12-13T00:00:00"/>
    <x v="11"/>
    <s v="2016"/>
    <x v="1"/>
    <n v="3"/>
    <n v="16.32"/>
    <n v="48.96"/>
  </r>
  <r>
    <x v="0"/>
    <x v="1"/>
    <x v="0"/>
    <s v="Jerry Pierce"/>
    <d v="2016-12-13T00:00:00"/>
    <x v="11"/>
    <s v="2016"/>
    <x v="2"/>
    <n v="5"/>
    <n v="17.829999999999998"/>
    <n v="89.149999999999991"/>
  </r>
  <r>
    <x v="0"/>
    <x v="1"/>
    <x v="0"/>
    <s v="Marie Rivera"/>
    <d v="2016-12-13T00:00:00"/>
    <x v="11"/>
    <s v="2016"/>
    <x v="1"/>
    <n v="9"/>
    <n v="16.32"/>
    <n v="146.88"/>
  </r>
  <r>
    <x v="0"/>
    <x v="1"/>
    <x v="0"/>
    <s v="Marie Rivera"/>
    <d v="2016-12-13T00:00:00"/>
    <x v="11"/>
    <s v="2016"/>
    <x v="2"/>
    <n v="3"/>
    <n v="17.829999999999998"/>
    <n v="53.489999999999995"/>
  </r>
  <r>
    <x v="4"/>
    <x v="0"/>
    <x v="0"/>
    <s v="Christopher Pierce"/>
    <d v="2016-12-13T00:00:00"/>
    <x v="11"/>
    <s v="2016"/>
    <x v="0"/>
    <n v="3"/>
    <n v="12.42"/>
    <n v="37.26"/>
  </r>
  <r>
    <x v="0"/>
    <x v="0"/>
    <x v="0"/>
    <s v="Kevin Barnes"/>
    <d v="2016-12-13T00:00:00"/>
    <x v="11"/>
    <s v="2016"/>
    <x v="1"/>
    <n v="7"/>
    <n v="16.32"/>
    <n v="114.24000000000001"/>
  </r>
  <r>
    <x v="0"/>
    <x v="3"/>
    <x v="0"/>
    <s v="Arthur Simmons"/>
    <d v="2016-12-13T00:00:00"/>
    <x v="11"/>
    <s v="2016"/>
    <x v="2"/>
    <n v="2"/>
    <n v="17.829999999999998"/>
    <n v="35.659999999999997"/>
  </r>
  <r>
    <x v="3"/>
    <x v="0"/>
    <x v="0"/>
    <s v="Eugene Flores"/>
    <d v="2016-12-13T00:00:00"/>
    <x v="11"/>
    <s v="2016"/>
    <x v="0"/>
    <n v="7"/>
    <n v="12.42"/>
    <n v="86.94"/>
  </r>
  <r>
    <x v="1"/>
    <x v="5"/>
    <x v="1"/>
    <s v="Andrew Adams"/>
    <d v="2016-12-13T00:00:00"/>
    <x v="11"/>
    <s v="2016"/>
    <x v="0"/>
    <n v="4"/>
    <n v="12.42"/>
    <n v="49.68"/>
  </r>
  <r>
    <x v="4"/>
    <x v="0"/>
    <x v="0"/>
    <s v="Sean Carr"/>
    <d v="2016-12-13T00:00:00"/>
    <x v="11"/>
    <s v="2016"/>
    <x v="0"/>
    <n v="2"/>
    <n v="12.42"/>
    <n v="24.84"/>
  </r>
  <r>
    <x v="0"/>
    <x v="0"/>
    <x v="0"/>
    <s v="Steven Miller"/>
    <d v="2016-12-13T00:00:00"/>
    <x v="11"/>
    <s v="2016"/>
    <x v="0"/>
    <n v="2"/>
    <n v="12.42"/>
    <n v="24.84"/>
  </r>
  <r>
    <x v="0"/>
    <x v="3"/>
    <x v="0"/>
    <s v="Cynthia Mccoy"/>
    <d v="2016-12-13T00:00:00"/>
    <x v="11"/>
    <s v="2016"/>
    <x v="2"/>
    <n v="6"/>
    <n v="17.829999999999998"/>
    <n v="106.97999999999999"/>
  </r>
  <r>
    <x v="2"/>
    <x v="5"/>
    <x v="1"/>
    <s v="Laura Gutierrez"/>
    <d v="2016-12-13T00:00:00"/>
    <x v="11"/>
    <s v="2016"/>
    <x v="3"/>
    <n v="1"/>
    <n v="53.35"/>
    <n v="53.35"/>
  </r>
  <r>
    <x v="0"/>
    <x v="6"/>
    <x v="0"/>
    <s v="Anna Franklin"/>
    <d v="2016-12-13T00:00:00"/>
    <x v="11"/>
    <s v="2016"/>
    <x v="2"/>
    <n v="8"/>
    <n v="17.829999999999998"/>
    <n v="142.63999999999999"/>
  </r>
  <r>
    <x v="2"/>
    <x v="2"/>
    <x v="1"/>
    <s v="Charles Collins"/>
    <d v="2016-12-13T00:00:00"/>
    <x v="11"/>
    <s v="2016"/>
    <x v="0"/>
    <n v="6"/>
    <n v="12.42"/>
    <n v="74.52"/>
  </r>
  <r>
    <x v="2"/>
    <x v="5"/>
    <x v="1"/>
    <s v="Kelly Wagner"/>
    <d v="2016-12-13T00:00:00"/>
    <x v="11"/>
    <s v="2016"/>
    <x v="3"/>
    <n v="7"/>
    <n v="53.35"/>
    <n v="373.45"/>
  </r>
  <r>
    <x v="2"/>
    <x v="5"/>
    <x v="1"/>
    <s v="Robin Murphy"/>
    <d v="2016-12-13T00:00:00"/>
    <x v="11"/>
    <s v="2016"/>
    <x v="2"/>
    <n v="4"/>
    <n v="17.829999999999998"/>
    <n v="71.319999999999993"/>
  </r>
  <r>
    <x v="2"/>
    <x v="4"/>
    <x v="1"/>
    <s v="Julie Gonzalez"/>
    <d v="2016-12-13T00:00:00"/>
    <x v="11"/>
    <s v="2016"/>
    <x v="3"/>
    <n v="2"/>
    <n v="53.35"/>
    <n v="106.7"/>
  </r>
  <r>
    <x v="4"/>
    <x v="0"/>
    <x v="0"/>
    <s v="Matthew Berry"/>
    <d v="2016-12-13T00:00:00"/>
    <x v="11"/>
    <s v="2016"/>
    <x v="2"/>
    <n v="4"/>
    <n v="17.829999999999998"/>
    <n v="71.319999999999993"/>
  </r>
  <r>
    <x v="2"/>
    <x v="2"/>
    <x v="1"/>
    <s v="Sharon Montgomery"/>
    <d v="2016-12-13T00:00:00"/>
    <x v="11"/>
    <s v="2016"/>
    <x v="1"/>
    <n v="6"/>
    <n v="16.32"/>
    <n v="97.92"/>
  </r>
  <r>
    <x v="0"/>
    <x v="1"/>
    <x v="0"/>
    <s v="Richard Walker"/>
    <d v="2016-12-13T00:00:00"/>
    <x v="11"/>
    <s v="2016"/>
    <x v="3"/>
    <n v="4"/>
    <n v="53.35"/>
    <n v="213.4"/>
  </r>
  <r>
    <x v="0"/>
    <x v="1"/>
    <x v="0"/>
    <s v="Tammy Ferguson"/>
    <d v="2016-12-13T00:00:00"/>
    <x v="11"/>
    <s v="2016"/>
    <x v="3"/>
    <n v="4"/>
    <n v="53.35"/>
    <n v="213.4"/>
  </r>
  <r>
    <x v="4"/>
    <x v="1"/>
    <x v="0"/>
    <s v="Gerald Phillips"/>
    <d v="2016-12-13T00:00:00"/>
    <x v="11"/>
    <s v="2016"/>
    <x v="0"/>
    <n v="6"/>
    <n v="12.42"/>
    <n v="74.52"/>
  </r>
  <r>
    <x v="3"/>
    <x v="1"/>
    <x v="0"/>
    <s v="Jennifer Black"/>
    <d v="2016-12-13T00:00:00"/>
    <x v="11"/>
    <s v="2016"/>
    <x v="3"/>
    <n v="3"/>
    <n v="53.35"/>
    <n v="160.05000000000001"/>
  </r>
  <r>
    <x v="0"/>
    <x v="0"/>
    <x v="0"/>
    <s v="Sandra Weaver"/>
    <d v="2016-12-13T00:00:00"/>
    <x v="11"/>
    <s v="2016"/>
    <x v="0"/>
    <n v="2"/>
    <n v="12.42"/>
    <n v="24.84"/>
  </r>
  <r>
    <x v="3"/>
    <x v="0"/>
    <x v="0"/>
    <s v="Paul Perkins"/>
    <d v="2016-12-13T00:00:00"/>
    <x v="11"/>
    <s v="2016"/>
    <x v="3"/>
    <n v="4"/>
    <n v="53.35"/>
    <n v="213.4"/>
  </r>
  <r>
    <x v="0"/>
    <x v="6"/>
    <x v="0"/>
    <s v="Carlos Stephens"/>
    <d v="2016-12-13T00:00:00"/>
    <x v="11"/>
    <s v="2016"/>
    <x v="1"/>
    <n v="8"/>
    <n v="16.32"/>
    <n v="130.56"/>
  </r>
  <r>
    <x v="4"/>
    <x v="3"/>
    <x v="0"/>
    <s v="Ruth Burton"/>
    <d v="2016-12-13T00:00:00"/>
    <x v="11"/>
    <s v="2016"/>
    <x v="3"/>
    <n v="2"/>
    <n v="53.35"/>
    <n v="106.7"/>
  </r>
  <r>
    <x v="3"/>
    <x v="1"/>
    <x v="0"/>
    <s v="Stephen Hicks"/>
    <d v="2016-12-14T00:00:00"/>
    <x v="11"/>
    <s v="2016"/>
    <x v="0"/>
    <n v="4"/>
    <n v="12.42"/>
    <n v="49.68"/>
  </r>
  <r>
    <x v="3"/>
    <x v="3"/>
    <x v="0"/>
    <s v="Jennifer Simpson"/>
    <d v="2016-12-14T00:00:00"/>
    <x v="11"/>
    <s v="2016"/>
    <x v="2"/>
    <n v="6"/>
    <n v="17.829999999999998"/>
    <n v="106.97999999999999"/>
  </r>
  <r>
    <x v="0"/>
    <x v="0"/>
    <x v="0"/>
    <s v="Todd Spencer"/>
    <d v="2016-12-14T00:00:00"/>
    <x v="11"/>
    <s v="2016"/>
    <x v="0"/>
    <n v="10"/>
    <n v="12.42"/>
    <n v="124.2"/>
  </r>
  <r>
    <x v="0"/>
    <x v="0"/>
    <x v="0"/>
    <s v="Amanda Bryant"/>
    <d v="2016-12-14T00:00:00"/>
    <x v="11"/>
    <s v="2016"/>
    <x v="2"/>
    <n v="10"/>
    <n v="17.829999999999998"/>
    <n v="178.29999999999998"/>
  </r>
  <r>
    <x v="2"/>
    <x v="5"/>
    <x v="1"/>
    <s v="Jimmy Warren"/>
    <d v="2016-12-14T00:00:00"/>
    <x v="11"/>
    <s v="2016"/>
    <x v="3"/>
    <n v="4"/>
    <n v="53.35"/>
    <n v="213.4"/>
  </r>
  <r>
    <x v="0"/>
    <x v="0"/>
    <x v="0"/>
    <s v="Louise Rivera"/>
    <d v="2016-12-14T00:00:00"/>
    <x v="11"/>
    <s v="2016"/>
    <x v="1"/>
    <n v="6"/>
    <n v="16.32"/>
    <n v="97.92"/>
  </r>
  <r>
    <x v="2"/>
    <x v="2"/>
    <x v="1"/>
    <s v="Judy Sanchez"/>
    <d v="2016-12-14T00:00:00"/>
    <x v="11"/>
    <s v="2016"/>
    <x v="0"/>
    <n v="3"/>
    <n v="12.42"/>
    <n v="37.26"/>
  </r>
  <r>
    <x v="0"/>
    <x v="0"/>
    <x v="0"/>
    <s v="Gary Young"/>
    <d v="2016-12-14T00:00:00"/>
    <x v="11"/>
    <s v="2016"/>
    <x v="3"/>
    <n v="6"/>
    <n v="53.35"/>
    <n v="320.10000000000002"/>
  </r>
  <r>
    <x v="2"/>
    <x v="2"/>
    <x v="1"/>
    <s v="Antonio Coleman"/>
    <d v="2016-12-14T00:00:00"/>
    <x v="11"/>
    <s v="2016"/>
    <x v="0"/>
    <n v="9"/>
    <n v="12.42"/>
    <n v="111.78"/>
  </r>
  <r>
    <x v="1"/>
    <x v="2"/>
    <x v="1"/>
    <s v="Emily Matthews"/>
    <d v="2016-12-14T00:00:00"/>
    <x v="11"/>
    <s v="2016"/>
    <x v="0"/>
    <n v="8"/>
    <n v="12.42"/>
    <n v="99.36"/>
  </r>
  <r>
    <x v="2"/>
    <x v="4"/>
    <x v="1"/>
    <s v="Rose Matthews"/>
    <d v="2016-12-14T00:00:00"/>
    <x v="11"/>
    <s v="2016"/>
    <x v="0"/>
    <n v="8"/>
    <n v="12.42"/>
    <n v="99.36"/>
  </r>
  <r>
    <x v="0"/>
    <x v="1"/>
    <x v="0"/>
    <s v="Cheryl Riley"/>
    <d v="2016-12-14T00:00:00"/>
    <x v="11"/>
    <s v="2016"/>
    <x v="0"/>
    <n v="3"/>
    <n v="12.42"/>
    <n v="37.26"/>
  </r>
  <r>
    <x v="3"/>
    <x v="0"/>
    <x v="0"/>
    <s v="Joshua Diaz"/>
    <d v="2016-12-14T00:00:00"/>
    <x v="11"/>
    <s v="2016"/>
    <x v="0"/>
    <n v="10"/>
    <n v="12.42"/>
    <n v="124.2"/>
  </r>
  <r>
    <x v="4"/>
    <x v="0"/>
    <x v="0"/>
    <s v="Howard Adams"/>
    <d v="2016-12-14T00:00:00"/>
    <x v="11"/>
    <s v="2016"/>
    <x v="0"/>
    <n v="7"/>
    <n v="12.42"/>
    <n v="86.94"/>
  </r>
  <r>
    <x v="0"/>
    <x v="3"/>
    <x v="0"/>
    <s v="Marilyn Patterson"/>
    <d v="2016-12-14T00:00:00"/>
    <x v="11"/>
    <s v="2016"/>
    <x v="0"/>
    <n v="1"/>
    <n v="12.42"/>
    <n v="12.42"/>
  </r>
  <r>
    <x v="3"/>
    <x v="0"/>
    <x v="0"/>
    <s v="Christopher Pierce"/>
    <d v="2016-12-14T00:00:00"/>
    <x v="11"/>
    <s v="2016"/>
    <x v="2"/>
    <n v="8"/>
    <n v="17.829999999999998"/>
    <n v="142.63999999999999"/>
  </r>
  <r>
    <x v="3"/>
    <x v="3"/>
    <x v="0"/>
    <s v="Edward Wells"/>
    <d v="2016-12-14T00:00:00"/>
    <x v="11"/>
    <s v="2016"/>
    <x v="0"/>
    <n v="8"/>
    <n v="12.42"/>
    <n v="99.36"/>
  </r>
  <r>
    <x v="0"/>
    <x v="6"/>
    <x v="0"/>
    <s v="Betty Hicks"/>
    <d v="2016-12-14T00:00:00"/>
    <x v="11"/>
    <s v="2016"/>
    <x v="0"/>
    <n v="3"/>
    <n v="12.42"/>
    <n v="37.26"/>
  </r>
  <r>
    <x v="2"/>
    <x v="7"/>
    <x v="1"/>
    <s v="Rachel Dunn"/>
    <d v="2016-12-14T00:00:00"/>
    <x v="11"/>
    <s v="2016"/>
    <x v="2"/>
    <n v="1"/>
    <n v="17.829999999999998"/>
    <n v="17.829999999999998"/>
  </r>
  <r>
    <x v="0"/>
    <x v="1"/>
    <x v="0"/>
    <s v="Nancy Stephens"/>
    <d v="2016-12-14T00:00:00"/>
    <x v="11"/>
    <s v="2016"/>
    <x v="2"/>
    <n v="1"/>
    <n v="17.829999999999998"/>
    <n v="17.829999999999998"/>
  </r>
  <r>
    <x v="2"/>
    <x v="5"/>
    <x v="1"/>
    <s v="Benjamin Carpenter"/>
    <d v="2016-12-14T00:00:00"/>
    <x v="11"/>
    <s v="2016"/>
    <x v="0"/>
    <n v="4"/>
    <n v="12.42"/>
    <n v="49.68"/>
  </r>
  <r>
    <x v="0"/>
    <x v="1"/>
    <x v="0"/>
    <s v="Nancy Scott"/>
    <d v="2016-12-14T00:00:00"/>
    <x v="11"/>
    <s v="2016"/>
    <x v="3"/>
    <n v="8"/>
    <n v="53.35"/>
    <n v="426.8"/>
  </r>
  <r>
    <x v="3"/>
    <x v="1"/>
    <x v="0"/>
    <s v="Edward Cooper"/>
    <d v="2016-12-14T00:00:00"/>
    <x v="11"/>
    <s v="2016"/>
    <x v="0"/>
    <n v="8"/>
    <n v="12.42"/>
    <n v="99.36"/>
  </r>
  <r>
    <x v="0"/>
    <x v="3"/>
    <x v="0"/>
    <s v="Martha Mills"/>
    <d v="2016-12-14T00:00:00"/>
    <x v="11"/>
    <s v="2016"/>
    <x v="3"/>
    <n v="9"/>
    <n v="53.35"/>
    <n v="480.15000000000003"/>
  </r>
  <r>
    <x v="0"/>
    <x v="1"/>
    <x v="0"/>
    <s v="Carl Rice"/>
    <d v="2016-12-14T00:00:00"/>
    <x v="11"/>
    <s v="2016"/>
    <x v="3"/>
    <n v="10"/>
    <n v="53.35"/>
    <n v="533.5"/>
  </r>
  <r>
    <x v="1"/>
    <x v="7"/>
    <x v="1"/>
    <s v="John Simpson"/>
    <d v="2016-12-14T00:00:00"/>
    <x v="11"/>
    <s v="2016"/>
    <x v="1"/>
    <n v="7"/>
    <n v="16.32"/>
    <n v="114.24000000000001"/>
  </r>
  <r>
    <x v="0"/>
    <x v="0"/>
    <x v="0"/>
    <s v="Douglas Duncan"/>
    <d v="2016-12-14T00:00:00"/>
    <x v="11"/>
    <s v="2016"/>
    <x v="1"/>
    <n v="5"/>
    <n v="16.32"/>
    <n v="81.599999999999994"/>
  </r>
  <r>
    <x v="1"/>
    <x v="5"/>
    <x v="1"/>
    <s v="Michelle Sanchez"/>
    <d v="2016-12-14T00:00:00"/>
    <x v="11"/>
    <s v="2016"/>
    <x v="0"/>
    <n v="9"/>
    <n v="12.42"/>
    <n v="111.78"/>
  </r>
  <r>
    <x v="2"/>
    <x v="5"/>
    <x v="1"/>
    <s v="Andrea Lawrence"/>
    <d v="2016-12-14T00:00:00"/>
    <x v="11"/>
    <s v="2016"/>
    <x v="3"/>
    <n v="3"/>
    <n v="53.35"/>
    <n v="160.05000000000001"/>
  </r>
  <r>
    <x v="0"/>
    <x v="6"/>
    <x v="0"/>
    <s v="Benjamin Phillips"/>
    <d v="2016-12-14T00:00:00"/>
    <x v="11"/>
    <s v="2016"/>
    <x v="0"/>
    <n v="3"/>
    <n v="12.42"/>
    <n v="37.26"/>
  </r>
  <r>
    <x v="0"/>
    <x v="1"/>
    <x v="0"/>
    <s v="Anthony Berry"/>
    <d v="2016-12-14T00:00:00"/>
    <x v="11"/>
    <s v="2016"/>
    <x v="0"/>
    <n v="1"/>
    <n v="12.42"/>
    <n v="12.42"/>
  </r>
  <r>
    <x v="0"/>
    <x v="0"/>
    <x v="0"/>
    <s v="Susan Watkins"/>
    <d v="2016-12-14T00:00:00"/>
    <x v="11"/>
    <s v="2016"/>
    <x v="2"/>
    <n v="7"/>
    <n v="17.829999999999998"/>
    <n v="124.80999999999999"/>
  </r>
  <r>
    <x v="1"/>
    <x v="5"/>
    <x v="1"/>
    <s v="Kathy Porter"/>
    <d v="2016-12-14T00:00:00"/>
    <x v="11"/>
    <s v="2016"/>
    <x v="2"/>
    <n v="4"/>
    <n v="17.829999999999998"/>
    <n v="71.319999999999993"/>
  </r>
  <r>
    <x v="0"/>
    <x v="1"/>
    <x v="0"/>
    <s v="Tina Jones"/>
    <d v="2016-12-14T00:00:00"/>
    <x v="11"/>
    <s v="2016"/>
    <x v="0"/>
    <n v="3"/>
    <n v="12.42"/>
    <n v="37.26"/>
  </r>
  <r>
    <x v="0"/>
    <x v="3"/>
    <x v="0"/>
    <s v="Keith Berry"/>
    <d v="2016-12-14T00:00:00"/>
    <x v="11"/>
    <s v="2016"/>
    <x v="1"/>
    <n v="7"/>
    <n v="16.32"/>
    <n v="114.24000000000001"/>
  </r>
  <r>
    <x v="0"/>
    <x v="1"/>
    <x v="0"/>
    <s v="Carl Rice"/>
    <d v="2016-12-14T00:00:00"/>
    <x v="11"/>
    <s v="2016"/>
    <x v="0"/>
    <n v="5"/>
    <n v="12.42"/>
    <n v="62.1"/>
  </r>
  <r>
    <x v="1"/>
    <x v="2"/>
    <x v="1"/>
    <s v="Jean Stephens"/>
    <d v="2016-12-14T00:00:00"/>
    <x v="11"/>
    <s v="2016"/>
    <x v="1"/>
    <n v="7"/>
    <n v="16.32"/>
    <n v="114.24000000000001"/>
  </r>
  <r>
    <x v="0"/>
    <x v="3"/>
    <x v="0"/>
    <s v="Debra Barnes"/>
    <d v="2016-12-14T00:00:00"/>
    <x v="11"/>
    <s v="2016"/>
    <x v="2"/>
    <n v="6"/>
    <n v="17.829999999999998"/>
    <n v="106.97999999999999"/>
  </r>
  <r>
    <x v="0"/>
    <x v="1"/>
    <x v="0"/>
    <s v="Juan Reed"/>
    <d v="2016-12-14T00:00:00"/>
    <x v="11"/>
    <s v="2016"/>
    <x v="0"/>
    <n v="2"/>
    <n v="12.42"/>
    <n v="24.84"/>
  </r>
  <r>
    <x v="2"/>
    <x v="5"/>
    <x v="1"/>
    <s v="Martha Bell"/>
    <d v="2016-12-15T00:00:00"/>
    <x v="11"/>
    <s v="2016"/>
    <x v="3"/>
    <n v="9"/>
    <n v="53.35"/>
    <n v="480.15000000000003"/>
  </r>
  <r>
    <x v="2"/>
    <x v="5"/>
    <x v="1"/>
    <s v="Harold Duncan"/>
    <d v="2016-12-15T00:00:00"/>
    <x v="11"/>
    <s v="2016"/>
    <x v="3"/>
    <n v="10"/>
    <n v="53.35"/>
    <n v="533.5"/>
  </r>
  <r>
    <x v="2"/>
    <x v="5"/>
    <x v="1"/>
    <s v="Diana Hamilton"/>
    <d v="2016-12-15T00:00:00"/>
    <x v="11"/>
    <s v="2016"/>
    <x v="3"/>
    <n v="9"/>
    <n v="53.35"/>
    <n v="480.15000000000003"/>
  </r>
  <r>
    <x v="0"/>
    <x v="1"/>
    <x v="0"/>
    <s v="Mark Parker"/>
    <d v="2016-12-15T00:00:00"/>
    <x v="11"/>
    <s v="2016"/>
    <x v="3"/>
    <n v="3"/>
    <n v="53.35"/>
    <n v="160.05000000000001"/>
  </r>
  <r>
    <x v="0"/>
    <x v="0"/>
    <x v="0"/>
    <s v="Jeremy Richards"/>
    <d v="2016-12-15T00:00:00"/>
    <x v="11"/>
    <s v="2016"/>
    <x v="0"/>
    <n v="1"/>
    <n v="12.42"/>
    <n v="12.42"/>
  </r>
  <r>
    <x v="0"/>
    <x v="1"/>
    <x v="0"/>
    <s v="Willie Hamilton"/>
    <d v="2016-12-15T00:00:00"/>
    <x v="11"/>
    <s v="2016"/>
    <x v="3"/>
    <n v="1"/>
    <n v="53.35"/>
    <n v="53.35"/>
  </r>
  <r>
    <x v="0"/>
    <x v="1"/>
    <x v="0"/>
    <s v="Nicholas Howell"/>
    <d v="2016-12-15T00:00:00"/>
    <x v="11"/>
    <s v="2016"/>
    <x v="0"/>
    <n v="3"/>
    <n v="12.42"/>
    <n v="37.26"/>
  </r>
  <r>
    <x v="0"/>
    <x v="1"/>
    <x v="0"/>
    <s v="Katherine Mcdonald"/>
    <d v="2016-12-15T00:00:00"/>
    <x v="11"/>
    <s v="2016"/>
    <x v="0"/>
    <n v="7"/>
    <n v="12.42"/>
    <n v="86.94"/>
  </r>
  <r>
    <x v="0"/>
    <x v="3"/>
    <x v="0"/>
    <s v="Robert Collins"/>
    <d v="2016-12-15T00:00:00"/>
    <x v="11"/>
    <s v="2016"/>
    <x v="2"/>
    <n v="4"/>
    <n v="17.829999999999998"/>
    <n v="71.319999999999993"/>
  </r>
  <r>
    <x v="3"/>
    <x v="1"/>
    <x v="0"/>
    <s v="Stephen Hicks"/>
    <d v="2016-12-15T00:00:00"/>
    <x v="11"/>
    <s v="2016"/>
    <x v="0"/>
    <n v="9"/>
    <n v="12.42"/>
    <n v="111.78"/>
  </r>
  <r>
    <x v="3"/>
    <x v="3"/>
    <x v="0"/>
    <s v="Eugene Hayes"/>
    <d v="2016-12-15T00:00:00"/>
    <x v="11"/>
    <s v="2016"/>
    <x v="0"/>
    <n v="4"/>
    <n v="12.42"/>
    <n v="49.68"/>
  </r>
  <r>
    <x v="4"/>
    <x v="0"/>
    <x v="0"/>
    <s v="Jeremy Richards"/>
    <d v="2016-12-15T00:00:00"/>
    <x v="11"/>
    <s v="2016"/>
    <x v="2"/>
    <n v="6"/>
    <n v="17.829999999999998"/>
    <n v="106.97999999999999"/>
  </r>
  <r>
    <x v="2"/>
    <x v="5"/>
    <x v="1"/>
    <s v="Mary Rose"/>
    <d v="2016-12-15T00:00:00"/>
    <x v="11"/>
    <s v="2016"/>
    <x v="0"/>
    <n v="3"/>
    <n v="12.42"/>
    <n v="37.26"/>
  </r>
  <r>
    <x v="0"/>
    <x v="0"/>
    <x v="0"/>
    <s v="Eric Robertson"/>
    <d v="2016-12-15T00:00:00"/>
    <x v="11"/>
    <s v="2016"/>
    <x v="1"/>
    <n v="2"/>
    <n v="16.32"/>
    <n v="32.64"/>
  </r>
  <r>
    <x v="1"/>
    <x v="4"/>
    <x v="1"/>
    <s v="Kathy Lee"/>
    <d v="2016-12-15T00:00:00"/>
    <x v="11"/>
    <s v="2016"/>
    <x v="0"/>
    <n v="8"/>
    <n v="12.42"/>
    <n v="99.36"/>
  </r>
  <r>
    <x v="0"/>
    <x v="3"/>
    <x v="0"/>
    <s v="Johnny Fowler"/>
    <d v="2016-12-15T00:00:00"/>
    <x v="11"/>
    <s v="2016"/>
    <x v="0"/>
    <n v="5"/>
    <n v="12.42"/>
    <n v="62.1"/>
  </r>
  <r>
    <x v="1"/>
    <x v="5"/>
    <x v="1"/>
    <s v="Robin Murphy"/>
    <d v="2016-12-15T00:00:00"/>
    <x v="11"/>
    <s v="2016"/>
    <x v="3"/>
    <n v="4"/>
    <n v="53.35"/>
    <n v="213.4"/>
  </r>
  <r>
    <x v="2"/>
    <x v="7"/>
    <x v="1"/>
    <s v="Michelle Elliott"/>
    <d v="2016-12-15T00:00:00"/>
    <x v="11"/>
    <s v="2016"/>
    <x v="3"/>
    <n v="9"/>
    <n v="53.35"/>
    <n v="480.15000000000003"/>
  </r>
  <r>
    <x v="2"/>
    <x v="2"/>
    <x v="1"/>
    <s v="Evelyn Lane"/>
    <d v="2016-12-15T00:00:00"/>
    <x v="11"/>
    <s v="2016"/>
    <x v="2"/>
    <n v="10"/>
    <n v="17.829999999999998"/>
    <n v="178.29999999999998"/>
  </r>
  <r>
    <x v="4"/>
    <x v="3"/>
    <x v="0"/>
    <s v="Debra Barnes"/>
    <d v="2016-12-15T00:00:00"/>
    <x v="11"/>
    <s v="2016"/>
    <x v="3"/>
    <n v="8"/>
    <n v="53.35"/>
    <n v="426.8"/>
  </r>
  <r>
    <x v="0"/>
    <x v="1"/>
    <x v="0"/>
    <s v="Stephen Hicks"/>
    <d v="2016-12-15T00:00:00"/>
    <x v="11"/>
    <s v="2016"/>
    <x v="3"/>
    <n v="10"/>
    <n v="53.35"/>
    <n v="533.5"/>
  </r>
  <r>
    <x v="2"/>
    <x v="4"/>
    <x v="1"/>
    <s v="Billy Scott"/>
    <d v="2016-12-15T00:00:00"/>
    <x v="11"/>
    <s v="2016"/>
    <x v="0"/>
    <n v="9"/>
    <n v="12.42"/>
    <n v="111.78"/>
  </r>
  <r>
    <x v="0"/>
    <x v="1"/>
    <x v="0"/>
    <s v="Annie Wilson"/>
    <d v="2016-12-15T00:00:00"/>
    <x v="11"/>
    <s v="2016"/>
    <x v="3"/>
    <n v="3"/>
    <n v="53.35"/>
    <n v="160.05000000000001"/>
  </r>
  <r>
    <x v="0"/>
    <x v="6"/>
    <x v="0"/>
    <s v="Sandra Meyer"/>
    <d v="2016-12-15T00:00:00"/>
    <x v="11"/>
    <s v="2016"/>
    <x v="0"/>
    <n v="2"/>
    <n v="12.42"/>
    <n v="24.84"/>
  </r>
  <r>
    <x v="4"/>
    <x v="1"/>
    <x v="0"/>
    <s v="Martha Bryant"/>
    <d v="2016-12-15T00:00:00"/>
    <x v="11"/>
    <s v="2016"/>
    <x v="0"/>
    <n v="2"/>
    <n v="12.42"/>
    <n v="24.84"/>
  </r>
  <r>
    <x v="4"/>
    <x v="1"/>
    <x v="0"/>
    <s v="Joseph Boyd"/>
    <d v="2016-12-15T00:00:00"/>
    <x v="11"/>
    <s v="2016"/>
    <x v="0"/>
    <n v="1"/>
    <n v="12.42"/>
    <n v="12.42"/>
  </r>
  <r>
    <x v="1"/>
    <x v="5"/>
    <x v="1"/>
    <s v="Joan Robinson"/>
    <d v="2016-12-15T00:00:00"/>
    <x v="11"/>
    <s v="2016"/>
    <x v="2"/>
    <n v="4"/>
    <n v="17.829999999999998"/>
    <n v="71.319999999999993"/>
  </r>
  <r>
    <x v="0"/>
    <x v="3"/>
    <x v="0"/>
    <s v="Ruby Evans"/>
    <d v="2016-12-15T00:00:00"/>
    <x v="11"/>
    <s v="2016"/>
    <x v="1"/>
    <n v="2"/>
    <n v="16.32"/>
    <n v="32.64"/>
  </r>
  <r>
    <x v="0"/>
    <x v="1"/>
    <x v="0"/>
    <s v="Ronald Kim"/>
    <d v="2016-12-15T00:00:00"/>
    <x v="11"/>
    <s v="2016"/>
    <x v="2"/>
    <n v="6"/>
    <n v="17.829999999999998"/>
    <n v="106.97999999999999"/>
  </r>
  <r>
    <x v="3"/>
    <x v="0"/>
    <x v="0"/>
    <s v="Dennis Reed"/>
    <d v="2016-12-15T00:00:00"/>
    <x v="11"/>
    <s v="2016"/>
    <x v="0"/>
    <n v="6"/>
    <n v="12.42"/>
    <n v="74.52"/>
  </r>
  <r>
    <x v="1"/>
    <x v="5"/>
    <x v="1"/>
    <s v="Adam Garza"/>
    <d v="2016-12-15T00:00:00"/>
    <x v="11"/>
    <s v="2016"/>
    <x v="3"/>
    <n v="6"/>
    <n v="53.35"/>
    <n v="320.10000000000002"/>
  </r>
  <r>
    <x v="3"/>
    <x v="0"/>
    <x v="0"/>
    <s v="Joan Cooper"/>
    <d v="2016-12-16T00:00:00"/>
    <x v="11"/>
    <s v="2016"/>
    <x v="0"/>
    <n v="1"/>
    <n v="12.42"/>
    <n v="12.42"/>
  </r>
  <r>
    <x v="2"/>
    <x v="2"/>
    <x v="1"/>
    <s v="Margaret James"/>
    <d v="2016-12-16T00:00:00"/>
    <x v="11"/>
    <s v="2016"/>
    <x v="2"/>
    <n v="7"/>
    <n v="17.829999999999998"/>
    <n v="124.80999999999999"/>
  </r>
  <r>
    <x v="0"/>
    <x v="0"/>
    <x v="0"/>
    <s v="Carl Ford"/>
    <d v="2016-12-16T00:00:00"/>
    <x v="11"/>
    <s v="2016"/>
    <x v="0"/>
    <n v="10"/>
    <n v="12.42"/>
    <n v="124.2"/>
  </r>
  <r>
    <x v="0"/>
    <x v="0"/>
    <x v="0"/>
    <s v="Carl Ford"/>
    <d v="2016-12-16T00:00:00"/>
    <x v="11"/>
    <s v="2016"/>
    <x v="0"/>
    <n v="9"/>
    <n v="12.42"/>
    <n v="111.78"/>
  </r>
  <r>
    <x v="0"/>
    <x v="1"/>
    <x v="0"/>
    <s v="Marilyn Perez"/>
    <d v="2016-12-16T00:00:00"/>
    <x v="11"/>
    <s v="2016"/>
    <x v="0"/>
    <n v="4"/>
    <n v="12.42"/>
    <n v="49.68"/>
  </r>
  <r>
    <x v="2"/>
    <x v="4"/>
    <x v="1"/>
    <s v="Brian Roberts"/>
    <d v="2016-12-16T00:00:00"/>
    <x v="11"/>
    <s v="2016"/>
    <x v="3"/>
    <n v="7"/>
    <n v="53.35"/>
    <n v="373.45"/>
  </r>
  <r>
    <x v="0"/>
    <x v="0"/>
    <x v="0"/>
    <s v="Albert Cook"/>
    <d v="2016-12-16T00:00:00"/>
    <x v="11"/>
    <s v="2016"/>
    <x v="2"/>
    <n v="6"/>
    <n v="17.829999999999998"/>
    <n v="106.97999999999999"/>
  </r>
  <r>
    <x v="4"/>
    <x v="0"/>
    <x v="0"/>
    <s v="Lillian Burke"/>
    <d v="2016-12-16T00:00:00"/>
    <x v="11"/>
    <s v="2016"/>
    <x v="0"/>
    <n v="9"/>
    <n v="12.42"/>
    <n v="111.78"/>
  </r>
  <r>
    <x v="0"/>
    <x v="0"/>
    <x v="0"/>
    <s v="Kevin Barnes"/>
    <d v="2016-12-16T00:00:00"/>
    <x v="11"/>
    <s v="2016"/>
    <x v="0"/>
    <n v="7"/>
    <n v="12.42"/>
    <n v="86.94"/>
  </r>
  <r>
    <x v="2"/>
    <x v="2"/>
    <x v="1"/>
    <s v="Marilyn Carpenter"/>
    <d v="2016-12-16T00:00:00"/>
    <x v="11"/>
    <s v="2016"/>
    <x v="3"/>
    <n v="4"/>
    <n v="53.35"/>
    <n v="213.4"/>
  </r>
  <r>
    <x v="0"/>
    <x v="1"/>
    <x v="0"/>
    <s v="Katherine Hayes"/>
    <d v="2016-12-16T00:00:00"/>
    <x v="11"/>
    <s v="2016"/>
    <x v="0"/>
    <n v="7"/>
    <n v="12.42"/>
    <n v="86.94"/>
  </r>
  <r>
    <x v="3"/>
    <x v="0"/>
    <x v="0"/>
    <s v="Randy West"/>
    <d v="2016-12-16T00:00:00"/>
    <x v="11"/>
    <s v="2016"/>
    <x v="0"/>
    <n v="8"/>
    <n v="12.42"/>
    <n v="99.36"/>
  </r>
  <r>
    <x v="0"/>
    <x v="1"/>
    <x v="0"/>
    <s v="Randy Clark"/>
    <d v="2016-12-16T00:00:00"/>
    <x v="11"/>
    <s v="2016"/>
    <x v="1"/>
    <n v="2"/>
    <n v="16.32"/>
    <n v="32.64"/>
  </r>
  <r>
    <x v="2"/>
    <x v="2"/>
    <x v="1"/>
    <s v="Shirley Chavez"/>
    <d v="2016-12-16T00:00:00"/>
    <x v="11"/>
    <s v="2016"/>
    <x v="0"/>
    <n v="6"/>
    <n v="12.42"/>
    <n v="74.52"/>
  </r>
  <r>
    <x v="4"/>
    <x v="0"/>
    <x v="0"/>
    <s v="Jacqueline Hart"/>
    <d v="2016-12-16T00:00:00"/>
    <x v="11"/>
    <s v="2016"/>
    <x v="0"/>
    <n v="4"/>
    <n v="12.42"/>
    <n v="49.68"/>
  </r>
  <r>
    <x v="2"/>
    <x v="2"/>
    <x v="1"/>
    <s v="Ruby Gonzales"/>
    <d v="2016-12-16T00:00:00"/>
    <x v="11"/>
    <s v="2016"/>
    <x v="0"/>
    <n v="4"/>
    <n v="12.42"/>
    <n v="49.68"/>
  </r>
  <r>
    <x v="0"/>
    <x v="1"/>
    <x v="0"/>
    <s v="Jane Sims"/>
    <d v="2016-12-16T00:00:00"/>
    <x v="11"/>
    <s v="2016"/>
    <x v="0"/>
    <n v="1"/>
    <n v="12.42"/>
    <n v="12.42"/>
  </r>
  <r>
    <x v="1"/>
    <x v="4"/>
    <x v="1"/>
    <s v="Teresa Payne"/>
    <d v="2016-12-16T00:00:00"/>
    <x v="11"/>
    <s v="2016"/>
    <x v="0"/>
    <n v="3"/>
    <n v="12.42"/>
    <n v="37.26"/>
  </r>
  <r>
    <x v="3"/>
    <x v="3"/>
    <x v="0"/>
    <s v="Joseph Foster"/>
    <d v="2016-12-16T00:00:00"/>
    <x v="11"/>
    <s v="2016"/>
    <x v="2"/>
    <n v="4"/>
    <n v="17.829999999999998"/>
    <n v="71.319999999999993"/>
  </r>
  <r>
    <x v="0"/>
    <x v="0"/>
    <x v="0"/>
    <s v="Susan Watkins"/>
    <d v="2016-12-16T00:00:00"/>
    <x v="11"/>
    <s v="2016"/>
    <x v="1"/>
    <n v="4"/>
    <n v="16.32"/>
    <n v="65.28"/>
  </r>
  <r>
    <x v="0"/>
    <x v="1"/>
    <x v="0"/>
    <s v="Betty Stewart"/>
    <d v="2016-12-16T00:00:00"/>
    <x v="11"/>
    <s v="2016"/>
    <x v="2"/>
    <n v="2"/>
    <n v="17.829999999999998"/>
    <n v="35.659999999999997"/>
  </r>
  <r>
    <x v="1"/>
    <x v="4"/>
    <x v="1"/>
    <s v="Joyce Myers"/>
    <d v="2016-12-16T00:00:00"/>
    <x v="11"/>
    <s v="2016"/>
    <x v="3"/>
    <n v="7"/>
    <n v="53.35"/>
    <n v="373.45"/>
  </r>
  <r>
    <x v="0"/>
    <x v="6"/>
    <x v="0"/>
    <s v="Carlos Stephens"/>
    <d v="2016-12-16T00:00:00"/>
    <x v="11"/>
    <s v="2016"/>
    <x v="3"/>
    <n v="2"/>
    <n v="53.35"/>
    <n v="106.7"/>
  </r>
  <r>
    <x v="0"/>
    <x v="0"/>
    <x v="0"/>
    <s v="Ryan Alvarez"/>
    <d v="2016-12-16T00:00:00"/>
    <x v="11"/>
    <s v="2016"/>
    <x v="0"/>
    <n v="5"/>
    <n v="12.42"/>
    <n v="62.1"/>
  </r>
  <r>
    <x v="0"/>
    <x v="0"/>
    <x v="0"/>
    <s v="Lillian Burke"/>
    <d v="2016-12-16T00:00:00"/>
    <x v="11"/>
    <s v="2016"/>
    <x v="0"/>
    <n v="2"/>
    <n v="12.42"/>
    <n v="24.84"/>
  </r>
  <r>
    <x v="2"/>
    <x v="2"/>
    <x v="1"/>
    <s v="Jerry Davis"/>
    <d v="2016-12-16T00:00:00"/>
    <x v="11"/>
    <s v="2016"/>
    <x v="0"/>
    <n v="9"/>
    <n v="12.42"/>
    <n v="111.78"/>
  </r>
  <r>
    <x v="0"/>
    <x v="6"/>
    <x v="0"/>
    <s v="Annie Collins"/>
    <d v="2016-12-16T00:00:00"/>
    <x v="11"/>
    <s v="2016"/>
    <x v="3"/>
    <n v="5"/>
    <n v="53.35"/>
    <n v="266.75"/>
  </r>
  <r>
    <x v="0"/>
    <x v="0"/>
    <x v="0"/>
    <s v="Louise Rivera"/>
    <d v="2016-12-16T00:00:00"/>
    <x v="11"/>
    <s v="2016"/>
    <x v="0"/>
    <n v="9"/>
    <n v="12.42"/>
    <n v="111.78"/>
  </r>
  <r>
    <x v="1"/>
    <x v="5"/>
    <x v="1"/>
    <s v="Timothy Gonzales"/>
    <d v="2016-12-16T00:00:00"/>
    <x v="11"/>
    <s v="2016"/>
    <x v="3"/>
    <n v="4"/>
    <n v="53.35"/>
    <n v="213.4"/>
  </r>
  <r>
    <x v="1"/>
    <x v="2"/>
    <x v="1"/>
    <s v="Denise Henry"/>
    <d v="2016-12-17T00:00:00"/>
    <x v="11"/>
    <s v="2016"/>
    <x v="0"/>
    <n v="9"/>
    <n v="12.42"/>
    <n v="111.78"/>
  </r>
  <r>
    <x v="0"/>
    <x v="3"/>
    <x v="0"/>
    <s v="Laura Wells"/>
    <d v="2016-12-17T00:00:00"/>
    <x v="11"/>
    <s v="2016"/>
    <x v="0"/>
    <n v="9"/>
    <n v="12.42"/>
    <n v="111.78"/>
  </r>
  <r>
    <x v="0"/>
    <x v="0"/>
    <x v="0"/>
    <s v="Carl Howard"/>
    <d v="2016-12-17T00:00:00"/>
    <x v="11"/>
    <s v="2016"/>
    <x v="3"/>
    <n v="8"/>
    <n v="53.35"/>
    <n v="426.8"/>
  </r>
  <r>
    <x v="3"/>
    <x v="1"/>
    <x v="0"/>
    <s v="Karen Gray"/>
    <d v="2016-12-17T00:00:00"/>
    <x v="11"/>
    <s v="2016"/>
    <x v="2"/>
    <n v="10"/>
    <n v="17.829999999999998"/>
    <n v="178.29999999999998"/>
  </r>
  <r>
    <x v="0"/>
    <x v="0"/>
    <x v="0"/>
    <s v="Eugene Hughes"/>
    <d v="2016-12-17T00:00:00"/>
    <x v="11"/>
    <s v="2016"/>
    <x v="0"/>
    <n v="1"/>
    <n v="12.42"/>
    <n v="12.42"/>
  </r>
  <r>
    <x v="2"/>
    <x v="4"/>
    <x v="1"/>
    <s v="Thomas Lane"/>
    <d v="2016-12-17T00:00:00"/>
    <x v="11"/>
    <s v="2016"/>
    <x v="0"/>
    <n v="7"/>
    <n v="12.42"/>
    <n v="86.94"/>
  </r>
  <r>
    <x v="0"/>
    <x v="3"/>
    <x v="0"/>
    <s v="Stephen Welch"/>
    <d v="2016-12-17T00:00:00"/>
    <x v="11"/>
    <s v="2016"/>
    <x v="3"/>
    <n v="9"/>
    <n v="53.35"/>
    <n v="480.15000000000003"/>
  </r>
  <r>
    <x v="2"/>
    <x v="5"/>
    <x v="1"/>
    <s v="Jimmy Warren"/>
    <d v="2016-12-17T00:00:00"/>
    <x v="11"/>
    <s v="2016"/>
    <x v="2"/>
    <n v="6"/>
    <n v="17.829999999999998"/>
    <n v="106.97999999999999"/>
  </r>
  <r>
    <x v="0"/>
    <x v="3"/>
    <x v="0"/>
    <s v="Ruby Evans"/>
    <d v="2016-12-17T00:00:00"/>
    <x v="11"/>
    <s v="2016"/>
    <x v="1"/>
    <n v="10"/>
    <n v="16.32"/>
    <n v="163.19999999999999"/>
  </r>
  <r>
    <x v="3"/>
    <x v="1"/>
    <x v="0"/>
    <s v="Cheryl Riley"/>
    <d v="2016-12-17T00:00:00"/>
    <x v="11"/>
    <s v="2016"/>
    <x v="3"/>
    <n v="2"/>
    <n v="53.35"/>
    <n v="106.7"/>
  </r>
  <r>
    <x v="1"/>
    <x v="2"/>
    <x v="1"/>
    <s v="Jennifer Adams"/>
    <d v="2016-12-17T00:00:00"/>
    <x v="11"/>
    <s v="2016"/>
    <x v="0"/>
    <n v="5"/>
    <n v="12.42"/>
    <n v="62.1"/>
  </r>
  <r>
    <x v="2"/>
    <x v="5"/>
    <x v="1"/>
    <s v="Martha Bell"/>
    <d v="2016-12-17T00:00:00"/>
    <x v="11"/>
    <s v="2016"/>
    <x v="1"/>
    <n v="9"/>
    <n v="16.32"/>
    <n v="146.88"/>
  </r>
  <r>
    <x v="2"/>
    <x v="4"/>
    <x v="1"/>
    <s v="Rachel Harris"/>
    <d v="2016-12-17T00:00:00"/>
    <x v="11"/>
    <s v="2016"/>
    <x v="2"/>
    <n v="9"/>
    <n v="17.829999999999998"/>
    <n v="160.46999999999997"/>
  </r>
  <r>
    <x v="0"/>
    <x v="1"/>
    <x v="0"/>
    <s v="Lois Castillo"/>
    <d v="2016-12-17T00:00:00"/>
    <x v="11"/>
    <s v="2016"/>
    <x v="1"/>
    <n v="6"/>
    <n v="16.32"/>
    <n v="97.92"/>
  </r>
  <r>
    <x v="2"/>
    <x v="5"/>
    <x v="1"/>
    <s v="Robin Murphy"/>
    <d v="2016-12-17T00:00:00"/>
    <x v="11"/>
    <s v="2016"/>
    <x v="2"/>
    <n v="7"/>
    <n v="17.829999999999998"/>
    <n v="124.80999999999999"/>
  </r>
  <r>
    <x v="2"/>
    <x v="4"/>
    <x v="1"/>
    <s v="Roger Bell"/>
    <d v="2016-12-17T00:00:00"/>
    <x v="11"/>
    <s v="2016"/>
    <x v="0"/>
    <n v="9"/>
    <n v="12.42"/>
    <n v="111.78"/>
  </r>
  <r>
    <x v="0"/>
    <x v="6"/>
    <x v="0"/>
    <s v="Benjamin Phillips"/>
    <d v="2016-12-17T00:00:00"/>
    <x v="11"/>
    <s v="2016"/>
    <x v="3"/>
    <n v="3"/>
    <n v="53.35"/>
    <n v="160.05000000000001"/>
  </r>
  <r>
    <x v="3"/>
    <x v="1"/>
    <x v="0"/>
    <s v="Anthony Berry"/>
    <d v="2016-12-17T00:00:00"/>
    <x v="11"/>
    <s v="2016"/>
    <x v="0"/>
    <n v="7"/>
    <n v="12.42"/>
    <n v="86.94"/>
  </r>
  <r>
    <x v="3"/>
    <x v="0"/>
    <x v="0"/>
    <s v="Juan Olson"/>
    <d v="2016-12-17T00:00:00"/>
    <x v="11"/>
    <s v="2016"/>
    <x v="1"/>
    <n v="7"/>
    <n v="16.32"/>
    <n v="114.24000000000001"/>
  </r>
  <r>
    <x v="4"/>
    <x v="3"/>
    <x v="0"/>
    <s v="Joseph Foster"/>
    <d v="2016-12-17T00:00:00"/>
    <x v="11"/>
    <s v="2016"/>
    <x v="3"/>
    <n v="4"/>
    <n v="53.35"/>
    <n v="213.4"/>
  </r>
  <r>
    <x v="0"/>
    <x v="0"/>
    <x v="0"/>
    <s v="Antonio Hunter"/>
    <d v="2016-12-17T00:00:00"/>
    <x v="11"/>
    <s v="2016"/>
    <x v="2"/>
    <n v="3"/>
    <n v="17.829999999999998"/>
    <n v="53.489999999999995"/>
  </r>
  <r>
    <x v="4"/>
    <x v="3"/>
    <x v="0"/>
    <s v="Laura Wells"/>
    <d v="2016-12-18T00:00:00"/>
    <x v="11"/>
    <s v="2016"/>
    <x v="0"/>
    <n v="3"/>
    <n v="12.42"/>
    <n v="37.26"/>
  </r>
  <r>
    <x v="1"/>
    <x v="5"/>
    <x v="1"/>
    <s v="Brenda Nelson"/>
    <d v="2016-12-18T00:00:00"/>
    <x v="11"/>
    <s v="2016"/>
    <x v="0"/>
    <n v="6"/>
    <n v="12.42"/>
    <n v="74.52"/>
  </r>
  <r>
    <x v="2"/>
    <x v="2"/>
    <x v="1"/>
    <s v="Mildred Hernandez"/>
    <d v="2016-12-18T00:00:00"/>
    <x v="11"/>
    <s v="2016"/>
    <x v="2"/>
    <n v="3"/>
    <n v="17.829999999999998"/>
    <n v="53.489999999999995"/>
  </r>
  <r>
    <x v="2"/>
    <x v="5"/>
    <x v="1"/>
    <s v="Anthony White"/>
    <d v="2016-12-18T00:00:00"/>
    <x v="11"/>
    <s v="2016"/>
    <x v="3"/>
    <n v="10"/>
    <n v="53.35"/>
    <n v="533.5"/>
  </r>
  <r>
    <x v="3"/>
    <x v="1"/>
    <x v="0"/>
    <s v="Peter Gilbert"/>
    <d v="2016-12-18T00:00:00"/>
    <x v="11"/>
    <s v="2016"/>
    <x v="0"/>
    <n v="3"/>
    <n v="12.42"/>
    <n v="37.26"/>
  </r>
  <r>
    <x v="2"/>
    <x v="2"/>
    <x v="1"/>
    <s v="Daniel Perez"/>
    <d v="2016-12-18T00:00:00"/>
    <x v="11"/>
    <s v="2016"/>
    <x v="3"/>
    <n v="1"/>
    <n v="53.35"/>
    <n v="53.35"/>
  </r>
  <r>
    <x v="1"/>
    <x v="4"/>
    <x v="1"/>
    <s v="Phillip Harrison"/>
    <d v="2016-12-18T00:00:00"/>
    <x v="11"/>
    <s v="2016"/>
    <x v="3"/>
    <n v="3"/>
    <n v="53.35"/>
    <n v="160.05000000000001"/>
  </r>
  <r>
    <x v="2"/>
    <x v="2"/>
    <x v="1"/>
    <s v="Shirley Chavez"/>
    <d v="2016-12-18T00:00:00"/>
    <x v="11"/>
    <s v="2016"/>
    <x v="3"/>
    <n v="4"/>
    <n v="53.35"/>
    <n v="213.4"/>
  </r>
  <r>
    <x v="0"/>
    <x v="1"/>
    <x v="0"/>
    <s v="Sandra Hicks"/>
    <d v="2016-12-18T00:00:00"/>
    <x v="11"/>
    <s v="2016"/>
    <x v="2"/>
    <n v="3"/>
    <n v="17.829999999999998"/>
    <n v="53.489999999999995"/>
  </r>
  <r>
    <x v="3"/>
    <x v="3"/>
    <x v="0"/>
    <s v="Victor Bell"/>
    <d v="2016-12-18T00:00:00"/>
    <x v="11"/>
    <s v="2016"/>
    <x v="2"/>
    <n v="6"/>
    <n v="17.829999999999998"/>
    <n v="106.97999999999999"/>
  </r>
  <r>
    <x v="4"/>
    <x v="1"/>
    <x v="0"/>
    <s v="Evelyn Greene"/>
    <d v="2016-12-18T00:00:00"/>
    <x v="11"/>
    <s v="2016"/>
    <x v="0"/>
    <n v="7"/>
    <n v="12.42"/>
    <n v="86.94"/>
  </r>
  <r>
    <x v="4"/>
    <x v="0"/>
    <x v="0"/>
    <s v="Linda Morrison"/>
    <d v="2016-12-18T00:00:00"/>
    <x v="11"/>
    <s v="2016"/>
    <x v="1"/>
    <n v="10"/>
    <n v="16.32"/>
    <n v="163.19999999999999"/>
  </r>
  <r>
    <x v="2"/>
    <x v="2"/>
    <x v="1"/>
    <s v="Gloria Morris"/>
    <d v="2016-12-18T00:00:00"/>
    <x v="11"/>
    <s v="2016"/>
    <x v="0"/>
    <n v="9"/>
    <n v="12.42"/>
    <n v="111.78"/>
  </r>
  <r>
    <x v="3"/>
    <x v="1"/>
    <x v="0"/>
    <s v="Arthur Austin"/>
    <d v="2016-12-18T00:00:00"/>
    <x v="11"/>
    <s v="2016"/>
    <x v="0"/>
    <n v="5"/>
    <n v="12.42"/>
    <n v="62.1"/>
  </r>
  <r>
    <x v="0"/>
    <x v="1"/>
    <x v="0"/>
    <s v="Arthur Austin"/>
    <d v="2016-12-18T00:00:00"/>
    <x v="11"/>
    <s v="2016"/>
    <x v="0"/>
    <n v="8"/>
    <n v="12.42"/>
    <n v="99.36"/>
  </r>
  <r>
    <x v="4"/>
    <x v="1"/>
    <x v="0"/>
    <s v="Louis Marshall"/>
    <d v="2016-12-18T00:00:00"/>
    <x v="11"/>
    <s v="2016"/>
    <x v="2"/>
    <n v="4"/>
    <n v="17.829999999999998"/>
    <n v="71.319999999999993"/>
  </r>
  <r>
    <x v="0"/>
    <x v="0"/>
    <x v="0"/>
    <s v="Kevin Torres"/>
    <d v="2016-12-18T00:00:00"/>
    <x v="11"/>
    <s v="2016"/>
    <x v="0"/>
    <n v="5"/>
    <n v="12.42"/>
    <n v="62.1"/>
  </r>
  <r>
    <x v="1"/>
    <x v="2"/>
    <x v="1"/>
    <s v="Judy Sanchez"/>
    <d v="2016-12-18T00:00:00"/>
    <x v="11"/>
    <s v="2016"/>
    <x v="0"/>
    <n v="6"/>
    <n v="12.42"/>
    <n v="74.52"/>
  </r>
  <r>
    <x v="0"/>
    <x v="1"/>
    <x v="0"/>
    <s v="Tammy Ferguson"/>
    <d v="2016-12-18T00:00:00"/>
    <x v="11"/>
    <s v="2016"/>
    <x v="1"/>
    <n v="7"/>
    <n v="16.32"/>
    <n v="114.24000000000001"/>
  </r>
  <r>
    <x v="0"/>
    <x v="0"/>
    <x v="0"/>
    <s v="Bruce Reynolds"/>
    <d v="2016-12-18T00:00:00"/>
    <x v="11"/>
    <s v="2016"/>
    <x v="1"/>
    <n v="1"/>
    <n v="16.32"/>
    <n v="16.32"/>
  </r>
  <r>
    <x v="2"/>
    <x v="5"/>
    <x v="1"/>
    <s v="Norma West"/>
    <d v="2016-12-18T00:00:00"/>
    <x v="11"/>
    <s v="2016"/>
    <x v="3"/>
    <n v="3"/>
    <n v="53.35"/>
    <n v="160.05000000000001"/>
  </r>
  <r>
    <x v="2"/>
    <x v="2"/>
    <x v="1"/>
    <s v="Charles Montgomery"/>
    <d v="2016-12-18T00:00:00"/>
    <x v="11"/>
    <s v="2016"/>
    <x v="3"/>
    <n v="4"/>
    <n v="53.35"/>
    <n v="213.4"/>
  </r>
  <r>
    <x v="2"/>
    <x v="2"/>
    <x v="1"/>
    <s v="Stephen Martinez"/>
    <d v="2016-12-18T00:00:00"/>
    <x v="11"/>
    <s v="2016"/>
    <x v="3"/>
    <n v="9"/>
    <n v="53.35"/>
    <n v="480.15000000000003"/>
  </r>
  <r>
    <x v="0"/>
    <x v="0"/>
    <x v="0"/>
    <s v="Kevin Barnes"/>
    <d v="2016-12-18T00:00:00"/>
    <x v="11"/>
    <s v="2016"/>
    <x v="3"/>
    <n v="2"/>
    <n v="53.35"/>
    <n v="106.7"/>
  </r>
  <r>
    <x v="4"/>
    <x v="1"/>
    <x v="0"/>
    <s v="Chris Gilbert"/>
    <d v="2016-12-18T00:00:00"/>
    <x v="11"/>
    <s v="2016"/>
    <x v="0"/>
    <n v="9"/>
    <n v="12.42"/>
    <n v="111.78"/>
  </r>
  <r>
    <x v="0"/>
    <x v="6"/>
    <x v="0"/>
    <s v="Alan Dean"/>
    <d v="2016-12-18T00:00:00"/>
    <x v="11"/>
    <s v="2016"/>
    <x v="1"/>
    <n v="9"/>
    <n v="16.32"/>
    <n v="146.88"/>
  </r>
  <r>
    <x v="1"/>
    <x v="2"/>
    <x v="1"/>
    <s v="Annie Hunter"/>
    <d v="2016-12-18T00:00:00"/>
    <x v="11"/>
    <s v="2016"/>
    <x v="3"/>
    <n v="5"/>
    <n v="53.35"/>
    <n v="266.75"/>
  </r>
  <r>
    <x v="3"/>
    <x v="0"/>
    <x v="0"/>
    <s v="Kathryn Fox"/>
    <d v="2016-12-18T00:00:00"/>
    <x v="11"/>
    <s v="2016"/>
    <x v="1"/>
    <n v="1"/>
    <n v="16.32"/>
    <n v="16.32"/>
  </r>
  <r>
    <x v="0"/>
    <x v="3"/>
    <x v="0"/>
    <s v="Kathy Rice"/>
    <d v="2016-12-18T00:00:00"/>
    <x v="11"/>
    <s v="2016"/>
    <x v="1"/>
    <n v="9"/>
    <n v="16.32"/>
    <n v="146.88"/>
  </r>
  <r>
    <x v="4"/>
    <x v="6"/>
    <x v="0"/>
    <s v="Henry Cox"/>
    <d v="2016-12-18T00:00:00"/>
    <x v="11"/>
    <s v="2016"/>
    <x v="0"/>
    <n v="6"/>
    <n v="12.42"/>
    <n v="74.52"/>
  </r>
  <r>
    <x v="0"/>
    <x v="1"/>
    <x v="0"/>
    <s v="Gerald Phillips"/>
    <d v="2016-12-18T00:00:00"/>
    <x v="11"/>
    <s v="2016"/>
    <x v="1"/>
    <n v="10"/>
    <n v="16.32"/>
    <n v="163.19999999999999"/>
  </r>
  <r>
    <x v="3"/>
    <x v="3"/>
    <x v="0"/>
    <s v="Rachel Larson"/>
    <d v="2016-12-18T00:00:00"/>
    <x v="11"/>
    <s v="2016"/>
    <x v="0"/>
    <n v="5"/>
    <n v="12.42"/>
    <n v="62.1"/>
  </r>
  <r>
    <x v="2"/>
    <x v="2"/>
    <x v="1"/>
    <s v="Emily Matthews"/>
    <d v="2016-12-18T00:00:00"/>
    <x v="11"/>
    <s v="2016"/>
    <x v="0"/>
    <n v="2"/>
    <n v="12.42"/>
    <n v="24.84"/>
  </r>
  <r>
    <x v="2"/>
    <x v="5"/>
    <x v="1"/>
    <s v="Andrea Lawrence"/>
    <d v="2016-12-18T00:00:00"/>
    <x v="11"/>
    <s v="2016"/>
    <x v="3"/>
    <n v="1"/>
    <n v="53.35"/>
    <n v="53.35"/>
  </r>
  <r>
    <x v="2"/>
    <x v="5"/>
    <x v="1"/>
    <s v="Frank Garrett"/>
    <d v="2016-12-18T00:00:00"/>
    <x v="11"/>
    <s v="2016"/>
    <x v="2"/>
    <n v="9"/>
    <n v="17.829999999999998"/>
    <n v="160.46999999999997"/>
  </r>
  <r>
    <x v="3"/>
    <x v="1"/>
    <x v="0"/>
    <s v="Dorothy Patterson"/>
    <d v="2016-12-19T00:00:00"/>
    <x v="11"/>
    <s v="2016"/>
    <x v="3"/>
    <n v="10"/>
    <n v="53.35"/>
    <n v="533.5"/>
  </r>
  <r>
    <x v="2"/>
    <x v="2"/>
    <x v="1"/>
    <s v="Paula Ross"/>
    <d v="2016-12-19T00:00:00"/>
    <x v="11"/>
    <s v="2016"/>
    <x v="1"/>
    <n v="7"/>
    <n v="16.32"/>
    <n v="114.24000000000001"/>
  </r>
  <r>
    <x v="0"/>
    <x v="3"/>
    <x v="0"/>
    <s v="Judith Wood"/>
    <d v="2016-12-19T00:00:00"/>
    <x v="11"/>
    <s v="2016"/>
    <x v="3"/>
    <n v="8"/>
    <n v="53.35"/>
    <n v="426.8"/>
  </r>
  <r>
    <x v="0"/>
    <x v="0"/>
    <x v="0"/>
    <s v="Walter Meyer"/>
    <d v="2016-12-19T00:00:00"/>
    <x v="11"/>
    <s v="2016"/>
    <x v="0"/>
    <n v="8"/>
    <n v="12.42"/>
    <n v="99.36"/>
  </r>
  <r>
    <x v="0"/>
    <x v="1"/>
    <x v="0"/>
    <s v="Lillian Wood"/>
    <d v="2016-12-19T00:00:00"/>
    <x v="11"/>
    <s v="2016"/>
    <x v="0"/>
    <n v="8"/>
    <n v="12.42"/>
    <n v="99.36"/>
  </r>
  <r>
    <x v="2"/>
    <x v="4"/>
    <x v="1"/>
    <s v="Clarence Bishop"/>
    <d v="2016-12-19T00:00:00"/>
    <x v="11"/>
    <s v="2016"/>
    <x v="3"/>
    <n v="4"/>
    <n v="53.35"/>
    <n v="213.4"/>
  </r>
  <r>
    <x v="0"/>
    <x v="0"/>
    <x v="0"/>
    <s v="Steven Kelly"/>
    <d v="2016-12-19T00:00:00"/>
    <x v="11"/>
    <s v="2016"/>
    <x v="3"/>
    <n v="7"/>
    <n v="53.35"/>
    <n v="373.45"/>
  </r>
  <r>
    <x v="0"/>
    <x v="1"/>
    <x v="0"/>
    <s v="Robert Hayes"/>
    <d v="2016-12-19T00:00:00"/>
    <x v="11"/>
    <s v="2016"/>
    <x v="0"/>
    <n v="10"/>
    <n v="12.42"/>
    <n v="124.2"/>
  </r>
  <r>
    <x v="3"/>
    <x v="1"/>
    <x v="0"/>
    <s v="Louis Mason"/>
    <d v="2016-12-19T00:00:00"/>
    <x v="11"/>
    <s v="2016"/>
    <x v="1"/>
    <n v="1"/>
    <n v="16.32"/>
    <n v="16.32"/>
  </r>
  <r>
    <x v="0"/>
    <x v="0"/>
    <x v="0"/>
    <s v="Carolyn Scott"/>
    <d v="2016-12-19T00:00:00"/>
    <x v="11"/>
    <s v="2016"/>
    <x v="0"/>
    <n v="5"/>
    <n v="12.42"/>
    <n v="62.1"/>
  </r>
  <r>
    <x v="4"/>
    <x v="3"/>
    <x v="0"/>
    <s v="Ernest Bishop"/>
    <d v="2016-12-19T00:00:00"/>
    <x v="11"/>
    <s v="2016"/>
    <x v="2"/>
    <n v="6"/>
    <n v="17.829999999999998"/>
    <n v="106.97999999999999"/>
  </r>
  <r>
    <x v="0"/>
    <x v="1"/>
    <x v="0"/>
    <s v="Betty Stewart"/>
    <d v="2016-12-19T00:00:00"/>
    <x v="11"/>
    <s v="2016"/>
    <x v="2"/>
    <n v="2"/>
    <n v="17.829999999999998"/>
    <n v="35.659999999999997"/>
  </r>
  <r>
    <x v="4"/>
    <x v="1"/>
    <x v="0"/>
    <s v="Frank Owens"/>
    <d v="2016-12-19T00:00:00"/>
    <x v="11"/>
    <s v="2016"/>
    <x v="3"/>
    <n v="3"/>
    <n v="53.35"/>
    <n v="160.05000000000001"/>
  </r>
  <r>
    <x v="3"/>
    <x v="0"/>
    <x v="0"/>
    <s v="Carolyn Scott"/>
    <d v="2016-12-19T00:00:00"/>
    <x v="11"/>
    <s v="2016"/>
    <x v="0"/>
    <n v="3"/>
    <n v="12.42"/>
    <n v="37.26"/>
  </r>
  <r>
    <x v="0"/>
    <x v="0"/>
    <x v="0"/>
    <s v="Bobby Mitchell"/>
    <d v="2016-12-19T00:00:00"/>
    <x v="11"/>
    <s v="2016"/>
    <x v="3"/>
    <n v="7"/>
    <n v="53.35"/>
    <n v="373.45"/>
  </r>
  <r>
    <x v="0"/>
    <x v="0"/>
    <x v="0"/>
    <s v="Joseph Bishop"/>
    <d v="2016-12-19T00:00:00"/>
    <x v="11"/>
    <s v="2016"/>
    <x v="2"/>
    <n v="8"/>
    <n v="17.829999999999998"/>
    <n v="142.63999999999999"/>
  </r>
  <r>
    <x v="2"/>
    <x v="4"/>
    <x v="1"/>
    <s v="Brian Roberts"/>
    <d v="2016-12-19T00:00:00"/>
    <x v="11"/>
    <s v="2016"/>
    <x v="3"/>
    <n v="9"/>
    <n v="53.35"/>
    <n v="480.15000000000003"/>
  </r>
  <r>
    <x v="2"/>
    <x v="5"/>
    <x v="1"/>
    <s v="Martha Bell"/>
    <d v="2016-12-19T00:00:00"/>
    <x v="11"/>
    <s v="2016"/>
    <x v="3"/>
    <n v="4"/>
    <n v="53.35"/>
    <n v="213.4"/>
  </r>
  <r>
    <x v="0"/>
    <x v="0"/>
    <x v="0"/>
    <s v="Jennifer Reyes"/>
    <d v="2016-12-19T00:00:00"/>
    <x v="11"/>
    <s v="2016"/>
    <x v="2"/>
    <n v="8"/>
    <n v="17.829999999999998"/>
    <n v="142.63999999999999"/>
  </r>
  <r>
    <x v="0"/>
    <x v="0"/>
    <x v="0"/>
    <s v="Virginia Foster"/>
    <d v="2016-12-19T00:00:00"/>
    <x v="11"/>
    <s v="2016"/>
    <x v="0"/>
    <n v="10"/>
    <n v="12.42"/>
    <n v="124.2"/>
  </r>
  <r>
    <x v="0"/>
    <x v="0"/>
    <x v="0"/>
    <s v="Walter Kennedy"/>
    <d v="2016-12-19T00:00:00"/>
    <x v="11"/>
    <s v="2016"/>
    <x v="3"/>
    <n v="10"/>
    <n v="53.35"/>
    <n v="533.5"/>
  </r>
  <r>
    <x v="2"/>
    <x v="4"/>
    <x v="1"/>
    <s v="Edward Taylor"/>
    <d v="2016-12-19T00:00:00"/>
    <x v="11"/>
    <s v="2016"/>
    <x v="0"/>
    <n v="7"/>
    <n v="12.42"/>
    <n v="86.94"/>
  </r>
  <r>
    <x v="3"/>
    <x v="3"/>
    <x v="0"/>
    <s v="Heather Larson"/>
    <d v="2016-12-19T00:00:00"/>
    <x v="11"/>
    <s v="2016"/>
    <x v="3"/>
    <n v="2"/>
    <n v="53.35"/>
    <n v="106.7"/>
  </r>
  <r>
    <x v="2"/>
    <x v="2"/>
    <x v="1"/>
    <s v="Craig Thomas"/>
    <d v="2016-12-19T00:00:00"/>
    <x v="11"/>
    <s v="2016"/>
    <x v="0"/>
    <n v="2"/>
    <n v="12.42"/>
    <n v="24.84"/>
  </r>
  <r>
    <x v="2"/>
    <x v="5"/>
    <x v="1"/>
    <s v="Tina Schmidt"/>
    <d v="2016-12-19T00:00:00"/>
    <x v="11"/>
    <s v="2016"/>
    <x v="0"/>
    <n v="2"/>
    <n v="12.42"/>
    <n v="24.84"/>
  </r>
  <r>
    <x v="2"/>
    <x v="4"/>
    <x v="1"/>
    <s v="Martha Harper"/>
    <d v="2016-12-19T00:00:00"/>
    <x v="11"/>
    <s v="2016"/>
    <x v="0"/>
    <n v="10"/>
    <n v="12.42"/>
    <n v="124.2"/>
  </r>
  <r>
    <x v="2"/>
    <x v="2"/>
    <x v="1"/>
    <s v="Susan Jacobs"/>
    <d v="2016-12-19T00:00:00"/>
    <x v="11"/>
    <s v="2016"/>
    <x v="0"/>
    <n v="7"/>
    <n v="12.42"/>
    <n v="86.94"/>
  </r>
  <r>
    <x v="2"/>
    <x v="5"/>
    <x v="1"/>
    <s v="Kathy Porter"/>
    <d v="2016-12-19T00:00:00"/>
    <x v="11"/>
    <s v="2016"/>
    <x v="2"/>
    <n v="6"/>
    <n v="17.829999999999998"/>
    <n v="106.97999999999999"/>
  </r>
  <r>
    <x v="4"/>
    <x v="3"/>
    <x v="0"/>
    <s v="Judy Carpenter"/>
    <d v="2016-12-19T00:00:00"/>
    <x v="11"/>
    <s v="2016"/>
    <x v="2"/>
    <n v="8"/>
    <n v="17.829999999999998"/>
    <n v="142.63999999999999"/>
  </r>
  <r>
    <x v="0"/>
    <x v="3"/>
    <x v="0"/>
    <s v="Albert Dunn"/>
    <d v="2016-12-19T00:00:00"/>
    <x v="11"/>
    <s v="2016"/>
    <x v="2"/>
    <n v="9"/>
    <n v="17.829999999999998"/>
    <n v="160.46999999999997"/>
  </r>
  <r>
    <x v="0"/>
    <x v="0"/>
    <x v="0"/>
    <s v="Deborah Wells"/>
    <d v="2016-12-19T00:00:00"/>
    <x v="11"/>
    <s v="2016"/>
    <x v="1"/>
    <n v="9"/>
    <n v="16.32"/>
    <n v="146.88"/>
  </r>
  <r>
    <x v="1"/>
    <x v="2"/>
    <x v="1"/>
    <s v="Ruby Gonzales"/>
    <d v="2016-12-20T00:00:00"/>
    <x v="11"/>
    <s v="2016"/>
    <x v="0"/>
    <n v="5"/>
    <n v="12.42"/>
    <n v="62.1"/>
  </r>
  <r>
    <x v="1"/>
    <x v="4"/>
    <x v="1"/>
    <s v="Clarence Bishop"/>
    <d v="2016-12-20T00:00:00"/>
    <x v="11"/>
    <s v="2016"/>
    <x v="0"/>
    <n v="2"/>
    <n v="12.42"/>
    <n v="24.84"/>
  </r>
  <r>
    <x v="3"/>
    <x v="0"/>
    <x v="0"/>
    <s v="Amy Carr"/>
    <d v="2016-12-20T00:00:00"/>
    <x v="11"/>
    <s v="2016"/>
    <x v="3"/>
    <n v="7"/>
    <n v="53.35"/>
    <n v="373.45"/>
  </r>
  <r>
    <x v="0"/>
    <x v="0"/>
    <x v="0"/>
    <s v="Alice Kelly"/>
    <d v="2016-12-20T00:00:00"/>
    <x v="11"/>
    <s v="2016"/>
    <x v="3"/>
    <n v="5"/>
    <n v="53.35"/>
    <n v="266.75"/>
  </r>
  <r>
    <x v="0"/>
    <x v="0"/>
    <x v="0"/>
    <s v="Jean Fowler"/>
    <d v="2016-12-20T00:00:00"/>
    <x v="11"/>
    <s v="2016"/>
    <x v="0"/>
    <n v="3"/>
    <n v="12.42"/>
    <n v="37.26"/>
  </r>
  <r>
    <x v="0"/>
    <x v="0"/>
    <x v="0"/>
    <s v="Joseph Bishop"/>
    <d v="2016-12-20T00:00:00"/>
    <x v="11"/>
    <s v="2016"/>
    <x v="1"/>
    <n v="10"/>
    <n v="16.32"/>
    <n v="163.19999999999999"/>
  </r>
  <r>
    <x v="0"/>
    <x v="0"/>
    <x v="0"/>
    <s v="Mary Nelson"/>
    <d v="2016-12-20T00:00:00"/>
    <x v="11"/>
    <s v="2016"/>
    <x v="0"/>
    <n v="4"/>
    <n v="12.42"/>
    <n v="49.68"/>
  </r>
  <r>
    <x v="0"/>
    <x v="3"/>
    <x v="0"/>
    <s v="Phyllis Gonzales"/>
    <d v="2016-12-20T00:00:00"/>
    <x v="11"/>
    <s v="2016"/>
    <x v="0"/>
    <n v="2"/>
    <n v="12.42"/>
    <n v="24.84"/>
  </r>
  <r>
    <x v="0"/>
    <x v="6"/>
    <x v="0"/>
    <s v="Katherine Carroll"/>
    <d v="2016-12-20T00:00:00"/>
    <x v="11"/>
    <s v="2016"/>
    <x v="1"/>
    <n v="6"/>
    <n v="16.32"/>
    <n v="97.92"/>
  </r>
  <r>
    <x v="2"/>
    <x v="4"/>
    <x v="1"/>
    <s v="Roger Bell"/>
    <d v="2016-12-20T00:00:00"/>
    <x v="11"/>
    <s v="2016"/>
    <x v="3"/>
    <n v="1"/>
    <n v="53.35"/>
    <n v="53.35"/>
  </r>
  <r>
    <x v="2"/>
    <x v="7"/>
    <x v="1"/>
    <s v="Laura Mcdonald"/>
    <d v="2016-12-20T00:00:00"/>
    <x v="11"/>
    <s v="2016"/>
    <x v="2"/>
    <n v="4"/>
    <n v="17.829999999999998"/>
    <n v="71.319999999999993"/>
  </r>
  <r>
    <x v="2"/>
    <x v="2"/>
    <x v="1"/>
    <s v="Arthur Green"/>
    <d v="2016-12-20T00:00:00"/>
    <x v="11"/>
    <s v="2016"/>
    <x v="0"/>
    <n v="1"/>
    <n v="12.42"/>
    <n v="12.42"/>
  </r>
  <r>
    <x v="4"/>
    <x v="0"/>
    <x v="0"/>
    <s v="Todd Spencer"/>
    <d v="2016-12-20T00:00:00"/>
    <x v="11"/>
    <s v="2016"/>
    <x v="3"/>
    <n v="3"/>
    <n v="53.35"/>
    <n v="160.05000000000001"/>
  </r>
  <r>
    <x v="2"/>
    <x v="5"/>
    <x v="1"/>
    <s v="Frank Garrett"/>
    <d v="2016-12-20T00:00:00"/>
    <x v="11"/>
    <s v="2016"/>
    <x v="0"/>
    <n v="2"/>
    <n v="12.42"/>
    <n v="24.84"/>
  </r>
  <r>
    <x v="3"/>
    <x v="3"/>
    <x v="0"/>
    <s v="Victor Bell"/>
    <d v="2016-12-20T00:00:00"/>
    <x v="11"/>
    <s v="2016"/>
    <x v="1"/>
    <n v="8"/>
    <n v="16.32"/>
    <n v="130.56"/>
  </r>
  <r>
    <x v="0"/>
    <x v="0"/>
    <x v="0"/>
    <s v="Frank Murphy"/>
    <d v="2016-12-20T00:00:00"/>
    <x v="11"/>
    <s v="2016"/>
    <x v="3"/>
    <n v="4"/>
    <n v="53.35"/>
    <n v="213.4"/>
  </r>
  <r>
    <x v="3"/>
    <x v="1"/>
    <x v="0"/>
    <s v="Bonnie Wagner"/>
    <d v="2016-12-20T00:00:00"/>
    <x v="11"/>
    <s v="2016"/>
    <x v="0"/>
    <n v="2"/>
    <n v="12.42"/>
    <n v="24.84"/>
  </r>
  <r>
    <x v="1"/>
    <x v="2"/>
    <x v="1"/>
    <s v="Judy Sanchez"/>
    <d v="2016-12-20T00:00:00"/>
    <x v="11"/>
    <s v="2016"/>
    <x v="3"/>
    <n v="7"/>
    <n v="53.35"/>
    <n v="373.45"/>
  </r>
  <r>
    <x v="3"/>
    <x v="0"/>
    <x v="0"/>
    <s v="Frances Lane"/>
    <d v="2016-12-20T00:00:00"/>
    <x v="11"/>
    <s v="2016"/>
    <x v="0"/>
    <n v="2"/>
    <n v="12.42"/>
    <n v="24.84"/>
  </r>
  <r>
    <x v="3"/>
    <x v="1"/>
    <x v="0"/>
    <s v="Louise Frazier"/>
    <d v="2016-12-20T00:00:00"/>
    <x v="11"/>
    <s v="2016"/>
    <x v="1"/>
    <n v="6"/>
    <n v="16.32"/>
    <n v="97.92"/>
  </r>
  <r>
    <x v="3"/>
    <x v="3"/>
    <x v="0"/>
    <s v="Benjamin Willis"/>
    <d v="2016-12-20T00:00:00"/>
    <x v="11"/>
    <s v="2016"/>
    <x v="3"/>
    <n v="10"/>
    <n v="53.35"/>
    <n v="533.5"/>
  </r>
  <r>
    <x v="4"/>
    <x v="3"/>
    <x v="0"/>
    <s v="Anthony Ruiz"/>
    <d v="2016-12-20T00:00:00"/>
    <x v="11"/>
    <s v="2016"/>
    <x v="1"/>
    <n v="5"/>
    <n v="16.32"/>
    <n v="81.599999999999994"/>
  </r>
  <r>
    <x v="3"/>
    <x v="6"/>
    <x v="0"/>
    <s v="Theresa Kennedy"/>
    <d v="2016-12-20T00:00:00"/>
    <x v="11"/>
    <s v="2016"/>
    <x v="0"/>
    <n v="4"/>
    <n v="12.42"/>
    <n v="49.68"/>
  </r>
  <r>
    <x v="0"/>
    <x v="0"/>
    <x v="0"/>
    <s v="Howard Adams"/>
    <d v="2016-12-20T00:00:00"/>
    <x v="11"/>
    <s v="2016"/>
    <x v="0"/>
    <n v="9"/>
    <n v="12.42"/>
    <n v="111.78"/>
  </r>
  <r>
    <x v="4"/>
    <x v="1"/>
    <x v="0"/>
    <s v="Christina Little"/>
    <d v="2016-12-20T00:00:00"/>
    <x v="11"/>
    <s v="2016"/>
    <x v="1"/>
    <n v="2"/>
    <n v="16.32"/>
    <n v="32.64"/>
  </r>
  <r>
    <x v="0"/>
    <x v="0"/>
    <x v="0"/>
    <s v="Virginia Foster"/>
    <d v="2016-12-20T00:00:00"/>
    <x v="11"/>
    <s v="2016"/>
    <x v="0"/>
    <n v="8"/>
    <n v="12.42"/>
    <n v="99.36"/>
  </r>
  <r>
    <x v="4"/>
    <x v="1"/>
    <x v="0"/>
    <s v="Jennifer Black"/>
    <d v="2016-12-20T00:00:00"/>
    <x v="11"/>
    <s v="2016"/>
    <x v="0"/>
    <n v="7"/>
    <n v="12.42"/>
    <n v="86.94"/>
  </r>
  <r>
    <x v="2"/>
    <x v="4"/>
    <x v="1"/>
    <s v="Henry Stanley"/>
    <d v="2016-12-21T00:00:00"/>
    <x v="11"/>
    <s v="2016"/>
    <x v="0"/>
    <n v="10"/>
    <n v="12.42"/>
    <n v="124.2"/>
  </r>
  <r>
    <x v="1"/>
    <x v="4"/>
    <x v="1"/>
    <s v="Teresa Payne"/>
    <d v="2016-12-21T00:00:00"/>
    <x v="11"/>
    <s v="2016"/>
    <x v="3"/>
    <n v="3"/>
    <n v="53.35"/>
    <n v="160.05000000000001"/>
  </r>
  <r>
    <x v="1"/>
    <x v="5"/>
    <x v="1"/>
    <s v="Edward Foster"/>
    <d v="2016-12-21T00:00:00"/>
    <x v="11"/>
    <s v="2016"/>
    <x v="1"/>
    <n v="8"/>
    <n v="16.32"/>
    <n v="130.56"/>
  </r>
  <r>
    <x v="1"/>
    <x v="4"/>
    <x v="1"/>
    <s v="Michelle Phillips"/>
    <d v="2016-12-21T00:00:00"/>
    <x v="11"/>
    <s v="2016"/>
    <x v="2"/>
    <n v="8"/>
    <n v="17.829999999999998"/>
    <n v="142.63999999999999"/>
  </r>
  <r>
    <x v="0"/>
    <x v="0"/>
    <x v="0"/>
    <s v="Andrea King"/>
    <d v="2016-12-21T00:00:00"/>
    <x v="11"/>
    <s v="2016"/>
    <x v="3"/>
    <n v="7"/>
    <n v="53.35"/>
    <n v="373.45"/>
  </r>
  <r>
    <x v="1"/>
    <x v="5"/>
    <x v="1"/>
    <s v="Norma West"/>
    <d v="2016-12-21T00:00:00"/>
    <x v="11"/>
    <s v="2016"/>
    <x v="2"/>
    <n v="9"/>
    <n v="17.829999999999998"/>
    <n v="160.46999999999997"/>
  </r>
  <r>
    <x v="3"/>
    <x v="0"/>
    <x v="0"/>
    <s v="Justin Dixon"/>
    <d v="2016-12-21T00:00:00"/>
    <x v="11"/>
    <s v="2016"/>
    <x v="1"/>
    <n v="2"/>
    <n v="16.32"/>
    <n v="32.64"/>
  </r>
  <r>
    <x v="3"/>
    <x v="0"/>
    <x v="0"/>
    <s v="Cheryl Myers"/>
    <d v="2016-12-21T00:00:00"/>
    <x v="11"/>
    <s v="2016"/>
    <x v="2"/>
    <n v="9"/>
    <n v="17.829999999999998"/>
    <n v="160.46999999999997"/>
  </r>
  <r>
    <x v="4"/>
    <x v="3"/>
    <x v="0"/>
    <s v="Denise Mitchell"/>
    <d v="2016-12-21T00:00:00"/>
    <x v="11"/>
    <s v="2016"/>
    <x v="0"/>
    <n v="4"/>
    <n v="12.42"/>
    <n v="49.68"/>
  </r>
  <r>
    <x v="4"/>
    <x v="1"/>
    <x v="0"/>
    <s v="Tina Jones"/>
    <d v="2016-12-21T00:00:00"/>
    <x v="11"/>
    <s v="2016"/>
    <x v="0"/>
    <n v="5"/>
    <n v="12.42"/>
    <n v="62.1"/>
  </r>
  <r>
    <x v="0"/>
    <x v="3"/>
    <x v="0"/>
    <s v="James Wheeler"/>
    <d v="2016-12-21T00:00:00"/>
    <x v="11"/>
    <s v="2016"/>
    <x v="3"/>
    <n v="9"/>
    <n v="53.35"/>
    <n v="480.15000000000003"/>
  </r>
  <r>
    <x v="4"/>
    <x v="6"/>
    <x v="0"/>
    <s v="Carlos Stephens"/>
    <d v="2016-12-21T00:00:00"/>
    <x v="11"/>
    <s v="2016"/>
    <x v="3"/>
    <n v="10"/>
    <n v="53.35"/>
    <n v="533.5"/>
  </r>
  <r>
    <x v="0"/>
    <x v="3"/>
    <x v="0"/>
    <s v="Edward Wells"/>
    <d v="2016-12-21T00:00:00"/>
    <x v="11"/>
    <s v="2016"/>
    <x v="3"/>
    <n v="8"/>
    <n v="53.35"/>
    <n v="426.8"/>
  </r>
  <r>
    <x v="3"/>
    <x v="0"/>
    <x v="0"/>
    <s v="Alan Romero"/>
    <d v="2016-12-21T00:00:00"/>
    <x v="11"/>
    <s v="2016"/>
    <x v="0"/>
    <n v="1"/>
    <n v="12.42"/>
    <n v="12.42"/>
  </r>
  <r>
    <x v="1"/>
    <x v="4"/>
    <x v="1"/>
    <s v="Roger Bell"/>
    <d v="2016-12-21T00:00:00"/>
    <x v="11"/>
    <s v="2016"/>
    <x v="2"/>
    <n v="2"/>
    <n v="17.829999999999998"/>
    <n v="35.659999999999997"/>
  </r>
  <r>
    <x v="2"/>
    <x v="4"/>
    <x v="1"/>
    <s v="Alan Cole"/>
    <d v="2016-12-21T00:00:00"/>
    <x v="11"/>
    <s v="2016"/>
    <x v="1"/>
    <n v="3"/>
    <n v="16.32"/>
    <n v="48.96"/>
  </r>
  <r>
    <x v="0"/>
    <x v="0"/>
    <x v="0"/>
    <s v="Ann Duncan"/>
    <d v="2016-12-21T00:00:00"/>
    <x v="11"/>
    <s v="2016"/>
    <x v="2"/>
    <n v="7"/>
    <n v="17.829999999999998"/>
    <n v="124.80999999999999"/>
  </r>
  <r>
    <x v="3"/>
    <x v="0"/>
    <x v="0"/>
    <s v="Carolyn Vasquez"/>
    <d v="2016-12-21T00:00:00"/>
    <x v="11"/>
    <s v="2016"/>
    <x v="1"/>
    <n v="2"/>
    <n v="16.32"/>
    <n v="32.64"/>
  </r>
  <r>
    <x v="2"/>
    <x v="2"/>
    <x v="1"/>
    <s v="Judy Sanchez"/>
    <d v="2016-12-21T00:00:00"/>
    <x v="11"/>
    <s v="2016"/>
    <x v="0"/>
    <n v="3"/>
    <n v="12.42"/>
    <n v="37.26"/>
  </r>
  <r>
    <x v="2"/>
    <x v="5"/>
    <x v="1"/>
    <s v="Joshua Baker"/>
    <d v="2016-12-21T00:00:00"/>
    <x v="11"/>
    <s v="2016"/>
    <x v="0"/>
    <n v="1"/>
    <n v="12.42"/>
    <n v="12.42"/>
  </r>
  <r>
    <x v="3"/>
    <x v="3"/>
    <x v="0"/>
    <s v="Harold Matthews"/>
    <d v="2016-12-21T00:00:00"/>
    <x v="11"/>
    <s v="2016"/>
    <x v="2"/>
    <n v="10"/>
    <n v="17.829999999999998"/>
    <n v="178.29999999999998"/>
  </r>
  <r>
    <x v="2"/>
    <x v="4"/>
    <x v="1"/>
    <s v="Alice Brown"/>
    <d v="2016-12-21T00:00:00"/>
    <x v="11"/>
    <s v="2016"/>
    <x v="3"/>
    <n v="2"/>
    <n v="53.35"/>
    <n v="106.7"/>
  </r>
  <r>
    <x v="0"/>
    <x v="0"/>
    <x v="0"/>
    <s v="Randy West"/>
    <d v="2016-12-21T00:00:00"/>
    <x v="11"/>
    <s v="2016"/>
    <x v="0"/>
    <n v="2"/>
    <n v="12.42"/>
    <n v="24.84"/>
  </r>
  <r>
    <x v="4"/>
    <x v="0"/>
    <x v="0"/>
    <s v="Alice Kelly"/>
    <d v="2016-12-21T00:00:00"/>
    <x v="11"/>
    <s v="2016"/>
    <x v="3"/>
    <n v="5"/>
    <n v="53.35"/>
    <n v="266.75"/>
  </r>
  <r>
    <x v="0"/>
    <x v="1"/>
    <x v="0"/>
    <s v="Cynthia Day"/>
    <d v="2016-12-21T00:00:00"/>
    <x v="11"/>
    <s v="2016"/>
    <x v="1"/>
    <n v="8"/>
    <n v="16.32"/>
    <n v="130.56"/>
  </r>
  <r>
    <x v="2"/>
    <x v="7"/>
    <x v="1"/>
    <s v="Kimberly Bennett"/>
    <d v="2016-12-21T00:00:00"/>
    <x v="11"/>
    <s v="2016"/>
    <x v="2"/>
    <n v="1"/>
    <n v="17.829999999999998"/>
    <n v="17.829999999999998"/>
  </r>
  <r>
    <x v="0"/>
    <x v="0"/>
    <x v="0"/>
    <s v="Mary Nelson"/>
    <d v="2016-12-22T00:00:00"/>
    <x v="11"/>
    <s v="2016"/>
    <x v="0"/>
    <n v="8"/>
    <n v="12.42"/>
    <n v="99.36"/>
  </r>
  <r>
    <x v="2"/>
    <x v="7"/>
    <x v="1"/>
    <s v="Craig Lewis"/>
    <d v="2016-12-22T00:00:00"/>
    <x v="11"/>
    <s v="2016"/>
    <x v="0"/>
    <n v="10"/>
    <n v="12.42"/>
    <n v="124.2"/>
  </r>
  <r>
    <x v="0"/>
    <x v="0"/>
    <x v="0"/>
    <s v="Bruce Reynolds"/>
    <d v="2016-12-22T00:00:00"/>
    <x v="11"/>
    <s v="2016"/>
    <x v="3"/>
    <n v="2"/>
    <n v="53.35"/>
    <n v="106.7"/>
  </r>
  <r>
    <x v="2"/>
    <x v="4"/>
    <x v="1"/>
    <s v="Joseph Reynolds"/>
    <d v="2016-12-22T00:00:00"/>
    <x v="11"/>
    <s v="2016"/>
    <x v="2"/>
    <n v="3"/>
    <n v="17.829999999999998"/>
    <n v="53.489999999999995"/>
  </r>
  <r>
    <x v="3"/>
    <x v="0"/>
    <x v="0"/>
    <s v="Eugene Hughes"/>
    <d v="2016-12-22T00:00:00"/>
    <x v="11"/>
    <s v="2016"/>
    <x v="0"/>
    <n v="8"/>
    <n v="12.42"/>
    <n v="99.36"/>
  </r>
  <r>
    <x v="3"/>
    <x v="1"/>
    <x v="0"/>
    <s v="Lillian Wood"/>
    <d v="2016-12-22T00:00:00"/>
    <x v="11"/>
    <s v="2016"/>
    <x v="0"/>
    <n v="6"/>
    <n v="12.42"/>
    <n v="74.52"/>
  </r>
  <r>
    <x v="4"/>
    <x v="3"/>
    <x v="0"/>
    <s v="Emily Duncan"/>
    <d v="2016-12-22T00:00:00"/>
    <x v="11"/>
    <s v="2016"/>
    <x v="0"/>
    <n v="6"/>
    <n v="12.42"/>
    <n v="74.52"/>
  </r>
  <r>
    <x v="3"/>
    <x v="1"/>
    <x v="0"/>
    <s v="Cheryl Riley"/>
    <d v="2016-12-22T00:00:00"/>
    <x v="11"/>
    <s v="2016"/>
    <x v="3"/>
    <n v="1"/>
    <n v="53.35"/>
    <n v="53.35"/>
  </r>
  <r>
    <x v="0"/>
    <x v="3"/>
    <x v="0"/>
    <s v="Emily Duncan"/>
    <d v="2016-12-22T00:00:00"/>
    <x v="11"/>
    <s v="2016"/>
    <x v="0"/>
    <n v="1"/>
    <n v="12.42"/>
    <n v="12.42"/>
  </r>
  <r>
    <x v="0"/>
    <x v="0"/>
    <x v="0"/>
    <s v="Brandon King"/>
    <d v="2016-12-22T00:00:00"/>
    <x v="11"/>
    <s v="2016"/>
    <x v="2"/>
    <n v="9"/>
    <n v="17.829999999999998"/>
    <n v="160.46999999999997"/>
  </r>
  <r>
    <x v="2"/>
    <x v="2"/>
    <x v="1"/>
    <s v="Mary Green"/>
    <d v="2016-12-22T00:00:00"/>
    <x v="11"/>
    <s v="2016"/>
    <x v="0"/>
    <n v="8"/>
    <n v="12.42"/>
    <n v="99.36"/>
  </r>
  <r>
    <x v="2"/>
    <x v="2"/>
    <x v="1"/>
    <s v="Jerry Davis"/>
    <d v="2016-12-22T00:00:00"/>
    <x v="11"/>
    <s v="2016"/>
    <x v="1"/>
    <n v="8"/>
    <n v="16.32"/>
    <n v="130.56"/>
  </r>
  <r>
    <x v="2"/>
    <x v="2"/>
    <x v="1"/>
    <s v="Gloria Morris"/>
    <d v="2016-12-22T00:00:00"/>
    <x v="11"/>
    <s v="2016"/>
    <x v="0"/>
    <n v="4"/>
    <n v="12.42"/>
    <n v="49.68"/>
  </r>
  <r>
    <x v="4"/>
    <x v="0"/>
    <x v="0"/>
    <s v="Jennifer Reyes"/>
    <d v="2016-12-22T00:00:00"/>
    <x v="11"/>
    <s v="2016"/>
    <x v="0"/>
    <n v="6"/>
    <n v="12.42"/>
    <n v="74.52"/>
  </r>
  <r>
    <x v="3"/>
    <x v="1"/>
    <x v="0"/>
    <s v="Arthur Austin"/>
    <d v="2016-12-22T00:00:00"/>
    <x v="11"/>
    <s v="2016"/>
    <x v="0"/>
    <n v="9"/>
    <n v="12.42"/>
    <n v="111.78"/>
  </r>
  <r>
    <x v="3"/>
    <x v="1"/>
    <x v="0"/>
    <s v="Bonnie Wagner"/>
    <d v="2016-12-22T00:00:00"/>
    <x v="11"/>
    <s v="2016"/>
    <x v="2"/>
    <n v="6"/>
    <n v="17.829999999999998"/>
    <n v="106.97999999999999"/>
  </r>
  <r>
    <x v="4"/>
    <x v="6"/>
    <x v="0"/>
    <s v="Clarence Mason"/>
    <d v="2016-12-22T00:00:00"/>
    <x v="11"/>
    <s v="2016"/>
    <x v="0"/>
    <n v="2"/>
    <n v="12.42"/>
    <n v="24.84"/>
  </r>
  <r>
    <x v="3"/>
    <x v="6"/>
    <x v="0"/>
    <s v="Anna Franklin"/>
    <d v="2016-12-22T00:00:00"/>
    <x v="11"/>
    <s v="2016"/>
    <x v="2"/>
    <n v="1"/>
    <n v="17.829999999999998"/>
    <n v="17.829999999999998"/>
  </r>
  <r>
    <x v="0"/>
    <x v="0"/>
    <x v="0"/>
    <s v="Wanda Cole"/>
    <d v="2016-12-22T00:00:00"/>
    <x v="11"/>
    <s v="2016"/>
    <x v="3"/>
    <n v="2"/>
    <n v="53.35"/>
    <n v="106.7"/>
  </r>
  <r>
    <x v="3"/>
    <x v="0"/>
    <x v="0"/>
    <s v="Alice Kelly"/>
    <d v="2016-12-22T00:00:00"/>
    <x v="11"/>
    <s v="2016"/>
    <x v="1"/>
    <n v="4"/>
    <n v="16.32"/>
    <n v="65.28"/>
  </r>
  <r>
    <x v="1"/>
    <x v="4"/>
    <x v="1"/>
    <s v="Teresa Fisher"/>
    <d v="2016-12-22T00:00:00"/>
    <x v="11"/>
    <s v="2016"/>
    <x v="3"/>
    <n v="4"/>
    <n v="53.35"/>
    <n v="213.4"/>
  </r>
  <r>
    <x v="1"/>
    <x v="2"/>
    <x v="1"/>
    <s v="Ernest Hernandez"/>
    <d v="2016-12-22T00:00:00"/>
    <x v="11"/>
    <s v="2016"/>
    <x v="2"/>
    <n v="9"/>
    <n v="17.829999999999998"/>
    <n v="160.46999999999997"/>
  </r>
  <r>
    <x v="2"/>
    <x v="4"/>
    <x v="1"/>
    <s v="Gloria Mcdonald"/>
    <d v="2016-12-22T00:00:00"/>
    <x v="11"/>
    <s v="2016"/>
    <x v="2"/>
    <n v="2"/>
    <n v="17.829999999999998"/>
    <n v="35.659999999999997"/>
  </r>
  <r>
    <x v="0"/>
    <x v="1"/>
    <x v="0"/>
    <s v="Jane Sims"/>
    <d v="2016-12-22T00:00:00"/>
    <x v="11"/>
    <s v="2016"/>
    <x v="0"/>
    <n v="10"/>
    <n v="12.42"/>
    <n v="124.2"/>
  </r>
  <r>
    <x v="4"/>
    <x v="1"/>
    <x v="0"/>
    <s v="Kimberly Adams"/>
    <d v="2016-12-22T00:00:00"/>
    <x v="11"/>
    <s v="2016"/>
    <x v="3"/>
    <n v="8"/>
    <n v="53.35"/>
    <n v="426.8"/>
  </r>
  <r>
    <x v="2"/>
    <x v="2"/>
    <x v="1"/>
    <s v="Joan Austin"/>
    <d v="2016-12-22T00:00:00"/>
    <x v="11"/>
    <s v="2016"/>
    <x v="1"/>
    <n v="8"/>
    <n v="16.32"/>
    <n v="130.56"/>
  </r>
  <r>
    <x v="0"/>
    <x v="3"/>
    <x v="0"/>
    <s v="Ashley Adams"/>
    <d v="2016-12-22T00:00:00"/>
    <x v="11"/>
    <s v="2016"/>
    <x v="0"/>
    <n v="4"/>
    <n v="12.42"/>
    <n v="49.68"/>
  </r>
  <r>
    <x v="3"/>
    <x v="1"/>
    <x v="0"/>
    <s v="Heather Andrews"/>
    <d v="2016-12-22T00:00:00"/>
    <x v="11"/>
    <s v="2016"/>
    <x v="3"/>
    <n v="9"/>
    <n v="53.35"/>
    <n v="480.15000000000003"/>
  </r>
  <r>
    <x v="0"/>
    <x v="3"/>
    <x v="0"/>
    <s v="Todd Miller"/>
    <d v="2016-12-22T00:00:00"/>
    <x v="11"/>
    <s v="2016"/>
    <x v="0"/>
    <n v="1"/>
    <n v="12.42"/>
    <n v="12.42"/>
  </r>
  <r>
    <x v="1"/>
    <x v="2"/>
    <x v="1"/>
    <s v="Susan Jacobs"/>
    <d v="2016-12-22T00:00:00"/>
    <x v="11"/>
    <s v="2016"/>
    <x v="0"/>
    <n v="5"/>
    <n v="12.42"/>
    <n v="62.1"/>
  </r>
  <r>
    <x v="0"/>
    <x v="3"/>
    <x v="0"/>
    <s v="Ruth Fields"/>
    <d v="2016-12-22T00:00:00"/>
    <x v="11"/>
    <s v="2016"/>
    <x v="0"/>
    <n v="9"/>
    <n v="12.42"/>
    <n v="111.78"/>
  </r>
  <r>
    <x v="0"/>
    <x v="1"/>
    <x v="0"/>
    <s v="Kenneth Lane"/>
    <d v="2016-12-22T00:00:00"/>
    <x v="11"/>
    <s v="2016"/>
    <x v="0"/>
    <n v="7"/>
    <n v="12.42"/>
    <n v="86.94"/>
  </r>
  <r>
    <x v="0"/>
    <x v="3"/>
    <x v="0"/>
    <s v="David Allen"/>
    <d v="2016-12-23T00:00:00"/>
    <x v="11"/>
    <s v="2016"/>
    <x v="3"/>
    <n v="3"/>
    <n v="53.35"/>
    <n v="160.05000000000001"/>
  </r>
  <r>
    <x v="2"/>
    <x v="5"/>
    <x v="1"/>
    <s v="Andrea Washington"/>
    <d v="2016-12-23T00:00:00"/>
    <x v="11"/>
    <s v="2016"/>
    <x v="1"/>
    <n v="6"/>
    <n v="16.32"/>
    <n v="97.92"/>
  </r>
  <r>
    <x v="4"/>
    <x v="0"/>
    <x v="0"/>
    <s v="Carl Ford"/>
    <d v="2016-12-23T00:00:00"/>
    <x v="11"/>
    <s v="2016"/>
    <x v="3"/>
    <n v="5"/>
    <n v="53.35"/>
    <n v="266.75"/>
  </r>
  <r>
    <x v="2"/>
    <x v="2"/>
    <x v="1"/>
    <s v="Lisa Morrison"/>
    <d v="2016-12-23T00:00:00"/>
    <x v="11"/>
    <s v="2016"/>
    <x v="2"/>
    <n v="1"/>
    <n v="17.829999999999998"/>
    <n v="17.829999999999998"/>
  </r>
  <r>
    <x v="0"/>
    <x v="0"/>
    <x v="0"/>
    <s v="Eugene Hughes"/>
    <d v="2016-12-23T00:00:00"/>
    <x v="11"/>
    <s v="2016"/>
    <x v="2"/>
    <n v="4"/>
    <n v="17.829999999999998"/>
    <n v="71.319999999999993"/>
  </r>
  <r>
    <x v="0"/>
    <x v="3"/>
    <x v="0"/>
    <s v="Robert Collins"/>
    <d v="2016-12-23T00:00:00"/>
    <x v="11"/>
    <s v="2016"/>
    <x v="0"/>
    <n v="1"/>
    <n v="12.42"/>
    <n v="12.42"/>
  </r>
  <r>
    <x v="0"/>
    <x v="3"/>
    <x v="0"/>
    <s v="Theresa Torres"/>
    <d v="2016-12-23T00:00:00"/>
    <x v="11"/>
    <s v="2016"/>
    <x v="3"/>
    <n v="10"/>
    <n v="53.35"/>
    <n v="533.5"/>
  </r>
  <r>
    <x v="3"/>
    <x v="3"/>
    <x v="0"/>
    <s v="Ernest Bishop"/>
    <d v="2016-12-23T00:00:00"/>
    <x v="11"/>
    <s v="2016"/>
    <x v="0"/>
    <n v="9"/>
    <n v="12.42"/>
    <n v="111.78"/>
  </r>
  <r>
    <x v="1"/>
    <x v="2"/>
    <x v="1"/>
    <s v="Ryan Ramos"/>
    <d v="2016-12-23T00:00:00"/>
    <x v="11"/>
    <s v="2016"/>
    <x v="0"/>
    <n v="1"/>
    <n v="12.42"/>
    <n v="12.42"/>
  </r>
  <r>
    <x v="0"/>
    <x v="3"/>
    <x v="0"/>
    <s v="Judith Wood"/>
    <d v="2016-12-23T00:00:00"/>
    <x v="11"/>
    <s v="2016"/>
    <x v="3"/>
    <n v="9"/>
    <n v="53.35"/>
    <n v="480.15000000000003"/>
  </r>
  <r>
    <x v="0"/>
    <x v="3"/>
    <x v="0"/>
    <s v="Ruby Evans"/>
    <d v="2016-12-23T00:00:00"/>
    <x v="11"/>
    <s v="2016"/>
    <x v="2"/>
    <n v="10"/>
    <n v="17.829999999999998"/>
    <n v="178.29999999999998"/>
  </r>
  <r>
    <x v="0"/>
    <x v="3"/>
    <x v="0"/>
    <s v="Amy Olson"/>
    <d v="2016-12-23T00:00:00"/>
    <x v="11"/>
    <s v="2016"/>
    <x v="3"/>
    <n v="3"/>
    <n v="53.35"/>
    <n v="160.05000000000001"/>
  </r>
  <r>
    <x v="0"/>
    <x v="0"/>
    <x v="0"/>
    <s v="Amy Carr"/>
    <d v="2016-12-23T00:00:00"/>
    <x v="11"/>
    <s v="2016"/>
    <x v="2"/>
    <n v="9"/>
    <n v="17.829999999999998"/>
    <n v="160.46999999999997"/>
  </r>
  <r>
    <x v="2"/>
    <x v="4"/>
    <x v="1"/>
    <s v="Gloria Mcdonald"/>
    <d v="2016-12-23T00:00:00"/>
    <x v="11"/>
    <s v="2016"/>
    <x v="1"/>
    <n v="3"/>
    <n v="16.32"/>
    <n v="48.96"/>
  </r>
  <r>
    <x v="2"/>
    <x v="2"/>
    <x v="1"/>
    <s v="Earl White"/>
    <d v="2016-12-23T00:00:00"/>
    <x v="11"/>
    <s v="2016"/>
    <x v="0"/>
    <n v="7"/>
    <n v="12.42"/>
    <n v="86.94"/>
  </r>
  <r>
    <x v="0"/>
    <x v="0"/>
    <x v="0"/>
    <s v="Brandon King"/>
    <d v="2016-12-23T00:00:00"/>
    <x v="11"/>
    <s v="2016"/>
    <x v="2"/>
    <n v="1"/>
    <n v="17.829999999999998"/>
    <n v="17.829999999999998"/>
  </r>
  <r>
    <x v="1"/>
    <x v="5"/>
    <x v="1"/>
    <s v="Anthony White"/>
    <d v="2016-12-23T00:00:00"/>
    <x v="11"/>
    <s v="2016"/>
    <x v="1"/>
    <n v="4"/>
    <n v="16.32"/>
    <n v="65.28"/>
  </r>
  <r>
    <x v="0"/>
    <x v="0"/>
    <x v="0"/>
    <s v="Kenneth Nelson"/>
    <d v="2016-12-23T00:00:00"/>
    <x v="11"/>
    <s v="2016"/>
    <x v="0"/>
    <n v="4"/>
    <n v="12.42"/>
    <n v="49.68"/>
  </r>
  <r>
    <x v="3"/>
    <x v="0"/>
    <x v="0"/>
    <s v="Cheryl Williamson"/>
    <d v="2016-12-23T00:00:00"/>
    <x v="11"/>
    <s v="2016"/>
    <x v="0"/>
    <n v="3"/>
    <n v="12.42"/>
    <n v="37.26"/>
  </r>
  <r>
    <x v="0"/>
    <x v="0"/>
    <x v="0"/>
    <s v="Eugene Schmidt"/>
    <d v="2016-12-23T00:00:00"/>
    <x v="11"/>
    <s v="2016"/>
    <x v="2"/>
    <n v="9"/>
    <n v="17.829999999999998"/>
    <n v="160.46999999999997"/>
  </r>
  <r>
    <x v="4"/>
    <x v="1"/>
    <x v="0"/>
    <s v="Craig Mcdonald"/>
    <d v="2016-12-23T00:00:00"/>
    <x v="11"/>
    <s v="2016"/>
    <x v="2"/>
    <n v="7"/>
    <n v="17.829999999999998"/>
    <n v="124.80999999999999"/>
  </r>
  <r>
    <x v="0"/>
    <x v="3"/>
    <x v="0"/>
    <s v="Todd Miller"/>
    <d v="2016-12-23T00:00:00"/>
    <x v="11"/>
    <s v="2016"/>
    <x v="0"/>
    <n v="9"/>
    <n v="12.42"/>
    <n v="111.78"/>
  </r>
  <r>
    <x v="0"/>
    <x v="0"/>
    <x v="0"/>
    <s v="Carolyn Vasquez"/>
    <d v="2016-12-23T00:00:00"/>
    <x v="11"/>
    <s v="2016"/>
    <x v="0"/>
    <n v="2"/>
    <n v="12.42"/>
    <n v="24.84"/>
  </r>
  <r>
    <x v="1"/>
    <x v="5"/>
    <x v="1"/>
    <s v="Mary Rose"/>
    <d v="2016-12-23T00:00:00"/>
    <x v="11"/>
    <s v="2016"/>
    <x v="3"/>
    <n v="5"/>
    <n v="53.35"/>
    <n v="266.75"/>
  </r>
  <r>
    <x v="1"/>
    <x v="2"/>
    <x v="1"/>
    <s v="Margaret James"/>
    <d v="2016-12-23T00:00:00"/>
    <x v="11"/>
    <s v="2016"/>
    <x v="3"/>
    <n v="2"/>
    <n v="53.35"/>
    <n v="106.7"/>
  </r>
  <r>
    <x v="2"/>
    <x v="5"/>
    <x v="1"/>
    <s v="Nicholas Schmidt"/>
    <d v="2016-12-23T00:00:00"/>
    <x v="11"/>
    <s v="2016"/>
    <x v="2"/>
    <n v="1"/>
    <n v="17.829999999999998"/>
    <n v="17.829999999999998"/>
  </r>
  <r>
    <x v="0"/>
    <x v="1"/>
    <x v="0"/>
    <s v="Phyllis Ward"/>
    <d v="2016-12-23T00:00:00"/>
    <x v="11"/>
    <s v="2016"/>
    <x v="0"/>
    <n v="5"/>
    <n v="12.42"/>
    <n v="62.1"/>
  </r>
  <r>
    <x v="4"/>
    <x v="0"/>
    <x v="0"/>
    <s v="Alice Davis"/>
    <d v="2016-12-23T00:00:00"/>
    <x v="11"/>
    <s v="2016"/>
    <x v="0"/>
    <n v="3"/>
    <n v="12.42"/>
    <n v="37.26"/>
  </r>
  <r>
    <x v="3"/>
    <x v="3"/>
    <x v="0"/>
    <s v="Lisa Thomas"/>
    <d v="2016-12-23T00:00:00"/>
    <x v="11"/>
    <s v="2016"/>
    <x v="0"/>
    <n v="5"/>
    <n v="12.42"/>
    <n v="62.1"/>
  </r>
  <r>
    <x v="0"/>
    <x v="1"/>
    <x v="0"/>
    <s v="Debra Allen"/>
    <d v="2016-12-23T00:00:00"/>
    <x v="11"/>
    <s v="2016"/>
    <x v="0"/>
    <n v="2"/>
    <n v="12.42"/>
    <n v="24.84"/>
  </r>
  <r>
    <x v="3"/>
    <x v="1"/>
    <x v="0"/>
    <s v="Mark Rogers"/>
    <d v="2016-12-24T00:00:00"/>
    <x v="11"/>
    <s v="2016"/>
    <x v="1"/>
    <n v="5"/>
    <n v="16.32"/>
    <n v="81.599999999999994"/>
  </r>
  <r>
    <x v="1"/>
    <x v="2"/>
    <x v="1"/>
    <s v="Kathy Schmidt"/>
    <d v="2016-12-24T00:00:00"/>
    <x v="11"/>
    <s v="2016"/>
    <x v="1"/>
    <n v="4"/>
    <n v="16.32"/>
    <n v="65.28"/>
  </r>
  <r>
    <x v="2"/>
    <x v="4"/>
    <x v="1"/>
    <s v="Cynthia Matthews"/>
    <d v="2016-12-24T00:00:00"/>
    <x v="11"/>
    <s v="2016"/>
    <x v="2"/>
    <n v="9"/>
    <n v="17.829999999999998"/>
    <n v="160.46999999999997"/>
  </r>
  <r>
    <x v="2"/>
    <x v="4"/>
    <x v="1"/>
    <s v="Gloria Fisher"/>
    <d v="2016-12-24T00:00:00"/>
    <x v="11"/>
    <s v="2016"/>
    <x v="0"/>
    <n v="7"/>
    <n v="12.42"/>
    <n v="86.94"/>
  </r>
  <r>
    <x v="1"/>
    <x v="2"/>
    <x v="1"/>
    <s v="Ryan Ramos"/>
    <d v="2016-12-24T00:00:00"/>
    <x v="11"/>
    <s v="2016"/>
    <x v="0"/>
    <n v="5"/>
    <n v="12.42"/>
    <n v="62.1"/>
  </r>
  <r>
    <x v="0"/>
    <x v="3"/>
    <x v="0"/>
    <s v="James Wheeler"/>
    <d v="2016-12-24T00:00:00"/>
    <x v="11"/>
    <s v="2016"/>
    <x v="2"/>
    <n v="2"/>
    <n v="17.829999999999998"/>
    <n v="35.659999999999997"/>
  </r>
  <r>
    <x v="0"/>
    <x v="6"/>
    <x v="0"/>
    <s v="Katherine Carroll"/>
    <d v="2016-12-24T00:00:00"/>
    <x v="11"/>
    <s v="2016"/>
    <x v="2"/>
    <n v="9"/>
    <n v="17.829999999999998"/>
    <n v="160.46999999999997"/>
  </r>
  <r>
    <x v="1"/>
    <x v="2"/>
    <x v="1"/>
    <s v="Charles Collins"/>
    <d v="2016-12-24T00:00:00"/>
    <x v="11"/>
    <s v="2016"/>
    <x v="0"/>
    <n v="9"/>
    <n v="12.42"/>
    <n v="111.78"/>
  </r>
  <r>
    <x v="1"/>
    <x v="2"/>
    <x v="1"/>
    <s v="Pamela Alexander"/>
    <d v="2016-12-24T00:00:00"/>
    <x v="11"/>
    <s v="2016"/>
    <x v="2"/>
    <n v="2"/>
    <n v="17.829999999999998"/>
    <n v="35.659999999999997"/>
  </r>
  <r>
    <x v="2"/>
    <x v="4"/>
    <x v="1"/>
    <s v="Linda Wagner"/>
    <d v="2016-12-24T00:00:00"/>
    <x v="11"/>
    <s v="2016"/>
    <x v="1"/>
    <n v="1"/>
    <n v="16.32"/>
    <n v="16.32"/>
  </r>
  <r>
    <x v="0"/>
    <x v="1"/>
    <x v="0"/>
    <s v="Tammy Ferguson"/>
    <d v="2016-12-24T00:00:00"/>
    <x v="11"/>
    <s v="2016"/>
    <x v="3"/>
    <n v="5"/>
    <n v="53.35"/>
    <n v="266.75"/>
  </r>
  <r>
    <x v="0"/>
    <x v="0"/>
    <x v="0"/>
    <s v="Theresa Ellis"/>
    <d v="2016-12-24T00:00:00"/>
    <x v="11"/>
    <s v="2016"/>
    <x v="0"/>
    <n v="7"/>
    <n v="12.42"/>
    <n v="86.94"/>
  </r>
  <r>
    <x v="1"/>
    <x v="2"/>
    <x v="1"/>
    <s v="Jason Jackson"/>
    <d v="2016-12-24T00:00:00"/>
    <x v="11"/>
    <s v="2016"/>
    <x v="0"/>
    <n v="8"/>
    <n v="12.42"/>
    <n v="99.36"/>
  </r>
  <r>
    <x v="0"/>
    <x v="0"/>
    <x v="0"/>
    <s v="Cheryl Williamson"/>
    <d v="2016-12-24T00:00:00"/>
    <x v="11"/>
    <s v="2016"/>
    <x v="0"/>
    <n v="10"/>
    <n v="12.42"/>
    <n v="124.2"/>
  </r>
  <r>
    <x v="4"/>
    <x v="1"/>
    <x v="0"/>
    <s v="Lois Castillo"/>
    <d v="2016-12-24T00:00:00"/>
    <x v="11"/>
    <s v="2016"/>
    <x v="3"/>
    <n v="3"/>
    <n v="53.35"/>
    <n v="160.05000000000001"/>
  </r>
  <r>
    <x v="2"/>
    <x v="2"/>
    <x v="1"/>
    <s v="Jason Berry"/>
    <d v="2016-12-24T00:00:00"/>
    <x v="11"/>
    <s v="2016"/>
    <x v="0"/>
    <n v="8"/>
    <n v="12.42"/>
    <n v="99.36"/>
  </r>
  <r>
    <x v="0"/>
    <x v="1"/>
    <x v="0"/>
    <s v="Christina Little"/>
    <d v="2016-12-24T00:00:00"/>
    <x v="11"/>
    <s v="2016"/>
    <x v="0"/>
    <n v="10"/>
    <n v="12.42"/>
    <n v="124.2"/>
  </r>
  <r>
    <x v="1"/>
    <x v="4"/>
    <x v="1"/>
    <s v="Martha Harper"/>
    <d v="2016-12-24T00:00:00"/>
    <x v="11"/>
    <s v="2016"/>
    <x v="3"/>
    <n v="1"/>
    <n v="53.35"/>
    <n v="53.35"/>
  </r>
  <r>
    <x v="2"/>
    <x v="5"/>
    <x v="1"/>
    <s v="Laura Gutierrez"/>
    <d v="2016-12-24T00:00:00"/>
    <x v="11"/>
    <s v="2016"/>
    <x v="1"/>
    <n v="10"/>
    <n v="16.32"/>
    <n v="163.19999999999999"/>
  </r>
  <r>
    <x v="0"/>
    <x v="0"/>
    <x v="0"/>
    <s v="Louise Rivera"/>
    <d v="2016-12-24T00:00:00"/>
    <x v="11"/>
    <s v="2016"/>
    <x v="0"/>
    <n v="7"/>
    <n v="12.42"/>
    <n v="86.94"/>
  </r>
  <r>
    <x v="1"/>
    <x v="4"/>
    <x v="1"/>
    <s v="Donald Ryan"/>
    <d v="2016-12-24T00:00:00"/>
    <x v="11"/>
    <s v="2016"/>
    <x v="0"/>
    <n v="4"/>
    <n v="12.42"/>
    <n v="49.68"/>
  </r>
  <r>
    <x v="3"/>
    <x v="1"/>
    <x v="0"/>
    <s v="Cheryl Riley"/>
    <d v="2016-12-24T00:00:00"/>
    <x v="11"/>
    <s v="2016"/>
    <x v="2"/>
    <n v="7"/>
    <n v="17.829999999999998"/>
    <n v="124.80999999999999"/>
  </r>
  <r>
    <x v="0"/>
    <x v="3"/>
    <x v="0"/>
    <s v="Cynthia Mccoy"/>
    <d v="2016-12-24T00:00:00"/>
    <x v="11"/>
    <s v="2016"/>
    <x v="0"/>
    <n v="7"/>
    <n v="12.42"/>
    <n v="86.94"/>
  </r>
  <r>
    <x v="3"/>
    <x v="1"/>
    <x v="0"/>
    <s v="Arthur Austin"/>
    <d v="2016-12-24T00:00:00"/>
    <x v="11"/>
    <s v="2016"/>
    <x v="0"/>
    <n v="3"/>
    <n v="12.42"/>
    <n v="37.26"/>
  </r>
  <r>
    <x v="4"/>
    <x v="6"/>
    <x v="0"/>
    <s v="Betty Hicks"/>
    <d v="2016-12-24T00:00:00"/>
    <x v="11"/>
    <s v="2016"/>
    <x v="0"/>
    <n v="9"/>
    <n v="12.42"/>
    <n v="111.78"/>
  </r>
  <r>
    <x v="2"/>
    <x v="4"/>
    <x v="1"/>
    <s v="Julie Gonzalez"/>
    <d v="2016-12-24T00:00:00"/>
    <x v="11"/>
    <s v="2016"/>
    <x v="2"/>
    <n v="10"/>
    <n v="17.829999999999998"/>
    <n v="178.29999999999998"/>
  </r>
  <r>
    <x v="0"/>
    <x v="1"/>
    <x v="0"/>
    <s v="Katherine Mcdonald"/>
    <d v="2016-12-24T00:00:00"/>
    <x v="11"/>
    <s v="2016"/>
    <x v="0"/>
    <n v="9"/>
    <n v="12.42"/>
    <n v="111.78"/>
  </r>
  <r>
    <x v="0"/>
    <x v="0"/>
    <x v="0"/>
    <s v="Emily Anderson"/>
    <d v="2016-12-24T00:00:00"/>
    <x v="11"/>
    <s v="2016"/>
    <x v="2"/>
    <n v="6"/>
    <n v="17.829999999999998"/>
    <n v="106.97999999999999"/>
  </r>
  <r>
    <x v="0"/>
    <x v="3"/>
    <x v="0"/>
    <s v="Joseph Foster"/>
    <d v="2016-12-24T00:00:00"/>
    <x v="11"/>
    <s v="2016"/>
    <x v="1"/>
    <n v="4"/>
    <n v="16.32"/>
    <n v="65.28"/>
  </r>
  <r>
    <x v="2"/>
    <x v="2"/>
    <x v="1"/>
    <s v="Russell Cooper"/>
    <d v="2016-12-24T00:00:00"/>
    <x v="11"/>
    <s v="2016"/>
    <x v="0"/>
    <n v="6"/>
    <n v="12.42"/>
    <n v="74.52"/>
  </r>
  <r>
    <x v="2"/>
    <x v="2"/>
    <x v="1"/>
    <s v="Antonio Coleman"/>
    <d v="2016-12-24T00:00:00"/>
    <x v="11"/>
    <s v="2016"/>
    <x v="1"/>
    <n v="8"/>
    <n v="16.32"/>
    <n v="130.56"/>
  </r>
  <r>
    <x v="0"/>
    <x v="0"/>
    <x v="0"/>
    <s v="Kevin Barnes"/>
    <d v="2016-12-24T00:00:00"/>
    <x v="11"/>
    <s v="2016"/>
    <x v="0"/>
    <n v="5"/>
    <n v="12.42"/>
    <n v="62.1"/>
  </r>
  <r>
    <x v="2"/>
    <x v="4"/>
    <x v="1"/>
    <s v="Terry Pierce"/>
    <d v="2016-12-24T00:00:00"/>
    <x v="11"/>
    <s v="2016"/>
    <x v="2"/>
    <n v="7"/>
    <n v="17.829999999999998"/>
    <n v="124.80999999999999"/>
  </r>
  <r>
    <x v="0"/>
    <x v="0"/>
    <x v="0"/>
    <s v="Carolyn Scott"/>
    <d v="2016-12-24T00:00:00"/>
    <x v="11"/>
    <s v="2016"/>
    <x v="0"/>
    <n v="3"/>
    <n v="12.42"/>
    <n v="37.26"/>
  </r>
  <r>
    <x v="0"/>
    <x v="3"/>
    <x v="0"/>
    <s v="Victor Bell"/>
    <d v="2016-12-25T00:00:00"/>
    <x v="11"/>
    <s v="2016"/>
    <x v="3"/>
    <n v="7"/>
    <n v="53.35"/>
    <n v="373.45"/>
  </r>
  <r>
    <x v="3"/>
    <x v="0"/>
    <x v="0"/>
    <s v="Heather Lawrence"/>
    <d v="2016-12-25T00:00:00"/>
    <x v="11"/>
    <s v="2016"/>
    <x v="1"/>
    <n v="10"/>
    <n v="16.32"/>
    <n v="163.19999999999999"/>
  </r>
  <r>
    <x v="3"/>
    <x v="6"/>
    <x v="0"/>
    <s v="Anna Franklin"/>
    <d v="2016-12-25T00:00:00"/>
    <x v="11"/>
    <s v="2016"/>
    <x v="1"/>
    <n v="1"/>
    <n v="16.32"/>
    <n v="16.32"/>
  </r>
  <r>
    <x v="2"/>
    <x v="2"/>
    <x v="1"/>
    <s v="Beverly Garcia"/>
    <d v="2016-12-25T00:00:00"/>
    <x v="11"/>
    <s v="2016"/>
    <x v="2"/>
    <n v="7"/>
    <n v="17.829999999999998"/>
    <n v="124.80999999999999"/>
  </r>
  <r>
    <x v="4"/>
    <x v="1"/>
    <x v="0"/>
    <s v="Bonnie Wagner"/>
    <d v="2016-12-25T00:00:00"/>
    <x v="11"/>
    <s v="2016"/>
    <x v="0"/>
    <n v="4"/>
    <n v="12.42"/>
    <n v="49.68"/>
  </r>
  <r>
    <x v="2"/>
    <x v="5"/>
    <x v="1"/>
    <s v="Gerald Mcdonald"/>
    <d v="2016-12-25T00:00:00"/>
    <x v="11"/>
    <s v="2016"/>
    <x v="3"/>
    <n v="1"/>
    <n v="53.35"/>
    <n v="53.35"/>
  </r>
  <r>
    <x v="0"/>
    <x v="3"/>
    <x v="0"/>
    <s v="Rachel Larson"/>
    <d v="2016-12-25T00:00:00"/>
    <x v="11"/>
    <s v="2016"/>
    <x v="2"/>
    <n v="6"/>
    <n v="17.829999999999998"/>
    <n v="106.97999999999999"/>
  </r>
  <r>
    <x v="2"/>
    <x v="2"/>
    <x v="1"/>
    <s v="Antonio Coleman"/>
    <d v="2016-12-25T00:00:00"/>
    <x v="11"/>
    <s v="2016"/>
    <x v="2"/>
    <n v="1"/>
    <n v="17.829999999999998"/>
    <n v="17.829999999999998"/>
  </r>
  <r>
    <x v="0"/>
    <x v="0"/>
    <x v="0"/>
    <s v="Bruce Cruz"/>
    <d v="2016-12-25T00:00:00"/>
    <x v="11"/>
    <s v="2016"/>
    <x v="0"/>
    <n v="6"/>
    <n v="12.42"/>
    <n v="74.52"/>
  </r>
  <r>
    <x v="0"/>
    <x v="1"/>
    <x v="0"/>
    <s v="Helen Dean"/>
    <d v="2016-12-25T00:00:00"/>
    <x v="11"/>
    <s v="2016"/>
    <x v="0"/>
    <n v="1"/>
    <n v="12.42"/>
    <n v="12.42"/>
  </r>
  <r>
    <x v="3"/>
    <x v="1"/>
    <x v="0"/>
    <s v="Jason Black"/>
    <d v="2016-12-25T00:00:00"/>
    <x v="11"/>
    <s v="2016"/>
    <x v="0"/>
    <n v="10"/>
    <n v="12.42"/>
    <n v="124.2"/>
  </r>
  <r>
    <x v="4"/>
    <x v="0"/>
    <x v="0"/>
    <s v="Thomas Robinson"/>
    <d v="2016-12-25T00:00:00"/>
    <x v="11"/>
    <s v="2016"/>
    <x v="0"/>
    <n v="6"/>
    <n v="12.42"/>
    <n v="74.52"/>
  </r>
  <r>
    <x v="1"/>
    <x v="2"/>
    <x v="1"/>
    <s v="Judy Sanchez"/>
    <d v="2016-12-25T00:00:00"/>
    <x v="11"/>
    <s v="2016"/>
    <x v="0"/>
    <n v="1"/>
    <n v="12.42"/>
    <n v="12.42"/>
  </r>
  <r>
    <x v="3"/>
    <x v="1"/>
    <x v="0"/>
    <s v="Debra Allen"/>
    <d v="2016-12-25T00:00:00"/>
    <x v="11"/>
    <s v="2016"/>
    <x v="1"/>
    <n v="5"/>
    <n v="16.32"/>
    <n v="81.599999999999994"/>
  </r>
  <r>
    <x v="0"/>
    <x v="1"/>
    <x v="0"/>
    <s v="Lori Collins"/>
    <d v="2016-12-25T00:00:00"/>
    <x v="11"/>
    <s v="2016"/>
    <x v="2"/>
    <n v="9"/>
    <n v="17.829999999999998"/>
    <n v="160.46999999999997"/>
  </r>
  <r>
    <x v="0"/>
    <x v="1"/>
    <x v="0"/>
    <s v="Christopher Oliver"/>
    <d v="2016-12-25T00:00:00"/>
    <x v="11"/>
    <s v="2016"/>
    <x v="0"/>
    <n v="4"/>
    <n v="12.42"/>
    <n v="49.68"/>
  </r>
  <r>
    <x v="2"/>
    <x v="2"/>
    <x v="1"/>
    <s v="Cheryl Morris"/>
    <d v="2016-12-25T00:00:00"/>
    <x v="11"/>
    <s v="2016"/>
    <x v="2"/>
    <n v="8"/>
    <n v="17.829999999999998"/>
    <n v="142.63999999999999"/>
  </r>
  <r>
    <x v="3"/>
    <x v="1"/>
    <x v="0"/>
    <s v="Antonio Mason"/>
    <d v="2016-12-25T00:00:00"/>
    <x v="11"/>
    <s v="2016"/>
    <x v="3"/>
    <n v="10"/>
    <n v="53.35"/>
    <n v="533.5"/>
  </r>
  <r>
    <x v="0"/>
    <x v="1"/>
    <x v="0"/>
    <s v="Frank Owens"/>
    <d v="2016-12-25T00:00:00"/>
    <x v="11"/>
    <s v="2016"/>
    <x v="1"/>
    <n v="5"/>
    <n v="16.32"/>
    <n v="81.599999999999994"/>
  </r>
  <r>
    <x v="0"/>
    <x v="6"/>
    <x v="0"/>
    <s v="Scott Weaver"/>
    <d v="2016-12-25T00:00:00"/>
    <x v="11"/>
    <s v="2016"/>
    <x v="0"/>
    <n v="2"/>
    <n v="12.42"/>
    <n v="24.84"/>
  </r>
  <r>
    <x v="3"/>
    <x v="0"/>
    <x v="0"/>
    <s v="Craig Collins"/>
    <d v="2016-12-25T00:00:00"/>
    <x v="11"/>
    <s v="2016"/>
    <x v="0"/>
    <n v="3"/>
    <n v="12.42"/>
    <n v="37.26"/>
  </r>
  <r>
    <x v="2"/>
    <x v="2"/>
    <x v="1"/>
    <s v="Christine Jacobs"/>
    <d v="2016-12-25T00:00:00"/>
    <x v="11"/>
    <s v="2016"/>
    <x v="3"/>
    <n v="3"/>
    <n v="53.35"/>
    <n v="160.05000000000001"/>
  </r>
  <r>
    <x v="0"/>
    <x v="3"/>
    <x v="0"/>
    <s v="Edward Wells"/>
    <d v="2016-12-25T00:00:00"/>
    <x v="11"/>
    <s v="2016"/>
    <x v="0"/>
    <n v="6"/>
    <n v="12.42"/>
    <n v="74.52"/>
  </r>
  <r>
    <x v="1"/>
    <x v="2"/>
    <x v="1"/>
    <s v="Joan Austin"/>
    <d v="2016-12-25T00:00:00"/>
    <x v="11"/>
    <s v="2016"/>
    <x v="2"/>
    <n v="7"/>
    <n v="17.829999999999998"/>
    <n v="124.80999999999999"/>
  </r>
  <r>
    <x v="1"/>
    <x v="2"/>
    <x v="1"/>
    <s v="Phillip Mills"/>
    <d v="2016-12-25T00:00:00"/>
    <x v="11"/>
    <s v="2016"/>
    <x v="2"/>
    <n v="5"/>
    <n v="17.829999999999998"/>
    <n v="89.149999999999991"/>
  </r>
  <r>
    <x v="0"/>
    <x v="0"/>
    <x v="0"/>
    <s v="Jason Patterson"/>
    <d v="2016-12-25T00:00:00"/>
    <x v="11"/>
    <s v="2016"/>
    <x v="0"/>
    <n v="5"/>
    <n v="12.42"/>
    <n v="62.1"/>
  </r>
  <r>
    <x v="1"/>
    <x v="2"/>
    <x v="1"/>
    <s v="Craig Reyes"/>
    <d v="2016-12-25T00:00:00"/>
    <x v="11"/>
    <s v="2016"/>
    <x v="1"/>
    <n v="5"/>
    <n v="16.32"/>
    <n v="81.599999999999994"/>
  </r>
  <r>
    <x v="0"/>
    <x v="1"/>
    <x v="0"/>
    <s v="Carlos Greene"/>
    <d v="2016-12-25T00:00:00"/>
    <x v="11"/>
    <s v="2016"/>
    <x v="3"/>
    <n v="10"/>
    <n v="53.35"/>
    <n v="533.5"/>
  </r>
  <r>
    <x v="2"/>
    <x v="7"/>
    <x v="1"/>
    <s v="Laura Mcdonald"/>
    <d v="2016-12-25T00:00:00"/>
    <x v="11"/>
    <s v="2016"/>
    <x v="0"/>
    <n v="4"/>
    <n v="12.42"/>
    <n v="49.68"/>
  </r>
  <r>
    <x v="2"/>
    <x v="5"/>
    <x v="1"/>
    <s v="Harry Torres"/>
    <d v="2016-12-26T00:00:00"/>
    <x v="11"/>
    <s v="2016"/>
    <x v="2"/>
    <n v="3"/>
    <n v="17.829999999999998"/>
    <n v="53.489999999999995"/>
  </r>
  <r>
    <x v="2"/>
    <x v="5"/>
    <x v="1"/>
    <s v="Ann Hall"/>
    <d v="2016-12-26T00:00:00"/>
    <x v="11"/>
    <s v="2016"/>
    <x v="0"/>
    <n v="10"/>
    <n v="12.42"/>
    <n v="124.2"/>
  </r>
  <r>
    <x v="3"/>
    <x v="6"/>
    <x v="0"/>
    <s v="Marilyn Perry"/>
    <d v="2016-12-26T00:00:00"/>
    <x v="11"/>
    <s v="2016"/>
    <x v="2"/>
    <n v="6"/>
    <n v="17.829999999999998"/>
    <n v="106.97999999999999"/>
  </r>
  <r>
    <x v="0"/>
    <x v="1"/>
    <x v="0"/>
    <s v="Jennifer Black"/>
    <d v="2016-12-26T00:00:00"/>
    <x v="11"/>
    <s v="2016"/>
    <x v="2"/>
    <n v="2"/>
    <n v="17.829999999999998"/>
    <n v="35.659999999999997"/>
  </r>
  <r>
    <x v="0"/>
    <x v="1"/>
    <x v="0"/>
    <s v="Louise Frazier"/>
    <d v="2016-12-26T00:00:00"/>
    <x v="11"/>
    <s v="2016"/>
    <x v="0"/>
    <n v="2"/>
    <n v="12.42"/>
    <n v="24.84"/>
  </r>
  <r>
    <x v="0"/>
    <x v="1"/>
    <x v="0"/>
    <s v="Tina Jones"/>
    <d v="2016-12-26T00:00:00"/>
    <x v="11"/>
    <s v="2016"/>
    <x v="0"/>
    <n v="6"/>
    <n v="12.42"/>
    <n v="74.52"/>
  </r>
  <r>
    <x v="2"/>
    <x v="5"/>
    <x v="1"/>
    <s v="Steven Stewart"/>
    <d v="2016-12-26T00:00:00"/>
    <x v="11"/>
    <s v="2016"/>
    <x v="3"/>
    <n v="3"/>
    <n v="53.35"/>
    <n v="160.05000000000001"/>
  </r>
  <r>
    <x v="2"/>
    <x v="2"/>
    <x v="1"/>
    <s v="Jean Stephens"/>
    <d v="2016-12-26T00:00:00"/>
    <x v="11"/>
    <s v="2016"/>
    <x v="2"/>
    <n v="8"/>
    <n v="17.829999999999998"/>
    <n v="142.63999999999999"/>
  </r>
  <r>
    <x v="0"/>
    <x v="3"/>
    <x v="0"/>
    <s v="Cheryl Howard"/>
    <d v="2016-12-26T00:00:00"/>
    <x v="11"/>
    <s v="2016"/>
    <x v="0"/>
    <n v="9"/>
    <n v="12.42"/>
    <n v="111.78"/>
  </r>
  <r>
    <x v="0"/>
    <x v="3"/>
    <x v="0"/>
    <s v="Rebecca Williams"/>
    <d v="2016-12-26T00:00:00"/>
    <x v="11"/>
    <s v="2016"/>
    <x v="3"/>
    <n v="9"/>
    <n v="53.35"/>
    <n v="480.15000000000003"/>
  </r>
  <r>
    <x v="2"/>
    <x v="5"/>
    <x v="1"/>
    <s v="Deborah Gilbert"/>
    <d v="2016-12-26T00:00:00"/>
    <x v="11"/>
    <s v="2016"/>
    <x v="2"/>
    <n v="7"/>
    <n v="17.829999999999998"/>
    <n v="124.80999999999999"/>
  </r>
  <r>
    <x v="0"/>
    <x v="1"/>
    <x v="0"/>
    <s v="Jessica Lewis"/>
    <d v="2016-12-26T00:00:00"/>
    <x v="11"/>
    <s v="2016"/>
    <x v="3"/>
    <n v="1"/>
    <n v="53.35"/>
    <n v="53.35"/>
  </r>
  <r>
    <x v="1"/>
    <x v="5"/>
    <x v="1"/>
    <s v="Kathy Porter"/>
    <d v="2016-12-26T00:00:00"/>
    <x v="11"/>
    <s v="2016"/>
    <x v="3"/>
    <n v="6"/>
    <n v="53.35"/>
    <n v="320.10000000000002"/>
  </r>
  <r>
    <x v="0"/>
    <x v="1"/>
    <x v="0"/>
    <s v="Ronald Kim"/>
    <d v="2016-12-26T00:00:00"/>
    <x v="11"/>
    <s v="2016"/>
    <x v="1"/>
    <n v="1"/>
    <n v="16.32"/>
    <n v="16.32"/>
  </r>
  <r>
    <x v="1"/>
    <x v="5"/>
    <x v="1"/>
    <s v="Deborah Gilbert"/>
    <d v="2016-12-26T00:00:00"/>
    <x v="11"/>
    <s v="2016"/>
    <x v="2"/>
    <n v="5"/>
    <n v="17.829999999999998"/>
    <n v="89.149999999999991"/>
  </r>
  <r>
    <x v="3"/>
    <x v="3"/>
    <x v="0"/>
    <s v="Ruth Fields"/>
    <d v="2016-12-26T00:00:00"/>
    <x v="11"/>
    <s v="2016"/>
    <x v="0"/>
    <n v="6"/>
    <n v="12.42"/>
    <n v="74.52"/>
  </r>
  <r>
    <x v="2"/>
    <x v="4"/>
    <x v="1"/>
    <s v="Cynthia Matthews"/>
    <d v="2016-12-26T00:00:00"/>
    <x v="11"/>
    <s v="2016"/>
    <x v="0"/>
    <n v="10"/>
    <n v="12.42"/>
    <n v="124.2"/>
  </r>
  <r>
    <x v="2"/>
    <x v="2"/>
    <x v="1"/>
    <s v="Emily Matthews"/>
    <d v="2016-12-26T00:00:00"/>
    <x v="11"/>
    <s v="2016"/>
    <x v="1"/>
    <n v="5"/>
    <n v="16.32"/>
    <n v="81.599999999999994"/>
  </r>
  <r>
    <x v="4"/>
    <x v="3"/>
    <x v="0"/>
    <s v="Ernest Bishop"/>
    <d v="2016-12-26T00:00:00"/>
    <x v="11"/>
    <s v="2016"/>
    <x v="0"/>
    <n v="7"/>
    <n v="12.42"/>
    <n v="86.94"/>
  </r>
  <r>
    <x v="1"/>
    <x v="4"/>
    <x v="1"/>
    <s v="Craig Brooks"/>
    <d v="2016-12-26T00:00:00"/>
    <x v="11"/>
    <s v="2016"/>
    <x v="1"/>
    <n v="4"/>
    <n v="16.32"/>
    <n v="65.28"/>
  </r>
  <r>
    <x v="2"/>
    <x v="2"/>
    <x v="1"/>
    <s v="George Hill"/>
    <d v="2016-12-26T00:00:00"/>
    <x v="11"/>
    <s v="2016"/>
    <x v="3"/>
    <n v="8"/>
    <n v="53.35"/>
    <n v="426.8"/>
  </r>
  <r>
    <x v="4"/>
    <x v="1"/>
    <x v="0"/>
    <s v="Richard Walker"/>
    <d v="2016-12-26T00:00:00"/>
    <x v="11"/>
    <s v="2016"/>
    <x v="0"/>
    <n v="7"/>
    <n v="12.42"/>
    <n v="86.94"/>
  </r>
  <r>
    <x v="2"/>
    <x v="7"/>
    <x v="1"/>
    <s v="Sarah Harrison"/>
    <d v="2016-12-26T00:00:00"/>
    <x v="11"/>
    <s v="2016"/>
    <x v="1"/>
    <n v="9"/>
    <n v="16.32"/>
    <n v="146.88"/>
  </r>
  <r>
    <x v="1"/>
    <x v="2"/>
    <x v="1"/>
    <s v="Denise Henry"/>
    <d v="2016-12-26T00:00:00"/>
    <x v="11"/>
    <s v="2016"/>
    <x v="2"/>
    <n v="4"/>
    <n v="17.829999999999998"/>
    <n v="71.319999999999993"/>
  </r>
  <r>
    <x v="3"/>
    <x v="6"/>
    <x v="0"/>
    <s v="Alan Dean"/>
    <d v="2016-12-26T00:00:00"/>
    <x v="11"/>
    <s v="2016"/>
    <x v="1"/>
    <n v="2"/>
    <n v="16.32"/>
    <n v="32.64"/>
  </r>
  <r>
    <x v="0"/>
    <x v="1"/>
    <x v="0"/>
    <s v="Kimberly Adams"/>
    <d v="2016-12-26T00:00:00"/>
    <x v="11"/>
    <s v="2016"/>
    <x v="2"/>
    <n v="2"/>
    <n v="17.829999999999998"/>
    <n v="35.659999999999997"/>
  </r>
  <r>
    <x v="1"/>
    <x v="4"/>
    <x v="1"/>
    <s v="Ruby Taylor"/>
    <d v="2016-12-26T00:00:00"/>
    <x v="11"/>
    <s v="2016"/>
    <x v="0"/>
    <n v="6"/>
    <n v="12.42"/>
    <n v="74.52"/>
  </r>
  <r>
    <x v="0"/>
    <x v="6"/>
    <x v="0"/>
    <s v="Alan Dean"/>
    <d v="2016-12-26T00:00:00"/>
    <x v="11"/>
    <s v="2016"/>
    <x v="1"/>
    <n v="10"/>
    <n v="16.32"/>
    <n v="163.19999999999999"/>
  </r>
  <r>
    <x v="4"/>
    <x v="3"/>
    <x v="0"/>
    <s v="Bonnie Shaw"/>
    <d v="2016-12-26T00:00:00"/>
    <x v="11"/>
    <s v="2016"/>
    <x v="2"/>
    <n v="9"/>
    <n v="17.829999999999998"/>
    <n v="160.46999999999997"/>
  </r>
  <r>
    <x v="3"/>
    <x v="1"/>
    <x v="0"/>
    <s v="Jerry Pierce"/>
    <d v="2016-12-26T00:00:00"/>
    <x v="11"/>
    <s v="2016"/>
    <x v="0"/>
    <n v="4"/>
    <n v="12.42"/>
    <n v="49.68"/>
  </r>
  <r>
    <x v="2"/>
    <x v="5"/>
    <x v="1"/>
    <s v="Kelly Wagner"/>
    <d v="2016-12-26T00:00:00"/>
    <x v="11"/>
    <s v="2016"/>
    <x v="0"/>
    <n v="5"/>
    <n v="12.42"/>
    <n v="62.1"/>
  </r>
  <r>
    <x v="1"/>
    <x v="5"/>
    <x v="1"/>
    <s v="Mary Stevens"/>
    <d v="2016-12-26T00:00:00"/>
    <x v="11"/>
    <s v="2016"/>
    <x v="0"/>
    <n v="4"/>
    <n v="12.42"/>
    <n v="49.68"/>
  </r>
  <r>
    <x v="2"/>
    <x v="4"/>
    <x v="1"/>
    <s v="Jean Griffin"/>
    <d v="2016-12-26T00:00:00"/>
    <x v="11"/>
    <s v="2016"/>
    <x v="0"/>
    <n v="4"/>
    <n v="12.42"/>
    <n v="49.68"/>
  </r>
  <r>
    <x v="0"/>
    <x v="0"/>
    <x v="0"/>
    <s v="Brandon King"/>
    <d v="2016-12-27T00:00:00"/>
    <x v="11"/>
    <s v="2016"/>
    <x v="0"/>
    <n v="9"/>
    <n v="12.42"/>
    <n v="111.78"/>
  </r>
  <r>
    <x v="2"/>
    <x v="2"/>
    <x v="1"/>
    <s v="Harry Hanson"/>
    <d v="2016-12-27T00:00:00"/>
    <x v="11"/>
    <s v="2016"/>
    <x v="0"/>
    <n v="2"/>
    <n v="12.42"/>
    <n v="24.84"/>
  </r>
  <r>
    <x v="3"/>
    <x v="0"/>
    <x v="0"/>
    <s v="Beverly Hamilton"/>
    <d v="2016-12-27T00:00:00"/>
    <x v="11"/>
    <s v="2016"/>
    <x v="0"/>
    <n v="10"/>
    <n v="12.42"/>
    <n v="124.2"/>
  </r>
  <r>
    <x v="3"/>
    <x v="0"/>
    <x v="0"/>
    <s v="Roger Andrews"/>
    <d v="2016-12-27T00:00:00"/>
    <x v="11"/>
    <s v="2016"/>
    <x v="0"/>
    <n v="1"/>
    <n v="12.42"/>
    <n v="12.42"/>
  </r>
  <r>
    <x v="2"/>
    <x v="2"/>
    <x v="1"/>
    <s v="Arthur Green"/>
    <d v="2016-12-27T00:00:00"/>
    <x v="11"/>
    <s v="2016"/>
    <x v="1"/>
    <n v="4"/>
    <n v="16.32"/>
    <n v="65.28"/>
  </r>
  <r>
    <x v="2"/>
    <x v="5"/>
    <x v="1"/>
    <s v="Judy Lopez"/>
    <d v="2016-12-27T00:00:00"/>
    <x v="11"/>
    <s v="2016"/>
    <x v="0"/>
    <n v="2"/>
    <n v="12.42"/>
    <n v="24.84"/>
  </r>
  <r>
    <x v="0"/>
    <x v="1"/>
    <x v="0"/>
    <s v="Chris Gilbert"/>
    <d v="2016-12-27T00:00:00"/>
    <x v="11"/>
    <s v="2016"/>
    <x v="0"/>
    <n v="10"/>
    <n v="12.42"/>
    <n v="124.2"/>
  </r>
  <r>
    <x v="0"/>
    <x v="1"/>
    <x v="0"/>
    <s v="Arthur Austin"/>
    <d v="2016-12-27T00:00:00"/>
    <x v="11"/>
    <s v="2016"/>
    <x v="0"/>
    <n v="8"/>
    <n v="12.42"/>
    <n v="99.36"/>
  </r>
  <r>
    <x v="0"/>
    <x v="0"/>
    <x v="0"/>
    <s v="Heather Lawrence"/>
    <d v="2016-12-27T00:00:00"/>
    <x v="11"/>
    <s v="2016"/>
    <x v="1"/>
    <n v="6"/>
    <n v="16.32"/>
    <n v="97.92"/>
  </r>
  <r>
    <x v="1"/>
    <x v="7"/>
    <x v="1"/>
    <s v="Craig Lewis"/>
    <d v="2016-12-27T00:00:00"/>
    <x v="11"/>
    <s v="2016"/>
    <x v="1"/>
    <n v="4"/>
    <n v="16.32"/>
    <n v="65.28"/>
  </r>
  <r>
    <x v="3"/>
    <x v="6"/>
    <x v="0"/>
    <s v="Scott Weaver"/>
    <d v="2016-12-27T00:00:00"/>
    <x v="11"/>
    <s v="2016"/>
    <x v="0"/>
    <n v="2"/>
    <n v="12.42"/>
    <n v="24.84"/>
  </r>
  <r>
    <x v="3"/>
    <x v="1"/>
    <x v="0"/>
    <s v="Christina Oliver"/>
    <d v="2016-12-27T00:00:00"/>
    <x v="11"/>
    <s v="2016"/>
    <x v="0"/>
    <n v="6"/>
    <n v="12.42"/>
    <n v="74.52"/>
  </r>
  <r>
    <x v="1"/>
    <x v="5"/>
    <x v="1"/>
    <s v="Martha Bell"/>
    <d v="2016-12-27T00:00:00"/>
    <x v="11"/>
    <s v="2016"/>
    <x v="0"/>
    <n v="5"/>
    <n v="12.42"/>
    <n v="62.1"/>
  </r>
  <r>
    <x v="1"/>
    <x v="2"/>
    <x v="1"/>
    <s v="Annie Jenkins"/>
    <d v="2016-12-27T00:00:00"/>
    <x v="11"/>
    <s v="2016"/>
    <x v="0"/>
    <n v="2"/>
    <n v="12.42"/>
    <n v="24.84"/>
  </r>
  <r>
    <x v="4"/>
    <x v="3"/>
    <x v="0"/>
    <s v="Ruth Fields"/>
    <d v="2016-12-27T00:00:00"/>
    <x v="11"/>
    <s v="2016"/>
    <x v="0"/>
    <n v="6"/>
    <n v="12.42"/>
    <n v="74.52"/>
  </r>
  <r>
    <x v="0"/>
    <x v="3"/>
    <x v="0"/>
    <s v="Bonnie Shaw"/>
    <d v="2016-12-27T00:00:00"/>
    <x v="11"/>
    <s v="2016"/>
    <x v="0"/>
    <n v="6"/>
    <n v="12.42"/>
    <n v="74.52"/>
  </r>
  <r>
    <x v="2"/>
    <x v="7"/>
    <x v="1"/>
    <s v="Craig Lewis"/>
    <d v="2016-12-27T00:00:00"/>
    <x v="11"/>
    <s v="2016"/>
    <x v="3"/>
    <n v="3"/>
    <n v="53.35"/>
    <n v="160.05000000000001"/>
  </r>
  <r>
    <x v="0"/>
    <x v="3"/>
    <x v="0"/>
    <s v="Debra Barnes"/>
    <d v="2016-12-27T00:00:00"/>
    <x v="11"/>
    <s v="2016"/>
    <x v="0"/>
    <n v="8"/>
    <n v="12.42"/>
    <n v="99.36"/>
  </r>
  <r>
    <x v="0"/>
    <x v="0"/>
    <x v="0"/>
    <s v="Steven Kelly"/>
    <d v="2016-12-27T00:00:00"/>
    <x v="11"/>
    <s v="2016"/>
    <x v="2"/>
    <n v="3"/>
    <n v="17.829999999999998"/>
    <n v="53.489999999999995"/>
  </r>
  <r>
    <x v="0"/>
    <x v="1"/>
    <x v="0"/>
    <s v="Eric Stanley"/>
    <d v="2016-12-27T00:00:00"/>
    <x v="11"/>
    <s v="2016"/>
    <x v="3"/>
    <n v="7"/>
    <n v="53.35"/>
    <n v="373.45"/>
  </r>
  <r>
    <x v="1"/>
    <x v="5"/>
    <x v="1"/>
    <s v="Timothy Gonzales"/>
    <d v="2016-12-28T00:00:00"/>
    <x v="11"/>
    <s v="2016"/>
    <x v="3"/>
    <n v="7"/>
    <n v="53.35"/>
    <n v="373.45"/>
  </r>
  <r>
    <x v="2"/>
    <x v="4"/>
    <x v="1"/>
    <s v="Raymond Matthews"/>
    <d v="2016-12-28T00:00:00"/>
    <x v="11"/>
    <s v="2016"/>
    <x v="3"/>
    <n v="5"/>
    <n v="53.35"/>
    <n v="266.75"/>
  </r>
  <r>
    <x v="3"/>
    <x v="1"/>
    <x v="0"/>
    <s v="Jennifer Black"/>
    <d v="2016-12-28T00:00:00"/>
    <x v="11"/>
    <s v="2016"/>
    <x v="2"/>
    <n v="5"/>
    <n v="17.829999999999998"/>
    <n v="89.149999999999991"/>
  </r>
  <r>
    <x v="1"/>
    <x v="4"/>
    <x v="1"/>
    <s v="Billy Scott"/>
    <d v="2016-12-28T00:00:00"/>
    <x v="11"/>
    <s v="2016"/>
    <x v="0"/>
    <n v="2"/>
    <n v="12.42"/>
    <n v="24.84"/>
  </r>
  <r>
    <x v="1"/>
    <x v="4"/>
    <x v="1"/>
    <s v="Jean Griffin"/>
    <d v="2016-12-28T00:00:00"/>
    <x v="11"/>
    <s v="2016"/>
    <x v="3"/>
    <n v="2"/>
    <n v="53.35"/>
    <n v="106.7"/>
  </r>
  <r>
    <x v="2"/>
    <x v="2"/>
    <x v="1"/>
    <s v="Jason Berry"/>
    <d v="2016-12-28T00:00:00"/>
    <x v="11"/>
    <s v="2016"/>
    <x v="2"/>
    <n v="1"/>
    <n v="17.829999999999998"/>
    <n v="17.829999999999998"/>
  </r>
  <r>
    <x v="3"/>
    <x v="1"/>
    <x v="0"/>
    <s v="Phyllis Johnston"/>
    <d v="2016-12-28T00:00:00"/>
    <x v="11"/>
    <s v="2016"/>
    <x v="3"/>
    <n v="3"/>
    <n v="53.35"/>
    <n v="160.05000000000001"/>
  </r>
  <r>
    <x v="2"/>
    <x v="5"/>
    <x v="1"/>
    <s v="Sandra Bowman"/>
    <d v="2016-12-28T00:00:00"/>
    <x v="11"/>
    <s v="2016"/>
    <x v="3"/>
    <n v="5"/>
    <n v="53.35"/>
    <n v="266.75"/>
  </r>
  <r>
    <x v="0"/>
    <x v="0"/>
    <x v="0"/>
    <s v="Matthew Smith"/>
    <d v="2016-12-28T00:00:00"/>
    <x v="11"/>
    <s v="2016"/>
    <x v="2"/>
    <n v="5"/>
    <n v="17.829999999999998"/>
    <n v="89.149999999999991"/>
  </r>
  <r>
    <x v="2"/>
    <x v="2"/>
    <x v="1"/>
    <s v="Angela Sullivan"/>
    <d v="2016-12-28T00:00:00"/>
    <x v="11"/>
    <s v="2016"/>
    <x v="3"/>
    <n v="7"/>
    <n v="53.35"/>
    <n v="373.45"/>
  </r>
  <r>
    <x v="2"/>
    <x v="4"/>
    <x v="1"/>
    <s v="Raymond Matthews"/>
    <d v="2016-12-28T00:00:00"/>
    <x v="11"/>
    <s v="2016"/>
    <x v="0"/>
    <n v="8"/>
    <n v="12.42"/>
    <n v="99.36"/>
  </r>
  <r>
    <x v="0"/>
    <x v="1"/>
    <x v="0"/>
    <s v="Carl Rice"/>
    <d v="2016-12-28T00:00:00"/>
    <x v="11"/>
    <s v="2016"/>
    <x v="2"/>
    <n v="1"/>
    <n v="17.829999999999998"/>
    <n v="17.829999999999998"/>
  </r>
  <r>
    <x v="2"/>
    <x v="4"/>
    <x v="1"/>
    <s v="Kelly Gomez"/>
    <d v="2016-12-28T00:00:00"/>
    <x v="11"/>
    <s v="2016"/>
    <x v="0"/>
    <n v="2"/>
    <n v="12.42"/>
    <n v="24.84"/>
  </r>
  <r>
    <x v="3"/>
    <x v="1"/>
    <x v="0"/>
    <s v="Randy Burton"/>
    <d v="2016-12-28T00:00:00"/>
    <x v="11"/>
    <s v="2016"/>
    <x v="2"/>
    <n v="5"/>
    <n v="17.829999999999998"/>
    <n v="89.149999999999991"/>
  </r>
  <r>
    <x v="2"/>
    <x v="2"/>
    <x v="1"/>
    <s v="Annie Jenkins"/>
    <d v="2016-12-28T00:00:00"/>
    <x v="11"/>
    <s v="2016"/>
    <x v="0"/>
    <n v="4"/>
    <n v="12.42"/>
    <n v="49.68"/>
  </r>
  <r>
    <x v="2"/>
    <x v="2"/>
    <x v="1"/>
    <s v="Annie Jenkins"/>
    <d v="2016-12-28T00:00:00"/>
    <x v="11"/>
    <s v="2016"/>
    <x v="0"/>
    <n v="7"/>
    <n v="12.42"/>
    <n v="86.94"/>
  </r>
  <r>
    <x v="1"/>
    <x v="5"/>
    <x v="1"/>
    <s v="Helen Diaz"/>
    <d v="2016-12-28T00:00:00"/>
    <x v="11"/>
    <s v="2016"/>
    <x v="0"/>
    <n v="4"/>
    <n v="12.42"/>
    <n v="49.68"/>
  </r>
  <r>
    <x v="3"/>
    <x v="1"/>
    <x v="0"/>
    <s v="Mark Rogers"/>
    <d v="2016-12-28T00:00:00"/>
    <x v="11"/>
    <s v="2016"/>
    <x v="0"/>
    <n v="5"/>
    <n v="12.42"/>
    <n v="62.1"/>
  </r>
  <r>
    <x v="0"/>
    <x v="0"/>
    <x v="0"/>
    <s v="Janice Mason"/>
    <d v="2016-12-28T00:00:00"/>
    <x v="11"/>
    <s v="2016"/>
    <x v="3"/>
    <n v="1"/>
    <n v="53.35"/>
    <n v="53.35"/>
  </r>
  <r>
    <x v="0"/>
    <x v="3"/>
    <x v="0"/>
    <s v="Harold Matthews"/>
    <d v="2016-12-28T00:00:00"/>
    <x v="11"/>
    <s v="2016"/>
    <x v="0"/>
    <n v="3"/>
    <n v="12.42"/>
    <n v="37.26"/>
  </r>
  <r>
    <x v="2"/>
    <x v="4"/>
    <x v="1"/>
    <s v="Carl Lawson"/>
    <d v="2016-12-28T00:00:00"/>
    <x v="11"/>
    <s v="2016"/>
    <x v="0"/>
    <n v="3"/>
    <n v="12.42"/>
    <n v="37.26"/>
  </r>
  <r>
    <x v="2"/>
    <x v="2"/>
    <x v="1"/>
    <s v="Samuel Daniels"/>
    <d v="2016-12-28T00:00:00"/>
    <x v="11"/>
    <s v="2016"/>
    <x v="3"/>
    <n v="3"/>
    <n v="53.35"/>
    <n v="160.05000000000001"/>
  </r>
  <r>
    <x v="2"/>
    <x v="2"/>
    <x v="1"/>
    <s v="Kenneth Gomez"/>
    <d v="2016-12-28T00:00:00"/>
    <x v="11"/>
    <s v="2016"/>
    <x v="2"/>
    <n v="6"/>
    <n v="17.829999999999998"/>
    <n v="106.97999999999999"/>
  </r>
  <r>
    <x v="1"/>
    <x v="2"/>
    <x v="1"/>
    <s v="Mildred Moore"/>
    <d v="2016-12-28T00:00:00"/>
    <x v="11"/>
    <s v="2016"/>
    <x v="3"/>
    <n v="6"/>
    <n v="53.35"/>
    <n v="320.10000000000002"/>
  </r>
  <r>
    <x v="2"/>
    <x v="2"/>
    <x v="1"/>
    <s v="Gloria Morris"/>
    <d v="2016-12-28T00:00:00"/>
    <x v="11"/>
    <s v="2016"/>
    <x v="3"/>
    <n v="2"/>
    <n v="53.35"/>
    <n v="106.7"/>
  </r>
  <r>
    <x v="2"/>
    <x v="2"/>
    <x v="1"/>
    <s v="Pamela Alexander"/>
    <d v="2016-12-28T00:00:00"/>
    <x v="11"/>
    <s v="2016"/>
    <x v="0"/>
    <n v="2"/>
    <n v="12.42"/>
    <n v="24.84"/>
  </r>
  <r>
    <x v="0"/>
    <x v="0"/>
    <x v="0"/>
    <s v="Thomas Robinson"/>
    <d v="2016-12-28T00:00:00"/>
    <x v="11"/>
    <s v="2016"/>
    <x v="1"/>
    <n v="3"/>
    <n v="16.32"/>
    <n v="48.96"/>
  </r>
  <r>
    <x v="1"/>
    <x v="5"/>
    <x v="1"/>
    <s v="Joan Robinson"/>
    <d v="2016-12-28T00:00:00"/>
    <x v="11"/>
    <s v="2016"/>
    <x v="0"/>
    <n v="1"/>
    <n v="12.42"/>
    <n v="12.42"/>
  </r>
  <r>
    <x v="3"/>
    <x v="1"/>
    <x v="0"/>
    <s v="Janice Jackson"/>
    <d v="2016-12-28T00:00:00"/>
    <x v="11"/>
    <s v="2016"/>
    <x v="0"/>
    <n v="1"/>
    <n v="12.42"/>
    <n v="12.42"/>
  </r>
  <r>
    <x v="0"/>
    <x v="0"/>
    <x v="0"/>
    <s v="Carl Ford"/>
    <d v="2016-12-28T00:00:00"/>
    <x v="11"/>
    <s v="2016"/>
    <x v="0"/>
    <n v="1"/>
    <n v="12.42"/>
    <n v="12.42"/>
  </r>
  <r>
    <x v="0"/>
    <x v="3"/>
    <x v="0"/>
    <s v="Martha Mills"/>
    <d v="2016-12-29T00:00:00"/>
    <x v="11"/>
    <s v="2016"/>
    <x v="0"/>
    <n v="7"/>
    <n v="12.42"/>
    <n v="86.94"/>
  </r>
  <r>
    <x v="4"/>
    <x v="1"/>
    <x v="0"/>
    <s v="Evelyn Greene"/>
    <d v="2016-12-29T00:00:00"/>
    <x v="11"/>
    <s v="2016"/>
    <x v="1"/>
    <n v="2"/>
    <n v="16.32"/>
    <n v="32.64"/>
  </r>
  <r>
    <x v="0"/>
    <x v="0"/>
    <x v="0"/>
    <s v="Jean Fowler"/>
    <d v="2016-12-29T00:00:00"/>
    <x v="11"/>
    <s v="2016"/>
    <x v="0"/>
    <n v="8"/>
    <n v="12.42"/>
    <n v="99.36"/>
  </r>
  <r>
    <x v="3"/>
    <x v="1"/>
    <x v="0"/>
    <s v="Denise Perez"/>
    <d v="2016-12-29T00:00:00"/>
    <x v="11"/>
    <s v="2016"/>
    <x v="3"/>
    <n v="7"/>
    <n v="53.35"/>
    <n v="373.45"/>
  </r>
  <r>
    <x v="2"/>
    <x v="4"/>
    <x v="1"/>
    <s v="Terry Pierce"/>
    <d v="2016-12-29T00:00:00"/>
    <x v="11"/>
    <s v="2016"/>
    <x v="0"/>
    <n v="7"/>
    <n v="12.42"/>
    <n v="86.94"/>
  </r>
  <r>
    <x v="4"/>
    <x v="0"/>
    <x v="0"/>
    <s v="Andrea King"/>
    <d v="2016-12-29T00:00:00"/>
    <x v="11"/>
    <s v="2016"/>
    <x v="2"/>
    <n v="9"/>
    <n v="17.829999999999998"/>
    <n v="160.46999999999997"/>
  </r>
  <r>
    <x v="3"/>
    <x v="1"/>
    <x v="0"/>
    <s v="Joshua Campbell"/>
    <d v="2016-12-29T00:00:00"/>
    <x v="11"/>
    <s v="2016"/>
    <x v="3"/>
    <n v="1"/>
    <n v="53.35"/>
    <n v="53.35"/>
  </r>
  <r>
    <x v="2"/>
    <x v="5"/>
    <x v="1"/>
    <s v="Helen Diaz"/>
    <d v="2016-12-29T00:00:00"/>
    <x v="11"/>
    <s v="2016"/>
    <x v="3"/>
    <n v="7"/>
    <n v="53.35"/>
    <n v="373.45"/>
  </r>
  <r>
    <x v="0"/>
    <x v="6"/>
    <x v="0"/>
    <s v="Lois Baker"/>
    <d v="2016-12-29T00:00:00"/>
    <x v="11"/>
    <s v="2016"/>
    <x v="2"/>
    <n v="2"/>
    <n v="17.829999999999998"/>
    <n v="35.659999999999997"/>
  </r>
  <r>
    <x v="3"/>
    <x v="6"/>
    <x v="0"/>
    <s v="Katherine Carroll"/>
    <d v="2016-12-29T00:00:00"/>
    <x v="11"/>
    <s v="2016"/>
    <x v="2"/>
    <n v="2"/>
    <n v="17.829999999999998"/>
    <n v="35.659999999999997"/>
  </r>
  <r>
    <x v="4"/>
    <x v="1"/>
    <x v="0"/>
    <s v="Sandra Hicks"/>
    <d v="2016-12-29T00:00:00"/>
    <x v="11"/>
    <s v="2016"/>
    <x v="1"/>
    <n v="2"/>
    <n v="16.32"/>
    <n v="32.64"/>
  </r>
  <r>
    <x v="2"/>
    <x v="4"/>
    <x v="1"/>
    <s v="Gloria Fisher"/>
    <d v="2016-12-29T00:00:00"/>
    <x v="11"/>
    <s v="2016"/>
    <x v="0"/>
    <n v="1"/>
    <n v="12.42"/>
    <n v="12.42"/>
  </r>
  <r>
    <x v="0"/>
    <x v="0"/>
    <x v="0"/>
    <s v="Craig Collins"/>
    <d v="2016-12-29T00:00:00"/>
    <x v="11"/>
    <s v="2016"/>
    <x v="2"/>
    <n v="4"/>
    <n v="17.829999999999998"/>
    <n v="71.319999999999993"/>
  </r>
  <r>
    <x v="1"/>
    <x v="5"/>
    <x v="1"/>
    <s v="Kenneth James"/>
    <d v="2016-12-29T00:00:00"/>
    <x v="11"/>
    <s v="2016"/>
    <x v="3"/>
    <n v="5"/>
    <n v="53.35"/>
    <n v="266.75"/>
  </r>
  <r>
    <x v="3"/>
    <x v="6"/>
    <x v="0"/>
    <s v="Katherine Carroll"/>
    <d v="2016-12-29T00:00:00"/>
    <x v="11"/>
    <s v="2016"/>
    <x v="0"/>
    <n v="10"/>
    <n v="12.42"/>
    <n v="124.2"/>
  </r>
  <r>
    <x v="0"/>
    <x v="6"/>
    <x v="0"/>
    <s v="Marilyn Perry"/>
    <d v="2016-12-29T00:00:00"/>
    <x v="11"/>
    <s v="2016"/>
    <x v="0"/>
    <n v="2"/>
    <n v="12.42"/>
    <n v="24.84"/>
  </r>
  <r>
    <x v="0"/>
    <x v="3"/>
    <x v="0"/>
    <s v="Bonnie Shaw"/>
    <d v="2016-12-29T00:00:00"/>
    <x v="11"/>
    <s v="2016"/>
    <x v="2"/>
    <n v="9"/>
    <n v="17.829999999999998"/>
    <n v="160.46999999999997"/>
  </r>
  <r>
    <x v="3"/>
    <x v="3"/>
    <x v="0"/>
    <s v="Judy Carpenter"/>
    <d v="2016-12-29T00:00:00"/>
    <x v="11"/>
    <s v="2016"/>
    <x v="2"/>
    <n v="9"/>
    <n v="17.829999999999998"/>
    <n v="160.46999999999997"/>
  </r>
  <r>
    <x v="0"/>
    <x v="6"/>
    <x v="0"/>
    <s v="Cheryl Henderson"/>
    <d v="2016-12-29T00:00:00"/>
    <x v="11"/>
    <s v="2016"/>
    <x v="0"/>
    <n v="4"/>
    <n v="12.42"/>
    <n v="49.68"/>
  </r>
  <r>
    <x v="4"/>
    <x v="3"/>
    <x v="0"/>
    <s v="Johnny Fowler"/>
    <d v="2016-12-29T00:00:00"/>
    <x v="11"/>
    <s v="2016"/>
    <x v="0"/>
    <n v="1"/>
    <n v="12.42"/>
    <n v="12.42"/>
  </r>
  <r>
    <x v="3"/>
    <x v="1"/>
    <x v="0"/>
    <s v="Debra Allen"/>
    <d v="2016-12-29T00:00:00"/>
    <x v="11"/>
    <s v="2016"/>
    <x v="0"/>
    <n v="2"/>
    <n v="12.42"/>
    <n v="24.84"/>
  </r>
  <r>
    <x v="0"/>
    <x v="1"/>
    <x v="0"/>
    <s v="Virginia Alvarez"/>
    <d v="2016-12-29T00:00:00"/>
    <x v="11"/>
    <s v="2016"/>
    <x v="3"/>
    <n v="6"/>
    <n v="53.35"/>
    <n v="320.10000000000002"/>
  </r>
  <r>
    <x v="2"/>
    <x v="4"/>
    <x v="1"/>
    <s v="Rachel Harris"/>
    <d v="2016-12-29T00:00:00"/>
    <x v="11"/>
    <s v="2016"/>
    <x v="0"/>
    <n v="8"/>
    <n v="12.42"/>
    <n v="99.36"/>
  </r>
  <r>
    <x v="0"/>
    <x v="6"/>
    <x v="0"/>
    <s v="Debra Gutierrez"/>
    <d v="2016-12-29T00:00:00"/>
    <x v="11"/>
    <s v="2016"/>
    <x v="0"/>
    <n v="9"/>
    <n v="12.42"/>
    <n v="111.78"/>
  </r>
  <r>
    <x v="3"/>
    <x v="0"/>
    <x v="0"/>
    <s v="Sean Carr"/>
    <d v="2016-12-29T00:00:00"/>
    <x v="11"/>
    <s v="2016"/>
    <x v="3"/>
    <n v="6"/>
    <n v="53.35"/>
    <n v="320.10000000000002"/>
  </r>
  <r>
    <x v="0"/>
    <x v="3"/>
    <x v="0"/>
    <s v="Laura Wells"/>
    <d v="2016-12-29T00:00:00"/>
    <x v="11"/>
    <s v="2016"/>
    <x v="2"/>
    <n v="7"/>
    <n v="17.829999999999998"/>
    <n v="124.80999999999999"/>
  </r>
  <r>
    <x v="2"/>
    <x v="5"/>
    <x v="1"/>
    <s v="Helen Diaz"/>
    <d v="2016-12-29T00:00:00"/>
    <x v="11"/>
    <s v="2016"/>
    <x v="2"/>
    <n v="10"/>
    <n v="17.829999999999998"/>
    <n v="178.29999999999998"/>
  </r>
  <r>
    <x v="0"/>
    <x v="3"/>
    <x v="0"/>
    <s v="Amy Olson"/>
    <d v="2016-12-29T00:00:00"/>
    <x v="11"/>
    <s v="2016"/>
    <x v="1"/>
    <n v="8"/>
    <n v="16.32"/>
    <n v="130.56"/>
  </r>
  <r>
    <x v="0"/>
    <x v="1"/>
    <x v="0"/>
    <s v="Lori Collins"/>
    <d v="2016-12-29T00:00:00"/>
    <x v="11"/>
    <s v="2016"/>
    <x v="0"/>
    <n v="3"/>
    <n v="12.42"/>
    <n v="37.26"/>
  </r>
  <r>
    <x v="0"/>
    <x v="0"/>
    <x v="0"/>
    <s v="Alan Romero"/>
    <d v="2016-12-30T00:00:00"/>
    <x v="11"/>
    <s v="2016"/>
    <x v="0"/>
    <n v="5"/>
    <n v="12.42"/>
    <n v="62.1"/>
  </r>
  <r>
    <x v="0"/>
    <x v="0"/>
    <x v="0"/>
    <s v="Roger Andrews"/>
    <d v="2016-12-30T00:00:00"/>
    <x v="11"/>
    <s v="2016"/>
    <x v="0"/>
    <n v="3"/>
    <n v="12.42"/>
    <n v="37.26"/>
  </r>
  <r>
    <x v="2"/>
    <x v="2"/>
    <x v="1"/>
    <s v="Antonio Coleman"/>
    <d v="2016-12-30T00:00:00"/>
    <x v="11"/>
    <s v="2016"/>
    <x v="0"/>
    <n v="2"/>
    <n v="12.42"/>
    <n v="24.84"/>
  </r>
  <r>
    <x v="0"/>
    <x v="0"/>
    <x v="0"/>
    <s v="Andrew Howard"/>
    <d v="2016-12-30T00:00:00"/>
    <x v="11"/>
    <s v="2016"/>
    <x v="0"/>
    <n v="9"/>
    <n v="12.42"/>
    <n v="111.78"/>
  </r>
  <r>
    <x v="0"/>
    <x v="1"/>
    <x v="0"/>
    <s v="Ralph Gomez"/>
    <d v="2016-12-30T00:00:00"/>
    <x v="11"/>
    <s v="2016"/>
    <x v="0"/>
    <n v="10"/>
    <n v="12.42"/>
    <n v="124.2"/>
  </r>
  <r>
    <x v="2"/>
    <x v="4"/>
    <x v="1"/>
    <s v="Jeremy Diaz"/>
    <d v="2016-12-30T00:00:00"/>
    <x v="11"/>
    <s v="2016"/>
    <x v="3"/>
    <n v="8"/>
    <n v="53.35"/>
    <n v="426.8"/>
  </r>
  <r>
    <x v="3"/>
    <x v="1"/>
    <x v="0"/>
    <s v="Katherine Hayes"/>
    <d v="2016-12-30T00:00:00"/>
    <x v="11"/>
    <s v="2016"/>
    <x v="0"/>
    <n v="2"/>
    <n v="12.42"/>
    <n v="24.84"/>
  </r>
  <r>
    <x v="1"/>
    <x v="2"/>
    <x v="1"/>
    <s v="Sharon Montgomery"/>
    <d v="2016-12-30T00:00:00"/>
    <x v="11"/>
    <s v="2016"/>
    <x v="0"/>
    <n v="7"/>
    <n v="12.42"/>
    <n v="86.94"/>
  </r>
  <r>
    <x v="1"/>
    <x v="4"/>
    <x v="1"/>
    <s v="Joseph Reynolds"/>
    <d v="2016-12-30T00:00:00"/>
    <x v="11"/>
    <s v="2016"/>
    <x v="2"/>
    <n v="3"/>
    <n v="17.829999999999998"/>
    <n v="53.489999999999995"/>
  </r>
  <r>
    <x v="2"/>
    <x v="2"/>
    <x v="1"/>
    <s v="Karen Willis"/>
    <d v="2016-12-30T00:00:00"/>
    <x v="11"/>
    <s v="2016"/>
    <x v="1"/>
    <n v="2"/>
    <n v="16.32"/>
    <n v="32.64"/>
  </r>
  <r>
    <x v="0"/>
    <x v="1"/>
    <x v="0"/>
    <s v="Lawrence Ruiz"/>
    <d v="2016-12-30T00:00:00"/>
    <x v="11"/>
    <s v="2016"/>
    <x v="0"/>
    <n v="1"/>
    <n v="12.42"/>
    <n v="12.42"/>
  </r>
  <r>
    <x v="0"/>
    <x v="1"/>
    <x v="0"/>
    <s v="Maria Johnston"/>
    <d v="2016-12-30T00:00:00"/>
    <x v="11"/>
    <s v="2016"/>
    <x v="2"/>
    <n v="7"/>
    <n v="17.829999999999998"/>
    <n v="124.80999999999999"/>
  </r>
  <r>
    <x v="2"/>
    <x v="2"/>
    <x v="1"/>
    <s v="Paula Ross"/>
    <d v="2016-12-30T00:00:00"/>
    <x v="11"/>
    <s v="2016"/>
    <x v="0"/>
    <n v="2"/>
    <n v="12.42"/>
    <n v="24.84"/>
  </r>
  <r>
    <x v="1"/>
    <x v="4"/>
    <x v="1"/>
    <s v="Roger Bell"/>
    <d v="2016-12-30T00:00:00"/>
    <x v="11"/>
    <s v="2016"/>
    <x v="0"/>
    <n v="4"/>
    <n v="12.42"/>
    <n v="49.68"/>
  </r>
  <r>
    <x v="0"/>
    <x v="1"/>
    <x v="0"/>
    <s v="Sandra Hicks"/>
    <d v="2016-12-30T00:00:00"/>
    <x v="11"/>
    <s v="2016"/>
    <x v="3"/>
    <n v="5"/>
    <n v="53.35"/>
    <n v="266.75"/>
  </r>
  <r>
    <x v="0"/>
    <x v="1"/>
    <x v="0"/>
    <s v="Judith Woods"/>
    <d v="2016-12-30T00:00:00"/>
    <x v="11"/>
    <s v="2016"/>
    <x v="3"/>
    <n v="8"/>
    <n v="53.35"/>
    <n v="426.8"/>
  </r>
  <r>
    <x v="3"/>
    <x v="0"/>
    <x v="0"/>
    <s v="Michael Foster"/>
    <d v="2016-12-30T00:00:00"/>
    <x v="11"/>
    <s v="2016"/>
    <x v="2"/>
    <n v="5"/>
    <n v="17.829999999999998"/>
    <n v="89.149999999999991"/>
  </r>
  <r>
    <x v="4"/>
    <x v="3"/>
    <x v="0"/>
    <s v="Phyllis Gonzales"/>
    <d v="2016-12-30T00:00:00"/>
    <x v="11"/>
    <s v="2016"/>
    <x v="0"/>
    <n v="1"/>
    <n v="12.42"/>
    <n v="12.42"/>
  </r>
  <r>
    <x v="3"/>
    <x v="0"/>
    <x v="0"/>
    <s v="Gregory Thompson"/>
    <d v="2016-12-30T00:00:00"/>
    <x v="11"/>
    <s v="2016"/>
    <x v="3"/>
    <n v="1"/>
    <n v="53.35"/>
    <n v="53.35"/>
  </r>
  <r>
    <x v="0"/>
    <x v="0"/>
    <x v="0"/>
    <s v="Raymond Young"/>
    <d v="2016-12-30T00:00:00"/>
    <x v="11"/>
    <s v="2016"/>
    <x v="2"/>
    <n v="2"/>
    <n v="17.829999999999998"/>
    <n v="35.659999999999997"/>
  </r>
  <r>
    <x v="3"/>
    <x v="1"/>
    <x v="0"/>
    <s v="Christina Little"/>
    <d v="2016-12-30T00:00:00"/>
    <x v="11"/>
    <s v="2016"/>
    <x v="0"/>
    <n v="4"/>
    <n v="12.42"/>
    <n v="49.68"/>
  </r>
  <r>
    <x v="1"/>
    <x v="7"/>
    <x v="1"/>
    <s v="Kimberly Bennett"/>
    <d v="2016-12-30T00:00:00"/>
    <x v="11"/>
    <s v="2016"/>
    <x v="3"/>
    <n v="5"/>
    <n v="53.35"/>
    <n v="266.75"/>
  </r>
  <r>
    <x v="0"/>
    <x v="1"/>
    <x v="0"/>
    <s v="Debra Palmer"/>
    <d v="2016-12-30T00:00:00"/>
    <x v="11"/>
    <s v="2016"/>
    <x v="0"/>
    <n v="8"/>
    <n v="12.42"/>
    <n v="99.36"/>
  </r>
  <r>
    <x v="4"/>
    <x v="0"/>
    <x v="0"/>
    <s v="Jerry Palmer"/>
    <d v="2016-12-30T00:00:00"/>
    <x v="11"/>
    <s v="2016"/>
    <x v="2"/>
    <n v="10"/>
    <n v="17.829999999999998"/>
    <n v="178.29999999999998"/>
  </r>
  <r>
    <x v="0"/>
    <x v="0"/>
    <x v="0"/>
    <s v="Wanda Cole"/>
    <d v="2016-12-30T00:00:00"/>
    <x v="11"/>
    <s v="2016"/>
    <x v="0"/>
    <n v="9"/>
    <n v="12.42"/>
    <n v="111.78"/>
  </r>
  <r>
    <x v="0"/>
    <x v="0"/>
    <x v="0"/>
    <s v="Matthew Smith"/>
    <d v="2016-12-30T00:00:00"/>
    <x v="11"/>
    <s v="2016"/>
    <x v="0"/>
    <n v="10"/>
    <n v="12.42"/>
    <n v="124.2"/>
  </r>
  <r>
    <x v="2"/>
    <x v="2"/>
    <x v="1"/>
    <s v="Craig Thomas"/>
    <d v="2016-12-30T00:00:00"/>
    <x v="11"/>
    <s v="2016"/>
    <x v="0"/>
    <n v="4"/>
    <n v="12.42"/>
    <n v="49.68"/>
  </r>
  <r>
    <x v="1"/>
    <x v="4"/>
    <x v="1"/>
    <s v="Edward Taylor"/>
    <d v="2016-12-30T00:00:00"/>
    <x v="11"/>
    <s v="2016"/>
    <x v="2"/>
    <n v="5"/>
    <n v="17.829999999999998"/>
    <n v="89.149999999999991"/>
  </r>
  <r>
    <x v="4"/>
    <x v="1"/>
    <x v="0"/>
    <s v="Theresa Mendoza"/>
    <d v="2016-12-30T00:00:00"/>
    <x v="11"/>
    <s v="2016"/>
    <x v="3"/>
    <n v="1"/>
    <n v="53.35"/>
    <n v="53.35"/>
  </r>
  <r>
    <x v="0"/>
    <x v="0"/>
    <x v="0"/>
    <s v="Joe Russell"/>
    <d v="2016-12-30T00:00:00"/>
    <x v="11"/>
    <s v="2016"/>
    <x v="0"/>
    <n v="2"/>
    <n v="12.42"/>
    <n v="24.84"/>
  </r>
  <r>
    <x v="3"/>
    <x v="1"/>
    <x v="0"/>
    <s v="Cynthia Brooks"/>
    <d v="2016-12-30T00:00:00"/>
    <x v="11"/>
    <s v="2016"/>
    <x v="1"/>
    <n v="7"/>
    <n v="16.32"/>
    <n v="114.24000000000001"/>
  </r>
  <r>
    <x v="2"/>
    <x v="2"/>
    <x v="1"/>
    <s v="Ruth Day"/>
    <d v="2016-12-30T00:00:00"/>
    <x v="11"/>
    <s v="2016"/>
    <x v="0"/>
    <n v="6"/>
    <n v="12.42"/>
    <n v="74.52"/>
  </r>
  <r>
    <x v="2"/>
    <x v="4"/>
    <x v="1"/>
    <s v="Billy Scott"/>
    <d v="2016-12-30T00:00:00"/>
    <x v="11"/>
    <s v="2016"/>
    <x v="3"/>
    <n v="7"/>
    <n v="53.35"/>
    <n v="373.45"/>
  </r>
  <r>
    <x v="2"/>
    <x v="2"/>
    <x v="1"/>
    <s v="Gary Weaver"/>
    <d v="2016-12-30T00:00:00"/>
    <x v="11"/>
    <s v="2016"/>
    <x v="2"/>
    <n v="1"/>
    <n v="17.829999999999998"/>
    <n v="17.829999999999998"/>
  </r>
  <r>
    <x v="0"/>
    <x v="0"/>
    <x v="0"/>
    <s v="Heather Lawrence"/>
    <d v="2016-12-30T00:00:00"/>
    <x v="11"/>
    <s v="2016"/>
    <x v="0"/>
    <n v="7"/>
    <n v="12.42"/>
    <n v="86.94"/>
  </r>
  <r>
    <x v="0"/>
    <x v="1"/>
    <x v="0"/>
    <s v="Daniel Morris"/>
    <d v="2016-12-30T00:00:00"/>
    <x v="11"/>
    <s v="2016"/>
    <x v="0"/>
    <n v="8"/>
    <n v="12.42"/>
    <n v="99.36"/>
  </r>
  <r>
    <x v="0"/>
    <x v="0"/>
    <x v="0"/>
    <s v="Carolyn Vasquez"/>
    <d v="2016-12-30T00:00:00"/>
    <x v="11"/>
    <s v="2016"/>
    <x v="0"/>
    <n v="8"/>
    <n v="12.42"/>
    <n v="99.36"/>
  </r>
  <r>
    <x v="0"/>
    <x v="3"/>
    <x v="0"/>
    <s v="Melissa Price"/>
    <d v="2016-12-30T00:00:00"/>
    <x v="11"/>
    <s v="2016"/>
    <x v="0"/>
    <n v="9"/>
    <n v="12.42"/>
    <n v="111.78"/>
  </r>
  <r>
    <x v="2"/>
    <x v="4"/>
    <x v="1"/>
    <s v="Gary Moreno"/>
    <d v="2016-12-31T00:00:00"/>
    <x v="11"/>
    <s v="2016"/>
    <x v="0"/>
    <n v="7"/>
    <n v="12.42"/>
    <n v="86.94"/>
  </r>
  <r>
    <x v="2"/>
    <x v="2"/>
    <x v="1"/>
    <s v="Henry Sanders"/>
    <d v="2016-12-31T00:00:00"/>
    <x v="11"/>
    <s v="2016"/>
    <x v="0"/>
    <n v="9"/>
    <n v="12.42"/>
    <n v="111.78"/>
  </r>
  <r>
    <x v="1"/>
    <x v="2"/>
    <x v="1"/>
    <s v="Mildred Hernandez"/>
    <d v="2016-12-31T00:00:00"/>
    <x v="11"/>
    <s v="2016"/>
    <x v="3"/>
    <n v="2"/>
    <n v="53.35"/>
    <n v="106.7"/>
  </r>
  <r>
    <x v="0"/>
    <x v="0"/>
    <x v="0"/>
    <s v="Ernest Kelley"/>
    <d v="2016-12-31T00:00:00"/>
    <x v="11"/>
    <s v="2016"/>
    <x v="1"/>
    <n v="1"/>
    <n v="16.32"/>
    <n v="16.32"/>
  </r>
  <r>
    <x v="3"/>
    <x v="0"/>
    <x v="0"/>
    <s v="Walter Meyer"/>
    <d v="2016-12-31T00:00:00"/>
    <x v="11"/>
    <s v="2016"/>
    <x v="0"/>
    <n v="5"/>
    <n v="12.42"/>
    <n v="62.1"/>
  </r>
  <r>
    <x v="2"/>
    <x v="4"/>
    <x v="1"/>
    <s v="Joyce Myers"/>
    <d v="2016-12-31T00:00:00"/>
    <x v="11"/>
    <s v="2016"/>
    <x v="1"/>
    <n v="3"/>
    <n v="16.32"/>
    <n v="48.96"/>
  </r>
  <r>
    <x v="0"/>
    <x v="1"/>
    <x v="0"/>
    <s v="Lori Collins"/>
    <d v="2016-12-31T00:00:00"/>
    <x v="11"/>
    <s v="2016"/>
    <x v="0"/>
    <n v="5"/>
    <n v="12.42"/>
    <n v="62.1"/>
  </r>
  <r>
    <x v="0"/>
    <x v="0"/>
    <x v="0"/>
    <s v="Todd Spencer"/>
    <d v="2016-12-31T00:00:00"/>
    <x v="11"/>
    <s v="2016"/>
    <x v="0"/>
    <n v="2"/>
    <n v="12.42"/>
    <n v="24.84"/>
  </r>
  <r>
    <x v="0"/>
    <x v="0"/>
    <x v="0"/>
    <s v="Lillian Burke"/>
    <d v="2016-12-31T00:00:00"/>
    <x v="11"/>
    <s v="2016"/>
    <x v="1"/>
    <n v="3"/>
    <n v="16.32"/>
    <n v="48.96"/>
  </r>
  <r>
    <x v="0"/>
    <x v="6"/>
    <x v="0"/>
    <s v="Anna Franklin"/>
    <d v="2016-12-31T00:00:00"/>
    <x v="11"/>
    <s v="2016"/>
    <x v="0"/>
    <n v="2"/>
    <n v="12.42"/>
    <n v="24.84"/>
  </r>
  <r>
    <x v="3"/>
    <x v="1"/>
    <x v="0"/>
    <s v="Randy Clark"/>
    <d v="2016-12-31T00:00:00"/>
    <x v="11"/>
    <s v="2016"/>
    <x v="1"/>
    <n v="7"/>
    <n v="16.32"/>
    <n v="114.24000000000001"/>
  </r>
  <r>
    <x v="2"/>
    <x v="2"/>
    <x v="1"/>
    <s v="Daniel Perez"/>
    <d v="2016-12-31T00:00:00"/>
    <x v="11"/>
    <s v="2016"/>
    <x v="3"/>
    <n v="2"/>
    <n v="53.35"/>
    <n v="106.7"/>
  </r>
  <r>
    <x v="2"/>
    <x v="2"/>
    <x v="1"/>
    <s v="Daniel Perez"/>
    <d v="2016-12-31T00:00:00"/>
    <x v="11"/>
    <s v="2016"/>
    <x v="3"/>
    <n v="9"/>
    <n v="53.35"/>
    <n v="480.15000000000003"/>
  </r>
  <r>
    <x v="0"/>
    <x v="0"/>
    <x v="0"/>
    <s v="Thomas Robinson"/>
    <d v="2016-12-31T00:00:00"/>
    <x v="11"/>
    <s v="2016"/>
    <x v="0"/>
    <n v="3"/>
    <n v="12.42"/>
    <n v="37.26"/>
  </r>
  <r>
    <x v="0"/>
    <x v="1"/>
    <x v="0"/>
    <s v="Louis Mason"/>
    <d v="2016-12-31T00:00:00"/>
    <x v="11"/>
    <s v="2016"/>
    <x v="3"/>
    <n v="8"/>
    <n v="53.35"/>
    <n v="426.8"/>
  </r>
  <r>
    <x v="0"/>
    <x v="3"/>
    <x v="0"/>
    <s v="Frank Spencer"/>
    <d v="2016-12-31T00:00:00"/>
    <x v="11"/>
    <s v="2016"/>
    <x v="0"/>
    <n v="1"/>
    <n v="12.42"/>
    <n v="12.42"/>
  </r>
  <r>
    <x v="4"/>
    <x v="3"/>
    <x v="0"/>
    <s v="Martha Mills"/>
    <d v="2016-12-31T00:00:00"/>
    <x v="11"/>
    <s v="2016"/>
    <x v="1"/>
    <n v="1"/>
    <n v="16.32"/>
    <n v="16.32"/>
  </r>
  <r>
    <x v="0"/>
    <x v="1"/>
    <x v="0"/>
    <s v="Jerry Pierce"/>
    <d v="2016-12-31T00:00:00"/>
    <x v="11"/>
    <s v="2016"/>
    <x v="1"/>
    <n v="3"/>
    <n v="16.32"/>
    <n v="48.96"/>
  </r>
  <r>
    <x v="2"/>
    <x v="5"/>
    <x v="1"/>
    <s v="Andrea Washington"/>
    <d v="2016-12-31T00:00:00"/>
    <x v="11"/>
    <s v="2016"/>
    <x v="3"/>
    <n v="4"/>
    <n v="53.35"/>
    <n v="213.4"/>
  </r>
  <r>
    <x v="0"/>
    <x v="1"/>
    <x v="0"/>
    <s v="Tammy Ferguson"/>
    <d v="2016-12-31T00:00:00"/>
    <x v="11"/>
    <s v="2016"/>
    <x v="3"/>
    <n v="5"/>
    <n v="53.35"/>
    <n v="266.75"/>
  </r>
  <r>
    <x v="2"/>
    <x v="2"/>
    <x v="1"/>
    <s v="Arthur Green"/>
    <d v="2016-12-31T00:00:00"/>
    <x v="11"/>
    <s v="2016"/>
    <x v="0"/>
    <n v="3"/>
    <n v="12.42"/>
    <n v="37.26"/>
  </r>
  <r>
    <x v="4"/>
    <x v="1"/>
    <x v="0"/>
    <s v="Christopher Oliver"/>
    <d v="2016-12-31T00:00:00"/>
    <x v="11"/>
    <s v="2016"/>
    <x v="0"/>
    <n v="10"/>
    <n v="12.42"/>
    <n v="124.2"/>
  </r>
  <r>
    <x v="2"/>
    <x v="4"/>
    <x v="1"/>
    <s v="Ruby Taylor"/>
    <d v="2016-12-31T00:00:00"/>
    <x v="11"/>
    <s v="2016"/>
    <x v="0"/>
    <n v="7"/>
    <n v="12.42"/>
    <n v="86.94"/>
  </r>
  <r>
    <x v="4"/>
    <x v="3"/>
    <x v="0"/>
    <s v="Denise Mitchell"/>
    <d v="2016-12-31T00:00:00"/>
    <x v="11"/>
    <s v="2016"/>
    <x v="3"/>
    <n v="1"/>
    <n v="53.35"/>
    <n v="53.35"/>
  </r>
  <r>
    <x v="0"/>
    <x v="0"/>
    <x v="0"/>
    <s v="Rose Baker"/>
    <d v="2016-12-31T00:00:00"/>
    <x v="11"/>
    <s v="2016"/>
    <x v="1"/>
    <n v="8"/>
    <n v="16.32"/>
    <n v="130.56"/>
  </r>
  <r>
    <x v="0"/>
    <x v="0"/>
    <x v="0"/>
    <s v="Andrew Howard"/>
    <d v="2016-12-31T00:00:00"/>
    <x v="11"/>
    <s v="2016"/>
    <x v="0"/>
    <n v="1"/>
    <n v="12.42"/>
    <n v="12.42"/>
  </r>
  <r>
    <x v="3"/>
    <x v="0"/>
    <x v="0"/>
    <s v="Shirley Rivera"/>
    <d v="2016-12-31T00:00:00"/>
    <x v="11"/>
    <s v="2016"/>
    <x v="3"/>
    <n v="2"/>
    <n v="53.35"/>
    <n v="106.7"/>
  </r>
  <r>
    <x v="1"/>
    <x v="2"/>
    <x v="1"/>
    <s v="Ruby Gonzales"/>
    <d v="2016-12-31T00:00:00"/>
    <x v="11"/>
    <s v="2016"/>
    <x v="0"/>
    <n v="3"/>
    <n v="12.42"/>
    <n v="37.26"/>
  </r>
  <r>
    <x v="0"/>
    <x v="1"/>
    <x v="0"/>
    <s v="Eric Stanley"/>
    <d v="2016-12-31T00:00:00"/>
    <x v="11"/>
    <s v="2016"/>
    <x v="3"/>
    <n v="10"/>
    <n v="53.35"/>
    <n v="533.5"/>
  </r>
  <r>
    <x v="2"/>
    <x v="2"/>
    <x v="1"/>
    <s v="Jerry Collins"/>
    <d v="2016-12-31T00:00:00"/>
    <x v="11"/>
    <s v="2016"/>
    <x v="1"/>
    <n v="10"/>
    <n v="16.32"/>
    <n v="163.1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29641E-E356-4A96-86C9-6445D596EDD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3:I26"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2"/>
  </rowFields>
  <rowItems count="3">
    <i>
      <x/>
    </i>
    <i>
      <x v="1"/>
    </i>
    <i t="grand">
      <x/>
    </i>
  </rowItems>
  <colItems count="1">
    <i/>
  </colItems>
  <dataFields count="1">
    <dataField name="Sum of Total Sale Amount" fld="10" baseField="0" baseItem="0" numFmtId="166"/>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917483-63E2-446A-BF31-05E0A60EB4F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B33" firstHeaderRow="1" firstDataRow="1" firstDataCol="1"/>
  <pivotFields count="11">
    <pivotField showAll="0">
      <items count="6">
        <item x="1"/>
        <item x="4"/>
        <item x="2"/>
        <item x="3"/>
        <item x="0"/>
        <item t="default"/>
      </items>
    </pivotField>
    <pivotField axis="axisRow" showAll="0" sortType="descending">
      <items count="9">
        <item x="5"/>
        <item x="6"/>
        <item x="0"/>
        <item x="7"/>
        <item x="3"/>
        <item x="1"/>
        <item x="4"/>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1"/>
  </rowFields>
  <rowItems count="9">
    <i>
      <x v="5"/>
    </i>
    <i>
      <x v="2"/>
    </i>
    <i>
      <x v="7"/>
    </i>
    <i>
      <x v="4"/>
    </i>
    <i>
      <x/>
    </i>
    <i>
      <x v="6"/>
    </i>
    <i>
      <x v="1"/>
    </i>
    <i>
      <x v="3"/>
    </i>
    <i t="grand">
      <x/>
    </i>
  </rowItems>
  <colItems count="1">
    <i/>
  </colItems>
  <dataFields count="1">
    <dataField name="Sum of Total Sale Amount" fld="10" baseField="0" baseItem="0"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22512E-4867-4948-8846-24B21B7F94C6}" name="Monthly_no_of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I15"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showAll="0">
      <items count="3">
        <item x="0"/>
        <item x="1"/>
        <item t="default"/>
      </items>
    </pivotField>
    <pivotField showAll="0"/>
    <pivotField numFmtId="164" showAll="0"/>
    <pivotField axis="axisRow"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5"/>
  </rowFields>
  <rowItems count="13">
    <i>
      <x/>
    </i>
    <i>
      <x v="1"/>
    </i>
    <i>
      <x v="2"/>
    </i>
    <i>
      <x v="3"/>
    </i>
    <i>
      <x v="4"/>
    </i>
    <i>
      <x v="5"/>
    </i>
    <i>
      <x v="6"/>
    </i>
    <i>
      <x v="7"/>
    </i>
    <i>
      <x v="8"/>
    </i>
    <i>
      <x v="9"/>
    </i>
    <i>
      <x v="10"/>
    </i>
    <i>
      <x v="11"/>
    </i>
    <i t="grand">
      <x/>
    </i>
  </rowItems>
  <colItems count="1">
    <i/>
  </colItems>
  <dataFields count="1">
    <dataField name="Count " fld="1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942094-F20F-4914-8DF4-082D6314CC94}" name="monthly_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5"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showAll="0">
      <items count="3">
        <item x="0"/>
        <item x="1"/>
        <item t="default"/>
      </items>
    </pivotField>
    <pivotField showAll="0"/>
    <pivotField showAll="0"/>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items count="5">
        <item x="0"/>
        <item x="1"/>
        <item x="2"/>
        <item x="3"/>
        <item t="default"/>
      </items>
    </pivotField>
    <pivotField showAll="0"/>
    <pivotField numFmtId="165" showAll="0"/>
    <pivotField dataField="1" numFmtId="165" showAll="0"/>
  </pivotFields>
  <rowFields count="1">
    <field x="5"/>
  </rowFields>
  <rowItems count="13">
    <i>
      <x v="11"/>
    </i>
    <i>
      <x v="10"/>
    </i>
    <i>
      <x v="5"/>
    </i>
    <i>
      <x v="6"/>
    </i>
    <i>
      <x v="3"/>
    </i>
    <i>
      <x v="2"/>
    </i>
    <i>
      <x/>
    </i>
    <i>
      <x v="9"/>
    </i>
    <i>
      <x v="4"/>
    </i>
    <i>
      <x v="1"/>
    </i>
    <i>
      <x v="8"/>
    </i>
    <i>
      <x v="7"/>
    </i>
    <i t="grand">
      <x/>
    </i>
  </rowItems>
  <colItems count="1">
    <i/>
  </colItems>
  <dataFields count="1">
    <dataField name="Sum of Total Sale Amount" fld="10" baseField="0" baseItem="0" numFmtId="166"/>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E0CB6C-D1F3-41E4-88FC-1DC351DD9FC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1:O27" firstHeaderRow="1" firstDataRow="1" firstDataCol="1"/>
  <pivotFields count="11">
    <pivotField axis="axisRow" showAll="0" sortType="descending">
      <items count="6">
        <item x="1"/>
        <item x="4"/>
        <item x="2"/>
        <item x="3"/>
        <item x="0"/>
        <item t="default"/>
      </items>
      <autoSortScope>
        <pivotArea dataOnly="0" outline="0" fieldPosition="0">
          <references count="1">
            <reference field="4294967294" count="1" selected="0">
              <x v="0"/>
            </reference>
          </references>
        </pivotArea>
      </autoSortScope>
    </pivotField>
    <pivotField showAll="0">
      <items count="9">
        <item x="5"/>
        <item x="6"/>
        <item x="0"/>
        <item x="7"/>
        <item x="3"/>
        <item x="1"/>
        <item x="4"/>
        <item x="2"/>
        <item t="default"/>
      </items>
    </pivotField>
    <pivotField showAll="0">
      <items count="3">
        <item x="0"/>
        <item x="1"/>
        <item t="default"/>
      </items>
    </pivotField>
    <pivotField showAll="0"/>
    <pivotField numFmtId="164"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0"/>
  </rowFields>
  <rowItems count="6">
    <i>
      <x v="4"/>
    </i>
    <i>
      <x v="2"/>
    </i>
    <i>
      <x v="3"/>
    </i>
    <i>
      <x/>
    </i>
    <i>
      <x v="1"/>
    </i>
    <i t="grand">
      <x/>
    </i>
  </rowItems>
  <colItems count="1">
    <i/>
  </colItems>
  <dataFields count="1">
    <dataField name="Sum of Total Sale Amount" fld="10" baseField="0" baseItem="0" numFmtId="166"/>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43CCC4-7037-4A88-AB2D-9A701A0CBEF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O7"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showAll="0">
      <items count="3">
        <item x="0"/>
        <item x="1"/>
        <item t="default"/>
      </items>
    </pivotField>
    <pivotField showAll="0"/>
    <pivotField numFmtId="164" showAll="0"/>
    <pivotField showAll="0">
      <items count="13">
        <item x="0"/>
        <item x="1"/>
        <item x="2"/>
        <item x="3"/>
        <item x="4"/>
        <item x="5"/>
        <item x="6"/>
        <item x="7"/>
        <item x="8"/>
        <item x="9"/>
        <item x="10"/>
        <item x="11"/>
        <item t="default"/>
      </items>
    </pivotField>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dataField="1" numFmtId="165" showAll="0"/>
  </pivotFields>
  <rowFields count="1">
    <field x="7"/>
  </rowFields>
  <rowItems count="5">
    <i>
      <x v="3"/>
    </i>
    <i>
      <x/>
    </i>
    <i>
      <x v="2"/>
    </i>
    <i>
      <x v="1"/>
    </i>
    <i t="grand">
      <x/>
    </i>
  </rowItems>
  <colItems count="1">
    <i/>
  </colItems>
  <dataFields count="1">
    <dataField name="Sum of Total Sale Amount" fld="10" baseField="0" baseItem="0" numFmtId="166"/>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63A313-BEE8-47EA-8C42-C14EF60C101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2:B15"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showAll="0">
      <items count="3">
        <item x="0"/>
        <item x="1"/>
        <item t="default"/>
      </items>
    </pivotField>
    <pivotField showAll="0"/>
    <pivotField showAll="0"/>
    <pivotField axis="axisRow"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5"/>
  </rowFields>
  <rowItems count="13">
    <i>
      <x/>
    </i>
    <i>
      <x v="1"/>
    </i>
    <i>
      <x v="2"/>
    </i>
    <i>
      <x v="3"/>
    </i>
    <i>
      <x v="4"/>
    </i>
    <i>
      <x v="5"/>
    </i>
    <i>
      <x v="6"/>
    </i>
    <i>
      <x v="7"/>
    </i>
    <i>
      <x v="8"/>
    </i>
    <i>
      <x v="9"/>
    </i>
    <i>
      <x v="10"/>
    </i>
    <i>
      <x v="11"/>
    </i>
    <i t="grand">
      <x/>
    </i>
  </rowItems>
  <colItems count="1">
    <i/>
  </colItems>
  <dataFields count="1">
    <dataField name="Sum of Total Sale Amount" fld="10" baseField="0" baseItem="0" numFmtId="166"/>
  </dataFields>
  <formats count="1">
    <format dxfId="3">
      <pivotArea outline="0" collapsedLevelsAreSubtotals="1" fieldPosition="0"/>
    </format>
  </formats>
  <chartFormats count="2">
    <chartFormat chart="25" format="0"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DBB4D9-E41F-486D-8ABA-027308534C3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5"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showAll="0">
      <items count="3">
        <item x="0"/>
        <item x="1"/>
        <item t="default"/>
      </items>
    </pivotField>
    <pivotField showAll="0"/>
    <pivotField numFmtId="164" showAll="0"/>
    <pivotField axis="axisRow" showAll="0" sortType="descending">
      <items count="13">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5">
        <item x="0"/>
        <item x="1"/>
        <item x="2"/>
        <item x="3"/>
        <item t="default"/>
      </items>
    </pivotField>
    <pivotField showAll="0"/>
    <pivotField numFmtId="165" showAll="0"/>
    <pivotField dataField="1" numFmtId="165" showAll="0"/>
  </pivotFields>
  <rowFields count="1">
    <field x="5"/>
  </rowFields>
  <rowItems count="13">
    <i>
      <x/>
    </i>
    <i>
      <x v="1"/>
    </i>
    <i>
      <x v="5"/>
    </i>
    <i>
      <x v="9"/>
    </i>
    <i>
      <x v="6"/>
    </i>
    <i>
      <x v="8"/>
    </i>
    <i>
      <x v="2"/>
    </i>
    <i>
      <x v="3"/>
    </i>
    <i>
      <x v="7"/>
    </i>
    <i>
      <x v="11"/>
    </i>
    <i>
      <x v="10"/>
    </i>
    <i>
      <x v="4"/>
    </i>
    <i t="grand">
      <x/>
    </i>
  </rowItems>
  <colItems count="1">
    <i/>
  </colItems>
  <dataFields count="1">
    <dataField name="Count " fld="1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E43051-A6C1-4807-9C4E-D1F4CEEF703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7"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showAll="0">
      <items count="3">
        <item x="0"/>
        <item x="1"/>
        <item t="default"/>
      </items>
    </pivotField>
    <pivotField showAll="0"/>
    <pivotField numFmtId="164" showAll="0"/>
    <pivotField showAll="0">
      <items count="13">
        <item x="0"/>
        <item x="1"/>
        <item x="2"/>
        <item x="3"/>
        <item x="4"/>
        <item x="5"/>
        <item x="6"/>
        <item x="7"/>
        <item x="8"/>
        <item x="9"/>
        <item x="10"/>
        <item x="11"/>
        <item t="default"/>
      </items>
    </pivotField>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dataField="1" numFmtId="165" showAll="0"/>
  </pivotFields>
  <rowFields count="1">
    <field x="7"/>
  </rowFields>
  <rowItems count="5">
    <i>
      <x v="3"/>
    </i>
    <i>
      <x/>
    </i>
    <i>
      <x v="2"/>
    </i>
    <i>
      <x v="1"/>
    </i>
    <i t="grand">
      <x/>
    </i>
  </rowItems>
  <colItems count="1">
    <i/>
  </colItems>
  <dataFields count="1">
    <dataField name="Sum of Total Sale Amount" fld="10" baseField="0" baseItem="0" numFmtId="166"/>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5604BA-FC47-428B-AC1F-DF777A99002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1" firstHeaderRow="1" firstDataRow="1" firstDataCol="1"/>
  <pivotFields count="11">
    <pivotField showAll="0">
      <items count="6">
        <item x="1"/>
        <item x="4"/>
        <item x="2"/>
        <item x="3"/>
        <item x="0"/>
        <item t="default"/>
      </items>
    </pivotField>
    <pivotField axis="axisRow" showAll="0" sortType="descending">
      <items count="9">
        <item x="2"/>
        <item x="4"/>
        <item x="1"/>
        <item x="3"/>
        <item x="7"/>
        <item x="0"/>
        <item x="6"/>
        <item x="5"/>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1"/>
  </rowFields>
  <rowItems count="9">
    <i>
      <x v="2"/>
    </i>
    <i>
      <x v="5"/>
    </i>
    <i>
      <x/>
    </i>
    <i>
      <x v="3"/>
    </i>
    <i>
      <x v="7"/>
    </i>
    <i>
      <x v="1"/>
    </i>
    <i>
      <x v="6"/>
    </i>
    <i>
      <x v="4"/>
    </i>
    <i t="grand">
      <x/>
    </i>
  </rowItems>
  <colItems count="1">
    <i/>
  </colItems>
  <dataFields count="1">
    <dataField name="Sum of Total Sale Amount" fld="10" baseField="0" baseItem="0"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10752F-970F-4523-833A-D28D6BEB924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B5" firstHeaderRow="1" firstDataRow="1" firstDataCol="1"/>
  <pivotFields count="11">
    <pivotField showAll="0">
      <items count="6">
        <item x="1"/>
        <item x="4"/>
        <item x="2"/>
        <item x="3"/>
        <item x="0"/>
        <item t="default"/>
      </items>
    </pivotField>
    <pivotField showAll="0">
      <items count="9">
        <item x="5"/>
        <item x="6"/>
        <item x="0"/>
        <item x="7"/>
        <item x="3"/>
        <item x="1"/>
        <item x="4"/>
        <item x="2"/>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13">
        <item x="0"/>
        <item x="1"/>
        <item x="2"/>
        <item x="3"/>
        <item x="4"/>
        <item x="5"/>
        <item x="6"/>
        <item x="7"/>
        <item x="8"/>
        <item x="9"/>
        <item x="10"/>
        <item x="11"/>
        <item t="default"/>
      </items>
    </pivotField>
    <pivotField showAll="0"/>
    <pivotField showAll="0">
      <items count="5">
        <item x="0"/>
        <item x="1"/>
        <item x="2"/>
        <item x="3"/>
        <item t="default"/>
      </items>
    </pivotField>
    <pivotField showAll="0"/>
    <pivotField numFmtId="165" showAll="0"/>
    <pivotField dataField="1" numFmtId="165" showAll="0"/>
  </pivotFields>
  <rowFields count="1">
    <field x="2"/>
  </rowFields>
  <rowItems count="3">
    <i>
      <x/>
    </i>
    <i>
      <x v="1"/>
    </i>
    <i t="grand">
      <x/>
    </i>
  </rowItems>
  <colItems count="1">
    <i/>
  </colItems>
  <dataFields count="1">
    <dataField name="Sum of Total Sale Amount" fld="10" baseField="0" baseItem="0" numFmtId="166"/>
  </dataFields>
  <formats count="1">
    <format dxfId="0">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1"/>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2" count="1" selected="0">
            <x v="0"/>
          </reference>
        </references>
      </pivotArea>
    </chartFormat>
    <chartFormat chart="11"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resentative" xr10:uid="{F72C63FE-A2FB-4815-A330-E50F722F9AA2}" sourceName="Sales Representative">
  <pivotTables>
    <pivotTable tabId="2" name="monthly_sale"/>
    <pivotTable tabId="4" name="PivotTable8"/>
    <pivotTable tabId="2" name="Monthly_no_of_sales"/>
    <pivotTable tabId="2" name="PivotTable3"/>
    <pivotTable tabId="2" name="PivotTable4"/>
    <pivotTable tabId="2" name="PivotTable5"/>
    <pivotTable tabId="2" name="PivotTable6"/>
    <pivotTable tabId="3" name="PivotTable7"/>
    <pivotTable tabId="6" name="PivotTable10"/>
    <pivotTable tabId="5" name="PivotTable9"/>
    <pivotTable tabId="7" name="PivotTable11"/>
  </pivotTables>
  <data>
    <tabular pivotCacheId="134091022">
      <items count="5">
        <i x="1" s="1"/>
        <i x="4"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3103610-7322-4E05-A701-4022B80CC68C}" sourceName="Location">
  <pivotTables>
    <pivotTable tabId="2" name="monthly_sale"/>
    <pivotTable tabId="4" name="PivotTable8"/>
    <pivotTable tabId="2" name="Monthly_no_of_sales"/>
    <pivotTable tabId="2" name="PivotTable3"/>
    <pivotTable tabId="2" name="PivotTable4"/>
    <pivotTable tabId="2" name="PivotTable5"/>
    <pivotTable tabId="2" name="PivotTable6"/>
    <pivotTable tabId="3" name="PivotTable7"/>
    <pivotTable tabId="6" name="PivotTable10"/>
    <pivotTable tabId="5" name="PivotTable9"/>
    <pivotTable tabId="7" name="PivotTable11"/>
  </pivotTables>
  <data>
    <tabular pivotCacheId="134091022">
      <items count="8">
        <i x="5" s="1"/>
        <i x="6" s="1"/>
        <i x="0" s="1"/>
        <i x="7" s="1"/>
        <i x="3"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28ADAB-043E-4E76-A623-918754BC8BF9}" sourceName="Region">
  <pivotTables>
    <pivotTable tabId="2" name="monthly_sale"/>
    <pivotTable tabId="4" name="PivotTable8"/>
    <pivotTable tabId="2" name="Monthly_no_of_sales"/>
    <pivotTable tabId="2" name="PivotTable3"/>
    <pivotTable tabId="2" name="PivotTable4"/>
    <pivotTable tabId="2" name="PivotTable5"/>
    <pivotTable tabId="2" name="PivotTable6"/>
    <pivotTable tabId="3" name="PivotTable7"/>
    <pivotTable tabId="6" name="PivotTable10"/>
    <pivotTable tabId="5" name="PivotTable9"/>
    <pivotTable tabId="7" name="PivotTable11"/>
  </pivotTables>
  <data>
    <tabular pivotCacheId="13409102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849A360E-72C8-4B61-9ACC-823BC39040DF}" sourceName="Order Month">
  <pivotTables>
    <pivotTable tabId="4" name="PivotTable8"/>
    <pivotTable tabId="3" name="PivotTable7"/>
    <pivotTable tabId="6" name="PivotTable10"/>
    <pivotTable tabId="5" name="PivotTable9"/>
    <pivotTable tabId="7" name="PivotTable11"/>
    <pivotTable tabId="2" name="Monthly_no_of_sales"/>
    <pivotTable tabId="2" name="monthly_sale"/>
    <pivotTable tabId="2" name="PivotTable3"/>
    <pivotTable tabId="2" name="PivotTable4"/>
    <pivotTable tabId="2" name="PivotTable5"/>
    <pivotTable tabId="2" name="PivotTable6"/>
  </pivotTables>
  <data>
    <tabular pivotCacheId="134091022">
      <items count="12">
        <i x="0" s="1"/>
        <i x="1" s="1"/>
        <i x="2" s="1"/>
        <i x="3" s="1"/>
        <i x="4" s="1"/>
        <i x="5" s="1"/>
        <i x="6" s="1"/>
        <i x="7" s="1"/>
        <i x="8" s="1"/>
        <i x="9" s="1"/>
        <i x="10" s="1"/>
        <i x="1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60D9514D-7F23-4672-A9FE-7802431062E6}" sourceName="Item">
  <pivotTables>
    <pivotTable tabId="2" name="monthly_sale"/>
    <pivotTable tabId="4" name="PivotTable8"/>
    <pivotTable tabId="2" name="Monthly_no_of_sales"/>
    <pivotTable tabId="2" name="PivotTable3"/>
    <pivotTable tabId="2" name="PivotTable4"/>
    <pivotTable tabId="2" name="PivotTable5"/>
    <pivotTable tabId="2" name="PivotTable6"/>
    <pivotTable tabId="3" name="PivotTable7"/>
    <pivotTable tabId="6" name="PivotTable10"/>
    <pivotTable tabId="5" name="PivotTable9"/>
    <pivotTable tabId="7" name="PivotTable11"/>
  </pivotTables>
  <data>
    <tabular pivotCacheId="13409102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resentative" xr10:uid="{4B5BEF8D-2D34-4E21-8A68-1DA165492470}" cache="Slicer_Sales_Representative" caption="Sales Representative" rowHeight="241300"/>
  <slicer name="Location" xr10:uid="{3A47647F-BA4B-49F2-924F-F34FF112143E}" cache="Slicer_Location" caption="Location" rowHeight="241300"/>
  <slicer name="Region" xr10:uid="{4B5052EE-D866-4BF1-8153-A142064EC500}" cache="Slicer_Region" caption="Region" rowHeight="241300"/>
  <slicer name="Order Month" xr10:uid="{2DC1F508-77DA-4F67-9558-619B2F913952}" cache="Slicer_Order_Month" caption="Order Month" rowHeight="241300"/>
  <slicer name="Item" xr10:uid="{7206CEA4-077D-40A2-8783-5541853682A1}" cache="Slicer_Item" caption="I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Representative 1" xr10:uid="{01FFAC31-1FDB-4B36-829E-12D72F01325D}" cache="Slicer_Sales_Representative" caption="Sales Representative" style="Slicer Style 1" rowHeight="241300"/>
  <slicer name="Location 1" xr10:uid="{D6BAC2BC-2D04-4337-B90F-01FCA7066515}" cache="Slicer_Location" caption="Location" style="Slicer Style 1" rowHeight="241300"/>
  <slicer name="Region 1" xr10:uid="{211989D4-B58B-45FE-9C6F-B0DE7869E9DE}" cache="Slicer_Region" caption="Region" style="Slicer Style 1" rowHeight="241300"/>
  <slicer name="Order Month 1" xr10:uid="{30F0D27C-DEAC-4704-96C3-CBB88B2ADD8F}" cache="Slicer_Order_Month" caption="Order Month" style="Slicer Style 1" rowHeight="241300"/>
  <slicer name="Item 1" xr10:uid="{17C83465-3556-471C-8A61-ACD0590F0AB0}" cache="Slicer_Item" caption="Item"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tbl" displayName="Sales_tbl" ref="A1:K5685" totalsRowShown="0" headerRowDxfId="14">
  <autoFilter ref="A1:K5685" xr:uid="{00000000-0009-0000-0100-000001000000}"/>
  <sortState xmlns:xlrd2="http://schemas.microsoft.com/office/spreadsheetml/2017/richdata2" ref="A2:K5685">
    <sortCondition ref="E1:E5685"/>
  </sortState>
  <tableColumns count="11">
    <tableColumn id="1" xr3:uid="{00000000-0010-0000-0000-000001000000}" name="Sales Representative"/>
    <tableColumn id="2" xr3:uid="{00000000-0010-0000-0000-000002000000}" name="Location"/>
    <tableColumn id="3" xr3:uid="{00000000-0010-0000-0000-000003000000}" name="Region"/>
    <tableColumn id="4" xr3:uid="{00000000-0010-0000-0000-000004000000}" name="Customer"/>
    <tableColumn id="5" xr3:uid="{00000000-0010-0000-0000-000005000000}" name="Order Date" dataDxfId="13"/>
    <tableColumn id="10" xr3:uid="{78EE9393-D1F4-440B-B7B4-9EE850B98621}" name="Order Month" dataDxfId="12">
      <calculatedColumnFormula>TEXT(Sales_tbl[[#This Row],[Order Date]],"MMM")</calculatedColumnFormula>
    </tableColumn>
    <tableColumn id="11" xr3:uid="{D24C816B-5755-4BCC-B969-D0EA0C9B7531}" name="Order Year" dataDxfId="11">
      <calculatedColumnFormula>TEXT(Sales_tbl[[#This Row],[Order Date]],"YYY")</calculatedColumnFormula>
    </tableColumn>
    <tableColumn id="6" xr3:uid="{00000000-0010-0000-0000-000006000000}" name="Item"/>
    <tableColumn id="7" xr3:uid="{00000000-0010-0000-0000-000007000000}" name="Quantity"/>
    <tableColumn id="8" xr3:uid="{00000000-0010-0000-0000-000008000000}" name="Price" dataDxfId="10"/>
    <tableColumn id="9" xr3:uid="{00000000-0010-0000-0000-000009000000}" name="Total Sale Amount" data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685"/>
  <sheetViews>
    <sheetView workbookViewId="0">
      <selection activeCell="M2" sqref="M2"/>
    </sheetView>
  </sheetViews>
  <sheetFormatPr defaultRowHeight="15" x14ac:dyDescent="0.25"/>
  <cols>
    <col min="1" max="1" width="15.85546875" bestFit="1" customWidth="1"/>
    <col min="2" max="2" width="13.140625" bestFit="1" customWidth="1"/>
    <col min="3" max="3" width="8.7109375" bestFit="1" customWidth="1"/>
    <col min="4" max="4" width="18.42578125" bestFit="1" customWidth="1"/>
    <col min="5" max="5" width="12.42578125" style="1" customWidth="1"/>
    <col min="6" max="7" width="12.42578125" customWidth="1"/>
    <col min="8" max="8" width="8.42578125" customWidth="1"/>
    <col min="9" max="9" width="10.42578125" bestFit="1" customWidth="1"/>
    <col min="10" max="10" width="7.7109375" style="4" bestFit="1" customWidth="1"/>
    <col min="11" max="11" width="10" style="4" bestFit="1" customWidth="1"/>
    <col min="13" max="13" width="12.28515625" bestFit="1" customWidth="1"/>
  </cols>
  <sheetData>
    <row r="1" spans="1:13" ht="30" x14ac:dyDescent="0.25">
      <c r="A1" s="2" t="s">
        <v>0</v>
      </c>
      <c r="B1" s="2" t="s">
        <v>1</v>
      </c>
      <c r="C1" s="2" t="s">
        <v>2</v>
      </c>
      <c r="D1" s="2" t="s">
        <v>3</v>
      </c>
      <c r="E1" s="9" t="s">
        <v>4</v>
      </c>
      <c r="F1" s="2" t="s">
        <v>553</v>
      </c>
      <c r="G1" s="2" t="s">
        <v>554</v>
      </c>
      <c r="H1" s="2" t="s">
        <v>5</v>
      </c>
      <c r="I1" s="2" t="s">
        <v>6</v>
      </c>
      <c r="J1" s="3" t="s">
        <v>7</v>
      </c>
      <c r="K1" s="3" t="s">
        <v>8</v>
      </c>
    </row>
    <row r="2" spans="1:13" x14ac:dyDescent="0.25">
      <c r="A2" t="s">
        <v>9</v>
      </c>
      <c r="B2" t="s">
        <v>10</v>
      </c>
      <c r="C2" t="s">
        <v>11</v>
      </c>
      <c r="D2" t="s">
        <v>12</v>
      </c>
      <c r="E2" s="1">
        <v>42370</v>
      </c>
      <c r="F2" s="1" t="str">
        <f>TEXT(Sales_tbl[[#This Row],[Order Date]],"MMM")</f>
        <v>Jan</v>
      </c>
      <c r="G2" s="1" t="str">
        <f>TEXT(Sales_tbl[[#This Row],[Order Date]],"YYY")</f>
        <v>2016</v>
      </c>
      <c r="H2" t="s">
        <v>13</v>
      </c>
      <c r="I2">
        <v>6</v>
      </c>
      <c r="J2" s="4">
        <v>12.42</v>
      </c>
      <c r="K2" s="4">
        <v>74.52</v>
      </c>
      <c r="M2" s="4"/>
    </row>
    <row r="3" spans="1:13" x14ac:dyDescent="0.25">
      <c r="A3" t="s">
        <v>9</v>
      </c>
      <c r="B3" t="s">
        <v>14</v>
      </c>
      <c r="C3" t="s">
        <v>11</v>
      </c>
      <c r="D3" t="s">
        <v>15</v>
      </c>
      <c r="E3" s="1">
        <v>42370</v>
      </c>
      <c r="F3" s="1" t="str">
        <f>TEXT(Sales_tbl[[#This Row],[Order Date]],"MMM")</f>
        <v>Jan</v>
      </c>
      <c r="G3" s="1" t="str">
        <f>TEXT(Sales_tbl[[#This Row],[Order Date]],"YYY")</f>
        <v>2016</v>
      </c>
      <c r="H3" t="s">
        <v>13</v>
      </c>
      <c r="I3">
        <v>7</v>
      </c>
      <c r="J3" s="4">
        <v>12.42</v>
      </c>
      <c r="K3" s="4">
        <v>86.94</v>
      </c>
    </row>
    <row r="4" spans="1:13" x14ac:dyDescent="0.25">
      <c r="A4" t="s">
        <v>16</v>
      </c>
      <c r="B4" t="s">
        <v>17</v>
      </c>
      <c r="C4" t="s">
        <v>18</v>
      </c>
      <c r="D4" t="s">
        <v>19</v>
      </c>
      <c r="E4" s="1">
        <v>42370</v>
      </c>
      <c r="F4" s="1" t="str">
        <f>TEXT(Sales_tbl[[#This Row],[Order Date]],"MMM")</f>
        <v>Jan</v>
      </c>
      <c r="G4" s="1" t="str">
        <f>TEXT(Sales_tbl[[#This Row],[Order Date]],"YYY")</f>
        <v>2016</v>
      </c>
      <c r="H4" t="s">
        <v>20</v>
      </c>
      <c r="I4">
        <v>2</v>
      </c>
      <c r="J4" s="4">
        <v>16.32</v>
      </c>
      <c r="K4" s="4">
        <v>32.64</v>
      </c>
    </row>
    <row r="5" spans="1:13" x14ac:dyDescent="0.25">
      <c r="A5" t="s">
        <v>9</v>
      </c>
      <c r="B5" t="s">
        <v>21</v>
      </c>
      <c r="C5" t="s">
        <v>11</v>
      </c>
      <c r="D5" t="s">
        <v>22</v>
      </c>
      <c r="E5" s="1">
        <v>42370</v>
      </c>
      <c r="F5" s="1" t="str">
        <f>TEXT(Sales_tbl[[#This Row],[Order Date]],"MMM")</f>
        <v>Jan</v>
      </c>
      <c r="G5" s="1" t="str">
        <f>TEXT(Sales_tbl[[#This Row],[Order Date]],"YYY")</f>
        <v>2016</v>
      </c>
      <c r="H5" t="s">
        <v>13</v>
      </c>
      <c r="I5">
        <v>1</v>
      </c>
      <c r="J5" s="4">
        <v>12.42</v>
      </c>
      <c r="K5" s="4">
        <v>12.42</v>
      </c>
    </row>
    <row r="6" spans="1:13" x14ac:dyDescent="0.25">
      <c r="A6" t="s">
        <v>9</v>
      </c>
      <c r="B6" t="s">
        <v>21</v>
      </c>
      <c r="C6" t="s">
        <v>11</v>
      </c>
      <c r="D6" t="s">
        <v>23</v>
      </c>
      <c r="E6" s="1">
        <v>42370</v>
      </c>
      <c r="F6" s="1" t="str">
        <f>TEXT(Sales_tbl[[#This Row],[Order Date]],"MMM")</f>
        <v>Jan</v>
      </c>
      <c r="G6" s="1" t="str">
        <f>TEXT(Sales_tbl[[#This Row],[Order Date]],"YYY")</f>
        <v>2016</v>
      </c>
      <c r="H6" t="s">
        <v>24</v>
      </c>
      <c r="I6">
        <v>3</v>
      </c>
      <c r="J6" s="4">
        <v>17.829999999999998</v>
      </c>
      <c r="K6" s="4">
        <v>53.489999999999995</v>
      </c>
    </row>
    <row r="7" spans="1:13" x14ac:dyDescent="0.25">
      <c r="A7" t="s">
        <v>25</v>
      </c>
      <c r="B7" t="s">
        <v>17</v>
      </c>
      <c r="C7" t="s">
        <v>18</v>
      </c>
      <c r="D7" t="s">
        <v>26</v>
      </c>
      <c r="E7" s="1">
        <v>42370</v>
      </c>
      <c r="F7" s="1" t="str">
        <f>TEXT(Sales_tbl[[#This Row],[Order Date]],"MMM")</f>
        <v>Jan</v>
      </c>
      <c r="G7" s="1" t="str">
        <f>TEXT(Sales_tbl[[#This Row],[Order Date]],"YYY")</f>
        <v>2016</v>
      </c>
      <c r="H7" t="s">
        <v>27</v>
      </c>
      <c r="I7">
        <v>6</v>
      </c>
      <c r="J7" s="4">
        <v>53.35</v>
      </c>
      <c r="K7" s="4">
        <v>320.10000000000002</v>
      </c>
    </row>
    <row r="8" spans="1:13" x14ac:dyDescent="0.25">
      <c r="A8" t="s">
        <v>9</v>
      </c>
      <c r="B8" t="s">
        <v>14</v>
      </c>
      <c r="C8" t="s">
        <v>11</v>
      </c>
      <c r="D8" t="s">
        <v>28</v>
      </c>
      <c r="E8" s="1">
        <v>42370</v>
      </c>
      <c r="F8" s="1" t="str">
        <f>TEXT(Sales_tbl[[#This Row],[Order Date]],"MMM")</f>
        <v>Jan</v>
      </c>
      <c r="G8" s="1" t="str">
        <f>TEXT(Sales_tbl[[#This Row],[Order Date]],"YYY")</f>
        <v>2016</v>
      </c>
      <c r="H8" t="s">
        <v>27</v>
      </c>
      <c r="I8">
        <v>6</v>
      </c>
      <c r="J8" s="4">
        <v>53.35</v>
      </c>
      <c r="K8" s="4">
        <v>320.10000000000002</v>
      </c>
    </row>
    <row r="9" spans="1:13" x14ac:dyDescent="0.25">
      <c r="A9" t="s">
        <v>25</v>
      </c>
      <c r="B9" t="s">
        <v>17</v>
      </c>
      <c r="C9" t="s">
        <v>18</v>
      </c>
      <c r="D9" t="s">
        <v>29</v>
      </c>
      <c r="E9" s="1">
        <v>42370</v>
      </c>
      <c r="F9" s="1" t="str">
        <f>TEXT(Sales_tbl[[#This Row],[Order Date]],"MMM")</f>
        <v>Jan</v>
      </c>
      <c r="G9" s="1" t="str">
        <f>TEXT(Sales_tbl[[#This Row],[Order Date]],"YYY")</f>
        <v>2016</v>
      </c>
      <c r="H9" t="s">
        <v>20</v>
      </c>
      <c r="I9">
        <v>9</v>
      </c>
      <c r="J9" s="4">
        <v>16.32</v>
      </c>
      <c r="K9" s="4">
        <v>146.88</v>
      </c>
    </row>
    <row r="10" spans="1:13" x14ac:dyDescent="0.25">
      <c r="A10" t="s">
        <v>30</v>
      </c>
      <c r="B10" t="s">
        <v>14</v>
      </c>
      <c r="C10" t="s">
        <v>11</v>
      </c>
      <c r="D10" t="s">
        <v>31</v>
      </c>
      <c r="E10" s="1">
        <v>42371</v>
      </c>
      <c r="F10" s="1" t="str">
        <f>TEXT(Sales_tbl[[#This Row],[Order Date]],"MMM")</f>
        <v>Jan</v>
      </c>
      <c r="G10" s="1" t="str">
        <f>TEXT(Sales_tbl[[#This Row],[Order Date]],"YYY")</f>
        <v>2016</v>
      </c>
      <c r="H10" t="s">
        <v>24</v>
      </c>
      <c r="I10">
        <v>6</v>
      </c>
      <c r="J10" s="4">
        <v>17.829999999999998</v>
      </c>
      <c r="K10" s="4">
        <v>106.97999999999999</v>
      </c>
    </row>
    <row r="11" spans="1:13" x14ac:dyDescent="0.25">
      <c r="A11" t="s">
        <v>9</v>
      </c>
      <c r="B11" t="s">
        <v>14</v>
      </c>
      <c r="C11" t="s">
        <v>11</v>
      </c>
      <c r="D11" t="s">
        <v>32</v>
      </c>
      <c r="E11" s="1">
        <v>42371</v>
      </c>
      <c r="F11" s="1" t="str">
        <f>TEXT(Sales_tbl[[#This Row],[Order Date]],"MMM")</f>
        <v>Jan</v>
      </c>
      <c r="G11" s="1" t="str">
        <f>TEXT(Sales_tbl[[#This Row],[Order Date]],"YYY")</f>
        <v>2016</v>
      </c>
      <c r="H11" t="s">
        <v>13</v>
      </c>
      <c r="I11">
        <v>8</v>
      </c>
      <c r="J11" s="4">
        <v>12.42</v>
      </c>
      <c r="K11" s="4">
        <v>99.36</v>
      </c>
    </row>
    <row r="12" spans="1:13" x14ac:dyDescent="0.25">
      <c r="A12" t="s">
        <v>30</v>
      </c>
      <c r="B12" t="s">
        <v>10</v>
      </c>
      <c r="C12" t="s">
        <v>11</v>
      </c>
      <c r="D12" t="s">
        <v>33</v>
      </c>
      <c r="E12" s="1">
        <v>42371</v>
      </c>
      <c r="F12" s="1" t="str">
        <f>TEXT(Sales_tbl[[#This Row],[Order Date]],"MMM")</f>
        <v>Jan</v>
      </c>
      <c r="G12" s="1" t="str">
        <f>TEXT(Sales_tbl[[#This Row],[Order Date]],"YYY")</f>
        <v>2016</v>
      </c>
      <c r="H12" t="s">
        <v>13</v>
      </c>
      <c r="I12">
        <v>9</v>
      </c>
      <c r="J12" s="4">
        <v>12.42</v>
      </c>
      <c r="K12" s="4">
        <v>111.78</v>
      </c>
    </row>
    <row r="13" spans="1:13" x14ac:dyDescent="0.25">
      <c r="A13" t="s">
        <v>25</v>
      </c>
      <c r="B13" t="s">
        <v>34</v>
      </c>
      <c r="C13" t="s">
        <v>18</v>
      </c>
      <c r="D13" t="s">
        <v>35</v>
      </c>
      <c r="E13" s="1">
        <v>42371</v>
      </c>
      <c r="F13" s="1" t="str">
        <f>TEXT(Sales_tbl[[#This Row],[Order Date]],"MMM")</f>
        <v>Jan</v>
      </c>
      <c r="G13" s="1" t="str">
        <f>TEXT(Sales_tbl[[#This Row],[Order Date]],"YYY")</f>
        <v>2016</v>
      </c>
      <c r="H13" t="s">
        <v>13</v>
      </c>
      <c r="I13">
        <v>4</v>
      </c>
      <c r="J13" s="4">
        <v>12.42</v>
      </c>
      <c r="K13" s="4">
        <v>49.68</v>
      </c>
    </row>
    <row r="14" spans="1:13" x14ac:dyDescent="0.25">
      <c r="A14" t="s">
        <v>9</v>
      </c>
      <c r="B14" t="s">
        <v>10</v>
      </c>
      <c r="C14" t="s">
        <v>11</v>
      </c>
      <c r="D14" t="s">
        <v>36</v>
      </c>
      <c r="E14" s="1">
        <v>42371</v>
      </c>
      <c r="F14" s="1" t="str">
        <f>TEXT(Sales_tbl[[#This Row],[Order Date]],"MMM")</f>
        <v>Jan</v>
      </c>
      <c r="G14" s="1" t="str">
        <f>TEXT(Sales_tbl[[#This Row],[Order Date]],"YYY")</f>
        <v>2016</v>
      </c>
      <c r="H14" t="s">
        <v>13</v>
      </c>
      <c r="I14">
        <v>1</v>
      </c>
      <c r="J14" s="4">
        <v>12.42</v>
      </c>
      <c r="K14" s="4">
        <v>12.42</v>
      </c>
    </row>
    <row r="15" spans="1:13" x14ac:dyDescent="0.25">
      <c r="A15" t="s">
        <v>25</v>
      </c>
      <c r="B15" t="s">
        <v>17</v>
      </c>
      <c r="C15" t="s">
        <v>18</v>
      </c>
      <c r="D15" t="s">
        <v>37</v>
      </c>
      <c r="E15" s="1">
        <v>42371</v>
      </c>
      <c r="F15" s="1" t="str">
        <f>TEXT(Sales_tbl[[#This Row],[Order Date]],"MMM")</f>
        <v>Jan</v>
      </c>
      <c r="G15" s="1" t="str">
        <f>TEXT(Sales_tbl[[#This Row],[Order Date]],"YYY")</f>
        <v>2016</v>
      </c>
      <c r="H15" t="s">
        <v>13</v>
      </c>
      <c r="I15">
        <v>4</v>
      </c>
      <c r="J15" s="4">
        <v>12.42</v>
      </c>
      <c r="K15" s="4">
        <v>49.68</v>
      </c>
    </row>
    <row r="16" spans="1:13" x14ac:dyDescent="0.25">
      <c r="A16" t="s">
        <v>9</v>
      </c>
      <c r="B16" t="s">
        <v>14</v>
      </c>
      <c r="C16" t="s">
        <v>11</v>
      </c>
      <c r="D16" t="s">
        <v>38</v>
      </c>
      <c r="E16" s="1">
        <v>42371</v>
      </c>
      <c r="F16" s="1" t="str">
        <f>TEXT(Sales_tbl[[#This Row],[Order Date]],"MMM")</f>
        <v>Jan</v>
      </c>
      <c r="G16" s="1" t="str">
        <f>TEXT(Sales_tbl[[#This Row],[Order Date]],"YYY")</f>
        <v>2016</v>
      </c>
      <c r="H16" t="s">
        <v>20</v>
      </c>
      <c r="I16">
        <v>8</v>
      </c>
      <c r="J16" s="4">
        <v>16.32</v>
      </c>
      <c r="K16" s="4">
        <v>130.56</v>
      </c>
    </row>
    <row r="17" spans="1:11" x14ac:dyDescent="0.25">
      <c r="A17" t="s">
        <v>30</v>
      </c>
      <c r="B17" t="s">
        <v>14</v>
      </c>
      <c r="C17" t="s">
        <v>11</v>
      </c>
      <c r="D17" t="s">
        <v>39</v>
      </c>
      <c r="E17" s="1">
        <v>42371</v>
      </c>
      <c r="F17" s="1" t="str">
        <f>TEXT(Sales_tbl[[#This Row],[Order Date]],"MMM")</f>
        <v>Jan</v>
      </c>
      <c r="G17" s="1" t="str">
        <f>TEXT(Sales_tbl[[#This Row],[Order Date]],"YYY")</f>
        <v>2016</v>
      </c>
      <c r="H17" t="s">
        <v>27</v>
      </c>
      <c r="I17">
        <v>10</v>
      </c>
      <c r="J17" s="4">
        <v>53.35</v>
      </c>
      <c r="K17" s="4">
        <v>533.5</v>
      </c>
    </row>
    <row r="18" spans="1:11" x14ac:dyDescent="0.25">
      <c r="A18" t="s">
        <v>25</v>
      </c>
      <c r="B18" t="s">
        <v>17</v>
      </c>
      <c r="C18" t="s">
        <v>18</v>
      </c>
      <c r="D18" t="s">
        <v>40</v>
      </c>
      <c r="E18" s="1">
        <v>42371</v>
      </c>
      <c r="F18" s="1" t="str">
        <f>TEXT(Sales_tbl[[#This Row],[Order Date]],"MMM")</f>
        <v>Jan</v>
      </c>
      <c r="G18" s="1" t="str">
        <f>TEXT(Sales_tbl[[#This Row],[Order Date]],"YYY")</f>
        <v>2016</v>
      </c>
      <c r="H18" t="s">
        <v>27</v>
      </c>
      <c r="I18">
        <v>7</v>
      </c>
      <c r="J18" s="4">
        <v>53.35</v>
      </c>
      <c r="K18" s="4">
        <v>373.45</v>
      </c>
    </row>
    <row r="19" spans="1:11" x14ac:dyDescent="0.25">
      <c r="A19" t="s">
        <v>16</v>
      </c>
      <c r="B19" t="s">
        <v>17</v>
      </c>
      <c r="C19" t="s">
        <v>18</v>
      </c>
      <c r="D19" t="s">
        <v>41</v>
      </c>
      <c r="E19" s="1">
        <v>42371</v>
      </c>
      <c r="F19" s="1" t="str">
        <f>TEXT(Sales_tbl[[#This Row],[Order Date]],"MMM")</f>
        <v>Jan</v>
      </c>
      <c r="G19" s="1" t="str">
        <f>TEXT(Sales_tbl[[#This Row],[Order Date]],"YYY")</f>
        <v>2016</v>
      </c>
      <c r="H19" t="s">
        <v>13</v>
      </c>
      <c r="I19">
        <v>4</v>
      </c>
      <c r="J19" s="4">
        <v>12.42</v>
      </c>
      <c r="K19" s="4">
        <v>49.68</v>
      </c>
    </row>
    <row r="20" spans="1:11" x14ac:dyDescent="0.25">
      <c r="A20" t="s">
        <v>9</v>
      </c>
      <c r="B20" t="s">
        <v>10</v>
      </c>
      <c r="C20" t="s">
        <v>11</v>
      </c>
      <c r="D20" t="s">
        <v>42</v>
      </c>
      <c r="E20" s="1">
        <v>42371</v>
      </c>
      <c r="F20" s="1" t="str">
        <f>TEXT(Sales_tbl[[#This Row],[Order Date]],"MMM")</f>
        <v>Jan</v>
      </c>
      <c r="G20" s="1" t="str">
        <f>TEXT(Sales_tbl[[#This Row],[Order Date]],"YYY")</f>
        <v>2016</v>
      </c>
      <c r="H20" t="s">
        <v>20</v>
      </c>
      <c r="I20">
        <v>7</v>
      </c>
      <c r="J20" s="4">
        <v>16.32</v>
      </c>
      <c r="K20" s="4">
        <v>114.24000000000001</v>
      </c>
    </row>
    <row r="21" spans="1:11" x14ac:dyDescent="0.25">
      <c r="A21" t="s">
        <v>9</v>
      </c>
      <c r="B21" t="s">
        <v>14</v>
      </c>
      <c r="C21" t="s">
        <v>11</v>
      </c>
      <c r="D21" t="s">
        <v>43</v>
      </c>
      <c r="E21" s="1">
        <v>42371</v>
      </c>
      <c r="F21" s="1" t="str">
        <f>TEXT(Sales_tbl[[#This Row],[Order Date]],"MMM")</f>
        <v>Jan</v>
      </c>
      <c r="G21" s="1" t="str">
        <f>TEXT(Sales_tbl[[#This Row],[Order Date]],"YYY")</f>
        <v>2016</v>
      </c>
      <c r="H21" t="s">
        <v>27</v>
      </c>
      <c r="I21">
        <v>1</v>
      </c>
      <c r="J21" s="4">
        <v>53.35</v>
      </c>
      <c r="K21" s="4">
        <v>53.35</v>
      </c>
    </row>
    <row r="22" spans="1:11" x14ac:dyDescent="0.25">
      <c r="A22" t="s">
        <v>30</v>
      </c>
      <c r="B22" t="s">
        <v>10</v>
      </c>
      <c r="C22" t="s">
        <v>11</v>
      </c>
      <c r="D22" t="s">
        <v>44</v>
      </c>
      <c r="E22" s="1">
        <v>42371</v>
      </c>
      <c r="F22" s="1" t="str">
        <f>TEXT(Sales_tbl[[#This Row],[Order Date]],"MMM")</f>
        <v>Jan</v>
      </c>
      <c r="G22" s="1" t="str">
        <f>TEXT(Sales_tbl[[#This Row],[Order Date]],"YYY")</f>
        <v>2016</v>
      </c>
      <c r="H22" t="s">
        <v>20</v>
      </c>
      <c r="I22">
        <v>7</v>
      </c>
      <c r="J22" s="4">
        <v>16.32</v>
      </c>
      <c r="K22" s="4">
        <v>114.24000000000001</v>
      </c>
    </row>
    <row r="23" spans="1:11" x14ac:dyDescent="0.25">
      <c r="A23" t="s">
        <v>9</v>
      </c>
      <c r="B23" t="s">
        <v>21</v>
      </c>
      <c r="C23" t="s">
        <v>11</v>
      </c>
      <c r="D23" t="s">
        <v>45</v>
      </c>
      <c r="E23" s="1">
        <v>42371</v>
      </c>
      <c r="F23" s="1" t="str">
        <f>TEXT(Sales_tbl[[#This Row],[Order Date]],"MMM")</f>
        <v>Jan</v>
      </c>
      <c r="G23" s="1" t="str">
        <f>TEXT(Sales_tbl[[#This Row],[Order Date]],"YYY")</f>
        <v>2016</v>
      </c>
      <c r="H23" t="s">
        <v>24</v>
      </c>
      <c r="I23">
        <v>1</v>
      </c>
      <c r="J23" s="4">
        <v>17.829999999999998</v>
      </c>
      <c r="K23" s="4">
        <v>17.829999999999998</v>
      </c>
    </row>
    <row r="24" spans="1:11" x14ac:dyDescent="0.25">
      <c r="A24" t="s">
        <v>46</v>
      </c>
      <c r="B24" t="s">
        <v>14</v>
      </c>
      <c r="C24" t="s">
        <v>11</v>
      </c>
      <c r="D24" t="s">
        <v>47</v>
      </c>
      <c r="E24" s="1">
        <v>42371</v>
      </c>
      <c r="F24" s="1" t="str">
        <f>TEXT(Sales_tbl[[#This Row],[Order Date]],"MMM")</f>
        <v>Jan</v>
      </c>
      <c r="G24" s="1" t="str">
        <f>TEXT(Sales_tbl[[#This Row],[Order Date]],"YYY")</f>
        <v>2016</v>
      </c>
      <c r="H24" t="s">
        <v>13</v>
      </c>
      <c r="I24">
        <v>7</v>
      </c>
      <c r="J24" s="4">
        <v>12.42</v>
      </c>
      <c r="K24" s="4">
        <v>86.94</v>
      </c>
    </row>
    <row r="25" spans="1:11" x14ac:dyDescent="0.25">
      <c r="A25" t="s">
        <v>25</v>
      </c>
      <c r="B25" t="s">
        <v>34</v>
      </c>
      <c r="C25" t="s">
        <v>18</v>
      </c>
      <c r="D25" t="s">
        <v>48</v>
      </c>
      <c r="E25" s="1">
        <v>42372</v>
      </c>
      <c r="F25" s="1" t="str">
        <f>TEXT(Sales_tbl[[#This Row],[Order Date]],"MMM")</f>
        <v>Jan</v>
      </c>
      <c r="G25" s="1" t="str">
        <f>TEXT(Sales_tbl[[#This Row],[Order Date]],"YYY")</f>
        <v>2016</v>
      </c>
      <c r="H25" t="s">
        <v>13</v>
      </c>
      <c r="I25">
        <v>2</v>
      </c>
      <c r="J25" s="4">
        <v>12.42</v>
      </c>
      <c r="K25" s="4">
        <v>24.84</v>
      </c>
    </row>
    <row r="26" spans="1:11" x14ac:dyDescent="0.25">
      <c r="A26" t="s">
        <v>25</v>
      </c>
      <c r="B26" t="s">
        <v>17</v>
      </c>
      <c r="C26" t="s">
        <v>18</v>
      </c>
      <c r="D26" t="s">
        <v>49</v>
      </c>
      <c r="E26" s="1">
        <v>42372</v>
      </c>
      <c r="F26" s="1" t="str">
        <f>TEXT(Sales_tbl[[#This Row],[Order Date]],"MMM")</f>
        <v>Jan</v>
      </c>
      <c r="G26" s="1" t="str">
        <f>TEXT(Sales_tbl[[#This Row],[Order Date]],"YYY")</f>
        <v>2016</v>
      </c>
      <c r="H26" t="s">
        <v>27</v>
      </c>
      <c r="I26">
        <v>9</v>
      </c>
      <c r="J26" s="4">
        <v>53.35</v>
      </c>
      <c r="K26" s="4">
        <v>480.15000000000003</v>
      </c>
    </row>
    <row r="27" spans="1:11" x14ac:dyDescent="0.25">
      <c r="A27" t="s">
        <v>9</v>
      </c>
      <c r="B27" t="s">
        <v>10</v>
      </c>
      <c r="C27" t="s">
        <v>11</v>
      </c>
      <c r="D27" t="s">
        <v>50</v>
      </c>
      <c r="E27" s="1">
        <v>42372</v>
      </c>
      <c r="F27" s="1" t="str">
        <f>TEXT(Sales_tbl[[#This Row],[Order Date]],"MMM")</f>
        <v>Jan</v>
      </c>
      <c r="G27" s="1" t="str">
        <f>TEXT(Sales_tbl[[#This Row],[Order Date]],"YYY")</f>
        <v>2016</v>
      </c>
      <c r="H27" t="s">
        <v>24</v>
      </c>
      <c r="I27">
        <v>3</v>
      </c>
      <c r="J27" s="4">
        <v>17.829999999999998</v>
      </c>
      <c r="K27" s="4">
        <v>53.489999999999995</v>
      </c>
    </row>
    <row r="28" spans="1:11" x14ac:dyDescent="0.25">
      <c r="A28" t="s">
        <v>30</v>
      </c>
      <c r="B28" t="s">
        <v>14</v>
      </c>
      <c r="C28" t="s">
        <v>11</v>
      </c>
      <c r="D28" t="s">
        <v>51</v>
      </c>
      <c r="E28" s="1">
        <v>42372</v>
      </c>
      <c r="F28" s="1" t="str">
        <f>TEXT(Sales_tbl[[#This Row],[Order Date]],"MMM")</f>
        <v>Jan</v>
      </c>
      <c r="G28" s="1" t="str">
        <f>TEXT(Sales_tbl[[#This Row],[Order Date]],"YYY")</f>
        <v>2016</v>
      </c>
      <c r="H28" t="s">
        <v>24</v>
      </c>
      <c r="I28">
        <v>9</v>
      </c>
      <c r="J28" s="4">
        <v>17.829999999999998</v>
      </c>
      <c r="K28" s="4">
        <v>160.46999999999997</v>
      </c>
    </row>
    <row r="29" spans="1:11" x14ac:dyDescent="0.25">
      <c r="A29" t="s">
        <v>25</v>
      </c>
      <c r="B29" t="s">
        <v>52</v>
      </c>
      <c r="C29" t="s">
        <v>18</v>
      </c>
      <c r="D29" t="s">
        <v>53</v>
      </c>
      <c r="E29" s="1">
        <v>42372</v>
      </c>
      <c r="F29" s="1" t="str">
        <f>TEXT(Sales_tbl[[#This Row],[Order Date]],"MMM")</f>
        <v>Jan</v>
      </c>
      <c r="G29" s="1" t="str">
        <f>TEXT(Sales_tbl[[#This Row],[Order Date]],"YYY")</f>
        <v>2016</v>
      </c>
      <c r="H29" t="s">
        <v>13</v>
      </c>
      <c r="I29">
        <v>2</v>
      </c>
      <c r="J29" s="4">
        <v>12.42</v>
      </c>
      <c r="K29" s="4">
        <v>24.84</v>
      </c>
    </row>
    <row r="30" spans="1:11" x14ac:dyDescent="0.25">
      <c r="A30" t="s">
        <v>9</v>
      </c>
      <c r="B30" t="s">
        <v>14</v>
      </c>
      <c r="C30" t="s">
        <v>11</v>
      </c>
      <c r="D30" t="s">
        <v>54</v>
      </c>
      <c r="E30" s="1">
        <v>42372</v>
      </c>
      <c r="F30" s="1" t="str">
        <f>TEXT(Sales_tbl[[#This Row],[Order Date]],"MMM")</f>
        <v>Jan</v>
      </c>
      <c r="G30" s="1" t="str">
        <f>TEXT(Sales_tbl[[#This Row],[Order Date]],"YYY")</f>
        <v>2016</v>
      </c>
      <c r="H30" t="s">
        <v>20</v>
      </c>
      <c r="I30">
        <v>1</v>
      </c>
      <c r="J30" s="4">
        <v>16.32</v>
      </c>
      <c r="K30" s="4">
        <v>16.32</v>
      </c>
    </row>
    <row r="31" spans="1:11" x14ac:dyDescent="0.25">
      <c r="A31" t="s">
        <v>16</v>
      </c>
      <c r="B31" t="s">
        <v>34</v>
      </c>
      <c r="C31" t="s">
        <v>18</v>
      </c>
      <c r="D31" t="s">
        <v>55</v>
      </c>
      <c r="E31" s="1">
        <v>42372</v>
      </c>
      <c r="F31" s="1" t="str">
        <f>TEXT(Sales_tbl[[#This Row],[Order Date]],"MMM")</f>
        <v>Jan</v>
      </c>
      <c r="G31" s="1" t="str">
        <f>TEXT(Sales_tbl[[#This Row],[Order Date]],"YYY")</f>
        <v>2016</v>
      </c>
      <c r="H31" t="s">
        <v>13</v>
      </c>
      <c r="I31">
        <v>1</v>
      </c>
      <c r="J31" s="4">
        <v>12.42</v>
      </c>
      <c r="K31" s="4">
        <v>12.42</v>
      </c>
    </row>
    <row r="32" spans="1:11" x14ac:dyDescent="0.25">
      <c r="A32" t="s">
        <v>16</v>
      </c>
      <c r="B32" t="s">
        <v>52</v>
      </c>
      <c r="C32" t="s">
        <v>18</v>
      </c>
      <c r="D32" t="s">
        <v>56</v>
      </c>
      <c r="E32" s="1">
        <v>42372</v>
      </c>
      <c r="F32" s="1" t="str">
        <f>TEXT(Sales_tbl[[#This Row],[Order Date]],"MMM")</f>
        <v>Jan</v>
      </c>
      <c r="G32" s="1" t="str">
        <f>TEXT(Sales_tbl[[#This Row],[Order Date]],"YYY")</f>
        <v>2016</v>
      </c>
      <c r="H32" t="s">
        <v>24</v>
      </c>
      <c r="I32">
        <v>10</v>
      </c>
      <c r="J32" s="4">
        <v>17.829999999999998</v>
      </c>
      <c r="K32" s="4">
        <v>178.29999999999998</v>
      </c>
    </row>
    <row r="33" spans="1:11" x14ac:dyDescent="0.25">
      <c r="A33" t="s">
        <v>25</v>
      </c>
      <c r="B33" t="s">
        <v>17</v>
      </c>
      <c r="C33" t="s">
        <v>18</v>
      </c>
      <c r="D33" t="s">
        <v>57</v>
      </c>
      <c r="E33" s="1">
        <v>42372</v>
      </c>
      <c r="F33" s="1" t="str">
        <f>TEXT(Sales_tbl[[#This Row],[Order Date]],"MMM")</f>
        <v>Jan</v>
      </c>
      <c r="G33" s="1" t="str">
        <f>TEXT(Sales_tbl[[#This Row],[Order Date]],"YYY")</f>
        <v>2016</v>
      </c>
      <c r="H33" t="s">
        <v>24</v>
      </c>
      <c r="I33">
        <v>9</v>
      </c>
      <c r="J33" s="4">
        <v>17.829999999999998</v>
      </c>
      <c r="K33" s="4">
        <v>160.46999999999997</v>
      </c>
    </row>
    <row r="34" spans="1:11" x14ac:dyDescent="0.25">
      <c r="A34" t="s">
        <v>30</v>
      </c>
      <c r="B34" t="s">
        <v>21</v>
      </c>
      <c r="C34" t="s">
        <v>11</v>
      </c>
      <c r="D34" t="s">
        <v>58</v>
      </c>
      <c r="E34" s="1">
        <v>42372</v>
      </c>
      <c r="F34" s="1" t="str">
        <f>TEXT(Sales_tbl[[#This Row],[Order Date]],"MMM")</f>
        <v>Jan</v>
      </c>
      <c r="G34" s="1" t="str">
        <f>TEXT(Sales_tbl[[#This Row],[Order Date]],"YYY")</f>
        <v>2016</v>
      </c>
      <c r="H34" t="s">
        <v>24</v>
      </c>
      <c r="I34">
        <v>3</v>
      </c>
      <c r="J34" s="4">
        <v>17.829999999999998</v>
      </c>
      <c r="K34" s="4">
        <v>53.489999999999995</v>
      </c>
    </row>
    <row r="35" spans="1:11" x14ac:dyDescent="0.25">
      <c r="A35" t="s">
        <v>16</v>
      </c>
      <c r="B35" t="s">
        <v>17</v>
      </c>
      <c r="C35" t="s">
        <v>18</v>
      </c>
      <c r="D35" t="s">
        <v>59</v>
      </c>
      <c r="E35" s="1">
        <v>42372</v>
      </c>
      <c r="F35" s="1" t="str">
        <f>TEXT(Sales_tbl[[#This Row],[Order Date]],"MMM")</f>
        <v>Jan</v>
      </c>
      <c r="G35" s="1" t="str">
        <f>TEXT(Sales_tbl[[#This Row],[Order Date]],"YYY")</f>
        <v>2016</v>
      </c>
      <c r="H35" t="s">
        <v>27</v>
      </c>
      <c r="I35">
        <v>9</v>
      </c>
      <c r="J35" s="4">
        <v>53.35</v>
      </c>
      <c r="K35" s="4">
        <v>480.15000000000003</v>
      </c>
    </row>
    <row r="36" spans="1:11" x14ac:dyDescent="0.25">
      <c r="A36" t="s">
        <v>9</v>
      </c>
      <c r="B36" t="s">
        <v>14</v>
      </c>
      <c r="C36" t="s">
        <v>11</v>
      </c>
      <c r="D36" t="s">
        <v>60</v>
      </c>
      <c r="E36" s="1">
        <v>42372</v>
      </c>
      <c r="F36" s="1" t="str">
        <f>TEXT(Sales_tbl[[#This Row],[Order Date]],"MMM")</f>
        <v>Jan</v>
      </c>
      <c r="G36" s="1" t="str">
        <f>TEXT(Sales_tbl[[#This Row],[Order Date]],"YYY")</f>
        <v>2016</v>
      </c>
      <c r="H36" t="s">
        <v>13</v>
      </c>
      <c r="I36">
        <v>6</v>
      </c>
      <c r="J36" s="4">
        <v>12.42</v>
      </c>
      <c r="K36" s="4">
        <v>74.52</v>
      </c>
    </row>
    <row r="37" spans="1:11" x14ac:dyDescent="0.25">
      <c r="A37" t="s">
        <v>25</v>
      </c>
      <c r="B37" t="s">
        <v>52</v>
      </c>
      <c r="C37" t="s">
        <v>18</v>
      </c>
      <c r="D37" t="s">
        <v>61</v>
      </c>
      <c r="E37" s="1">
        <v>42372</v>
      </c>
      <c r="F37" s="1" t="str">
        <f>TEXT(Sales_tbl[[#This Row],[Order Date]],"MMM")</f>
        <v>Jan</v>
      </c>
      <c r="G37" s="1" t="str">
        <f>TEXT(Sales_tbl[[#This Row],[Order Date]],"YYY")</f>
        <v>2016</v>
      </c>
      <c r="H37" t="s">
        <v>27</v>
      </c>
      <c r="I37">
        <v>3</v>
      </c>
      <c r="J37" s="4">
        <v>53.35</v>
      </c>
      <c r="K37" s="4">
        <v>160.05000000000001</v>
      </c>
    </row>
    <row r="38" spans="1:11" x14ac:dyDescent="0.25">
      <c r="A38" t="s">
        <v>46</v>
      </c>
      <c r="B38" t="s">
        <v>10</v>
      </c>
      <c r="C38" t="s">
        <v>11</v>
      </c>
      <c r="D38" t="s">
        <v>62</v>
      </c>
      <c r="E38" s="1">
        <v>42372</v>
      </c>
      <c r="F38" s="1" t="str">
        <f>TEXT(Sales_tbl[[#This Row],[Order Date]],"MMM")</f>
        <v>Jan</v>
      </c>
      <c r="G38" s="1" t="str">
        <f>TEXT(Sales_tbl[[#This Row],[Order Date]],"YYY")</f>
        <v>2016</v>
      </c>
      <c r="H38" t="s">
        <v>24</v>
      </c>
      <c r="I38">
        <v>8</v>
      </c>
      <c r="J38" s="4">
        <v>17.829999999999998</v>
      </c>
      <c r="K38" s="4">
        <v>142.63999999999999</v>
      </c>
    </row>
    <row r="39" spans="1:11" x14ac:dyDescent="0.25">
      <c r="A39" t="s">
        <v>30</v>
      </c>
      <c r="B39" t="s">
        <v>14</v>
      </c>
      <c r="C39" t="s">
        <v>11</v>
      </c>
      <c r="D39" t="s">
        <v>63</v>
      </c>
      <c r="E39" s="1">
        <v>42372</v>
      </c>
      <c r="F39" s="1" t="str">
        <f>TEXT(Sales_tbl[[#This Row],[Order Date]],"MMM")</f>
        <v>Jan</v>
      </c>
      <c r="G39" s="1" t="str">
        <f>TEXT(Sales_tbl[[#This Row],[Order Date]],"YYY")</f>
        <v>2016</v>
      </c>
      <c r="H39" t="s">
        <v>24</v>
      </c>
      <c r="I39">
        <v>5</v>
      </c>
      <c r="J39" s="4">
        <v>17.829999999999998</v>
      </c>
      <c r="K39" s="4">
        <v>89.149999999999991</v>
      </c>
    </row>
    <row r="40" spans="1:11" x14ac:dyDescent="0.25">
      <c r="A40" t="s">
        <v>30</v>
      </c>
      <c r="B40" t="s">
        <v>21</v>
      </c>
      <c r="C40" t="s">
        <v>11</v>
      </c>
      <c r="D40" t="s">
        <v>64</v>
      </c>
      <c r="E40" s="1">
        <v>42372</v>
      </c>
      <c r="F40" s="1" t="str">
        <f>TEXT(Sales_tbl[[#This Row],[Order Date]],"MMM")</f>
        <v>Jan</v>
      </c>
      <c r="G40" s="1" t="str">
        <f>TEXT(Sales_tbl[[#This Row],[Order Date]],"YYY")</f>
        <v>2016</v>
      </c>
      <c r="H40" t="s">
        <v>20</v>
      </c>
      <c r="I40">
        <v>3</v>
      </c>
      <c r="J40" s="4">
        <v>16.32</v>
      </c>
      <c r="K40" s="4">
        <v>48.96</v>
      </c>
    </row>
    <row r="41" spans="1:11" x14ac:dyDescent="0.25">
      <c r="A41" t="s">
        <v>30</v>
      </c>
      <c r="B41" t="s">
        <v>10</v>
      </c>
      <c r="C41" t="s">
        <v>11</v>
      </c>
      <c r="D41" t="s">
        <v>36</v>
      </c>
      <c r="E41" s="1">
        <v>42372</v>
      </c>
      <c r="F41" s="1" t="str">
        <f>TEXT(Sales_tbl[[#This Row],[Order Date]],"MMM")</f>
        <v>Jan</v>
      </c>
      <c r="G41" s="1" t="str">
        <f>TEXT(Sales_tbl[[#This Row],[Order Date]],"YYY")</f>
        <v>2016</v>
      </c>
      <c r="H41" t="s">
        <v>13</v>
      </c>
      <c r="I41">
        <v>2</v>
      </c>
      <c r="J41" s="4">
        <v>12.42</v>
      </c>
      <c r="K41" s="4">
        <v>24.84</v>
      </c>
    </row>
    <row r="42" spans="1:11" x14ac:dyDescent="0.25">
      <c r="A42" t="s">
        <v>9</v>
      </c>
      <c r="B42" t="s">
        <v>14</v>
      </c>
      <c r="C42" t="s">
        <v>11</v>
      </c>
      <c r="D42" t="s">
        <v>51</v>
      </c>
      <c r="E42" s="1">
        <v>42372</v>
      </c>
      <c r="F42" s="1" t="str">
        <f>TEXT(Sales_tbl[[#This Row],[Order Date]],"MMM")</f>
        <v>Jan</v>
      </c>
      <c r="G42" s="1" t="str">
        <f>TEXT(Sales_tbl[[#This Row],[Order Date]],"YYY")</f>
        <v>2016</v>
      </c>
      <c r="H42" t="s">
        <v>20</v>
      </c>
      <c r="I42">
        <v>6</v>
      </c>
      <c r="J42" s="4">
        <v>16.32</v>
      </c>
      <c r="K42" s="4">
        <v>97.92</v>
      </c>
    </row>
    <row r="43" spans="1:11" x14ac:dyDescent="0.25">
      <c r="A43" t="s">
        <v>30</v>
      </c>
      <c r="B43" t="s">
        <v>10</v>
      </c>
      <c r="C43" t="s">
        <v>11</v>
      </c>
      <c r="D43" t="s">
        <v>65</v>
      </c>
      <c r="E43" s="1">
        <v>42372</v>
      </c>
      <c r="F43" s="1" t="str">
        <f>TEXT(Sales_tbl[[#This Row],[Order Date]],"MMM")</f>
        <v>Jan</v>
      </c>
      <c r="G43" s="1" t="str">
        <f>TEXT(Sales_tbl[[#This Row],[Order Date]],"YYY")</f>
        <v>2016</v>
      </c>
      <c r="H43" t="s">
        <v>13</v>
      </c>
      <c r="I43">
        <v>1</v>
      </c>
      <c r="J43" s="4">
        <v>12.42</v>
      </c>
      <c r="K43" s="4">
        <v>12.42</v>
      </c>
    </row>
    <row r="44" spans="1:11" x14ac:dyDescent="0.25">
      <c r="A44" t="s">
        <v>16</v>
      </c>
      <c r="B44" t="s">
        <v>17</v>
      </c>
      <c r="C44" t="s">
        <v>18</v>
      </c>
      <c r="D44" t="s">
        <v>66</v>
      </c>
      <c r="E44" s="1">
        <v>42372</v>
      </c>
      <c r="F44" s="1" t="str">
        <f>TEXT(Sales_tbl[[#This Row],[Order Date]],"MMM")</f>
        <v>Jan</v>
      </c>
      <c r="G44" s="1" t="str">
        <f>TEXT(Sales_tbl[[#This Row],[Order Date]],"YYY")</f>
        <v>2016</v>
      </c>
      <c r="H44" t="s">
        <v>27</v>
      </c>
      <c r="I44">
        <v>6</v>
      </c>
      <c r="J44" s="4">
        <v>53.35</v>
      </c>
      <c r="K44" s="4">
        <v>320.10000000000002</v>
      </c>
    </row>
    <row r="45" spans="1:11" x14ac:dyDescent="0.25">
      <c r="A45" t="s">
        <v>25</v>
      </c>
      <c r="B45" t="s">
        <v>52</v>
      </c>
      <c r="C45" t="s">
        <v>18</v>
      </c>
      <c r="D45" t="s">
        <v>67</v>
      </c>
      <c r="E45" s="1">
        <v>42373</v>
      </c>
      <c r="F45" s="1" t="str">
        <f>TEXT(Sales_tbl[[#This Row],[Order Date]],"MMM")</f>
        <v>Jan</v>
      </c>
      <c r="G45" s="1" t="str">
        <f>TEXT(Sales_tbl[[#This Row],[Order Date]],"YYY")</f>
        <v>2016</v>
      </c>
      <c r="H45" t="s">
        <v>24</v>
      </c>
      <c r="I45">
        <v>1</v>
      </c>
      <c r="J45" s="4">
        <v>17.829999999999998</v>
      </c>
      <c r="K45" s="4">
        <v>17.829999999999998</v>
      </c>
    </row>
    <row r="46" spans="1:11" x14ac:dyDescent="0.25">
      <c r="A46" t="s">
        <v>46</v>
      </c>
      <c r="B46" t="s">
        <v>68</v>
      </c>
      <c r="C46" t="s">
        <v>11</v>
      </c>
      <c r="D46" t="s">
        <v>69</v>
      </c>
      <c r="E46" s="1">
        <v>42373</v>
      </c>
      <c r="F46" s="1" t="str">
        <f>TEXT(Sales_tbl[[#This Row],[Order Date]],"MMM")</f>
        <v>Jan</v>
      </c>
      <c r="G46" s="1" t="str">
        <f>TEXT(Sales_tbl[[#This Row],[Order Date]],"YYY")</f>
        <v>2016</v>
      </c>
      <c r="H46" t="s">
        <v>13</v>
      </c>
      <c r="I46">
        <v>7</v>
      </c>
      <c r="J46" s="4">
        <v>12.42</v>
      </c>
      <c r="K46" s="4">
        <v>86.94</v>
      </c>
    </row>
    <row r="47" spans="1:11" x14ac:dyDescent="0.25">
      <c r="A47" t="s">
        <v>9</v>
      </c>
      <c r="B47" t="s">
        <v>68</v>
      </c>
      <c r="C47" t="s">
        <v>11</v>
      </c>
      <c r="D47" t="s">
        <v>70</v>
      </c>
      <c r="E47" s="1">
        <v>42373</v>
      </c>
      <c r="F47" s="1" t="str">
        <f>TEXT(Sales_tbl[[#This Row],[Order Date]],"MMM")</f>
        <v>Jan</v>
      </c>
      <c r="G47" s="1" t="str">
        <f>TEXT(Sales_tbl[[#This Row],[Order Date]],"YYY")</f>
        <v>2016</v>
      </c>
      <c r="H47" t="s">
        <v>13</v>
      </c>
      <c r="I47">
        <v>1</v>
      </c>
      <c r="J47" s="4">
        <v>12.42</v>
      </c>
      <c r="K47" s="4">
        <v>12.42</v>
      </c>
    </row>
    <row r="48" spans="1:11" x14ac:dyDescent="0.25">
      <c r="A48" t="s">
        <v>25</v>
      </c>
      <c r="B48" t="s">
        <v>17</v>
      </c>
      <c r="C48" t="s">
        <v>18</v>
      </c>
      <c r="D48" t="s">
        <v>71</v>
      </c>
      <c r="E48" s="1">
        <v>42373</v>
      </c>
      <c r="F48" s="1" t="str">
        <f>TEXT(Sales_tbl[[#This Row],[Order Date]],"MMM")</f>
        <v>Jan</v>
      </c>
      <c r="G48" s="1" t="str">
        <f>TEXT(Sales_tbl[[#This Row],[Order Date]],"YYY")</f>
        <v>2016</v>
      </c>
      <c r="H48" t="s">
        <v>13</v>
      </c>
      <c r="I48">
        <v>3</v>
      </c>
      <c r="J48" s="4">
        <v>12.42</v>
      </c>
      <c r="K48" s="4">
        <v>37.26</v>
      </c>
    </row>
    <row r="49" spans="1:11" x14ac:dyDescent="0.25">
      <c r="A49" t="s">
        <v>46</v>
      </c>
      <c r="B49" t="s">
        <v>10</v>
      </c>
      <c r="C49" t="s">
        <v>11</v>
      </c>
      <c r="D49" t="s">
        <v>72</v>
      </c>
      <c r="E49" s="1">
        <v>42373</v>
      </c>
      <c r="F49" s="1" t="str">
        <f>TEXT(Sales_tbl[[#This Row],[Order Date]],"MMM")</f>
        <v>Jan</v>
      </c>
      <c r="G49" s="1" t="str">
        <f>TEXT(Sales_tbl[[#This Row],[Order Date]],"YYY")</f>
        <v>2016</v>
      </c>
      <c r="H49" t="s">
        <v>24</v>
      </c>
      <c r="I49">
        <v>9</v>
      </c>
      <c r="J49" s="4">
        <v>17.829999999999998</v>
      </c>
      <c r="K49" s="4">
        <v>160.46999999999997</v>
      </c>
    </row>
    <row r="50" spans="1:11" x14ac:dyDescent="0.25">
      <c r="A50" t="s">
        <v>30</v>
      </c>
      <c r="B50" t="s">
        <v>10</v>
      </c>
      <c r="C50" t="s">
        <v>11</v>
      </c>
      <c r="D50" t="s">
        <v>73</v>
      </c>
      <c r="E50" s="1">
        <v>42373</v>
      </c>
      <c r="F50" s="1" t="str">
        <f>TEXT(Sales_tbl[[#This Row],[Order Date]],"MMM")</f>
        <v>Jan</v>
      </c>
      <c r="G50" s="1" t="str">
        <f>TEXT(Sales_tbl[[#This Row],[Order Date]],"YYY")</f>
        <v>2016</v>
      </c>
      <c r="H50" t="s">
        <v>13</v>
      </c>
      <c r="I50">
        <v>9</v>
      </c>
      <c r="J50" s="4">
        <v>12.42</v>
      </c>
      <c r="K50" s="4">
        <v>111.78</v>
      </c>
    </row>
    <row r="51" spans="1:11" x14ac:dyDescent="0.25">
      <c r="A51" t="s">
        <v>16</v>
      </c>
      <c r="B51" t="s">
        <v>34</v>
      </c>
      <c r="C51" t="s">
        <v>18</v>
      </c>
      <c r="D51" t="s">
        <v>74</v>
      </c>
      <c r="E51" s="1">
        <v>42373</v>
      </c>
      <c r="F51" s="1" t="str">
        <f>TEXT(Sales_tbl[[#This Row],[Order Date]],"MMM")</f>
        <v>Jan</v>
      </c>
      <c r="G51" s="1" t="str">
        <f>TEXT(Sales_tbl[[#This Row],[Order Date]],"YYY")</f>
        <v>2016</v>
      </c>
      <c r="H51" t="s">
        <v>24</v>
      </c>
      <c r="I51">
        <v>2</v>
      </c>
      <c r="J51" s="4">
        <v>17.829999999999998</v>
      </c>
      <c r="K51" s="4">
        <v>35.659999999999997</v>
      </c>
    </row>
    <row r="52" spans="1:11" x14ac:dyDescent="0.25">
      <c r="A52" t="s">
        <v>9</v>
      </c>
      <c r="B52" t="s">
        <v>14</v>
      </c>
      <c r="C52" t="s">
        <v>11</v>
      </c>
      <c r="D52" t="s">
        <v>51</v>
      </c>
      <c r="E52" s="1">
        <v>42373</v>
      </c>
      <c r="F52" s="1" t="str">
        <f>TEXT(Sales_tbl[[#This Row],[Order Date]],"MMM")</f>
        <v>Jan</v>
      </c>
      <c r="G52" s="1" t="str">
        <f>TEXT(Sales_tbl[[#This Row],[Order Date]],"YYY")</f>
        <v>2016</v>
      </c>
      <c r="H52" t="s">
        <v>20</v>
      </c>
      <c r="I52">
        <v>4</v>
      </c>
      <c r="J52" s="4">
        <v>16.32</v>
      </c>
      <c r="K52" s="4">
        <v>65.28</v>
      </c>
    </row>
    <row r="53" spans="1:11" x14ac:dyDescent="0.25">
      <c r="A53" t="s">
        <v>9</v>
      </c>
      <c r="B53" t="s">
        <v>14</v>
      </c>
      <c r="C53" t="s">
        <v>11</v>
      </c>
      <c r="D53" t="s">
        <v>75</v>
      </c>
      <c r="E53" s="1">
        <v>42373</v>
      </c>
      <c r="F53" s="1" t="str">
        <f>TEXT(Sales_tbl[[#This Row],[Order Date]],"MMM")</f>
        <v>Jan</v>
      </c>
      <c r="G53" s="1" t="str">
        <f>TEXT(Sales_tbl[[#This Row],[Order Date]],"YYY")</f>
        <v>2016</v>
      </c>
      <c r="H53" t="s">
        <v>13</v>
      </c>
      <c r="I53">
        <v>10</v>
      </c>
      <c r="J53" s="4">
        <v>12.42</v>
      </c>
      <c r="K53" s="4">
        <v>124.2</v>
      </c>
    </row>
    <row r="54" spans="1:11" x14ac:dyDescent="0.25">
      <c r="A54" t="s">
        <v>16</v>
      </c>
      <c r="B54" t="s">
        <v>52</v>
      </c>
      <c r="C54" t="s">
        <v>18</v>
      </c>
      <c r="D54" t="s">
        <v>76</v>
      </c>
      <c r="E54" s="1">
        <v>42373</v>
      </c>
      <c r="F54" s="1" t="str">
        <f>TEXT(Sales_tbl[[#This Row],[Order Date]],"MMM")</f>
        <v>Jan</v>
      </c>
      <c r="G54" s="1" t="str">
        <f>TEXT(Sales_tbl[[#This Row],[Order Date]],"YYY")</f>
        <v>2016</v>
      </c>
      <c r="H54" t="s">
        <v>13</v>
      </c>
      <c r="I54">
        <v>5</v>
      </c>
      <c r="J54" s="4">
        <v>12.42</v>
      </c>
      <c r="K54" s="4">
        <v>62.1</v>
      </c>
    </row>
    <row r="55" spans="1:11" x14ac:dyDescent="0.25">
      <c r="A55" t="s">
        <v>25</v>
      </c>
      <c r="B55" t="s">
        <v>34</v>
      </c>
      <c r="C55" t="s">
        <v>18</v>
      </c>
      <c r="D55" t="s">
        <v>77</v>
      </c>
      <c r="E55" s="1">
        <v>42373</v>
      </c>
      <c r="F55" s="1" t="str">
        <f>TEXT(Sales_tbl[[#This Row],[Order Date]],"MMM")</f>
        <v>Jan</v>
      </c>
      <c r="G55" s="1" t="str">
        <f>TEXT(Sales_tbl[[#This Row],[Order Date]],"YYY")</f>
        <v>2016</v>
      </c>
      <c r="H55" t="s">
        <v>24</v>
      </c>
      <c r="I55">
        <v>3</v>
      </c>
      <c r="J55" s="4">
        <v>17.829999999999998</v>
      </c>
      <c r="K55" s="4">
        <v>53.489999999999995</v>
      </c>
    </row>
    <row r="56" spans="1:11" x14ac:dyDescent="0.25">
      <c r="A56" t="s">
        <v>30</v>
      </c>
      <c r="B56" t="s">
        <v>14</v>
      </c>
      <c r="C56" t="s">
        <v>11</v>
      </c>
      <c r="D56" t="s">
        <v>78</v>
      </c>
      <c r="E56" s="1">
        <v>42373</v>
      </c>
      <c r="F56" s="1" t="str">
        <f>TEXT(Sales_tbl[[#This Row],[Order Date]],"MMM")</f>
        <v>Jan</v>
      </c>
      <c r="G56" s="1" t="str">
        <f>TEXT(Sales_tbl[[#This Row],[Order Date]],"YYY")</f>
        <v>2016</v>
      </c>
      <c r="H56" t="s">
        <v>13</v>
      </c>
      <c r="I56">
        <v>9</v>
      </c>
      <c r="J56" s="4">
        <v>12.42</v>
      </c>
      <c r="K56" s="4">
        <v>111.78</v>
      </c>
    </row>
    <row r="57" spans="1:11" x14ac:dyDescent="0.25">
      <c r="A57" t="s">
        <v>9</v>
      </c>
      <c r="B57" t="s">
        <v>68</v>
      </c>
      <c r="C57" t="s">
        <v>11</v>
      </c>
      <c r="D57" t="s">
        <v>79</v>
      </c>
      <c r="E57" s="1">
        <v>42373</v>
      </c>
      <c r="F57" s="1" t="str">
        <f>TEXT(Sales_tbl[[#This Row],[Order Date]],"MMM")</f>
        <v>Jan</v>
      </c>
      <c r="G57" s="1" t="str">
        <f>TEXT(Sales_tbl[[#This Row],[Order Date]],"YYY")</f>
        <v>2016</v>
      </c>
      <c r="H57" t="s">
        <v>27</v>
      </c>
      <c r="I57">
        <v>7</v>
      </c>
      <c r="J57" s="4">
        <v>53.35</v>
      </c>
      <c r="K57" s="4">
        <v>373.45</v>
      </c>
    </row>
    <row r="58" spans="1:11" x14ac:dyDescent="0.25">
      <c r="A58" t="s">
        <v>9</v>
      </c>
      <c r="B58" t="s">
        <v>68</v>
      </c>
      <c r="C58" t="s">
        <v>11</v>
      </c>
      <c r="D58" t="s">
        <v>80</v>
      </c>
      <c r="E58" s="1">
        <v>42374</v>
      </c>
      <c r="F58" s="1" t="str">
        <f>TEXT(Sales_tbl[[#This Row],[Order Date]],"MMM")</f>
        <v>Jan</v>
      </c>
      <c r="G58" s="1" t="str">
        <f>TEXT(Sales_tbl[[#This Row],[Order Date]],"YYY")</f>
        <v>2016</v>
      </c>
      <c r="H58" t="s">
        <v>20</v>
      </c>
      <c r="I58">
        <v>2</v>
      </c>
      <c r="J58" s="4">
        <v>16.32</v>
      </c>
      <c r="K58" s="4">
        <v>32.64</v>
      </c>
    </row>
    <row r="59" spans="1:11" x14ac:dyDescent="0.25">
      <c r="A59" t="s">
        <v>9</v>
      </c>
      <c r="B59" t="s">
        <v>10</v>
      </c>
      <c r="C59" t="s">
        <v>11</v>
      </c>
      <c r="D59" t="s">
        <v>36</v>
      </c>
      <c r="E59" s="1">
        <v>42374</v>
      </c>
      <c r="F59" s="1" t="str">
        <f>TEXT(Sales_tbl[[#This Row],[Order Date]],"MMM")</f>
        <v>Jan</v>
      </c>
      <c r="G59" s="1" t="str">
        <f>TEXT(Sales_tbl[[#This Row],[Order Date]],"YYY")</f>
        <v>2016</v>
      </c>
      <c r="H59" t="s">
        <v>27</v>
      </c>
      <c r="I59">
        <v>8</v>
      </c>
      <c r="J59" s="4">
        <v>53.35</v>
      </c>
      <c r="K59" s="4">
        <v>426.8</v>
      </c>
    </row>
    <row r="60" spans="1:11" x14ac:dyDescent="0.25">
      <c r="A60" t="s">
        <v>16</v>
      </c>
      <c r="B60" t="s">
        <v>34</v>
      </c>
      <c r="C60" t="s">
        <v>18</v>
      </c>
      <c r="D60" t="s">
        <v>81</v>
      </c>
      <c r="E60" s="1">
        <v>42374</v>
      </c>
      <c r="F60" s="1" t="str">
        <f>TEXT(Sales_tbl[[#This Row],[Order Date]],"MMM")</f>
        <v>Jan</v>
      </c>
      <c r="G60" s="1" t="str">
        <f>TEXT(Sales_tbl[[#This Row],[Order Date]],"YYY")</f>
        <v>2016</v>
      </c>
      <c r="H60" t="s">
        <v>13</v>
      </c>
      <c r="I60">
        <v>2</v>
      </c>
      <c r="J60" s="4">
        <v>12.42</v>
      </c>
      <c r="K60" s="4">
        <v>24.84</v>
      </c>
    </row>
    <row r="61" spans="1:11" x14ac:dyDescent="0.25">
      <c r="A61" t="s">
        <v>16</v>
      </c>
      <c r="B61" t="s">
        <v>34</v>
      </c>
      <c r="C61" t="s">
        <v>18</v>
      </c>
      <c r="D61" t="s">
        <v>82</v>
      </c>
      <c r="E61" s="1">
        <v>42374</v>
      </c>
      <c r="F61" s="1" t="str">
        <f>TEXT(Sales_tbl[[#This Row],[Order Date]],"MMM")</f>
        <v>Jan</v>
      </c>
      <c r="G61" s="1" t="str">
        <f>TEXT(Sales_tbl[[#This Row],[Order Date]],"YYY")</f>
        <v>2016</v>
      </c>
      <c r="H61" t="s">
        <v>27</v>
      </c>
      <c r="I61">
        <v>6</v>
      </c>
      <c r="J61" s="4">
        <v>53.35</v>
      </c>
      <c r="K61" s="4">
        <v>320.10000000000002</v>
      </c>
    </row>
    <row r="62" spans="1:11" x14ac:dyDescent="0.25">
      <c r="A62" t="s">
        <v>30</v>
      </c>
      <c r="B62" t="s">
        <v>14</v>
      </c>
      <c r="C62" t="s">
        <v>11</v>
      </c>
      <c r="D62" t="s">
        <v>83</v>
      </c>
      <c r="E62" s="1">
        <v>42374</v>
      </c>
      <c r="F62" s="1" t="str">
        <f>TEXT(Sales_tbl[[#This Row],[Order Date]],"MMM")</f>
        <v>Jan</v>
      </c>
      <c r="G62" s="1" t="str">
        <f>TEXT(Sales_tbl[[#This Row],[Order Date]],"YYY")</f>
        <v>2016</v>
      </c>
      <c r="H62" t="s">
        <v>20</v>
      </c>
      <c r="I62">
        <v>9</v>
      </c>
      <c r="J62" s="4">
        <v>16.32</v>
      </c>
      <c r="K62" s="4">
        <v>146.88</v>
      </c>
    </row>
    <row r="63" spans="1:11" x14ac:dyDescent="0.25">
      <c r="A63" t="s">
        <v>9</v>
      </c>
      <c r="B63" t="s">
        <v>14</v>
      </c>
      <c r="C63" t="s">
        <v>11</v>
      </c>
      <c r="D63" t="s">
        <v>84</v>
      </c>
      <c r="E63" s="1">
        <v>42374</v>
      </c>
      <c r="F63" s="1" t="str">
        <f>TEXT(Sales_tbl[[#This Row],[Order Date]],"MMM")</f>
        <v>Jan</v>
      </c>
      <c r="G63" s="1" t="str">
        <f>TEXT(Sales_tbl[[#This Row],[Order Date]],"YYY")</f>
        <v>2016</v>
      </c>
      <c r="H63" t="s">
        <v>20</v>
      </c>
      <c r="I63">
        <v>6</v>
      </c>
      <c r="J63" s="4">
        <v>16.32</v>
      </c>
      <c r="K63" s="4">
        <v>97.92</v>
      </c>
    </row>
    <row r="64" spans="1:11" x14ac:dyDescent="0.25">
      <c r="A64" t="s">
        <v>25</v>
      </c>
      <c r="B64" t="s">
        <v>34</v>
      </c>
      <c r="C64" t="s">
        <v>18</v>
      </c>
      <c r="D64" t="s">
        <v>85</v>
      </c>
      <c r="E64" s="1">
        <v>42374</v>
      </c>
      <c r="F64" s="1" t="str">
        <f>TEXT(Sales_tbl[[#This Row],[Order Date]],"MMM")</f>
        <v>Jan</v>
      </c>
      <c r="G64" s="1" t="str">
        <f>TEXT(Sales_tbl[[#This Row],[Order Date]],"YYY")</f>
        <v>2016</v>
      </c>
      <c r="H64" t="s">
        <v>24</v>
      </c>
      <c r="I64">
        <v>5</v>
      </c>
      <c r="J64" s="4">
        <v>17.829999999999998</v>
      </c>
      <c r="K64" s="4">
        <v>89.149999999999991</v>
      </c>
    </row>
    <row r="65" spans="1:11" x14ac:dyDescent="0.25">
      <c r="A65" t="s">
        <v>16</v>
      </c>
      <c r="B65" t="s">
        <v>52</v>
      </c>
      <c r="C65" t="s">
        <v>18</v>
      </c>
      <c r="D65" t="s">
        <v>86</v>
      </c>
      <c r="E65" s="1">
        <v>42374</v>
      </c>
      <c r="F65" s="1" t="str">
        <f>TEXT(Sales_tbl[[#This Row],[Order Date]],"MMM")</f>
        <v>Jan</v>
      </c>
      <c r="G65" s="1" t="str">
        <f>TEXT(Sales_tbl[[#This Row],[Order Date]],"YYY")</f>
        <v>2016</v>
      </c>
      <c r="H65" t="s">
        <v>13</v>
      </c>
      <c r="I65">
        <v>4</v>
      </c>
      <c r="J65" s="4">
        <v>12.42</v>
      </c>
      <c r="K65" s="4">
        <v>49.68</v>
      </c>
    </row>
    <row r="66" spans="1:11" x14ac:dyDescent="0.25">
      <c r="A66" t="s">
        <v>46</v>
      </c>
      <c r="B66" t="s">
        <v>10</v>
      </c>
      <c r="C66" t="s">
        <v>11</v>
      </c>
      <c r="D66" t="s">
        <v>87</v>
      </c>
      <c r="E66" s="1">
        <v>42374</v>
      </c>
      <c r="F66" s="1" t="str">
        <f>TEXT(Sales_tbl[[#This Row],[Order Date]],"MMM")</f>
        <v>Jan</v>
      </c>
      <c r="G66" s="1" t="str">
        <f>TEXT(Sales_tbl[[#This Row],[Order Date]],"YYY")</f>
        <v>2016</v>
      </c>
      <c r="H66" t="s">
        <v>24</v>
      </c>
      <c r="I66">
        <v>10</v>
      </c>
      <c r="J66" s="4">
        <v>17.829999999999998</v>
      </c>
      <c r="K66" s="4">
        <v>178.29999999999998</v>
      </c>
    </row>
    <row r="67" spans="1:11" x14ac:dyDescent="0.25">
      <c r="A67" t="s">
        <v>30</v>
      </c>
      <c r="B67" t="s">
        <v>10</v>
      </c>
      <c r="C67" t="s">
        <v>11</v>
      </c>
      <c r="D67" t="s">
        <v>88</v>
      </c>
      <c r="E67" s="1">
        <v>42374</v>
      </c>
      <c r="F67" s="1" t="str">
        <f>TEXT(Sales_tbl[[#This Row],[Order Date]],"MMM")</f>
        <v>Jan</v>
      </c>
      <c r="G67" s="1" t="str">
        <f>TEXT(Sales_tbl[[#This Row],[Order Date]],"YYY")</f>
        <v>2016</v>
      </c>
      <c r="H67" t="s">
        <v>13</v>
      </c>
      <c r="I67">
        <v>8</v>
      </c>
      <c r="J67" s="4">
        <v>12.42</v>
      </c>
      <c r="K67" s="4">
        <v>99.36</v>
      </c>
    </row>
    <row r="68" spans="1:11" x14ac:dyDescent="0.25">
      <c r="A68" t="s">
        <v>9</v>
      </c>
      <c r="B68" t="s">
        <v>14</v>
      </c>
      <c r="C68" t="s">
        <v>11</v>
      </c>
      <c r="D68" t="s">
        <v>89</v>
      </c>
      <c r="E68" s="1">
        <v>42374</v>
      </c>
      <c r="F68" s="1" t="str">
        <f>TEXT(Sales_tbl[[#This Row],[Order Date]],"MMM")</f>
        <v>Jan</v>
      </c>
      <c r="G68" s="1" t="str">
        <f>TEXT(Sales_tbl[[#This Row],[Order Date]],"YYY")</f>
        <v>2016</v>
      </c>
      <c r="H68" t="s">
        <v>20</v>
      </c>
      <c r="I68">
        <v>5</v>
      </c>
      <c r="J68" s="4">
        <v>16.32</v>
      </c>
      <c r="K68" s="4">
        <v>81.599999999999994</v>
      </c>
    </row>
    <row r="69" spans="1:11" x14ac:dyDescent="0.25">
      <c r="A69" t="s">
        <v>46</v>
      </c>
      <c r="B69" t="s">
        <v>21</v>
      </c>
      <c r="C69" t="s">
        <v>11</v>
      </c>
      <c r="D69" t="s">
        <v>90</v>
      </c>
      <c r="E69" s="1">
        <v>42374</v>
      </c>
      <c r="F69" s="1" t="str">
        <f>TEXT(Sales_tbl[[#This Row],[Order Date]],"MMM")</f>
        <v>Jan</v>
      </c>
      <c r="G69" s="1" t="str">
        <f>TEXT(Sales_tbl[[#This Row],[Order Date]],"YYY")</f>
        <v>2016</v>
      </c>
      <c r="H69" t="s">
        <v>20</v>
      </c>
      <c r="I69">
        <v>6</v>
      </c>
      <c r="J69" s="4">
        <v>16.32</v>
      </c>
      <c r="K69" s="4">
        <v>97.92</v>
      </c>
    </row>
    <row r="70" spans="1:11" x14ac:dyDescent="0.25">
      <c r="A70" t="s">
        <v>9</v>
      </c>
      <c r="B70" t="s">
        <v>10</v>
      </c>
      <c r="C70" t="s">
        <v>11</v>
      </c>
      <c r="D70" t="s">
        <v>91</v>
      </c>
      <c r="E70" s="1">
        <v>42374</v>
      </c>
      <c r="F70" s="1" t="str">
        <f>TEXT(Sales_tbl[[#This Row],[Order Date]],"MMM")</f>
        <v>Jan</v>
      </c>
      <c r="G70" s="1" t="str">
        <f>TEXT(Sales_tbl[[#This Row],[Order Date]],"YYY")</f>
        <v>2016</v>
      </c>
      <c r="H70" t="s">
        <v>24</v>
      </c>
      <c r="I70">
        <v>5</v>
      </c>
      <c r="J70" s="4">
        <v>17.829999999999998</v>
      </c>
      <c r="K70" s="4">
        <v>89.149999999999991</v>
      </c>
    </row>
    <row r="71" spans="1:11" x14ac:dyDescent="0.25">
      <c r="A71" t="s">
        <v>46</v>
      </c>
      <c r="B71" t="s">
        <v>14</v>
      </c>
      <c r="C71" t="s">
        <v>11</v>
      </c>
      <c r="D71" t="s">
        <v>92</v>
      </c>
      <c r="E71" s="1">
        <v>42374</v>
      </c>
      <c r="F71" s="1" t="str">
        <f>TEXT(Sales_tbl[[#This Row],[Order Date]],"MMM")</f>
        <v>Jan</v>
      </c>
      <c r="G71" s="1" t="str">
        <f>TEXT(Sales_tbl[[#This Row],[Order Date]],"YYY")</f>
        <v>2016</v>
      </c>
      <c r="H71" t="s">
        <v>27</v>
      </c>
      <c r="I71">
        <v>1</v>
      </c>
      <c r="J71" s="4">
        <v>53.35</v>
      </c>
      <c r="K71" s="4">
        <v>53.35</v>
      </c>
    </row>
    <row r="72" spans="1:11" x14ac:dyDescent="0.25">
      <c r="A72" t="s">
        <v>30</v>
      </c>
      <c r="B72" t="s">
        <v>21</v>
      </c>
      <c r="C72" t="s">
        <v>11</v>
      </c>
      <c r="D72" t="s">
        <v>93</v>
      </c>
      <c r="E72" s="1">
        <v>42374</v>
      </c>
      <c r="F72" s="1" t="str">
        <f>TEXT(Sales_tbl[[#This Row],[Order Date]],"MMM")</f>
        <v>Jan</v>
      </c>
      <c r="G72" s="1" t="str">
        <f>TEXT(Sales_tbl[[#This Row],[Order Date]],"YYY")</f>
        <v>2016</v>
      </c>
      <c r="H72" t="s">
        <v>27</v>
      </c>
      <c r="I72">
        <v>3</v>
      </c>
      <c r="J72" s="4">
        <v>53.35</v>
      </c>
      <c r="K72" s="4">
        <v>160.05000000000001</v>
      </c>
    </row>
    <row r="73" spans="1:11" x14ac:dyDescent="0.25">
      <c r="A73" t="s">
        <v>25</v>
      </c>
      <c r="B73" t="s">
        <v>52</v>
      </c>
      <c r="C73" t="s">
        <v>18</v>
      </c>
      <c r="D73" t="s">
        <v>94</v>
      </c>
      <c r="E73" s="1">
        <v>42375</v>
      </c>
      <c r="F73" s="1" t="str">
        <f>TEXT(Sales_tbl[[#This Row],[Order Date]],"MMM")</f>
        <v>Jan</v>
      </c>
      <c r="G73" s="1" t="str">
        <f>TEXT(Sales_tbl[[#This Row],[Order Date]],"YYY")</f>
        <v>2016</v>
      </c>
      <c r="H73" t="s">
        <v>24</v>
      </c>
      <c r="I73">
        <v>1</v>
      </c>
      <c r="J73" s="4">
        <v>17.829999999999998</v>
      </c>
      <c r="K73" s="4">
        <v>17.829999999999998</v>
      </c>
    </row>
    <row r="74" spans="1:11" x14ac:dyDescent="0.25">
      <c r="A74" t="s">
        <v>46</v>
      </c>
      <c r="B74" t="s">
        <v>14</v>
      </c>
      <c r="C74" t="s">
        <v>11</v>
      </c>
      <c r="D74" t="s">
        <v>95</v>
      </c>
      <c r="E74" s="1">
        <v>42375</v>
      </c>
      <c r="F74" s="1" t="str">
        <f>TEXT(Sales_tbl[[#This Row],[Order Date]],"MMM")</f>
        <v>Jan</v>
      </c>
      <c r="G74" s="1" t="str">
        <f>TEXT(Sales_tbl[[#This Row],[Order Date]],"YYY")</f>
        <v>2016</v>
      </c>
      <c r="H74" t="s">
        <v>27</v>
      </c>
      <c r="I74">
        <v>6</v>
      </c>
      <c r="J74" s="4">
        <v>53.35</v>
      </c>
      <c r="K74" s="4">
        <v>320.10000000000002</v>
      </c>
    </row>
    <row r="75" spans="1:11" x14ac:dyDescent="0.25">
      <c r="A75" t="s">
        <v>9</v>
      </c>
      <c r="B75" t="s">
        <v>21</v>
      </c>
      <c r="C75" t="s">
        <v>11</v>
      </c>
      <c r="D75" t="s">
        <v>96</v>
      </c>
      <c r="E75" s="1">
        <v>42375</v>
      </c>
      <c r="F75" s="1" t="str">
        <f>TEXT(Sales_tbl[[#This Row],[Order Date]],"MMM")</f>
        <v>Jan</v>
      </c>
      <c r="G75" s="1" t="str">
        <f>TEXT(Sales_tbl[[#This Row],[Order Date]],"YYY")</f>
        <v>2016</v>
      </c>
      <c r="H75" t="s">
        <v>13</v>
      </c>
      <c r="I75">
        <v>6</v>
      </c>
      <c r="J75" s="4">
        <v>12.42</v>
      </c>
      <c r="K75" s="4">
        <v>74.52</v>
      </c>
    </row>
    <row r="76" spans="1:11" x14ac:dyDescent="0.25">
      <c r="A76" t="s">
        <v>9</v>
      </c>
      <c r="B76" t="s">
        <v>10</v>
      </c>
      <c r="C76" t="s">
        <v>11</v>
      </c>
      <c r="D76" t="s">
        <v>72</v>
      </c>
      <c r="E76" s="1">
        <v>42375</v>
      </c>
      <c r="F76" s="1" t="str">
        <f>TEXT(Sales_tbl[[#This Row],[Order Date]],"MMM")</f>
        <v>Jan</v>
      </c>
      <c r="G76" s="1" t="str">
        <f>TEXT(Sales_tbl[[#This Row],[Order Date]],"YYY")</f>
        <v>2016</v>
      </c>
      <c r="H76" t="s">
        <v>13</v>
      </c>
      <c r="I76">
        <v>9</v>
      </c>
      <c r="J76" s="4">
        <v>12.42</v>
      </c>
      <c r="K76" s="4">
        <v>111.78</v>
      </c>
    </row>
    <row r="77" spans="1:11" x14ac:dyDescent="0.25">
      <c r="A77" t="s">
        <v>25</v>
      </c>
      <c r="B77" t="s">
        <v>34</v>
      </c>
      <c r="C77" t="s">
        <v>18</v>
      </c>
      <c r="D77" t="s">
        <v>97</v>
      </c>
      <c r="E77" s="1">
        <v>42375</v>
      </c>
      <c r="F77" s="1" t="str">
        <f>TEXT(Sales_tbl[[#This Row],[Order Date]],"MMM")</f>
        <v>Jan</v>
      </c>
      <c r="G77" s="1" t="str">
        <f>TEXT(Sales_tbl[[#This Row],[Order Date]],"YYY")</f>
        <v>2016</v>
      </c>
      <c r="H77" t="s">
        <v>13</v>
      </c>
      <c r="I77">
        <v>2</v>
      </c>
      <c r="J77" s="4">
        <v>12.42</v>
      </c>
      <c r="K77" s="4">
        <v>24.84</v>
      </c>
    </row>
    <row r="78" spans="1:11" x14ac:dyDescent="0.25">
      <c r="A78" t="s">
        <v>30</v>
      </c>
      <c r="B78" t="s">
        <v>14</v>
      </c>
      <c r="C78" t="s">
        <v>11</v>
      </c>
      <c r="D78" t="s">
        <v>92</v>
      </c>
      <c r="E78" s="1">
        <v>42375</v>
      </c>
      <c r="F78" s="1" t="str">
        <f>TEXT(Sales_tbl[[#This Row],[Order Date]],"MMM")</f>
        <v>Jan</v>
      </c>
      <c r="G78" s="1" t="str">
        <f>TEXT(Sales_tbl[[#This Row],[Order Date]],"YYY")</f>
        <v>2016</v>
      </c>
      <c r="H78" t="s">
        <v>13</v>
      </c>
      <c r="I78">
        <v>3</v>
      </c>
      <c r="J78" s="4">
        <v>12.42</v>
      </c>
      <c r="K78" s="4">
        <v>37.26</v>
      </c>
    </row>
    <row r="79" spans="1:11" x14ac:dyDescent="0.25">
      <c r="A79" t="s">
        <v>25</v>
      </c>
      <c r="B79" t="s">
        <v>52</v>
      </c>
      <c r="C79" t="s">
        <v>18</v>
      </c>
      <c r="D79" t="s">
        <v>98</v>
      </c>
      <c r="E79" s="1">
        <v>42375</v>
      </c>
      <c r="F79" s="1" t="str">
        <f>TEXT(Sales_tbl[[#This Row],[Order Date]],"MMM")</f>
        <v>Jan</v>
      </c>
      <c r="G79" s="1" t="str">
        <f>TEXT(Sales_tbl[[#This Row],[Order Date]],"YYY")</f>
        <v>2016</v>
      </c>
      <c r="H79" t="s">
        <v>20</v>
      </c>
      <c r="I79">
        <v>6</v>
      </c>
      <c r="J79" s="4">
        <v>16.32</v>
      </c>
      <c r="K79" s="4">
        <v>97.92</v>
      </c>
    </row>
    <row r="80" spans="1:11" x14ac:dyDescent="0.25">
      <c r="A80" t="s">
        <v>30</v>
      </c>
      <c r="B80" t="s">
        <v>10</v>
      </c>
      <c r="C80" t="s">
        <v>11</v>
      </c>
      <c r="D80" t="s">
        <v>99</v>
      </c>
      <c r="E80" s="1">
        <v>42375</v>
      </c>
      <c r="F80" s="1" t="str">
        <f>TEXT(Sales_tbl[[#This Row],[Order Date]],"MMM")</f>
        <v>Jan</v>
      </c>
      <c r="G80" s="1" t="str">
        <f>TEXT(Sales_tbl[[#This Row],[Order Date]],"YYY")</f>
        <v>2016</v>
      </c>
      <c r="H80" t="s">
        <v>13</v>
      </c>
      <c r="I80">
        <v>2</v>
      </c>
      <c r="J80" s="4">
        <v>12.42</v>
      </c>
      <c r="K80" s="4">
        <v>24.84</v>
      </c>
    </row>
    <row r="81" spans="1:11" x14ac:dyDescent="0.25">
      <c r="A81" t="s">
        <v>9</v>
      </c>
      <c r="B81" t="s">
        <v>10</v>
      </c>
      <c r="C81" t="s">
        <v>11</v>
      </c>
      <c r="D81" t="s">
        <v>100</v>
      </c>
      <c r="E81" s="1">
        <v>42375</v>
      </c>
      <c r="F81" s="1" t="str">
        <f>TEXT(Sales_tbl[[#This Row],[Order Date]],"MMM")</f>
        <v>Jan</v>
      </c>
      <c r="G81" s="1" t="str">
        <f>TEXT(Sales_tbl[[#This Row],[Order Date]],"YYY")</f>
        <v>2016</v>
      </c>
      <c r="H81" t="s">
        <v>13</v>
      </c>
      <c r="I81">
        <v>1</v>
      </c>
      <c r="J81" s="4">
        <v>12.42</v>
      </c>
      <c r="K81" s="4">
        <v>12.42</v>
      </c>
    </row>
    <row r="82" spans="1:11" x14ac:dyDescent="0.25">
      <c r="A82" t="s">
        <v>30</v>
      </c>
      <c r="B82" t="s">
        <v>10</v>
      </c>
      <c r="C82" t="s">
        <v>11</v>
      </c>
      <c r="D82" t="s">
        <v>101</v>
      </c>
      <c r="E82" s="1">
        <v>42375</v>
      </c>
      <c r="F82" s="1" t="str">
        <f>TEXT(Sales_tbl[[#This Row],[Order Date]],"MMM")</f>
        <v>Jan</v>
      </c>
      <c r="G82" s="1" t="str">
        <f>TEXT(Sales_tbl[[#This Row],[Order Date]],"YYY")</f>
        <v>2016</v>
      </c>
      <c r="H82" t="s">
        <v>27</v>
      </c>
      <c r="I82">
        <v>7</v>
      </c>
      <c r="J82" s="4">
        <v>53.35</v>
      </c>
      <c r="K82" s="4">
        <v>373.45</v>
      </c>
    </row>
    <row r="83" spans="1:11" x14ac:dyDescent="0.25">
      <c r="A83" t="s">
        <v>30</v>
      </c>
      <c r="B83" t="s">
        <v>10</v>
      </c>
      <c r="C83" t="s">
        <v>11</v>
      </c>
      <c r="D83" t="s">
        <v>102</v>
      </c>
      <c r="E83" s="1">
        <v>42375</v>
      </c>
      <c r="F83" s="1" t="str">
        <f>TEXT(Sales_tbl[[#This Row],[Order Date]],"MMM")</f>
        <v>Jan</v>
      </c>
      <c r="G83" s="1" t="str">
        <f>TEXT(Sales_tbl[[#This Row],[Order Date]],"YYY")</f>
        <v>2016</v>
      </c>
      <c r="H83" t="s">
        <v>13</v>
      </c>
      <c r="I83">
        <v>1</v>
      </c>
      <c r="J83" s="4">
        <v>12.42</v>
      </c>
      <c r="K83" s="4">
        <v>12.42</v>
      </c>
    </row>
    <row r="84" spans="1:11" x14ac:dyDescent="0.25">
      <c r="A84" t="s">
        <v>46</v>
      </c>
      <c r="B84" t="s">
        <v>10</v>
      </c>
      <c r="C84" t="s">
        <v>11</v>
      </c>
      <c r="D84" t="s">
        <v>103</v>
      </c>
      <c r="E84" s="1">
        <v>42375</v>
      </c>
      <c r="F84" s="1" t="str">
        <f>TEXT(Sales_tbl[[#This Row],[Order Date]],"MMM")</f>
        <v>Jan</v>
      </c>
      <c r="G84" s="1" t="str">
        <f>TEXT(Sales_tbl[[#This Row],[Order Date]],"YYY")</f>
        <v>2016</v>
      </c>
      <c r="H84" t="s">
        <v>24</v>
      </c>
      <c r="I84">
        <v>6</v>
      </c>
      <c r="J84" s="4">
        <v>17.829999999999998</v>
      </c>
      <c r="K84" s="4">
        <v>106.97999999999999</v>
      </c>
    </row>
    <row r="85" spans="1:11" x14ac:dyDescent="0.25">
      <c r="A85" t="s">
        <v>9</v>
      </c>
      <c r="B85" t="s">
        <v>10</v>
      </c>
      <c r="C85" t="s">
        <v>11</v>
      </c>
      <c r="D85" t="s">
        <v>104</v>
      </c>
      <c r="E85" s="1">
        <v>42375</v>
      </c>
      <c r="F85" s="1" t="str">
        <f>TEXT(Sales_tbl[[#This Row],[Order Date]],"MMM")</f>
        <v>Jan</v>
      </c>
      <c r="G85" s="1" t="str">
        <f>TEXT(Sales_tbl[[#This Row],[Order Date]],"YYY")</f>
        <v>2016</v>
      </c>
      <c r="H85" t="s">
        <v>24</v>
      </c>
      <c r="I85">
        <v>4</v>
      </c>
      <c r="J85" s="4">
        <v>17.829999999999998</v>
      </c>
      <c r="K85" s="4">
        <v>71.319999999999993</v>
      </c>
    </row>
    <row r="86" spans="1:11" x14ac:dyDescent="0.25">
      <c r="A86" t="s">
        <v>9</v>
      </c>
      <c r="B86" t="s">
        <v>14</v>
      </c>
      <c r="C86" t="s">
        <v>11</v>
      </c>
      <c r="D86" t="s">
        <v>105</v>
      </c>
      <c r="E86" s="1">
        <v>42376</v>
      </c>
      <c r="F86" s="1" t="str">
        <f>TEXT(Sales_tbl[[#This Row],[Order Date]],"MMM")</f>
        <v>Jan</v>
      </c>
      <c r="G86" s="1" t="str">
        <f>TEXT(Sales_tbl[[#This Row],[Order Date]],"YYY")</f>
        <v>2016</v>
      </c>
      <c r="H86" t="s">
        <v>13</v>
      </c>
      <c r="I86">
        <v>1</v>
      </c>
      <c r="J86" s="4">
        <v>12.42</v>
      </c>
      <c r="K86" s="4">
        <v>12.42</v>
      </c>
    </row>
    <row r="87" spans="1:11" x14ac:dyDescent="0.25">
      <c r="A87" t="s">
        <v>46</v>
      </c>
      <c r="B87" t="s">
        <v>10</v>
      </c>
      <c r="C87" t="s">
        <v>11</v>
      </c>
      <c r="D87" t="s">
        <v>106</v>
      </c>
      <c r="E87" s="1">
        <v>42376</v>
      </c>
      <c r="F87" s="1" t="str">
        <f>TEXT(Sales_tbl[[#This Row],[Order Date]],"MMM")</f>
        <v>Jan</v>
      </c>
      <c r="G87" s="1" t="str">
        <f>TEXT(Sales_tbl[[#This Row],[Order Date]],"YYY")</f>
        <v>2016</v>
      </c>
      <c r="H87" t="s">
        <v>13</v>
      </c>
      <c r="I87">
        <v>8</v>
      </c>
      <c r="J87" s="4">
        <v>12.42</v>
      </c>
      <c r="K87" s="4">
        <v>99.36</v>
      </c>
    </row>
    <row r="88" spans="1:11" x14ac:dyDescent="0.25">
      <c r="A88" t="s">
        <v>25</v>
      </c>
      <c r="B88" t="s">
        <v>52</v>
      </c>
      <c r="C88" t="s">
        <v>18</v>
      </c>
      <c r="D88" t="s">
        <v>107</v>
      </c>
      <c r="E88" s="1">
        <v>42376</v>
      </c>
      <c r="F88" s="1" t="str">
        <f>TEXT(Sales_tbl[[#This Row],[Order Date]],"MMM")</f>
        <v>Jan</v>
      </c>
      <c r="G88" s="1" t="str">
        <f>TEXT(Sales_tbl[[#This Row],[Order Date]],"YYY")</f>
        <v>2016</v>
      </c>
      <c r="H88" t="s">
        <v>24</v>
      </c>
      <c r="I88">
        <v>3</v>
      </c>
      <c r="J88" s="4">
        <v>17.829999999999998</v>
      </c>
      <c r="K88" s="4">
        <v>53.489999999999995</v>
      </c>
    </row>
    <row r="89" spans="1:11" x14ac:dyDescent="0.25">
      <c r="A89" t="s">
        <v>25</v>
      </c>
      <c r="B89" t="s">
        <v>17</v>
      </c>
      <c r="C89" t="s">
        <v>18</v>
      </c>
      <c r="D89" t="s">
        <v>108</v>
      </c>
      <c r="E89" s="1">
        <v>42376</v>
      </c>
      <c r="F89" s="1" t="str">
        <f>TEXT(Sales_tbl[[#This Row],[Order Date]],"MMM")</f>
        <v>Jan</v>
      </c>
      <c r="G89" s="1" t="str">
        <f>TEXT(Sales_tbl[[#This Row],[Order Date]],"YYY")</f>
        <v>2016</v>
      </c>
      <c r="H89" t="s">
        <v>27</v>
      </c>
      <c r="I89">
        <v>9</v>
      </c>
      <c r="J89" s="4">
        <v>53.35</v>
      </c>
      <c r="K89" s="4">
        <v>480.15000000000003</v>
      </c>
    </row>
    <row r="90" spans="1:11" x14ac:dyDescent="0.25">
      <c r="A90" t="s">
        <v>16</v>
      </c>
      <c r="B90" t="s">
        <v>34</v>
      </c>
      <c r="C90" t="s">
        <v>18</v>
      </c>
      <c r="D90" t="s">
        <v>77</v>
      </c>
      <c r="E90" s="1">
        <v>42376</v>
      </c>
      <c r="F90" s="1" t="str">
        <f>TEXT(Sales_tbl[[#This Row],[Order Date]],"MMM")</f>
        <v>Jan</v>
      </c>
      <c r="G90" s="1" t="str">
        <f>TEXT(Sales_tbl[[#This Row],[Order Date]],"YYY")</f>
        <v>2016</v>
      </c>
      <c r="H90" t="s">
        <v>13</v>
      </c>
      <c r="I90">
        <v>4</v>
      </c>
      <c r="J90" s="4">
        <v>12.42</v>
      </c>
      <c r="K90" s="4">
        <v>49.68</v>
      </c>
    </row>
    <row r="91" spans="1:11" x14ac:dyDescent="0.25">
      <c r="A91" t="s">
        <v>25</v>
      </c>
      <c r="B91" t="s">
        <v>34</v>
      </c>
      <c r="C91" t="s">
        <v>18</v>
      </c>
      <c r="D91" t="s">
        <v>109</v>
      </c>
      <c r="E91" s="1">
        <v>42376</v>
      </c>
      <c r="F91" s="1" t="str">
        <f>TEXT(Sales_tbl[[#This Row],[Order Date]],"MMM")</f>
        <v>Jan</v>
      </c>
      <c r="G91" s="1" t="str">
        <f>TEXT(Sales_tbl[[#This Row],[Order Date]],"YYY")</f>
        <v>2016</v>
      </c>
      <c r="H91" t="s">
        <v>13</v>
      </c>
      <c r="I91">
        <v>1</v>
      </c>
      <c r="J91" s="4">
        <v>12.42</v>
      </c>
      <c r="K91" s="4">
        <v>12.42</v>
      </c>
    </row>
    <row r="92" spans="1:11" x14ac:dyDescent="0.25">
      <c r="A92" t="s">
        <v>25</v>
      </c>
      <c r="B92" t="s">
        <v>52</v>
      </c>
      <c r="C92" t="s">
        <v>18</v>
      </c>
      <c r="D92" t="s">
        <v>110</v>
      </c>
      <c r="E92" s="1">
        <v>42376</v>
      </c>
      <c r="F92" s="1" t="str">
        <f>TEXT(Sales_tbl[[#This Row],[Order Date]],"MMM")</f>
        <v>Jan</v>
      </c>
      <c r="G92" s="1" t="str">
        <f>TEXT(Sales_tbl[[#This Row],[Order Date]],"YYY")</f>
        <v>2016</v>
      </c>
      <c r="H92" t="s">
        <v>13</v>
      </c>
      <c r="I92">
        <v>8</v>
      </c>
      <c r="J92" s="4">
        <v>12.42</v>
      </c>
      <c r="K92" s="4">
        <v>99.36</v>
      </c>
    </row>
    <row r="93" spans="1:11" x14ac:dyDescent="0.25">
      <c r="A93" t="s">
        <v>25</v>
      </c>
      <c r="B93" t="s">
        <v>17</v>
      </c>
      <c r="C93" t="s">
        <v>18</v>
      </c>
      <c r="D93" t="s">
        <v>111</v>
      </c>
      <c r="E93" s="1">
        <v>42376</v>
      </c>
      <c r="F93" s="1" t="str">
        <f>TEXT(Sales_tbl[[#This Row],[Order Date]],"MMM")</f>
        <v>Jan</v>
      </c>
      <c r="G93" s="1" t="str">
        <f>TEXT(Sales_tbl[[#This Row],[Order Date]],"YYY")</f>
        <v>2016</v>
      </c>
      <c r="H93" t="s">
        <v>24</v>
      </c>
      <c r="I93">
        <v>4</v>
      </c>
      <c r="J93" s="4">
        <v>17.829999999999998</v>
      </c>
      <c r="K93" s="4">
        <v>71.319999999999993</v>
      </c>
    </row>
    <row r="94" spans="1:11" x14ac:dyDescent="0.25">
      <c r="A94" t="s">
        <v>30</v>
      </c>
      <c r="B94" t="s">
        <v>10</v>
      </c>
      <c r="C94" t="s">
        <v>11</v>
      </c>
      <c r="D94" t="s">
        <v>112</v>
      </c>
      <c r="E94" s="1">
        <v>42376</v>
      </c>
      <c r="F94" s="1" t="str">
        <f>TEXT(Sales_tbl[[#This Row],[Order Date]],"MMM")</f>
        <v>Jan</v>
      </c>
      <c r="G94" s="1" t="str">
        <f>TEXT(Sales_tbl[[#This Row],[Order Date]],"YYY")</f>
        <v>2016</v>
      </c>
      <c r="H94" t="s">
        <v>13</v>
      </c>
      <c r="I94">
        <v>7</v>
      </c>
      <c r="J94" s="4">
        <v>12.42</v>
      </c>
      <c r="K94" s="4">
        <v>86.94</v>
      </c>
    </row>
    <row r="95" spans="1:11" x14ac:dyDescent="0.25">
      <c r="A95" t="s">
        <v>9</v>
      </c>
      <c r="B95" t="s">
        <v>21</v>
      </c>
      <c r="C95" t="s">
        <v>11</v>
      </c>
      <c r="D95" t="s">
        <v>113</v>
      </c>
      <c r="E95" s="1">
        <v>42376</v>
      </c>
      <c r="F95" s="1" t="str">
        <f>TEXT(Sales_tbl[[#This Row],[Order Date]],"MMM")</f>
        <v>Jan</v>
      </c>
      <c r="G95" s="1" t="str">
        <f>TEXT(Sales_tbl[[#This Row],[Order Date]],"YYY")</f>
        <v>2016</v>
      </c>
      <c r="H95" t="s">
        <v>13</v>
      </c>
      <c r="I95">
        <v>6</v>
      </c>
      <c r="J95" s="4">
        <v>12.42</v>
      </c>
      <c r="K95" s="4">
        <v>74.52</v>
      </c>
    </row>
    <row r="96" spans="1:11" x14ac:dyDescent="0.25">
      <c r="A96" t="s">
        <v>25</v>
      </c>
      <c r="B96" t="s">
        <v>52</v>
      </c>
      <c r="C96" t="s">
        <v>18</v>
      </c>
      <c r="D96" t="s">
        <v>114</v>
      </c>
      <c r="E96" s="1">
        <v>42376</v>
      </c>
      <c r="F96" s="1" t="str">
        <f>TEXT(Sales_tbl[[#This Row],[Order Date]],"MMM")</f>
        <v>Jan</v>
      </c>
      <c r="G96" s="1" t="str">
        <f>TEXT(Sales_tbl[[#This Row],[Order Date]],"YYY")</f>
        <v>2016</v>
      </c>
      <c r="H96" t="s">
        <v>13</v>
      </c>
      <c r="I96">
        <v>3</v>
      </c>
      <c r="J96" s="4">
        <v>12.42</v>
      </c>
      <c r="K96" s="4">
        <v>37.26</v>
      </c>
    </row>
    <row r="97" spans="1:11" x14ac:dyDescent="0.25">
      <c r="A97" t="s">
        <v>16</v>
      </c>
      <c r="B97" t="s">
        <v>52</v>
      </c>
      <c r="C97" t="s">
        <v>18</v>
      </c>
      <c r="D97" t="s">
        <v>115</v>
      </c>
      <c r="E97" s="1">
        <v>42377</v>
      </c>
      <c r="F97" s="1" t="str">
        <f>TEXT(Sales_tbl[[#This Row],[Order Date]],"MMM")</f>
        <v>Jan</v>
      </c>
      <c r="G97" s="1" t="str">
        <f>TEXT(Sales_tbl[[#This Row],[Order Date]],"YYY")</f>
        <v>2016</v>
      </c>
      <c r="H97" t="s">
        <v>24</v>
      </c>
      <c r="I97">
        <v>8</v>
      </c>
      <c r="J97" s="4">
        <v>17.829999999999998</v>
      </c>
      <c r="K97" s="4">
        <v>142.63999999999999</v>
      </c>
    </row>
    <row r="98" spans="1:11" x14ac:dyDescent="0.25">
      <c r="A98" t="s">
        <v>16</v>
      </c>
      <c r="B98" t="s">
        <v>34</v>
      </c>
      <c r="C98" t="s">
        <v>18</v>
      </c>
      <c r="D98" t="s">
        <v>116</v>
      </c>
      <c r="E98" s="1">
        <v>42377</v>
      </c>
      <c r="F98" s="1" t="str">
        <f>TEXT(Sales_tbl[[#This Row],[Order Date]],"MMM")</f>
        <v>Jan</v>
      </c>
      <c r="G98" s="1" t="str">
        <f>TEXT(Sales_tbl[[#This Row],[Order Date]],"YYY")</f>
        <v>2016</v>
      </c>
      <c r="H98" t="s">
        <v>13</v>
      </c>
      <c r="I98">
        <v>4</v>
      </c>
      <c r="J98" s="4">
        <v>12.42</v>
      </c>
      <c r="K98" s="4">
        <v>49.68</v>
      </c>
    </row>
    <row r="99" spans="1:11" x14ac:dyDescent="0.25">
      <c r="A99" t="s">
        <v>16</v>
      </c>
      <c r="B99" t="s">
        <v>17</v>
      </c>
      <c r="C99" t="s">
        <v>18</v>
      </c>
      <c r="D99" t="s">
        <v>117</v>
      </c>
      <c r="E99" s="1">
        <v>42377</v>
      </c>
      <c r="F99" s="1" t="str">
        <f>TEXT(Sales_tbl[[#This Row],[Order Date]],"MMM")</f>
        <v>Jan</v>
      </c>
      <c r="G99" s="1" t="str">
        <f>TEXT(Sales_tbl[[#This Row],[Order Date]],"YYY")</f>
        <v>2016</v>
      </c>
      <c r="H99" t="s">
        <v>24</v>
      </c>
      <c r="I99">
        <v>3</v>
      </c>
      <c r="J99" s="4">
        <v>17.829999999999998</v>
      </c>
      <c r="K99" s="4">
        <v>53.489999999999995</v>
      </c>
    </row>
    <row r="100" spans="1:11" x14ac:dyDescent="0.25">
      <c r="A100" t="s">
        <v>46</v>
      </c>
      <c r="B100" t="s">
        <v>10</v>
      </c>
      <c r="C100" t="s">
        <v>11</v>
      </c>
      <c r="D100" t="s">
        <v>103</v>
      </c>
      <c r="E100" s="1">
        <v>42377</v>
      </c>
      <c r="F100" s="1" t="str">
        <f>TEXT(Sales_tbl[[#This Row],[Order Date]],"MMM")</f>
        <v>Jan</v>
      </c>
      <c r="G100" s="1" t="str">
        <f>TEXT(Sales_tbl[[#This Row],[Order Date]],"YYY")</f>
        <v>2016</v>
      </c>
      <c r="H100" t="s">
        <v>27</v>
      </c>
      <c r="I100">
        <v>7</v>
      </c>
      <c r="J100" s="4">
        <v>53.35</v>
      </c>
      <c r="K100" s="4">
        <v>373.45</v>
      </c>
    </row>
    <row r="101" spans="1:11" x14ac:dyDescent="0.25">
      <c r="A101" t="s">
        <v>16</v>
      </c>
      <c r="B101" t="s">
        <v>52</v>
      </c>
      <c r="C101" t="s">
        <v>18</v>
      </c>
      <c r="D101" t="s">
        <v>118</v>
      </c>
      <c r="E101" s="1">
        <v>42377</v>
      </c>
      <c r="F101" s="1" t="str">
        <f>TEXT(Sales_tbl[[#This Row],[Order Date]],"MMM")</f>
        <v>Jan</v>
      </c>
      <c r="G101" s="1" t="str">
        <f>TEXT(Sales_tbl[[#This Row],[Order Date]],"YYY")</f>
        <v>2016</v>
      </c>
      <c r="H101" t="s">
        <v>27</v>
      </c>
      <c r="I101">
        <v>7</v>
      </c>
      <c r="J101" s="4">
        <v>53.35</v>
      </c>
      <c r="K101" s="4">
        <v>373.45</v>
      </c>
    </row>
    <row r="102" spans="1:11" x14ac:dyDescent="0.25">
      <c r="A102" t="s">
        <v>46</v>
      </c>
      <c r="B102" t="s">
        <v>10</v>
      </c>
      <c r="C102" t="s">
        <v>11</v>
      </c>
      <c r="D102" t="s">
        <v>119</v>
      </c>
      <c r="E102" s="1">
        <v>42377</v>
      </c>
      <c r="F102" s="1" t="str">
        <f>TEXT(Sales_tbl[[#This Row],[Order Date]],"MMM")</f>
        <v>Jan</v>
      </c>
      <c r="G102" s="1" t="str">
        <f>TEXT(Sales_tbl[[#This Row],[Order Date]],"YYY")</f>
        <v>2016</v>
      </c>
      <c r="H102" t="s">
        <v>20</v>
      </c>
      <c r="I102">
        <v>1</v>
      </c>
      <c r="J102" s="4">
        <v>16.32</v>
      </c>
      <c r="K102" s="4">
        <v>16.32</v>
      </c>
    </row>
    <row r="103" spans="1:11" x14ac:dyDescent="0.25">
      <c r="A103" t="s">
        <v>46</v>
      </c>
      <c r="B103" t="s">
        <v>14</v>
      </c>
      <c r="C103" t="s">
        <v>11</v>
      </c>
      <c r="D103" t="s">
        <v>120</v>
      </c>
      <c r="E103" s="1">
        <v>42377</v>
      </c>
      <c r="F103" s="1" t="str">
        <f>TEXT(Sales_tbl[[#This Row],[Order Date]],"MMM")</f>
        <v>Jan</v>
      </c>
      <c r="G103" s="1" t="str">
        <f>TEXT(Sales_tbl[[#This Row],[Order Date]],"YYY")</f>
        <v>2016</v>
      </c>
      <c r="H103" t="s">
        <v>20</v>
      </c>
      <c r="I103">
        <v>4</v>
      </c>
      <c r="J103" s="4">
        <v>16.32</v>
      </c>
      <c r="K103" s="4">
        <v>65.28</v>
      </c>
    </row>
    <row r="104" spans="1:11" x14ac:dyDescent="0.25">
      <c r="A104" t="s">
        <v>9</v>
      </c>
      <c r="B104" t="s">
        <v>10</v>
      </c>
      <c r="C104" t="s">
        <v>11</v>
      </c>
      <c r="D104" t="s">
        <v>121</v>
      </c>
      <c r="E104" s="1">
        <v>42377</v>
      </c>
      <c r="F104" s="1" t="str">
        <f>TEXT(Sales_tbl[[#This Row],[Order Date]],"MMM")</f>
        <v>Jan</v>
      </c>
      <c r="G104" s="1" t="str">
        <f>TEXT(Sales_tbl[[#This Row],[Order Date]],"YYY")</f>
        <v>2016</v>
      </c>
      <c r="H104" t="s">
        <v>24</v>
      </c>
      <c r="I104">
        <v>5</v>
      </c>
      <c r="J104" s="4">
        <v>17.829999999999998</v>
      </c>
      <c r="K104" s="4">
        <v>89.149999999999991</v>
      </c>
    </row>
    <row r="105" spans="1:11" x14ac:dyDescent="0.25">
      <c r="A105" t="s">
        <v>30</v>
      </c>
      <c r="B105" t="s">
        <v>14</v>
      </c>
      <c r="C105" t="s">
        <v>11</v>
      </c>
      <c r="D105" t="s">
        <v>28</v>
      </c>
      <c r="E105" s="1">
        <v>42378</v>
      </c>
      <c r="F105" s="1" t="str">
        <f>TEXT(Sales_tbl[[#This Row],[Order Date]],"MMM")</f>
        <v>Jan</v>
      </c>
      <c r="G105" s="1" t="str">
        <f>TEXT(Sales_tbl[[#This Row],[Order Date]],"YYY")</f>
        <v>2016</v>
      </c>
      <c r="H105" t="s">
        <v>20</v>
      </c>
      <c r="I105">
        <v>7</v>
      </c>
      <c r="J105" s="4">
        <v>16.32</v>
      </c>
      <c r="K105" s="4">
        <v>114.24000000000001</v>
      </c>
    </row>
    <row r="106" spans="1:11" x14ac:dyDescent="0.25">
      <c r="A106" t="s">
        <v>25</v>
      </c>
      <c r="B106" t="s">
        <v>122</v>
      </c>
      <c r="C106" t="s">
        <v>18</v>
      </c>
      <c r="D106" t="s">
        <v>123</v>
      </c>
      <c r="E106" s="1">
        <v>42378</v>
      </c>
      <c r="F106" s="1" t="str">
        <f>TEXT(Sales_tbl[[#This Row],[Order Date]],"MMM")</f>
        <v>Jan</v>
      </c>
      <c r="G106" s="1" t="str">
        <f>TEXT(Sales_tbl[[#This Row],[Order Date]],"YYY")</f>
        <v>2016</v>
      </c>
      <c r="H106" t="s">
        <v>24</v>
      </c>
      <c r="I106">
        <v>4</v>
      </c>
      <c r="J106" s="4">
        <v>17.829999999999998</v>
      </c>
      <c r="K106" s="4">
        <v>71.319999999999993</v>
      </c>
    </row>
    <row r="107" spans="1:11" x14ac:dyDescent="0.25">
      <c r="A107" t="s">
        <v>9</v>
      </c>
      <c r="B107" t="s">
        <v>10</v>
      </c>
      <c r="C107" t="s">
        <v>11</v>
      </c>
      <c r="D107" t="s">
        <v>124</v>
      </c>
      <c r="E107" s="1">
        <v>42378</v>
      </c>
      <c r="F107" s="1" t="str">
        <f>TEXT(Sales_tbl[[#This Row],[Order Date]],"MMM")</f>
        <v>Jan</v>
      </c>
      <c r="G107" s="1" t="str">
        <f>TEXT(Sales_tbl[[#This Row],[Order Date]],"YYY")</f>
        <v>2016</v>
      </c>
      <c r="H107" t="s">
        <v>24</v>
      </c>
      <c r="I107">
        <v>10</v>
      </c>
      <c r="J107" s="4">
        <v>17.829999999999998</v>
      </c>
      <c r="K107" s="4">
        <v>178.29999999999998</v>
      </c>
    </row>
    <row r="108" spans="1:11" x14ac:dyDescent="0.25">
      <c r="A108" t="s">
        <v>25</v>
      </c>
      <c r="B108" t="s">
        <v>17</v>
      </c>
      <c r="C108" t="s">
        <v>18</v>
      </c>
      <c r="D108" t="s">
        <v>125</v>
      </c>
      <c r="E108" s="1">
        <v>42378</v>
      </c>
      <c r="F108" s="1" t="str">
        <f>TEXT(Sales_tbl[[#This Row],[Order Date]],"MMM")</f>
        <v>Jan</v>
      </c>
      <c r="G108" s="1" t="str">
        <f>TEXT(Sales_tbl[[#This Row],[Order Date]],"YYY")</f>
        <v>2016</v>
      </c>
      <c r="H108" t="s">
        <v>13</v>
      </c>
      <c r="I108">
        <v>5</v>
      </c>
      <c r="J108" s="4">
        <v>12.42</v>
      </c>
      <c r="K108" s="4">
        <v>62.1</v>
      </c>
    </row>
    <row r="109" spans="1:11" x14ac:dyDescent="0.25">
      <c r="A109" t="s">
        <v>9</v>
      </c>
      <c r="B109" t="s">
        <v>14</v>
      </c>
      <c r="C109" t="s">
        <v>11</v>
      </c>
      <c r="D109" t="s">
        <v>126</v>
      </c>
      <c r="E109" s="1">
        <v>42378</v>
      </c>
      <c r="F109" s="1" t="str">
        <f>TEXT(Sales_tbl[[#This Row],[Order Date]],"MMM")</f>
        <v>Jan</v>
      </c>
      <c r="G109" s="1" t="str">
        <f>TEXT(Sales_tbl[[#This Row],[Order Date]],"YYY")</f>
        <v>2016</v>
      </c>
      <c r="H109" t="s">
        <v>27</v>
      </c>
      <c r="I109">
        <v>10</v>
      </c>
      <c r="J109" s="4">
        <v>53.35</v>
      </c>
      <c r="K109" s="4">
        <v>533.5</v>
      </c>
    </row>
    <row r="110" spans="1:11" x14ac:dyDescent="0.25">
      <c r="A110" t="s">
        <v>25</v>
      </c>
      <c r="B110" t="s">
        <v>52</v>
      </c>
      <c r="C110" t="s">
        <v>18</v>
      </c>
      <c r="D110" t="s">
        <v>127</v>
      </c>
      <c r="E110" s="1">
        <v>42378</v>
      </c>
      <c r="F110" s="1" t="str">
        <f>TEXT(Sales_tbl[[#This Row],[Order Date]],"MMM")</f>
        <v>Jan</v>
      </c>
      <c r="G110" s="1" t="str">
        <f>TEXT(Sales_tbl[[#This Row],[Order Date]],"YYY")</f>
        <v>2016</v>
      </c>
      <c r="H110" t="s">
        <v>27</v>
      </c>
      <c r="I110">
        <v>10</v>
      </c>
      <c r="J110" s="4">
        <v>53.35</v>
      </c>
      <c r="K110" s="4">
        <v>533.5</v>
      </c>
    </row>
    <row r="111" spans="1:11" x14ac:dyDescent="0.25">
      <c r="A111" t="s">
        <v>9</v>
      </c>
      <c r="B111" t="s">
        <v>21</v>
      </c>
      <c r="C111" t="s">
        <v>11</v>
      </c>
      <c r="D111" t="s">
        <v>128</v>
      </c>
      <c r="E111" s="1">
        <v>42378</v>
      </c>
      <c r="F111" s="1" t="str">
        <f>TEXT(Sales_tbl[[#This Row],[Order Date]],"MMM")</f>
        <v>Jan</v>
      </c>
      <c r="G111" s="1" t="str">
        <f>TEXT(Sales_tbl[[#This Row],[Order Date]],"YYY")</f>
        <v>2016</v>
      </c>
      <c r="H111" t="s">
        <v>13</v>
      </c>
      <c r="I111">
        <v>8</v>
      </c>
      <c r="J111" s="4">
        <v>12.42</v>
      </c>
      <c r="K111" s="4">
        <v>99.36</v>
      </c>
    </row>
    <row r="112" spans="1:11" x14ac:dyDescent="0.25">
      <c r="A112" t="s">
        <v>25</v>
      </c>
      <c r="B112" t="s">
        <v>34</v>
      </c>
      <c r="C112" t="s">
        <v>18</v>
      </c>
      <c r="D112" t="s">
        <v>116</v>
      </c>
      <c r="E112" s="1">
        <v>42378</v>
      </c>
      <c r="F112" s="1" t="str">
        <f>TEXT(Sales_tbl[[#This Row],[Order Date]],"MMM")</f>
        <v>Jan</v>
      </c>
      <c r="G112" s="1" t="str">
        <f>TEXT(Sales_tbl[[#This Row],[Order Date]],"YYY")</f>
        <v>2016</v>
      </c>
      <c r="H112" t="s">
        <v>27</v>
      </c>
      <c r="I112">
        <v>2</v>
      </c>
      <c r="J112" s="4">
        <v>53.35</v>
      </c>
      <c r="K112" s="4">
        <v>106.7</v>
      </c>
    </row>
    <row r="113" spans="1:11" x14ac:dyDescent="0.25">
      <c r="A113" t="s">
        <v>9</v>
      </c>
      <c r="B113" t="s">
        <v>68</v>
      </c>
      <c r="C113" t="s">
        <v>11</v>
      </c>
      <c r="D113" t="s">
        <v>129</v>
      </c>
      <c r="E113" s="1">
        <v>42378</v>
      </c>
      <c r="F113" s="1" t="str">
        <f>TEXT(Sales_tbl[[#This Row],[Order Date]],"MMM")</f>
        <v>Jan</v>
      </c>
      <c r="G113" s="1" t="str">
        <f>TEXT(Sales_tbl[[#This Row],[Order Date]],"YYY")</f>
        <v>2016</v>
      </c>
      <c r="H113" t="s">
        <v>20</v>
      </c>
      <c r="I113">
        <v>8</v>
      </c>
      <c r="J113" s="4">
        <v>16.32</v>
      </c>
      <c r="K113" s="4">
        <v>130.56</v>
      </c>
    </row>
    <row r="114" spans="1:11" x14ac:dyDescent="0.25">
      <c r="A114" t="s">
        <v>25</v>
      </c>
      <c r="B114" t="s">
        <v>34</v>
      </c>
      <c r="C114" t="s">
        <v>18</v>
      </c>
      <c r="D114" t="s">
        <v>130</v>
      </c>
      <c r="E114" s="1">
        <v>42379</v>
      </c>
      <c r="F114" s="1" t="str">
        <f>TEXT(Sales_tbl[[#This Row],[Order Date]],"MMM")</f>
        <v>Jan</v>
      </c>
      <c r="G114" s="1" t="str">
        <f>TEXT(Sales_tbl[[#This Row],[Order Date]],"YYY")</f>
        <v>2016</v>
      </c>
      <c r="H114" t="s">
        <v>13</v>
      </c>
      <c r="I114">
        <v>2</v>
      </c>
      <c r="J114" s="4">
        <v>12.42</v>
      </c>
      <c r="K114" s="4">
        <v>24.84</v>
      </c>
    </row>
    <row r="115" spans="1:11" x14ac:dyDescent="0.25">
      <c r="A115" t="s">
        <v>25</v>
      </c>
      <c r="B115" t="s">
        <v>34</v>
      </c>
      <c r="C115" t="s">
        <v>18</v>
      </c>
      <c r="D115" t="s">
        <v>131</v>
      </c>
      <c r="E115" s="1">
        <v>42379</v>
      </c>
      <c r="F115" s="1" t="str">
        <f>TEXT(Sales_tbl[[#This Row],[Order Date]],"MMM")</f>
        <v>Jan</v>
      </c>
      <c r="G115" s="1" t="str">
        <f>TEXT(Sales_tbl[[#This Row],[Order Date]],"YYY")</f>
        <v>2016</v>
      </c>
      <c r="H115" t="s">
        <v>27</v>
      </c>
      <c r="I115">
        <v>7</v>
      </c>
      <c r="J115" s="4">
        <v>53.35</v>
      </c>
      <c r="K115" s="4">
        <v>373.45</v>
      </c>
    </row>
    <row r="116" spans="1:11" x14ac:dyDescent="0.25">
      <c r="A116" t="s">
        <v>9</v>
      </c>
      <c r="B116" t="s">
        <v>10</v>
      </c>
      <c r="C116" t="s">
        <v>11</v>
      </c>
      <c r="D116" t="s">
        <v>12</v>
      </c>
      <c r="E116" s="1">
        <v>42379</v>
      </c>
      <c r="F116" s="1" t="str">
        <f>TEXT(Sales_tbl[[#This Row],[Order Date]],"MMM")</f>
        <v>Jan</v>
      </c>
      <c r="G116" s="1" t="str">
        <f>TEXT(Sales_tbl[[#This Row],[Order Date]],"YYY")</f>
        <v>2016</v>
      </c>
      <c r="H116" t="s">
        <v>24</v>
      </c>
      <c r="I116">
        <v>3</v>
      </c>
      <c r="J116" s="4">
        <v>17.829999999999998</v>
      </c>
      <c r="K116" s="4">
        <v>53.489999999999995</v>
      </c>
    </row>
    <row r="117" spans="1:11" x14ac:dyDescent="0.25">
      <c r="A117" t="s">
        <v>25</v>
      </c>
      <c r="B117" t="s">
        <v>34</v>
      </c>
      <c r="C117" t="s">
        <v>18</v>
      </c>
      <c r="D117" t="s">
        <v>132</v>
      </c>
      <c r="E117" s="1">
        <v>42379</v>
      </c>
      <c r="F117" s="1" t="str">
        <f>TEXT(Sales_tbl[[#This Row],[Order Date]],"MMM")</f>
        <v>Jan</v>
      </c>
      <c r="G117" s="1" t="str">
        <f>TEXT(Sales_tbl[[#This Row],[Order Date]],"YYY")</f>
        <v>2016</v>
      </c>
      <c r="H117" t="s">
        <v>20</v>
      </c>
      <c r="I117">
        <v>4</v>
      </c>
      <c r="J117" s="4">
        <v>16.32</v>
      </c>
      <c r="K117" s="4">
        <v>65.28</v>
      </c>
    </row>
    <row r="118" spans="1:11" x14ac:dyDescent="0.25">
      <c r="A118" t="s">
        <v>16</v>
      </c>
      <c r="B118" t="s">
        <v>17</v>
      </c>
      <c r="C118" t="s">
        <v>18</v>
      </c>
      <c r="D118" t="s">
        <v>133</v>
      </c>
      <c r="E118" s="1">
        <v>42379</v>
      </c>
      <c r="F118" s="1" t="str">
        <f>TEXT(Sales_tbl[[#This Row],[Order Date]],"MMM")</f>
        <v>Jan</v>
      </c>
      <c r="G118" s="1" t="str">
        <f>TEXT(Sales_tbl[[#This Row],[Order Date]],"YYY")</f>
        <v>2016</v>
      </c>
      <c r="H118" t="s">
        <v>24</v>
      </c>
      <c r="I118">
        <v>10</v>
      </c>
      <c r="J118" s="4">
        <v>17.829999999999998</v>
      </c>
      <c r="K118" s="4">
        <v>178.29999999999998</v>
      </c>
    </row>
    <row r="119" spans="1:11" x14ac:dyDescent="0.25">
      <c r="A119" t="s">
        <v>30</v>
      </c>
      <c r="B119" t="s">
        <v>14</v>
      </c>
      <c r="C119" t="s">
        <v>11</v>
      </c>
      <c r="D119" t="s">
        <v>134</v>
      </c>
      <c r="E119" s="1">
        <v>42379</v>
      </c>
      <c r="F119" s="1" t="str">
        <f>TEXT(Sales_tbl[[#This Row],[Order Date]],"MMM")</f>
        <v>Jan</v>
      </c>
      <c r="G119" s="1" t="str">
        <f>TEXT(Sales_tbl[[#This Row],[Order Date]],"YYY")</f>
        <v>2016</v>
      </c>
      <c r="H119" t="s">
        <v>13</v>
      </c>
      <c r="I119">
        <v>5</v>
      </c>
      <c r="J119" s="4">
        <v>12.42</v>
      </c>
      <c r="K119" s="4">
        <v>62.1</v>
      </c>
    </row>
    <row r="120" spans="1:11" x14ac:dyDescent="0.25">
      <c r="A120" t="s">
        <v>9</v>
      </c>
      <c r="B120" t="s">
        <v>14</v>
      </c>
      <c r="C120" t="s">
        <v>11</v>
      </c>
      <c r="D120" t="s">
        <v>135</v>
      </c>
      <c r="E120" s="1">
        <v>42379</v>
      </c>
      <c r="F120" s="1" t="str">
        <f>TEXT(Sales_tbl[[#This Row],[Order Date]],"MMM")</f>
        <v>Jan</v>
      </c>
      <c r="G120" s="1" t="str">
        <f>TEXT(Sales_tbl[[#This Row],[Order Date]],"YYY")</f>
        <v>2016</v>
      </c>
      <c r="H120" t="s">
        <v>13</v>
      </c>
      <c r="I120">
        <v>2</v>
      </c>
      <c r="J120" s="4">
        <v>12.42</v>
      </c>
      <c r="K120" s="4">
        <v>24.84</v>
      </c>
    </row>
    <row r="121" spans="1:11" x14ac:dyDescent="0.25">
      <c r="A121" t="s">
        <v>25</v>
      </c>
      <c r="B121" t="s">
        <v>52</v>
      </c>
      <c r="C121" t="s">
        <v>18</v>
      </c>
      <c r="D121" t="s">
        <v>110</v>
      </c>
      <c r="E121" s="1">
        <v>42379</v>
      </c>
      <c r="F121" s="1" t="str">
        <f>TEXT(Sales_tbl[[#This Row],[Order Date]],"MMM")</f>
        <v>Jan</v>
      </c>
      <c r="G121" s="1" t="str">
        <f>TEXT(Sales_tbl[[#This Row],[Order Date]],"YYY")</f>
        <v>2016</v>
      </c>
      <c r="H121" t="s">
        <v>24</v>
      </c>
      <c r="I121">
        <v>2</v>
      </c>
      <c r="J121" s="4">
        <v>17.829999999999998</v>
      </c>
      <c r="K121" s="4">
        <v>35.659999999999997</v>
      </c>
    </row>
    <row r="122" spans="1:11" x14ac:dyDescent="0.25">
      <c r="A122" t="s">
        <v>9</v>
      </c>
      <c r="B122" t="s">
        <v>10</v>
      </c>
      <c r="C122" t="s">
        <v>11</v>
      </c>
      <c r="D122" t="s">
        <v>136</v>
      </c>
      <c r="E122" s="1">
        <v>42379</v>
      </c>
      <c r="F122" s="1" t="str">
        <f>TEXT(Sales_tbl[[#This Row],[Order Date]],"MMM")</f>
        <v>Jan</v>
      </c>
      <c r="G122" s="1" t="str">
        <f>TEXT(Sales_tbl[[#This Row],[Order Date]],"YYY")</f>
        <v>2016</v>
      </c>
      <c r="H122" t="s">
        <v>24</v>
      </c>
      <c r="I122">
        <v>8</v>
      </c>
      <c r="J122" s="4">
        <v>17.829999999999998</v>
      </c>
      <c r="K122" s="4">
        <v>142.63999999999999</v>
      </c>
    </row>
    <row r="123" spans="1:11" x14ac:dyDescent="0.25">
      <c r="A123" t="s">
        <v>9</v>
      </c>
      <c r="B123" t="s">
        <v>68</v>
      </c>
      <c r="C123" t="s">
        <v>11</v>
      </c>
      <c r="D123" t="s">
        <v>137</v>
      </c>
      <c r="E123" s="1">
        <v>42380</v>
      </c>
      <c r="F123" s="1" t="str">
        <f>TEXT(Sales_tbl[[#This Row],[Order Date]],"MMM")</f>
        <v>Jan</v>
      </c>
      <c r="G123" s="1" t="str">
        <f>TEXT(Sales_tbl[[#This Row],[Order Date]],"YYY")</f>
        <v>2016</v>
      </c>
      <c r="H123" t="s">
        <v>13</v>
      </c>
      <c r="I123">
        <v>5</v>
      </c>
      <c r="J123" s="4">
        <v>12.42</v>
      </c>
      <c r="K123" s="4">
        <v>62.1</v>
      </c>
    </row>
    <row r="124" spans="1:11" x14ac:dyDescent="0.25">
      <c r="A124" t="s">
        <v>16</v>
      </c>
      <c r="B124" t="s">
        <v>52</v>
      </c>
      <c r="C124" t="s">
        <v>18</v>
      </c>
      <c r="D124" t="s">
        <v>138</v>
      </c>
      <c r="E124" s="1">
        <v>42380</v>
      </c>
      <c r="F124" s="1" t="str">
        <f>TEXT(Sales_tbl[[#This Row],[Order Date]],"MMM")</f>
        <v>Jan</v>
      </c>
      <c r="G124" s="1" t="str">
        <f>TEXT(Sales_tbl[[#This Row],[Order Date]],"YYY")</f>
        <v>2016</v>
      </c>
      <c r="H124" t="s">
        <v>20</v>
      </c>
      <c r="I124">
        <v>4</v>
      </c>
      <c r="J124" s="4">
        <v>16.32</v>
      </c>
      <c r="K124" s="4">
        <v>65.28</v>
      </c>
    </row>
    <row r="125" spans="1:11" x14ac:dyDescent="0.25">
      <c r="A125" t="s">
        <v>9</v>
      </c>
      <c r="B125" t="s">
        <v>21</v>
      </c>
      <c r="C125" t="s">
        <v>11</v>
      </c>
      <c r="D125" t="s">
        <v>139</v>
      </c>
      <c r="E125" s="1">
        <v>42380</v>
      </c>
      <c r="F125" s="1" t="str">
        <f>TEXT(Sales_tbl[[#This Row],[Order Date]],"MMM")</f>
        <v>Jan</v>
      </c>
      <c r="G125" s="1" t="str">
        <f>TEXT(Sales_tbl[[#This Row],[Order Date]],"YYY")</f>
        <v>2016</v>
      </c>
      <c r="H125" t="s">
        <v>13</v>
      </c>
      <c r="I125">
        <v>7</v>
      </c>
      <c r="J125" s="4">
        <v>12.42</v>
      </c>
      <c r="K125" s="4">
        <v>86.94</v>
      </c>
    </row>
    <row r="126" spans="1:11" x14ac:dyDescent="0.25">
      <c r="A126" t="s">
        <v>9</v>
      </c>
      <c r="B126" t="s">
        <v>21</v>
      </c>
      <c r="C126" t="s">
        <v>11</v>
      </c>
      <c r="D126" t="s">
        <v>140</v>
      </c>
      <c r="E126" s="1">
        <v>42380</v>
      </c>
      <c r="F126" s="1" t="str">
        <f>TEXT(Sales_tbl[[#This Row],[Order Date]],"MMM")</f>
        <v>Jan</v>
      </c>
      <c r="G126" s="1" t="str">
        <f>TEXT(Sales_tbl[[#This Row],[Order Date]],"YYY")</f>
        <v>2016</v>
      </c>
      <c r="H126" t="s">
        <v>20</v>
      </c>
      <c r="I126">
        <v>7</v>
      </c>
      <c r="J126" s="4">
        <v>16.32</v>
      </c>
      <c r="K126" s="4">
        <v>114.24000000000001</v>
      </c>
    </row>
    <row r="127" spans="1:11" x14ac:dyDescent="0.25">
      <c r="A127" t="s">
        <v>16</v>
      </c>
      <c r="B127" t="s">
        <v>122</v>
      </c>
      <c r="C127" t="s">
        <v>18</v>
      </c>
      <c r="D127" t="s">
        <v>141</v>
      </c>
      <c r="E127" s="1">
        <v>42380</v>
      </c>
      <c r="F127" s="1" t="str">
        <f>TEXT(Sales_tbl[[#This Row],[Order Date]],"MMM")</f>
        <v>Jan</v>
      </c>
      <c r="G127" s="1" t="str">
        <f>TEXT(Sales_tbl[[#This Row],[Order Date]],"YYY")</f>
        <v>2016</v>
      </c>
      <c r="H127" t="s">
        <v>20</v>
      </c>
      <c r="I127">
        <v>5</v>
      </c>
      <c r="J127" s="4">
        <v>16.32</v>
      </c>
      <c r="K127" s="4">
        <v>81.599999999999994</v>
      </c>
    </row>
    <row r="128" spans="1:11" x14ac:dyDescent="0.25">
      <c r="A128" t="s">
        <v>25</v>
      </c>
      <c r="B128" t="s">
        <v>52</v>
      </c>
      <c r="C128" t="s">
        <v>18</v>
      </c>
      <c r="D128" t="s">
        <v>142</v>
      </c>
      <c r="E128" s="1">
        <v>42380</v>
      </c>
      <c r="F128" s="1" t="str">
        <f>TEXT(Sales_tbl[[#This Row],[Order Date]],"MMM")</f>
        <v>Jan</v>
      </c>
      <c r="G128" s="1" t="str">
        <f>TEXT(Sales_tbl[[#This Row],[Order Date]],"YYY")</f>
        <v>2016</v>
      </c>
      <c r="H128" t="s">
        <v>24</v>
      </c>
      <c r="I128">
        <v>6</v>
      </c>
      <c r="J128" s="4">
        <v>17.829999999999998</v>
      </c>
      <c r="K128" s="4">
        <v>106.97999999999999</v>
      </c>
    </row>
    <row r="129" spans="1:11" x14ac:dyDescent="0.25">
      <c r="A129" t="s">
        <v>30</v>
      </c>
      <c r="B129" t="s">
        <v>14</v>
      </c>
      <c r="C129" t="s">
        <v>11</v>
      </c>
      <c r="D129" t="s">
        <v>143</v>
      </c>
      <c r="E129" s="1">
        <v>42380</v>
      </c>
      <c r="F129" s="1" t="str">
        <f>TEXT(Sales_tbl[[#This Row],[Order Date]],"MMM")</f>
        <v>Jan</v>
      </c>
      <c r="G129" s="1" t="str">
        <f>TEXT(Sales_tbl[[#This Row],[Order Date]],"YYY")</f>
        <v>2016</v>
      </c>
      <c r="H129" t="s">
        <v>13</v>
      </c>
      <c r="I129">
        <v>9</v>
      </c>
      <c r="J129" s="4">
        <v>12.42</v>
      </c>
      <c r="K129" s="4">
        <v>111.78</v>
      </c>
    </row>
    <row r="130" spans="1:11" x14ac:dyDescent="0.25">
      <c r="A130" t="s">
        <v>25</v>
      </c>
      <c r="B130" t="s">
        <v>34</v>
      </c>
      <c r="C130" t="s">
        <v>18</v>
      </c>
      <c r="D130" t="s">
        <v>144</v>
      </c>
      <c r="E130" s="1">
        <v>42380</v>
      </c>
      <c r="F130" s="1" t="str">
        <f>TEXT(Sales_tbl[[#This Row],[Order Date]],"MMM")</f>
        <v>Jan</v>
      </c>
      <c r="G130" s="1" t="str">
        <f>TEXT(Sales_tbl[[#This Row],[Order Date]],"YYY")</f>
        <v>2016</v>
      </c>
      <c r="H130" t="s">
        <v>13</v>
      </c>
      <c r="I130">
        <v>5</v>
      </c>
      <c r="J130" s="4">
        <v>12.42</v>
      </c>
      <c r="K130" s="4">
        <v>62.1</v>
      </c>
    </row>
    <row r="131" spans="1:11" x14ac:dyDescent="0.25">
      <c r="A131" t="s">
        <v>46</v>
      </c>
      <c r="B131" t="s">
        <v>14</v>
      </c>
      <c r="C131" t="s">
        <v>11</v>
      </c>
      <c r="D131" t="s">
        <v>95</v>
      </c>
      <c r="E131" s="1">
        <v>42380</v>
      </c>
      <c r="F131" s="1" t="str">
        <f>TEXT(Sales_tbl[[#This Row],[Order Date]],"MMM")</f>
        <v>Jan</v>
      </c>
      <c r="G131" s="1" t="str">
        <f>TEXT(Sales_tbl[[#This Row],[Order Date]],"YYY")</f>
        <v>2016</v>
      </c>
      <c r="H131" t="s">
        <v>13</v>
      </c>
      <c r="I131">
        <v>9</v>
      </c>
      <c r="J131" s="4">
        <v>12.42</v>
      </c>
      <c r="K131" s="4">
        <v>111.78</v>
      </c>
    </row>
    <row r="132" spans="1:11" x14ac:dyDescent="0.25">
      <c r="A132" t="s">
        <v>9</v>
      </c>
      <c r="B132" t="s">
        <v>14</v>
      </c>
      <c r="C132" t="s">
        <v>11</v>
      </c>
      <c r="D132" t="s">
        <v>145</v>
      </c>
      <c r="E132" s="1">
        <v>42380</v>
      </c>
      <c r="F132" s="1" t="str">
        <f>TEXT(Sales_tbl[[#This Row],[Order Date]],"MMM")</f>
        <v>Jan</v>
      </c>
      <c r="G132" s="1" t="str">
        <f>TEXT(Sales_tbl[[#This Row],[Order Date]],"YYY")</f>
        <v>2016</v>
      </c>
      <c r="H132" t="s">
        <v>24</v>
      </c>
      <c r="I132">
        <v>6</v>
      </c>
      <c r="J132" s="4">
        <v>17.829999999999998</v>
      </c>
      <c r="K132" s="4">
        <v>106.97999999999999</v>
      </c>
    </row>
    <row r="133" spans="1:11" x14ac:dyDescent="0.25">
      <c r="A133" t="s">
        <v>25</v>
      </c>
      <c r="B133" t="s">
        <v>17</v>
      </c>
      <c r="C133" t="s">
        <v>18</v>
      </c>
      <c r="D133" t="s">
        <v>146</v>
      </c>
      <c r="E133" s="1">
        <v>42380</v>
      </c>
      <c r="F133" s="1" t="str">
        <f>TEXT(Sales_tbl[[#This Row],[Order Date]],"MMM")</f>
        <v>Jan</v>
      </c>
      <c r="G133" s="1" t="str">
        <f>TEXT(Sales_tbl[[#This Row],[Order Date]],"YYY")</f>
        <v>2016</v>
      </c>
      <c r="H133" t="s">
        <v>13</v>
      </c>
      <c r="I133">
        <v>7</v>
      </c>
      <c r="J133" s="4">
        <v>12.42</v>
      </c>
      <c r="K133" s="4">
        <v>86.94</v>
      </c>
    </row>
    <row r="134" spans="1:11" x14ac:dyDescent="0.25">
      <c r="A134" t="s">
        <v>9</v>
      </c>
      <c r="B134" t="s">
        <v>14</v>
      </c>
      <c r="C134" t="s">
        <v>11</v>
      </c>
      <c r="D134" t="s">
        <v>147</v>
      </c>
      <c r="E134" s="1">
        <v>42380</v>
      </c>
      <c r="F134" s="1" t="str">
        <f>TEXT(Sales_tbl[[#This Row],[Order Date]],"MMM")</f>
        <v>Jan</v>
      </c>
      <c r="G134" s="1" t="str">
        <f>TEXT(Sales_tbl[[#This Row],[Order Date]],"YYY")</f>
        <v>2016</v>
      </c>
      <c r="H134" t="s">
        <v>27</v>
      </c>
      <c r="I134">
        <v>8</v>
      </c>
      <c r="J134" s="4">
        <v>53.35</v>
      </c>
      <c r="K134" s="4">
        <v>426.8</v>
      </c>
    </row>
    <row r="135" spans="1:11" x14ac:dyDescent="0.25">
      <c r="A135" t="s">
        <v>9</v>
      </c>
      <c r="B135" t="s">
        <v>21</v>
      </c>
      <c r="C135" t="s">
        <v>11</v>
      </c>
      <c r="D135" t="s">
        <v>148</v>
      </c>
      <c r="E135" s="1">
        <v>42381</v>
      </c>
      <c r="F135" s="1" t="str">
        <f>TEXT(Sales_tbl[[#This Row],[Order Date]],"MMM")</f>
        <v>Jan</v>
      </c>
      <c r="G135" s="1" t="str">
        <f>TEXT(Sales_tbl[[#This Row],[Order Date]],"YYY")</f>
        <v>2016</v>
      </c>
      <c r="H135" t="s">
        <v>27</v>
      </c>
      <c r="I135">
        <v>9</v>
      </c>
      <c r="J135" s="4">
        <v>53.35</v>
      </c>
      <c r="K135" s="4">
        <v>480.15000000000003</v>
      </c>
    </row>
    <row r="136" spans="1:11" x14ac:dyDescent="0.25">
      <c r="A136" t="s">
        <v>9</v>
      </c>
      <c r="B136" t="s">
        <v>10</v>
      </c>
      <c r="C136" t="s">
        <v>11</v>
      </c>
      <c r="D136" t="s">
        <v>149</v>
      </c>
      <c r="E136" s="1">
        <v>42381</v>
      </c>
      <c r="F136" s="1" t="str">
        <f>TEXT(Sales_tbl[[#This Row],[Order Date]],"MMM")</f>
        <v>Jan</v>
      </c>
      <c r="G136" s="1" t="str">
        <f>TEXT(Sales_tbl[[#This Row],[Order Date]],"YYY")</f>
        <v>2016</v>
      </c>
      <c r="H136" t="s">
        <v>13</v>
      </c>
      <c r="I136">
        <v>5</v>
      </c>
      <c r="J136" s="4">
        <v>12.42</v>
      </c>
      <c r="K136" s="4">
        <v>62.1</v>
      </c>
    </row>
    <row r="137" spans="1:11" x14ac:dyDescent="0.25">
      <c r="A137" t="s">
        <v>16</v>
      </c>
      <c r="B137" t="s">
        <v>17</v>
      </c>
      <c r="C137" t="s">
        <v>18</v>
      </c>
      <c r="D137" t="s">
        <v>150</v>
      </c>
      <c r="E137" s="1">
        <v>42381</v>
      </c>
      <c r="F137" s="1" t="str">
        <f>TEXT(Sales_tbl[[#This Row],[Order Date]],"MMM")</f>
        <v>Jan</v>
      </c>
      <c r="G137" s="1" t="str">
        <f>TEXT(Sales_tbl[[#This Row],[Order Date]],"YYY")</f>
        <v>2016</v>
      </c>
      <c r="H137" t="s">
        <v>24</v>
      </c>
      <c r="I137">
        <v>10</v>
      </c>
      <c r="J137" s="4">
        <v>17.829999999999998</v>
      </c>
      <c r="K137" s="4">
        <v>178.29999999999998</v>
      </c>
    </row>
    <row r="138" spans="1:11" x14ac:dyDescent="0.25">
      <c r="A138" t="s">
        <v>16</v>
      </c>
      <c r="B138" t="s">
        <v>52</v>
      </c>
      <c r="C138" t="s">
        <v>18</v>
      </c>
      <c r="D138" t="s">
        <v>151</v>
      </c>
      <c r="E138" s="1">
        <v>42381</v>
      </c>
      <c r="F138" s="1" t="str">
        <f>TEXT(Sales_tbl[[#This Row],[Order Date]],"MMM")</f>
        <v>Jan</v>
      </c>
      <c r="G138" s="1" t="str">
        <f>TEXT(Sales_tbl[[#This Row],[Order Date]],"YYY")</f>
        <v>2016</v>
      </c>
      <c r="H138" t="s">
        <v>13</v>
      </c>
      <c r="I138">
        <v>3</v>
      </c>
      <c r="J138" s="4">
        <v>12.42</v>
      </c>
      <c r="K138" s="4">
        <v>37.26</v>
      </c>
    </row>
    <row r="139" spans="1:11" x14ac:dyDescent="0.25">
      <c r="A139" t="s">
        <v>30</v>
      </c>
      <c r="B139" t="s">
        <v>21</v>
      </c>
      <c r="C139" t="s">
        <v>11</v>
      </c>
      <c r="D139" t="s">
        <v>23</v>
      </c>
      <c r="E139" s="1">
        <v>42381</v>
      </c>
      <c r="F139" s="1" t="str">
        <f>TEXT(Sales_tbl[[#This Row],[Order Date]],"MMM")</f>
        <v>Jan</v>
      </c>
      <c r="G139" s="1" t="str">
        <f>TEXT(Sales_tbl[[#This Row],[Order Date]],"YYY")</f>
        <v>2016</v>
      </c>
      <c r="H139" t="s">
        <v>24</v>
      </c>
      <c r="I139">
        <v>3</v>
      </c>
      <c r="J139" s="4">
        <v>17.829999999999998</v>
      </c>
      <c r="K139" s="4">
        <v>53.489999999999995</v>
      </c>
    </row>
    <row r="140" spans="1:11" x14ac:dyDescent="0.25">
      <c r="A140" t="s">
        <v>16</v>
      </c>
      <c r="B140" t="s">
        <v>122</v>
      </c>
      <c r="C140" t="s">
        <v>18</v>
      </c>
      <c r="D140" t="s">
        <v>152</v>
      </c>
      <c r="E140" s="1">
        <v>42381</v>
      </c>
      <c r="F140" s="1" t="str">
        <f>TEXT(Sales_tbl[[#This Row],[Order Date]],"MMM")</f>
        <v>Jan</v>
      </c>
      <c r="G140" s="1" t="str">
        <f>TEXT(Sales_tbl[[#This Row],[Order Date]],"YYY")</f>
        <v>2016</v>
      </c>
      <c r="H140" t="s">
        <v>13</v>
      </c>
      <c r="I140">
        <v>8</v>
      </c>
      <c r="J140" s="4">
        <v>12.42</v>
      </c>
      <c r="K140" s="4">
        <v>99.36</v>
      </c>
    </row>
    <row r="141" spans="1:11" x14ac:dyDescent="0.25">
      <c r="A141" t="s">
        <v>25</v>
      </c>
      <c r="B141" t="s">
        <v>17</v>
      </c>
      <c r="C141" t="s">
        <v>18</v>
      </c>
      <c r="D141" t="s">
        <v>153</v>
      </c>
      <c r="E141" s="1">
        <v>42381</v>
      </c>
      <c r="F141" s="1" t="str">
        <f>TEXT(Sales_tbl[[#This Row],[Order Date]],"MMM")</f>
        <v>Jan</v>
      </c>
      <c r="G141" s="1" t="str">
        <f>TEXT(Sales_tbl[[#This Row],[Order Date]],"YYY")</f>
        <v>2016</v>
      </c>
      <c r="H141" t="s">
        <v>20</v>
      </c>
      <c r="I141">
        <v>8</v>
      </c>
      <c r="J141" s="4">
        <v>16.32</v>
      </c>
      <c r="K141" s="4">
        <v>130.56</v>
      </c>
    </row>
    <row r="142" spans="1:11" x14ac:dyDescent="0.25">
      <c r="A142" t="s">
        <v>9</v>
      </c>
      <c r="B142" t="s">
        <v>21</v>
      </c>
      <c r="C142" t="s">
        <v>11</v>
      </c>
      <c r="D142" t="s">
        <v>154</v>
      </c>
      <c r="E142" s="1">
        <v>42381</v>
      </c>
      <c r="F142" s="1" t="str">
        <f>TEXT(Sales_tbl[[#This Row],[Order Date]],"MMM")</f>
        <v>Jan</v>
      </c>
      <c r="G142" s="1" t="str">
        <f>TEXT(Sales_tbl[[#This Row],[Order Date]],"YYY")</f>
        <v>2016</v>
      </c>
      <c r="H142" t="s">
        <v>27</v>
      </c>
      <c r="I142">
        <v>8</v>
      </c>
      <c r="J142" s="4">
        <v>53.35</v>
      </c>
      <c r="K142" s="4">
        <v>426.8</v>
      </c>
    </row>
    <row r="143" spans="1:11" x14ac:dyDescent="0.25">
      <c r="A143" t="s">
        <v>30</v>
      </c>
      <c r="B143" t="s">
        <v>14</v>
      </c>
      <c r="C143" t="s">
        <v>11</v>
      </c>
      <c r="D143" t="s">
        <v>155</v>
      </c>
      <c r="E143" s="1">
        <v>42381</v>
      </c>
      <c r="F143" s="1" t="str">
        <f>TEXT(Sales_tbl[[#This Row],[Order Date]],"MMM")</f>
        <v>Jan</v>
      </c>
      <c r="G143" s="1" t="str">
        <f>TEXT(Sales_tbl[[#This Row],[Order Date]],"YYY")</f>
        <v>2016</v>
      </c>
      <c r="H143" t="s">
        <v>27</v>
      </c>
      <c r="I143">
        <v>9</v>
      </c>
      <c r="J143" s="4">
        <v>53.35</v>
      </c>
      <c r="K143" s="4">
        <v>480.15000000000003</v>
      </c>
    </row>
    <row r="144" spans="1:11" x14ac:dyDescent="0.25">
      <c r="A144" t="s">
        <v>30</v>
      </c>
      <c r="B144" t="s">
        <v>21</v>
      </c>
      <c r="C144" t="s">
        <v>11</v>
      </c>
      <c r="D144" t="s">
        <v>156</v>
      </c>
      <c r="E144" s="1">
        <v>42381</v>
      </c>
      <c r="F144" s="1" t="str">
        <f>TEXT(Sales_tbl[[#This Row],[Order Date]],"MMM")</f>
        <v>Jan</v>
      </c>
      <c r="G144" s="1" t="str">
        <f>TEXT(Sales_tbl[[#This Row],[Order Date]],"YYY")</f>
        <v>2016</v>
      </c>
      <c r="H144" t="s">
        <v>13</v>
      </c>
      <c r="I144">
        <v>6</v>
      </c>
      <c r="J144" s="4">
        <v>12.42</v>
      </c>
      <c r="K144" s="4">
        <v>74.52</v>
      </c>
    </row>
    <row r="145" spans="1:11" x14ac:dyDescent="0.25">
      <c r="A145" t="s">
        <v>25</v>
      </c>
      <c r="B145" t="s">
        <v>34</v>
      </c>
      <c r="C145" t="s">
        <v>18</v>
      </c>
      <c r="D145" t="s">
        <v>157</v>
      </c>
      <c r="E145" s="1">
        <v>42381</v>
      </c>
      <c r="F145" s="1" t="str">
        <f>TEXT(Sales_tbl[[#This Row],[Order Date]],"MMM")</f>
        <v>Jan</v>
      </c>
      <c r="G145" s="1" t="str">
        <f>TEXT(Sales_tbl[[#This Row],[Order Date]],"YYY")</f>
        <v>2016</v>
      </c>
      <c r="H145" t="s">
        <v>13</v>
      </c>
      <c r="I145">
        <v>4</v>
      </c>
      <c r="J145" s="4">
        <v>12.42</v>
      </c>
      <c r="K145" s="4">
        <v>49.68</v>
      </c>
    </row>
    <row r="146" spans="1:11" x14ac:dyDescent="0.25">
      <c r="A146" t="s">
        <v>25</v>
      </c>
      <c r="B146" t="s">
        <v>17</v>
      </c>
      <c r="C146" t="s">
        <v>18</v>
      </c>
      <c r="D146" t="s">
        <v>158</v>
      </c>
      <c r="E146" s="1">
        <v>42382</v>
      </c>
      <c r="F146" s="1" t="str">
        <f>TEXT(Sales_tbl[[#This Row],[Order Date]],"MMM")</f>
        <v>Jan</v>
      </c>
      <c r="G146" s="1" t="str">
        <f>TEXT(Sales_tbl[[#This Row],[Order Date]],"YYY")</f>
        <v>2016</v>
      </c>
      <c r="H146" t="s">
        <v>24</v>
      </c>
      <c r="I146">
        <v>6</v>
      </c>
      <c r="J146" s="4">
        <v>17.829999999999998</v>
      </c>
      <c r="K146" s="4">
        <v>106.97999999999999</v>
      </c>
    </row>
    <row r="147" spans="1:11" x14ac:dyDescent="0.25">
      <c r="A147" t="s">
        <v>9</v>
      </c>
      <c r="B147" t="s">
        <v>10</v>
      </c>
      <c r="C147" t="s">
        <v>11</v>
      </c>
      <c r="D147" t="s">
        <v>159</v>
      </c>
      <c r="E147" s="1">
        <v>42382</v>
      </c>
      <c r="F147" s="1" t="str">
        <f>TEXT(Sales_tbl[[#This Row],[Order Date]],"MMM")</f>
        <v>Jan</v>
      </c>
      <c r="G147" s="1" t="str">
        <f>TEXT(Sales_tbl[[#This Row],[Order Date]],"YYY")</f>
        <v>2016</v>
      </c>
      <c r="H147" t="s">
        <v>20</v>
      </c>
      <c r="I147">
        <v>9</v>
      </c>
      <c r="J147" s="4">
        <v>16.32</v>
      </c>
      <c r="K147" s="4">
        <v>146.88</v>
      </c>
    </row>
    <row r="148" spans="1:11" x14ac:dyDescent="0.25">
      <c r="A148" t="s">
        <v>30</v>
      </c>
      <c r="B148" t="s">
        <v>21</v>
      </c>
      <c r="C148" t="s">
        <v>11</v>
      </c>
      <c r="D148" t="s">
        <v>160</v>
      </c>
      <c r="E148" s="1">
        <v>42382</v>
      </c>
      <c r="F148" s="1" t="str">
        <f>TEXT(Sales_tbl[[#This Row],[Order Date]],"MMM")</f>
        <v>Jan</v>
      </c>
      <c r="G148" s="1" t="str">
        <f>TEXT(Sales_tbl[[#This Row],[Order Date]],"YYY")</f>
        <v>2016</v>
      </c>
      <c r="H148" t="s">
        <v>20</v>
      </c>
      <c r="I148">
        <v>10</v>
      </c>
      <c r="J148" s="4">
        <v>16.32</v>
      </c>
      <c r="K148" s="4">
        <v>163.19999999999999</v>
      </c>
    </row>
    <row r="149" spans="1:11" x14ac:dyDescent="0.25">
      <c r="A149" t="s">
        <v>9</v>
      </c>
      <c r="B149" t="s">
        <v>21</v>
      </c>
      <c r="C149" t="s">
        <v>11</v>
      </c>
      <c r="D149" t="s">
        <v>161</v>
      </c>
      <c r="E149" s="1">
        <v>42382</v>
      </c>
      <c r="F149" s="1" t="str">
        <f>TEXT(Sales_tbl[[#This Row],[Order Date]],"MMM")</f>
        <v>Jan</v>
      </c>
      <c r="G149" s="1" t="str">
        <f>TEXT(Sales_tbl[[#This Row],[Order Date]],"YYY")</f>
        <v>2016</v>
      </c>
      <c r="H149" t="s">
        <v>13</v>
      </c>
      <c r="I149">
        <v>6</v>
      </c>
      <c r="J149" s="4">
        <v>12.42</v>
      </c>
      <c r="K149" s="4">
        <v>74.52</v>
      </c>
    </row>
    <row r="150" spans="1:11" x14ac:dyDescent="0.25">
      <c r="A150" t="s">
        <v>9</v>
      </c>
      <c r="B150" t="s">
        <v>10</v>
      </c>
      <c r="C150" t="s">
        <v>11</v>
      </c>
      <c r="D150" t="s">
        <v>162</v>
      </c>
      <c r="E150" s="1">
        <v>42382</v>
      </c>
      <c r="F150" s="1" t="str">
        <f>TEXT(Sales_tbl[[#This Row],[Order Date]],"MMM")</f>
        <v>Jan</v>
      </c>
      <c r="G150" s="1" t="str">
        <f>TEXT(Sales_tbl[[#This Row],[Order Date]],"YYY")</f>
        <v>2016</v>
      </c>
      <c r="H150" t="s">
        <v>13</v>
      </c>
      <c r="I150">
        <v>1</v>
      </c>
      <c r="J150" s="4">
        <v>12.42</v>
      </c>
      <c r="K150" s="4">
        <v>12.42</v>
      </c>
    </row>
    <row r="151" spans="1:11" x14ac:dyDescent="0.25">
      <c r="A151" t="s">
        <v>9</v>
      </c>
      <c r="B151" t="s">
        <v>14</v>
      </c>
      <c r="C151" t="s">
        <v>11</v>
      </c>
      <c r="D151" t="s">
        <v>43</v>
      </c>
      <c r="E151" s="1">
        <v>42382</v>
      </c>
      <c r="F151" s="1" t="str">
        <f>TEXT(Sales_tbl[[#This Row],[Order Date]],"MMM")</f>
        <v>Jan</v>
      </c>
      <c r="G151" s="1" t="str">
        <f>TEXT(Sales_tbl[[#This Row],[Order Date]],"YYY")</f>
        <v>2016</v>
      </c>
      <c r="H151" t="s">
        <v>20</v>
      </c>
      <c r="I151">
        <v>1</v>
      </c>
      <c r="J151" s="4">
        <v>16.32</v>
      </c>
      <c r="K151" s="4">
        <v>16.32</v>
      </c>
    </row>
    <row r="152" spans="1:11" x14ac:dyDescent="0.25">
      <c r="A152" t="s">
        <v>9</v>
      </c>
      <c r="B152" t="s">
        <v>14</v>
      </c>
      <c r="C152" t="s">
        <v>11</v>
      </c>
      <c r="D152" t="s">
        <v>38</v>
      </c>
      <c r="E152" s="1">
        <v>42382</v>
      </c>
      <c r="F152" s="1" t="str">
        <f>TEXT(Sales_tbl[[#This Row],[Order Date]],"MMM")</f>
        <v>Jan</v>
      </c>
      <c r="G152" s="1" t="str">
        <f>TEXT(Sales_tbl[[#This Row],[Order Date]],"YYY")</f>
        <v>2016</v>
      </c>
      <c r="H152" t="s">
        <v>27</v>
      </c>
      <c r="I152">
        <v>9</v>
      </c>
      <c r="J152" s="4">
        <v>53.35</v>
      </c>
      <c r="K152" s="4">
        <v>480.15000000000003</v>
      </c>
    </row>
    <row r="153" spans="1:11" x14ac:dyDescent="0.25">
      <c r="A153" t="s">
        <v>25</v>
      </c>
      <c r="B153" t="s">
        <v>52</v>
      </c>
      <c r="C153" t="s">
        <v>18</v>
      </c>
      <c r="D153" t="s">
        <v>151</v>
      </c>
      <c r="E153" s="1">
        <v>42382</v>
      </c>
      <c r="F153" s="1" t="str">
        <f>TEXT(Sales_tbl[[#This Row],[Order Date]],"MMM")</f>
        <v>Jan</v>
      </c>
      <c r="G153" s="1" t="str">
        <f>TEXT(Sales_tbl[[#This Row],[Order Date]],"YYY")</f>
        <v>2016</v>
      </c>
      <c r="H153" t="s">
        <v>24</v>
      </c>
      <c r="I153">
        <v>5</v>
      </c>
      <c r="J153" s="4">
        <v>17.829999999999998</v>
      </c>
      <c r="K153" s="4">
        <v>89.149999999999991</v>
      </c>
    </row>
    <row r="154" spans="1:11" x14ac:dyDescent="0.25">
      <c r="A154" t="s">
        <v>9</v>
      </c>
      <c r="B154" t="s">
        <v>68</v>
      </c>
      <c r="C154" t="s">
        <v>11</v>
      </c>
      <c r="D154" t="s">
        <v>163</v>
      </c>
      <c r="E154" s="1">
        <v>42382</v>
      </c>
      <c r="F154" s="1" t="str">
        <f>TEXT(Sales_tbl[[#This Row],[Order Date]],"MMM")</f>
        <v>Jan</v>
      </c>
      <c r="G154" s="1" t="str">
        <f>TEXT(Sales_tbl[[#This Row],[Order Date]],"YYY")</f>
        <v>2016</v>
      </c>
      <c r="H154" t="s">
        <v>13</v>
      </c>
      <c r="I154">
        <v>9</v>
      </c>
      <c r="J154" s="4">
        <v>12.42</v>
      </c>
      <c r="K154" s="4">
        <v>111.78</v>
      </c>
    </row>
    <row r="155" spans="1:11" x14ac:dyDescent="0.25">
      <c r="A155" t="s">
        <v>25</v>
      </c>
      <c r="B155" t="s">
        <v>34</v>
      </c>
      <c r="C155" t="s">
        <v>18</v>
      </c>
      <c r="D155" t="s">
        <v>164</v>
      </c>
      <c r="E155" s="1">
        <v>42382</v>
      </c>
      <c r="F155" s="1" t="str">
        <f>TEXT(Sales_tbl[[#This Row],[Order Date]],"MMM")</f>
        <v>Jan</v>
      </c>
      <c r="G155" s="1" t="str">
        <f>TEXT(Sales_tbl[[#This Row],[Order Date]],"YYY")</f>
        <v>2016</v>
      </c>
      <c r="H155" t="s">
        <v>27</v>
      </c>
      <c r="I155">
        <v>6</v>
      </c>
      <c r="J155" s="4">
        <v>53.35</v>
      </c>
      <c r="K155" s="4">
        <v>320.10000000000002</v>
      </c>
    </row>
    <row r="156" spans="1:11" x14ac:dyDescent="0.25">
      <c r="A156" t="s">
        <v>46</v>
      </c>
      <c r="B156" t="s">
        <v>10</v>
      </c>
      <c r="C156" t="s">
        <v>11</v>
      </c>
      <c r="D156" t="s">
        <v>165</v>
      </c>
      <c r="E156" s="1">
        <v>42382</v>
      </c>
      <c r="F156" s="1" t="str">
        <f>TEXT(Sales_tbl[[#This Row],[Order Date]],"MMM")</f>
        <v>Jan</v>
      </c>
      <c r="G156" s="1" t="str">
        <f>TEXT(Sales_tbl[[#This Row],[Order Date]],"YYY")</f>
        <v>2016</v>
      </c>
      <c r="H156" t="s">
        <v>27</v>
      </c>
      <c r="I156">
        <v>2</v>
      </c>
      <c r="J156" s="4">
        <v>53.35</v>
      </c>
      <c r="K156" s="4">
        <v>106.7</v>
      </c>
    </row>
    <row r="157" spans="1:11" x14ac:dyDescent="0.25">
      <c r="A157" t="s">
        <v>25</v>
      </c>
      <c r="B157" t="s">
        <v>34</v>
      </c>
      <c r="C157" t="s">
        <v>18</v>
      </c>
      <c r="D157" t="s">
        <v>166</v>
      </c>
      <c r="E157" s="1">
        <v>42382</v>
      </c>
      <c r="F157" s="1" t="str">
        <f>TEXT(Sales_tbl[[#This Row],[Order Date]],"MMM")</f>
        <v>Jan</v>
      </c>
      <c r="G157" s="1" t="str">
        <f>TEXT(Sales_tbl[[#This Row],[Order Date]],"YYY")</f>
        <v>2016</v>
      </c>
      <c r="H157" t="s">
        <v>27</v>
      </c>
      <c r="I157">
        <v>8</v>
      </c>
      <c r="J157" s="4">
        <v>53.35</v>
      </c>
      <c r="K157" s="4">
        <v>426.8</v>
      </c>
    </row>
    <row r="158" spans="1:11" x14ac:dyDescent="0.25">
      <c r="A158" t="s">
        <v>9</v>
      </c>
      <c r="B158" t="s">
        <v>10</v>
      </c>
      <c r="C158" t="s">
        <v>11</v>
      </c>
      <c r="D158" t="s">
        <v>72</v>
      </c>
      <c r="E158" s="1">
        <v>42382</v>
      </c>
      <c r="F158" s="1" t="str">
        <f>TEXT(Sales_tbl[[#This Row],[Order Date]],"MMM")</f>
        <v>Jan</v>
      </c>
      <c r="G158" s="1" t="str">
        <f>TEXT(Sales_tbl[[#This Row],[Order Date]],"YYY")</f>
        <v>2016</v>
      </c>
      <c r="H158" t="s">
        <v>27</v>
      </c>
      <c r="I158">
        <v>10</v>
      </c>
      <c r="J158" s="4">
        <v>53.35</v>
      </c>
      <c r="K158" s="4">
        <v>533.5</v>
      </c>
    </row>
    <row r="159" spans="1:11" x14ac:dyDescent="0.25">
      <c r="A159" t="s">
        <v>9</v>
      </c>
      <c r="B159" t="s">
        <v>10</v>
      </c>
      <c r="C159" t="s">
        <v>11</v>
      </c>
      <c r="D159" t="s">
        <v>167</v>
      </c>
      <c r="E159" s="1">
        <v>42382</v>
      </c>
      <c r="F159" s="1" t="str">
        <f>TEXT(Sales_tbl[[#This Row],[Order Date]],"MMM")</f>
        <v>Jan</v>
      </c>
      <c r="G159" s="1" t="str">
        <f>TEXT(Sales_tbl[[#This Row],[Order Date]],"YYY")</f>
        <v>2016</v>
      </c>
      <c r="H159" t="s">
        <v>13</v>
      </c>
      <c r="I159">
        <v>5</v>
      </c>
      <c r="J159" s="4">
        <v>12.42</v>
      </c>
      <c r="K159" s="4">
        <v>62.1</v>
      </c>
    </row>
    <row r="160" spans="1:11" x14ac:dyDescent="0.25">
      <c r="A160" t="s">
        <v>9</v>
      </c>
      <c r="B160" t="s">
        <v>14</v>
      </c>
      <c r="C160" t="s">
        <v>11</v>
      </c>
      <c r="D160" t="s">
        <v>168</v>
      </c>
      <c r="E160" s="1">
        <v>42382</v>
      </c>
      <c r="F160" s="1" t="str">
        <f>TEXT(Sales_tbl[[#This Row],[Order Date]],"MMM")</f>
        <v>Jan</v>
      </c>
      <c r="G160" s="1" t="str">
        <f>TEXT(Sales_tbl[[#This Row],[Order Date]],"YYY")</f>
        <v>2016</v>
      </c>
      <c r="H160" t="s">
        <v>20</v>
      </c>
      <c r="I160">
        <v>6</v>
      </c>
      <c r="J160" s="4">
        <v>16.32</v>
      </c>
      <c r="K160" s="4">
        <v>97.92</v>
      </c>
    </row>
    <row r="161" spans="1:11" x14ac:dyDescent="0.25">
      <c r="A161" t="s">
        <v>16</v>
      </c>
      <c r="B161" t="s">
        <v>34</v>
      </c>
      <c r="C161" t="s">
        <v>18</v>
      </c>
      <c r="D161" t="s">
        <v>169</v>
      </c>
      <c r="E161" s="1">
        <v>42382</v>
      </c>
      <c r="F161" s="1" t="str">
        <f>TEXT(Sales_tbl[[#This Row],[Order Date]],"MMM")</f>
        <v>Jan</v>
      </c>
      <c r="G161" s="1" t="str">
        <f>TEXT(Sales_tbl[[#This Row],[Order Date]],"YYY")</f>
        <v>2016</v>
      </c>
      <c r="H161" t="s">
        <v>24</v>
      </c>
      <c r="I161">
        <v>5</v>
      </c>
      <c r="J161" s="4">
        <v>17.829999999999998</v>
      </c>
      <c r="K161" s="4">
        <v>89.149999999999991</v>
      </c>
    </row>
    <row r="162" spans="1:11" x14ac:dyDescent="0.25">
      <c r="A162" t="s">
        <v>30</v>
      </c>
      <c r="B162" t="s">
        <v>10</v>
      </c>
      <c r="C162" t="s">
        <v>11</v>
      </c>
      <c r="D162" t="s">
        <v>170</v>
      </c>
      <c r="E162" s="1">
        <v>42382</v>
      </c>
      <c r="F162" s="1" t="str">
        <f>TEXT(Sales_tbl[[#This Row],[Order Date]],"MMM")</f>
        <v>Jan</v>
      </c>
      <c r="G162" s="1" t="str">
        <f>TEXT(Sales_tbl[[#This Row],[Order Date]],"YYY")</f>
        <v>2016</v>
      </c>
      <c r="H162" t="s">
        <v>13</v>
      </c>
      <c r="I162">
        <v>5</v>
      </c>
      <c r="J162" s="4">
        <v>12.42</v>
      </c>
      <c r="K162" s="4">
        <v>62.1</v>
      </c>
    </row>
    <row r="163" spans="1:11" x14ac:dyDescent="0.25">
      <c r="A163" t="s">
        <v>16</v>
      </c>
      <c r="B163" t="s">
        <v>52</v>
      </c>
      <c r="C163" t="s">
        <v>18</v>
      </c>
      <c r="D163" t="s">
        <v>76</v>
      </c>
      <c r="E163" s="1">
        <v>42382</v>
      </c>
      <c r="F163" s="1" t="str">
        <f>TEXT(Sales_tbl[[#This Row],[Order Date]],"MMM")</f>
        <v>Jan</v>
      </c>
      <c r="G163" s="1" t="str">
        <f>TEXT(Sales_tbl[[#This Row],[Order Date]],"YYY")</f>
        <v>2016</v>
      </c>
      <c r="H163" t="s">
        <v>13</v>
      </c>
      <c r="I163">
        <v>10</v>
      </c>
      <c r="J163" s="4">
        <v>12.42</v>
      </c>
      <c r="K163" s="4">
        <v>124.2</v>
      </c>
    </row>
    <row r="164" spans="1:11" x14ac:dyDescent="0.25">
      <c r="A164" t="s">
        <v>30</v>
      </c>
      <c r="B164" t="s">
        <v>21</v>
      </c>
      <c r="C164" t="s">
        <v>11</v>
      </c>
      <c r="D164" t="s">
        <v>171</v>
      </c>
      <c r="E164" s="1">
        <v>42382</v>
      </c>
      <c r="F164" s="1" t="str">
        <f>TEXT(Sales_tbl[[#This Row],[Order Date]],"MMM")</f>
        <v>Jan</v>
      </c>
      <c r="G164" s="1" t="str">
        <f>TEXT(Sales_tbl[[#This Row],[Order Date]],"YYY")</f>
        <v>2016</v>
      </c>
      <c r="H164" t="s">
        <v>27</v>
      </c>
      <c r="I164">
        <v>3</v>
      </c>
      <c r="J164" s="4">
        <v>53.35</v>
      </c>
      <c r="K164" s="4">
        <v>160.05000000000001</v>
      </c>
    </row>
    <row r="165" spans="1:11" x14ac:dyDescent="0.25">
      <c r="A165" t="s">
        <v>30</v>
      </c>
      <c r="B165" t="s">
        <v>10</v>
      </c>
      <c r="C165" t="s">
        <v>11</v>
      </c>
      <c r="D165" t="s">
        <v>172</v>
      </c>
      <c r="E165" s="1">
        <v>42382</v>
      </c>
      <c r="F165" s="1" t="str">
        <f>TEXT(Sales_tbl[[#This Row],[Order Date]],"MMM")</f>
        <v>Jan</v>
      </c>
      <c r="G165" s="1" t="str">
        <f>TEXT(Sales_tbl[[#This Row],[Order Date]],"YYY")</f>
        <v>2016</v>
      </c>
      <c r="H165" t="s">
        <v>13</v>
      </c>
      <c r="I165">
        <v>6</v>
      </c>
      <c r="J165" s="4">
        <v>12.42</v>
      </c>
      <c r="K165" s="4">
        <v>74.52</v>
      </c>
    </row>
    <row r="166" spans="1:11" x14ac:dyDescent="0.25">
      <c r="A166" t="s">
        <v>30</v>
      </c>
      <c r="B166" t="s">
        <v>14</v>
      </c>
      <c r="C166" t="s">
        <v>11</v>
      </c>
      <c r="D166" t="s">
        <v>51</v>
      </c>
      <c r="E166" s="1">
        <v>42383</v>
      </c>
      <c r="F166" s="1" t="str">
        <f>TEXT(Sales_tbl[[#This Row],[Order Date]],"MMM")</f>
        <v>Jan</v>
      </c>
      <c r="G166" s="1" t="str">
        <f>TEXT(Sales_tbl[[#This Row],[Order Date]],"YYY")</f>
        <v>2016</v>
      </c>
      <c r="H166" t="s">
        <v>27</v>
      </c>
      <c r="I166">
        <v>6</v>
      </c>
      <c r="J166" s="4">
        <v>53.35</v>
      </c>
      <c r="K166" s="4">
        <v>320.10000000000002</v>
      </c>
    </row>
    <row r="167" spans="1:11" x14ac:dyDescent="0.25">
      <c r="A167" t="s">
        <v>9</v>
      </c>
      <c r="B167" t="s">
        <v>68</v>
      </c>
      <c r="C167" t="s">
        <v>11</v>
      </c>
      <c r="D167" t="s">
        <v>173</v>
      </c>
      <c r="E167" s="1">
        <v>42383</v>
      </c>
      <c r="F167" s="1" t="str">
        <f>TEXT(Sales_tbl[[#This Row],[Order Date]],"MMM")</f>
        <v>Jan</v>
      </c>
      <c r="G167" s="1" t="str">
        <f>TEXT(Sales_tbl[[#This Row],[Order Date]],"YYY")</f>
        <v>2016</v>
      </c>
      <c r="H167" t="s">
        <v>13</v>
      </c>
      <c r="I167">
        <v>4</v>
      </c>
      <c r="J167" s="4">
        <v>12.42</v>
      </c>
      <c r="K167" s="4">
        <v>49.68</v>
      </c>
    </row>
    <row r="168" spans="1:11" x14ac:dyDescent="0.25">
      <c r="A168" t="s">
        <v>16</v>
      </c>
      <c r="B168" t="s">
        <v>17</v>
      </c>
      <c r="C168" t="s">
        <v>18</v>
      </c>
      <c r="D168" t="s">
        <v>174</v>
      </c>
      <c r="E168" s="1">
        <v>42383</v>
      </c>
      <c r="F168" s="1" t="str">
        <f>TEXT(Sales_tbl[[#This Row],[Order Date]],"MMM")</f>
        <v>Jan</v>
      </c>
      <c r="G168" s="1" t="str">
        <f>TEXT(Sales_tbl[[#This Row],[Order Date]],"YYY")</f>
        <v>2016</v>
      </c>
      <c r="H168" t="s">
        <v>20</v>
      </c>
      <c r="I168">
        <v>9</v>
      </c>
      <c r="J168" s="4">
        <v>16.32</v>
      </c>
      <c r="K168" s="4">
        <v>146.88</v>
      </c>
    </row>
    <row r="169" spans="1:11" x14ac:dyDescent="0.25">
      <c r="A169" t="s">
        <v>9</v>
      </c>
      <c r="B169" t="s">
        <v>21</v>
      </c>
      <c r="C169" t="s">
        <v>11</v>
      </c>
      <c r="D169" t="s">
        <v>171</v>
      </c>
      <c r="E169" s="1">
        <v>42383</v>
      </c>
      <c r="F169" s="1" t="str">
        <f>TEXT(Sales_tbl[[#This Row],[Order Date]],"MMM")</f>
        <v>Jan</v>
      </c>
      <c r="G169" s="1" t="str">
        <f>TEXT(Sales_tbl[[#This Row],[Order Date]],"YYY")</f>
        <v>2016</v>
      </c>
      <c r="H169" t="s">
        <v>13</v>
      </c>
      <c r="I169">
        <v>9</v>
      </c>
      <c r="J169" s="4">
        <v>12.42</v>
      </c>
      <c r="K169" s="4">
        <v>111.78</v>
      </c>
    </row>
    <row r="170" spans="1:11" x14ac:dyDescent="0.25">
      <c r="A170" t="s">
        <v>30</v>
      </c>
      <c r="B170" t="s">
        <v>14</v>
      </c>
      <c r="C170" t="s">
        <v>11</v>
      </c>
      <c r="D170" t="s">
        <v>175</v>
      </c>
      <c r="E170" s="1">
        <v>42383</v>
      </c>
      <c r="F170" s="1" t="str">
        <f>TEXT(Sales_tbl[[#This Row],[Order Date]],"MMM")</f>
        <v>Jan</v>
      </c>
      <c r="G170" s="1" t="str">
        <f>TEXT(Sales_tbl[[#This Row],[Order Date]],"YYY")</f>
        <v>2016</v>
      </c>
      <c r="H170" t="s">
        <v>13</v>
      </c>
      <c r="I170">
        <v>9</v>
      </c>
      <c r="J170" s="4">
        <v>12.42</v>
      </c>
      <c r="K170" s="4">
        <v>111.78</v>
      </c>
    </row>
    <row r="171" spans="1:11" x14ac:dyDescent="0.25">
      <c r="A171" t="s">
        <v>16</v>
      </c>
      <c r="B171" t="s">
        <v>52</v>
      </c>
      <c r="C171" t="s">
        <v>18</v>
      </c>
      <c r="D171" t="s">
        <v>176</v>
      </c>
      <c r="E171" s="1">
        <v>42383</v>
      </c>
      <c r="F171" s="1" t="str">
        <f>TEXT(Sales_tbl[[#This Row],[Order Date]],"MMM")</f>
        <v>Jan</v>
      </c>
      <c r="G171" s="1" t="str">
        <f>TEXT(Sales_tbl[[#This Row],[Order Date]],"YYY")</f>
        <v>2016</v>
      </c>
      <c r="H171" t="s">
        <v>13</v>
      </c>
      <c r="I171">
        <v>1</v>
      </c>
      <c r="J171" s="4">
        <v>12.42</v>
      </c>
      <c r="K171" s="4">
        <v>12.42</v>
      </c>
    </row>
    <row r="172" spans="1:11" x14ac:dyDescent="0.25">
      <c r="A172" t="s">
        <v>46</v>
      </c>
      <c r="B172" t="s">
        <v>10</v>
      </c>
      <c r="C172" t="s">
        <v>11</v>
      </c>
      <c r="D172" t="s">
        <v>73</v>
      </c>
      <c r="E172" s="1">
        <v>42383</v>
      </c>
      <c r="F172" s="1" t="str">
        <f>TEXT(Sales_tbl[[#This Row],[Order Date]],"MMM")</f>
        <v>Jan</v>
      </c>
      <c r="G172" s="1" t="str">
        <f>TEXT(Sales_tbl[[#This Row],[Order Date]],"YYY")</f>
        <v>2016</v>
      </c>
      <c r="H172" t="s">
        <v>13</v>
      </c>
      <c r="I172">
        <v>2</v>
      </c>
      <c r="J172" s="4">
        <v>12.42</v>
      </c>
      <c r="K172" s="4">
        <v>24.84</v>
      </c>
    </row>
    <row r="173" spans="1:11" x14ac:dyDescent="0.25">
      <c r="A173" t="s">
        <v>9</v>
      </c>
      <c r="B173" t="s">
        <v>14</v>
      </c>
      <c r="C173" t="s">
        <v>11</v>
      </c>
      <c r="D173" t="s">
        <v>177</v>
      </c>
      <c r="E173" s="1">
        <v>42383</v>
      </c>
      <c r="F173" s="1" t="str">
        <f>TEXT(Sales_tbl[[#This Row],[Order Date]],"MMM")</f>
        <v>Jan</v>
      </c>
      <c r="G173" s="1" t="str">
        <f>TEXT(Sales_tbl[[#This Row],[Order Date]],"YYY")</f>
        <v>2016</v>
      </c>
      <c r="H173" t="s">
        <v>24</v>
      </c>
      <c r="I173">
        <v>5</v>
      </c>
      <c r="J173" s="4">
        <v>17.829999999999998</v>
      </c>
      <c r="K173" s="4">
        <v>89.149999999999991</v>
      </c>
    </row>
    <row r="174" spans="1:11" x14ac:dyDescent="0.25">
      <c r="A174" t="s">
        <v>25</v>
      </c>
      <c r="B174" t="s">
        <v>17</v>
      </c>
      <c r="C174" t="s">
        <v>18</v>
      </c>
      <c r="D174" t="s">
        <v>178</v>
      </c>
      <c r="E174" s="1">
        <v>42383</v>
      </c>
      <c r="F174" s="1" t="str">
        <f>TEXT(Sales_tbl[[#This Row],[Order Date]],"MMM")</f>
        <v>Jan</v>
      </c>
      <c r="G174" s="1" t="str">
        <f>TEXT(Sales_tbl[[#This Row],[Order Date]],"YYY")</f>
        <v>2016</v>
      </c>
      <c r="H174" t="s">
        <v>27</v>
      </c>
      <c r="I174">
        <v>8</v>
      </c>
      <c r="J174" s="4">
        <v>53.35</v>
      </c>
      <c r="K174" s="4">
        <v>426.8</v>
      </c>
    </row>
    <row r="175" spans="1:11" x14ac:dyDescent="0.25">
      <c r="A175" t="s">
        <v>16</v>
      </c>
      <c r="B175" t="s">
        <v>17</v>
      </c>
      <c r="C175" t="s">
        <v>18</v>
      </c>
      <c r="D175" t="s">
        <v>179</v>
      </c>
      <c r="E175" s="1">
        <v>42383</v>
      </c>
      <c r="F175" s="1" t="str">
        <f>TEXT(Sales_tbl[[#This Row],[Order Date]],"MMM")</f>
        <v>Jan</v>
      </c>
      <c r="G175" s="1" t="str">
        <f>TEXT(Sales_tbl[[#This Row],[Order Date]],"YYY")</f>
        <v>2016</v>
      </c>
      <c r="H175" t="s">
        <v>13</v>
      </c>
      <c r="I175">
        <v>6</v>
      </c>
      <c r="J175" s="4">
        <v>12.42</v>
      </c>
      <c r="K175" s="4">
        <v>74.52</v>
      </c>
    </row>
    <row r="176" spans="1:11" x14ac:dyDescent="0.25">
      <c r="A176" t="s">
        <v>30</v>
      </c>
      <c r="B176" t="s">
        <v>14</v>
      </c>
      <c r="C176" t="s">
        <v>11</v>
      </c>
      <c r="D176" t="s">
        <v>180</v>
      </c>
      <c r="E176" s="1">
        <v>42384</v>
      </c>
      <c r="F176" s="1" t="str">
        <f>TEXT(Sales_tbl[[#This Row],[Order Date]],"MMM")</f>
        <v>Jan</v>
      </c>
      <c r="G176" s="1" t="str">
        <f>TEXT(Sales_tbl[[#This Row],[Order Date]],"YYY")</f>
        <v>2016</v>
      </c>
      <c r="H176" t="s">
        <v>13</v>
      </c>
      <c r="I176">
        <v>3</v>
      </c>
      <c r="J176" s="4">
        <v>12.42</v>
      </c>
      <c r="K176" s="4">
        <v>37.26</v>
      </c>
    </row>
    <row r="177" spans="1:11" x14ac:dyDescent="0.25">
      <c r="A177" t="s">
        <v>9</v>
      </c>
      <c r="B177" t="s">
        <v>14</v>
      </c>
      <c r="C177" t="s">
        <v>11</v>
      </c>
      <c r="D177" t="s">
        <v>181</v>
      </c>
      <c r="E177" s="1">
        <v>42384</v>
      </c>
      <c r="F177" s="1" t="str">
        <f>TEXT(Sales_tbl[[#This Row],[Order Date]],"MMM")</f>
        <v>Jan</v>
      </c>
      <c r="G177" s="1" t="str">
        <f>TEXT(Sales_tbl[[#This Row],[Order Date]],"YYY")</f>
        <v>2016</v>
      </c>
      <c r="H177" t="s">
        <v>24</v>
      </c>
      <c r="I177">
        <v>6</v>
      </c>
      <c r="J177" s="4">
        <v>17.829999999999998</v>
      </c>
      <c r="K177" s="4">
        <v>106.97999999999999</v>
      </c>
    </row>
    <row r="178" spans="1:11" x14ac:dyDescent="0.25">
      <c r="A178" t="s">
        <v>30</v>
      </c>
      <c r="B178" t="s">
        <v>10</v>
      </c>
      <c r="C178" t="s">
        <v>11</v>
      </c>
      <c r="D178" t="s">
        <v>182</v>
      </c>
      <c r="E178" s="1">
        <v>42384</v>
      </c>
      <c r="F178" s="1" t="str">
        <f>TEXT(Sales_tbl[[#This Row],[Order Date]],"MMM")</f>
        <v>Jan</v>
      </c>
      <c r="G178" s="1" t="str">
        <f>TEXT(Sales_tbl[[#This Row],[Order Date]],"YYY")</f>
        <v>2016</v>
      </c>
      <c r="H178" t="s">
        <v>27</v>
      </c>
      <c r="I178">
        <v>7</v>
      </c>
      <c r="J178" s="4">
        <v>53.35</v>
      </c>
      <c r="K178" s="4">
        <v>373.45</v>
      </c>
    </row>
    <row r="179" spans="1:11" x14ac:dyDescent="0.25">
      <c r="A179" t="s">
        <v>9</v>
      </c>
      <c r="B179" t="s">
        <v>10</v>
      </c>
      <c r="C179" t="s">
        <v>11</v>
      </c>
      <c r="D179" t="s">
        <v>183</v>
      </c>
      <c r="E179" s="1">
        <v>42384</v>
      </c>
      <c r="F179" s="1" t="str">
        <f>TEXT(Sales_tbl[[#This Row],[Order Date]],"MMM")</f>
        <v>Jan</v>
      </c>
      <c r="G179" s="1" t="str">
        <f>TEXT(Sales_tbl[[#This Row],[Order Date]],"YYY")</f>
        <v>2016</v>
      </c>
      <c r="H179" t="s">
        <v>24</v>
      </c>
      <c r="I179">
        <v>3</v>
      </c>
      <c r="J179" s="4">
        <v>17.829999999999998</v>
      </c>
      <c r="K179" s="4">
        <v>53.489999999999995</v>
      </c>
    </row>
    <row r="180" spans="1:11" x14ac:dyDescent="0.25">
      <c r="A180" t="s">
        <v>46</v>
      </c>
      <c r="B180" t="s">
        <v>14</v>
      </c>
      <c r="C180" t="s">
        <v>11</v>
      </c>
      <c r="D180" t="s">
        <v>184</v>
      </c>
      <c r="E180" s="1">
        <v>42384</v>
      </c>
      <c r="F180" s="1" t="str">
        <f>TEXT(Sales_tbl[[#This Row],[Order Date]],"MMM")</f>
        <v>Jan</v>
      </c>
      <c r="G180" s="1" t="str">
        <f>TEXT(Sales_tbl[[#This Row],[Order Date]],"YYY")</f>
        <v>2016</v>
      </c>
      <c r="H180" t="s">
        <v>24</v>
      </c>
      <c r="I180">
        <v>3</v>
      </c>
      <c r="J180" s="4">
        <v>17.829999999999998</v>
      </c>
      <c r="K180" s="4">
        <v>53.489999999999995</v>
      </c>
    </row>
    <row r="181" spans="1:11" x14ac:dyDescent="0.25">
      <c r="A181" t="s">
        <v>9</v>
      </c>
      <c r="B181" t="s">
        <v>14</v>
      </c>
      <c r="C181" t="s">
        <v>11</v>
      </c>
      <c r="D181" t="s">
        <v>185</v>
      </c>
      <c r="E181" s="1">
        <v>42384</v>
      </c>
      <c r="F181" s="1" t="str">
        <f>TEXT(Sales_tbl[[#This Row],[Order Date]],"MMM")</f>
        <v>Jan</v>
      </c>
      <c r="G181" s="1" t="str">
        <f>TEXT(Sales_tbl[[#This Row],[Order Date]],"YYY")</f>
        <v>2016</v>
      </c>
      <c r="H181" t="s">
        <v>24</v>
      </c>
      <c r="I181">
        <v>7</v>
      </c>
      <c r="J181" s="4">
        <v>17.829999999999998</v>
      </c>
      <c r="K181" s="4">
        <v>124.80999999999999</v>
      </c>
    </row>
    <row r="182" spans="1:11" x14ac:dyDescent="0.25">
      <c r="A182" t="s">
        <v>46</v>
      </c>
      <c r="B182" t="s">
        <v>10</v>
      </c>
      <c r="C182" t="s">
        <v>11</v>
      </c>
      <c r="D182" t="s">
        <v>186</v>
      </c>
      <c r="E182" s="1">
        <v>42384</v>
      </c>
      <c r="F182" s="1" t="str">
        <f>TEXT(Sales_tbl[[#This Row],[Order Date]],"MMM")</f>
        <v>Jan</v>
      </c>
      <c r="G182" s="1" t="str">
        <f>TEXT(Sales_tbl[[#This Row],[Order Date]],"YYY")</f>
        <v>2016</v>
      </c>
      <c r="H182" t="s">
        <v>27</v>
      </c>
      <c r="I182">
        <v>10</v>
      </c>
      <c r="J182" s="4">
        <v>53.35</v>
      </c>
      <c r="K182" s="4">
        <v>533.5</v>
      </c>
    </row>
    <row r="183" spans="1:11" x14ac:dyDescent="0.25">
      <c r="A183" t="s">
        <v>25</v>
      </c>
      <c r="B183" t="s">
        <v>52</v>
      </c>
      <c r="C183" t="s">
        <v>18</v>
      </c>
      <c r="D183" t="s">
        <v>86</v>
      </c>
      <c r="E183" s="1">
        <v>42384</v>
      </c>
      <c r="F183" s="1" t="str">
        <f>TEXT(Sales_tbl[[#This Row],[Order Date]],"MMM")</f>
        <v>Jan</v>
      </c>
      <c r="G183" s="1" t="str">
        <f>TEXT(Sales_tbl[[#This Row],[Order Date]],"YYY")</f>
        <v>2016</v>
      </c>
      <c r="H183" t="s">
        <v>13</v>
      </c>
      <c r="I183">
        <v>5</v>
      </c>
      <c r="J183" s="4">
        <v>12.42</v>
      </c>
      <c r="K183" s="4">
        <v>62.1</v>
      </c>
    </row>
    <row r="184" spans="1:11" x14ac:dyDescent="0.25">
      <c r="A184" t="s">
        <v>25</v>
      </c>
      <c r="B184" t="s">
        <v>52</v>
      </c>
      <c r="C184" t="s">
        <v>18</v>
      </c>
      <c r="D184" t="s">
        <v>187</v>
      </c>
      <c r="E184" s="1">
        <v>42384</v>
      </c>
      <c r="F184" s="1" t="str">
        <f>TEXT(Sales_tbl[[#This Row],[Order Date]],"MMM")</f>
        <v>Jan</v>
      </c>
      <c r="G184" s="1" t="str">
        <f>TEXT(Sales_tbl[[#This Row],[Order Date]],"YYY")</f>
        <v>2016</v>
      </c>
      <c r="H184" t="s">
        <v>13</v>
      </c>
      <c r="I184">
        <v>4</v>
      </c>
      <c r="J184" s="4">
        <v>12.42</v>
      </c>
      <c r="K184" s="4">
        <v>49.68</v>
      </c>
    </row>
    <row r="185" spans="1:11" x14ac:dyDescent="0.25">
      <c r="A185" t="s">
        <v>16</v>
      </c>
      <c r="B185" t="s">
        <v>52</v>
      </c>
      <c r="C185" t="s">
        <v>18</v>
      </c>
      <c r="D185" t="s">
        <v>188</v>
      </c>
      <c r="E185" s="1">
        <v>42384</v>
      </c>
      <c r="F185" s="1" t="str">
        <f>TEXT(Sales_tbl[[#This Row],[Order Date]],"MMM")</f>
        <v>Jan</v>
      </c>
      <c r="G185" s="1" t="str">
        <f>TEXT(Sales_tbl[[#This Row],[Order Date]],"YYY")</f>
        <v>2016</v>
      </c>
      <c r="H185" t="s">
        <v>27</v>
      </c>
      <c r="I185">
        <v>6</v>
      </c>
      <c r="J185" s="4">
        <v>53.35</v>
      </c>
      <c r="K185" s="4">
        <v>320.10000000000002</v>
      </c>
    </row>
    <row r="186" spans="1:11" x14ac:dyDescent="0.25">
      <c r="A186" t="s">
        <v>16</v>
      </c>
      <c r="B186" t="s">
        <v>52</v>
      </c>
      <c r="C186" t="s">
        <v>18</v>
      </c>
      <c r="D186" t="s">
        <v>114</v>
      </c>
      <c r="E186" s="1">
        <v>42384</v>
      </c>
      <c r="F186" s="1" t="str">
        <f>TEXT(Sales_tbl[[#This Row],[Order Date]],"MMM")</f>
        <v>Jan</v>
      </c>
      <c r="G186" s="1" t="str">
        <f>TEXT(Sales_tbl[[#This Row],[Order Date]],"YYY")</f>
        <v>2016</v>
      </c>
      <c r="H186" t="s">
        <v>13</v>
      </c>
      <c r="I186">
        <v>10</v>
      </c>
      <c r="J186" s="4">
        <v>12.42</v>
      </c>
      <c r="K186" s="4">
        <v>124.2</v>
      </c>
    </row>
    <row r="187" spans="1:11" x14ac:dyDescent="0.25">
      <c r="A187" t="s">
        <v>9</v>
      </c>
      <c r="B187" t="s">
        <v>21</v>
      </c>
      <c r="C187" t="s">
        <v>11</v>
      </c>
      <c r="D187" t="s">
        <v>189</v>
      </c>
      <c r="E187" s="1">
        <v>42385</v>
      </c>
      <c r="F187" s="1" t="str">
        <f>TEXT(Sales_tbl[[#This Row],[Order Date]],"MMM")</f>
        <v>Jan</v>
      </c>
      <c r="G187" s="1" t="str">
        <f>TEXT(Sales_tbl[[#This Row],[Order Date]],"YYY")</f>
        <v>2016</v>
      </c>
      <c r="H187" t="s">
        <v>24</v>
      </c>
      <c r="I187">
        <v>5</v>
      </c>
      <c r="J187" s="4">
        <v>17.829999999999998</v>
      </c>
      <c r="K187" s="4">
        <v>89.149999999999991</v>
      </c>
    </row>
    <row r="188" spans="1:11" x14ac:dyDescent="0.25">
      <c r="A188" t="s">
        <v>9</v>
      </c>
      <c r="B188" t="s">
        <v>21</v>
      </c>
      <c r="C188" t="s">
        <v>11</v>
      </c>
      <c r="D188" t="s">
        <v>190</v>
      </c>
      <c r="E188" s="1">
        <v>42385</v>
      </c>
      <c r="F188" s="1" t="str">
        <f>TEXT(Sales_tbl[[#This Row],[Order Date]],"MMM")</f>
        <v>Jan</v>
      </c>
      <c r="G188" s="1" t="str">
        <f>TEXT(Sales_tbl[[#This Row],[Order Date]],"YYY")</f>
        <v>2016</v>
      </c>
      <c r="H188" t="s">
        <v>13</v>
      </c>
      <c r="I188">
        <v>10</v>
      </c>
      <c r="J188" s="4">
        <v>12.42</v>
      </c>
      <c r="K188" s="4">
        <v>124.2</v>
      </c>
    </row>
    <row r="189" spans="1:11" x14ac:dyDescent="0.25">
      <c r="A189" t="s">
        <v>46</v>
      </c>
      <c r="B189" t="s">
        <v>14</v>
      </c>
      <c r="C189" t="s">
        <v>11</v>
      </c>
      <c r="D189" t="s">
        <v>32</v>
      </c>
      <c r="E189" s="1">
        <v>42385</v>
      </c>
      <c r="F189" s="1" t="str">
        <f>TEXT(Sales_tbl[[#This Row],[Order Date]],"MMM")</f>
        <v>Jan</v>
      </c>
      <c r="G189" s="1" t="str">
        <f>TEXT(Sales_tbl[[#This Row],[Order Date]],"YYY")</f>
        <v>2016</v>
      </c>
      <c r="H189" t="s">
        <v>13</v>
      </c>
      <c r="I189">
        <v>8</v>
      </c>
      <c r="J189" s="4">
        <v>12.42</v>
      </c>
      <c r="K189" s="4">
        <v>99.36</v>
      </c>
    </row>
    <row r="190" spans="1:11" x14ac:dyDescent="0.25">
      <c r="A190" t="s">
        <v>9</v>
      </c>
      <c r="B190" t="s">
        <v>21</v>
      </c>
      <c r="C190" t="s">
        <v>11</v>
      </c>
      <c r="D190" t="s">
        <v>191</v>
      </c>
      <c r="E190" s="1">
        <v>42385</v>
      </c>
      <c r="F190" s="1" t="str">
        <f>TEXT(Sales_tbl[[#This Row],[Order Date]],"MMM")</f>
        <v>Jan</v>
      </c>
      <c r="G190" s="1" t="str">
        <f>TEXT(Sales_tbl[[#This Row],[Order Date]],"YYY")</f>
        <v>2016</v>
      </c>
      <c r="H190" t="s">
        <v>13</v>
      </c>
      <c r="I190">
        <v>10</v>
      </c>
      <c r="J190" s="4">
        <v>12.42</v>
      </c>
      <c r="K190" s="4">
        <v>124.2</v>
      </c>
    </row>
    <row r="191" spans="1:11" x14ac:dyDescent="0.25">
      <c r="A191" t="s">
        <v>25</v>
      </c>
      <c r="B191" t="s">
        <v>17</v>
      </c>
      <c r="C191" t="s">
        <v>18</v>
      </c>
      <c r="D191" t="s">
        <v>192</v>
      </c>
      <c r="E191" s="1">
        <v>42385</v>
      </c>
      <c r="F191" s="1" t="str">
        <f>TEXT(Sales_tbl[[#This Row],[Order Date]],"MMM")</f>
        <v>Jan</v>
      </c>
      <c r="G191" s="1" t="str">
        <f>TEXT(Sales_tbl[[#This Row],[Order Date]],"YYY")</f>
        <v>2016</v>
      </c>
      <c r="H191" t="s">
        <v>13</v>
      </c>
      <c r="I191">
        <v>9</v>
      </c>
      <c r="J191" s="4">
        <v>12.42</v>
      </c>
      <c r="K191" s="4">
        <v>111.78</v>
      </c>
    </row>
    <row r="192" spans="1:11" x14ac:dyDescent="0.25">
      <c r="A192" t="s">
        <v>9</v>
      </c>
      <c r="B192" t="s">
        <v>10</v>
      </c>
      <c r="C192" t="s">
        <v>11</v>
      </c>
      <c r="D192" t="s">
        <v>193</v>
      </c>
      <c r="E192" s="1">
        <v>42385</v>
      </c>
      <c r="F192" s="1" t="str">
        <f>TEXT(Sales_tbl[[#This Row],[Order Date]],"MMM")</f>
        <v>Jan</v>
      </c>
      <c r="G192" s="1" t="str">
        <f>TEXT(Sales_tbl[[#This Row],[Order Date]],"YYY")</f>
        <v>2016</v>
      </c>
      <c r="H192" t="s">
        <v>27</v>
      </c>
      <c r="I192">
        <v>5</v>
      </c>
      <c r="J192" s="4">
        <v>53.35</v>
      </c>
      <c r="K192" s="4">
        <v>266.75</v>
      </c>
    </row>
    <row r="193" spans="1:11" x14ac:dyDescent="0.25">
      <c r="A193" t="s">
        <v>9</v>
      </c>
      <c r="B193" t="s">
        <v>10</v>
      </c>
      <c r="C193" t="s">
        <v>11</v>
      </c>
      <c r="D193" t="s">
        <v>194</v>
      </c>
      <c r="E193" s="1">
        <v>42385</v>
      </c>
      <c r="F193" s="1" t="str">
        <f>TEXT(Sales_tbl[[#This Row],[Order Date]],"MMM")</f>
        <v>Jan</v>
      </c>
      <c r="G193" s="1" t="str">
        <f>TEXT(Sales_tbl[[#This Row],[Order Date]],"YYY")</f>
        <v>2016</v>
      </c>
      <c r="H193" t="s">
        <v>13</v>
      </c>
      <c r="I193">
        <v>2</v>
      </c>
      <c r="J193" s="4">
        <v>12.42</v>
      </c>
      <c r="K193" s="4">
        <v>24.84</v>
      </c>
    </row>
    <row r="194" spans="1:11" x14ac:dyDescent="0.25">
      <c r="A194" t="s">
        <v>9</v>
      </c>
      <c r="B194" t="s">
        <v>10</v>
      </c>
      <c r="C194" t="s">
        <v>11</v>
      </c>
      <c r="D194" t="s">
        <v>194</v>
      </c>
      <c r="E194" s="1">
        <v>42385</v>
      </c>
      <c r="F194" s="1" t="str">
        <f>TEXT(Sales_tbl[[#This Row],[Order Date]],"MMM")</f>
        <v>Jan</v>
      </c>
      <c r="G194" s="1" t="str">
        <f>TEXT(Sales_tbl[[#This Row],[Order Date]],"YYY")</f>
        <v>2016</v>
      </c>
      <c r="H194" t="s">
        <v>27</v>
      </c>
      <c r="I194">
        <v>9</v>
      </c>
      <c r="J194" s="4">
        <v>53.35</v>
      </c>
      <c r="K194" s="4">
        <v>480.15000000000003</v>
      </c>
    </row>
    <row r="195" spans="1:11" x14ac:dyDescent="0.25">
      <c r="A195" t="s">
        <v>9</v>
      </c>
      <c r="B195" t="s">
        <v>14</v>
      </c>
      <c r="C195" t="s">
        <v>11</v>
      </c>
      <c r="D195" t="s">
        <v>51</v>
      </c>
      <c r="E195" s="1">
        <v>42385</v>
      </c>
      <c r="F195" s="1" t="str">
        <f>TEXT(Sales_tbl[[#This Row],[Order Date]],"MMM")</f>
        <v>Jan</v>
      </c>
      <c r="G195" s="1" t="str">
        <f>TEXT(Sales_tbl[[#This Row],[Order Date]],"YYY")</f>
        <v>2016</v>
      </c>
      <c r="H195" t="s">
        <v>24</v>
      </c>
      <c r="I195">
        <v>5</v>
      </c>
      <c r="J195" s="4">
        <v>17.829999999999998</v>
      </c>
      <c r="K195" s="4">
        <v>89.149999999999991</v>
      </c>
    </row>
    <row r="196" spans="1:11" x14ac:dyDescent="0.25">
      <c r="A196" t="s">
        <v>9</v>
      </c>
      <c r="B196" t="s">
        <v>68</v>
      </c>
      <c r="C196" t="s">
        <v>11</v>
      </c>
      <c r="D196" t="s">
        <v>195</v>
      </c>
      <c r="E196" s="1">
        <v>42385</v>
      </c>
      <c r="F196" s="1" t="str">
        <f>TEXT(Sales_tbl[[#This Row],[Order Date]],"MMM")</f>
        <v>Jan</v>
      </c>
      <c r="G196" s="1" t="str">
        <f>TEXT(Sales_tbl[[#This Row],[Order Date]],"YYY")</f>
        <v>2016</v>
      </c>
      <c r="H196" t="s">
        <v>13</v>
      </c>
      <c r="I196">
        <v>4</v>
      </c>
      <c r="J196" s="4">
        <v>12.42</v>
      </c>
      <c r="K196" s="4">
        <v>49.68</v>
      </c>
    </row>
    <row r="197" spans="1:11" x14ac:dyDescent="0.25">
      <c r="A197" t="s">
        <v>9</v>
      </c>
      <c r="B197" t="s">
        <v>14</v>
      </c>
      <c r="C197" t="s">
        <v>11</v>
      </c>
      <c r="D197" t="s">
        <v>196</v>
      </c>
      <c r="E197" s="1">
        <v>42385</v>
      </c>
      <c r="F197" s="1" t="str">
        <f>TEXT(Sales_tbl[[#This Row],[Order Date]],"MMM")</f>
        <v>Jan</v>
      </c>
      <c r="G197" s="1" t="str">
        <f>TEXT(Sales_tbl[[#This Row],[Order Date]],"YYY")</f>
        <v>2016</v>
      </c>
      <c r="H197" t="s">
        <v>27</v>
      </c>
      <c r="I197">
        <v>8</v>
      </c>
      <c r="J197" s="4">
        <v>53.35</v>
      </c>
      <c r="K197" s="4">
        <v>426.8</v>
      </c>
    </row>
    <row r="198" spans="1:11" x14ac:dyDescent="0.25">
      <c r="A198" t="s">
        <v>25</v>
      </c>
      <c r="B198" t="s">
        <v>17</v>
      </c>
      <c r="C198" t="s">
        <v>18</v>
      </c>
      <c r="D198" t="s">
        <v>197</v>
      </c>
      <c r="E198" s="1">
        <v>42385</v>
      </c>
      <c r="F198" s="1" t="str">
        <f>TEXT(Sales_tbl[[#This Row],[Order Date]],"MMM")</f>
        <v>Jan</v>
      </c>
      <c r="G198" s="1" t="str">
        <f>TEXT(Sales_tbl[[#This Row],[Order Date]],"YYY")</f>
        <v>2016</v>
      </c>
      <c r="H198" t="s">
        <v>13</v>
      </c>
      <c r="I198">
        <v>4</v>
      </c>
      <c r="J198" s="4">
        <v>12.42</v>
      </c>
      <c r="K198" s="4">
        <v>49.68</v>
      </c>
    </row>
    <row r="199" spans="1:11" x14ac:dyDescent="0.25">
      <c r="A199" t="s">
        <v>16</v>
      </c>
      <c r="B199" t="s">
        <v>52</v>
      </c>
      <c r="C199" t="s">
        <v>18</v>
      </c>
      <c r="D199" t="s">
        <v>198</v>
      </c>
      <c r="E199" s="1">
        <v>42385</v>
      </c>
      <c r="F199" s="1" t="str">
        <f>TEXT(Sales_tbl[[#This Row],[Order Date]],"MMM")</f>
        <v>Jan</v>
      </c>
      <c r="G199" s="1" t="str">
        <f>TEXT(Sales_tbl[[#This Row],[Order Date]],"YYY")</f>
        <v>2016</v>
      </c>
      <c r="H199" t="s">
        <v>13</v>
      </c>
      <c r="I199">
        <v>7</v>
      </c>
      <c r="J199" s="4">
        <v>12.42</v>
      </c>
      <c r="K199" s="4">
        <v>86.94</v>
      </c>
    </row>
    <row r="200" spans="1:11" x14ac:dyDescent="0.25">
      <c r="A200" t="s">
        <v>9</v>
      </c>
      <c r="B200" t="s">
        <v>14</v>
      </c>
      <c r="C200" t="s">
        <v>11</v>
      </c>
      <c r="D200" t="s">
        <v>145</v>
      </c>
      <c r="E200" s="1">
        <v>42385</v>
      </c>
      <c r="F200" s="1" t="str">
        <f>TEXT(Sales_tbl[[#This Row],[Order Date]],"MMM")</f>
        <v>Jan</v>
      </c>
      <c r="G200" s="1" t="str">
        <f>TEXT(Sales_tbl[[#This Row],[Order Date]],"YYY")</f>
        <v>2016</v>
      </c>
      <c r="H200" t="s">
        <v>13</v>
      </c>
      <c r="I200">
        <v>5</v>
      </c>
      <c r="J200" s="4">
        <v>12.42</v>
      </c>
      <c r="K200" s="4">
        <v>62.1</v>
      </c>
    </row>
    <row r="201" spans="1:11" x14ac:dyDescent="0.25">
      <c r="A201" t="s">
        <v>9</v>
      </c>
      <c r="B201" t="s">
        <v>14</v>
      </c>
      <c r="C201" t="s">
        <v>11</v>
      </c>
      <c r="D201" t="s">
        <v>199</v>
      </c>
      <c r="E201" s="1">
        <v>42386</v>
      </c>
      <c r="F201" s="1" t="str">
        <f>TEXT(Sales_tbl[[#This Row],[Order Date]],"MMM")</f>
        <v>Jan</v>
      </c>
      <c r="G201" s="1" t="str">
        <f>TEXT(Sales_tbl[[#This Row],[Order Date]],"YYY")</f>
        <v>2016</v>
      </c>
      <c r="H201" t="s">
        <v>24</v>
      </c>
      <c r="I201">
        <v>8</v>
      </c>
      <c r="J201" s="4">
        <v>17.829999999999998</v>
      </c>
      <c r="K201" s="4">
        <v>142.63999999999999</v>
      </c>
    </row>
    <row r="202" spans="1:11" x14ac:dyDescent="0.25">
      <c r="A202" t="s">
        <v>46</v>
      </c>
      <c r="B202" t="s">
        <v>14</v>
      </c>
      <c r="C202" t="s">
        <v>11</v>
      </c>
      <c r="D202" t="s">
        <v>200</v>
      </c>
      <c r="E202" s="1">
        <v>42386</v>
      </c>
      <c r="F202" s="1" t="str">
        <f>TEXT(Sales_tbl[[#This Row],[Order Date]],"MMM")</f>
        <v>Jan</v>
      </c>
      <c r="G202" s="1" t="str">
        <f>TEXT(Sales_tbl[[#This Row],[Order Date]],"YYY")</f>
        <v>2016</v>
      </c>
      <c r="H202" t="s">
        <v>13</v>
      </c>
      <c r="I202">
        <v>7</v>
      </c>
      <c r="J202" s="4">
        <v>12.42</v>
      </c>
      <c r="K202" s="4">
        <v>86.94</v>
      </c>
    </row>
    <row r="203" spans="1:11" x14ac:dyDescent="0.25">
      <c r="A203" t="s">
        <v>9</v>
      </c>
      <c r="B203" t="s">
        <v>21</v>
      </c>
      <c r="C203" t="s">
        <v>11</v>
      </c>
      <c r="D203" t="s">
        <v>190</v>
      </c>
      <c r="E203" s="1">
        <v>42386</v>
      </c>
      <c r="F203" s="1" t="str">
        <f>TEXT(Sales_tbl[[#This Row],[Order Date]],"MMM")</f>
        <v>Jan</v>
      </c>
      <c r="G203" s="1" t="str">
        <f>TEXT(Sales_tbl[[#This Row],[Order Date]],"YYY")</f>
        <v>2016</v>
      </c>
      <c r="H203" t="s">
        <v>20</v>
      </c>
      <c r="I203">
        <v>4</v>
      </c>
      <c r="J203" s="4">
        <v>16.32</v>
      </c>
      <c r="K203" s="4">
        <v>65.28</v>
      </c>
    </row>
    <row r="204" spans="1:11" x14ac:dyDescent="0.25">
      <c r="A204" t="s">
        <v>46</v>
      </c>
      <c r="B204" t="s">
        <v>10</v>
      </c>
      <c r="C204" t="s">
        <v>11</v>
      </c>
      <c r="D204" t="s">
        <v>136</v>
      </c>
      <c r="E204" s="1">
        <v>42386</v>
      </c>
      <c r="F204" s="1" t="str">
        <f>TEXT(Sales_tbl[[#This Row],[Order Date]],"MMM")</f>
        <v>Jan</v>
      </c>
      <c r="G204" s="1" t="str">
        <f>TEXT(Sales_tbl[[#This Row],[Order Date]],"YYY")</f>
        <v>2016</v>
      </c>
      <c r="H204" t="s">
        <v>13</v>
      </c>
      <c r="I204">
        <v>10</v>
      </c>
      <c r="J204" s="4">
        <v>12.42</v>
      </c>
      <c r="K204" s="4">
        <v>124.2</v>
      </c>
    </row>
    <row r="205" spans="1:11" x14ac:dyDescent="0.25">
      <c r="A205" t="s">
        <v>30</v>
      </c>
      <c r="B205" t="s">
        <v>14</v>
      </c>
      <c r="C205" t="s">
        <v>11</v>
      </c>
      <c r="D205" t="s">
        <v>201</v>
      </c>
      <c r="E205" s="1">
        <v>42386</v>
      </c>
      <c r="F205" s="1" t="str">
        <f>TEXT(Sales_tbl[[#This Row],[Order Date]],"MMM")</f>
        <v>Jan</v>
      </c>
      <c r="G205" s="1" t="str">
        <f>TEXT(Sales_tbl[[#This Row],[Order Date]],"YYY")</f>
        <v>2016</v>
      </c>
      <c r="H205" t="s">
        <v>27</v>
      </c>
      <c r="I205">
        <v>1</v>
      </c>
      <c r="J205" s="4">
        <v>53.35</v>
      </c>
      <c r="K205" s="4">
        <v>53.35</v>
      </c>
    </row>
    <row r="206" spans="1:11" x14ac:dyDescent="0.25">
      <c r="A206" t="s">
        <v>25</v>
      </c>
      <c r="B206" t="s">
        <v>52</v>
      </c>
      <c r="C206" t="s">
        <v>18</v>
      </c>
      <c r="D206" t="s">
        <v>202</v>
      </c>
      <c r="E206" s="1">
        <v>42386</v>
      </c>
      <c r="F206" s="1" t="str">
        <f>TEXT(Sales_tbl[[#This Row],[Order Date]],"MMM")</f>
        <v>Jan</v>
      </c>
      <c r="G206" s="1" t="str">
        <f>TEXT(Sales_tbl[[#This Row],[Order Date]],"YYY")</f>
        <v>2016</v>
      </c>
      <c r="H206" t="s">
        <v>20</v>
      </c>
      <c r="I206">
        <v>9</v>
      </c>
      <c r="J206" s="4">
        <v>16.32</v>
      </c>
      <c r="K206" s="4">
        <v>146.88</v>
      </c>
    </row>
    <row r="207" spans="1:11" x14ac:dyDescent="0.25">
      <c r="A207" t="s">
        <v>25</v>
      </c>
      <c r="B207" t="s">
        <v>34</v>
      </c>
      <c r="C207" t="s">
        <v>18</v>
      </c>
      <c r="D207" t="s">
        <v>203</v>
      </c>
      <c r="E207" s="1">
        <v>42386</v>
      </c>
      <c r="F207" s="1" t="str">
        <f>TEXT(Sales_tbl[[#This Row],[Order Date]],"MMM")</f>
        <v>Jan</v>
      </c>
      <c r="G207" s="1" t="str">
        <f>TEXT(Sales_tbl[[#This Row],[Order Date]],"YYY")</f>
        <v>2016</v>
      </c>
      <c r="H207" t="s">
        <v>20</v>
      </c>
      <c r="I207">
        <v>5</v>
      </c>
      <c r="J207" s="4">
        <v>16.32</v>
      </c>
      <c r="K207" s="4">
        <v>81.599999999999994</v>
      </c>
    </row>
    <row r="208" spans="1:11" x14ac:dyDescent="0.25">
      <c r="A208" t="s">
        <v>30</v>
      </c>
      <c r="B208" t="s">
        <v>14</v>
      </c>
      <c r="C208" t="s">
        <v>11</v>
      </c>
      <c r="D208" t="s">
        <v>89</v>
      </c>
      <c r="E208" s="1">
        <v>42386</v>
      </c>
      <c r="F208" s="1" t="str">
        <f>TEXT(Sales_tbl[[#This Row],[Order Date]],"MMM")</f>
        <v>Jan</v>
      </c>
      <c r="G208" s="1" t="str">
        <f>TEXT(Sales_tbl[[#This Row],[Order Date]],"YYY")</f>
        <v>2016</v>
      </c>
      <c r="H208" t="s">
        <v>24</v>
      </c>
      <c r="I208">
        <v>5</v>
      </c>
      <c r="J208" s="4">
        <v>17.829999999999998</v>
      </c>
      <c r="K208" s="4">
        <v>89.149999999999991</v>
      </c>
    </row>
    <row r="209" spans="1:11" x14ac:dyDescent="0.25">
      <c r="A209" t="s">
        <v>25</v>
      </c>
      <c r="B209" t="s">
        <v>52</v>
      </c>
      <c r="C209" t="s">
        <v>18</v>
      </c>
      <c r="D209" t="s">
        <v>204</v>
      </c>
      <c r="E209" s="1">
        <v>42386</v>
      </c>
      <c r="F209" s="1" t="str">
        <f>TEXT(Sales_tbl[[#This Row],[Order Date]],"MMM")</f>
        <v>Jan</v>
      </c>
      <c r="G209" s="1" t="str">
        <f>TEXT(Sales_tbl[[#This Row],[Order Date]],"YYY")</f>
        <v>2016</v>
      </c>
      <c r="H209" t="s">
        <v>13</v>
      </c>
      <c r="I209">
        <v>5</v>
      </c>
      <c r="J209" s="4">
        <v>12.42</v>
      </c>
      <c r="K209" s="4">
        <v>62.1</v>
      </c>
    </row>
    <row r="210" spans="1:11" x14ac:dyDescent="0.25">
      <c r="A210" t="s">
        <v>9</v>
      </c>
      <c r="B210" t="s">
        <v>10</v>
      </c>
      <c r="C210" t="s">
        <v>11</v>
      </c>
      <c r="D210" t="s">
        <v>88</v>
      </c>
      <c r="E210" s="1">
        <v>42386</v>
      </c>
      <c r="F210" s="1" t="str">
        <f>TEXT(Sales_tbl[[#This Row],[Order Date]],"MMM")</f>
        <v>Jan</v>
      </c>
      <c r="G210" s="1" t="str">
        <f>TEXT(Sales_tbl[[#This Row],[Order Date]],"YYY")</f>
        <v>2016</v>
      </c>
      <c r="H210" t="s">
        <v>13</v>
      </c>
      <c r="I210">
        <v>5</v>
      </c>
      <c r="J210" s="4">
        <v>12.42</v>
      </c>
      <c r="K210" s="4">
        <v>62.1</v>
      </c>
    </row>
    <row r="211" spans="1:11" x14ac:dyDescent="0.25">
      <c r="A211" t="s">
        <v>30</v>
      </c>
      <c r="B211" t="s">
        <v>14</v>
      </c>
      <c r="C211" t="s">
        <v>11</v>
      </c>
      <c r="D211" t="s">
        <v>205</v>
      </c>
      <c r="E211" s="1">
        <v>42386</v>
      </c>
      <c r="F211" s="1" t="str">
        <f>TEXT(Sales_tbl[[#This Row],[Order Date]],"MMM")</f>
        <v>Jan</v>
      </c>
      <c r="G211" s="1" t="str">
        <f>TEXT(Sales_tbl[[#This Row],[Order Date]],"YYY")</f>
        <v>2016</v>
      </c>
      <c r="H211" t="s">
        <v>13</v>
      </c>
      <c r="I211">
        <v>2</v>
      </c>
      <c r="J211" s="4">
        <v>12.42</v>
      </c>
      <c r="K211" s="4">
        <v>24.84</v>
      </c>
    </row>
    <row r="212" spans="1:11" x14ac:dyDescent="0.25">
      <c r="A212" t="s">
        <v>25</v>
      </c>
      <c r="B212" t="s">
        <v>34</v>
      </c>
      <c r="C212" t="s">
        <v>18</v>
      </c>
      <c r="D212" t="s">
        <v>206</v>
      </c>
      <c r="E212" s="1">
        <v>42386</v>
      </c>
      <c r="F212" s="1" t="str">
        <f>TEXT(Sales_tbl[[#This Row],[Order Date]],"MMM")</f>
        <v>Jan</v>
      </c>
      <c r="G212" s="1" t="str">
        <f>TEXT(Sales_tbl[[#This Row],[Order Date]],"YYY")</f>
        <v>2016</v>
      </c>
      <c r="H212" t="s">
        <v>13</v>
      </c>
      <c r="I212">
        <v>10</v>
      </c>
      <c r="J212" s="4">
        <v>12.42</v>
      </c>
      <c r="K212" s="4">
        <v>124.2</v>
      </c>
    </row>
    <row r="213" spans="1:11" x14ac:dyDescent="0.25">
      <c r="A213" t="s">
        <v>46</v>
      </c>
      <c r="B213" t="s">
        <v>21</v>
      </c>
      <c r="C213" t="s">
        <v>11</v>
      </c>
      <c r="D213" t="s">
        <v>161</v>
      </c>
      <c r="E213" s="1">
        <v>42387</v>
      </c>
      <c r="F213" s="1" t="str">
        <f>TEXT(Sales_tbl[[#This Row],[Order Date]],"MMM")</f>
        <v>Jan</v>
      </c>
      <c r="G213" s="1" t="str">
        <f>TEXT(Sales_tbl[[#This Row],[Order Date]],"YYY")</f>
        <v>2016</v>
      </c>
      <c r="H213" t="s">
        <v>27</v>
      </c>
      <c r="I213">
        <v>9</v>
      </c>
      <c r="J213" s="4">
        <v>53.35</v>
      </c>
      <c r="K213" s="4">
        <v>480.15000000000003</v>
      </c>
    </row>
    <row r="214" spans="1:11" x14ac:dyDescent="0.25">
      <c r="A214" t="s">
        <v>16</v>
      </c>
      <c r="B214" t="s">
        <v>52</v>
      </c>
      <c r="C214" t="s">
        <v>18</v>
      </c>
      <c r="D214" t="s">
        <v>142</v>
      </c>
      <c r="E214" s="1">
        <v>42387</v>
      </c>
      <c r="F214" s="1" t="str">
        <f>TEXT(Sales_tbl[[#This Row],[Order Date]],"MMM")</f>
        <v>Jan</v>
      </c>
      <c r="G214" s="1" t="str">
        <f>TEXT(Sales_tbl[[#This Row],[Order Date]],"YYY")</f>
        <v>2016</v>
      </c>
      <c r="H214" t="s">
        <v>20</v>
      </c>
      <c r="I214">
        <v>1</v>
      </c>
      <c r="J214" s="4">
        <v>16.32</v>
      </c>
      <c r="K214" s="4">
        <v>16.32</v>
      </c>
    </row>
    <row r="215" spans="1:11" x14ac:dyDescent="0.25">
      <c r="A215" t="s">
        <v>9</v>
      </c>
      <c r="B215" t="s">
        <v>10</v>
      </c>
      <c r="C215" t="s">
        <v>11</v>
      </c>
      <c r="D215" t="s">
        <v>207</v>
      </c>
      <c r="E215" s="1">
        <v>42387</v>
      </c>
      <c r="F215" s="1" t="str">
        <f>TEXT(Sales_tbl[[#This Row],[Order Date]],"MMM")</f>
        <v>Jan</v>
      </c>
      <c r="G215" s="1" t="str">
        <f>TEXT(Sales_tbl[[#This Row],[Order Date]],"YYY")</f>
        <v>2016</v>
      </c>
      <c r="H215" t="s">
        <v>13</v>
      </c>
      <c r="I215">
        <v>4</v>
      </c>
      <c r="J215" s="4">
        <v>12.42</v>
      </c>
      <c r="K215" s="4">
        <v>49.68</v>
      </c>
    </row>
    <row r="216" spans="1:11" x14ac:dyDescent="0.25">
      <c r="A216" t="s">
        <v>30</v>
      </c>
      <c r="B216" t="s">
        <v>10</v>
      </c>
      <c r="C216" t="s">
        <v>11</v>
      </c>
      <c r="D216" t="s">
        <v>208</v>
      </c>
      <c r="E216" s="1">
        <v>42387</v>
      </c>
      <c r="F216" s="1" t="str">
        <f>TEXT(Sales_tbl[[#This Row],[Order Date]],"MMM")</f>
        <v>Jan</v>
      </c>
      <c r="G216" s="1" t="str">
        <f>TEXT(Sales_tbl[[#This Row],[Order Date]],"YYY")</f>
        <v>2016</v>
      </c>
      <c r="H216" t="s">
        <v>13</v>
      </c>
      <c r="I216">
        <v>6</v>
      </c>
      <c r="J216" s="4">
        <v>12.42</v>
      </c>
      <c r="K216" s="4">
        <v>74.52</v>
      </c>
    </row>
    <row r="217" spans="1:11" x14ac:dyDescent="0.25">
      <c r="A217" t="s">
        <v>46</v>
      </c>
      <c r="B217" t="s">
        <v>10</v>
      </c>
      <c r="C217" t="s">
        <v>11</v>
      </c>
      <c r="D217" t="s">
        <v>209</v>
      </c>
      <c r="E217" s="1">
        <v>42387</v>
      </c>
      <c r="F217" s="1" t="str">
        <f>TEXT(Sales_tbl[[#This Row],[Order Date]],"MMM")</f>
        <v>Jan</v>
      </c>
      <c r="G217" s="1" t="str">
        <f>TEXT(Sales_tbl[[#This Row],[Order Date]],"YYY")</f>
        <v>2016</v>
      </c>
      <c r="H217" t="s">
        <v>24</v>
      </c>
      <c r="I217">
        <v>5</v>
      </c>
      <c r="J217" s="4">
        <v>17.829999999999998</v>
      </c>
      <c r="K217" s="4">
        <v>89.149999999999991</v>
      </c>
    </row>
    <row r="218" spans="1:11" x14ac:dyDescent="0.25">
      <c r="A218" t="s">
        <v>9</v>
      </c>
      <c r="B218" t="s">
        <v>21</v>
      </c>
      <c r="C218" t="s">
        <v>11</v>
      </c>
      <c r="D218" t="s">
        <v>210</v>
      </c>
      <c r="E218" s="1">
        <v>42387</v>
      </c>
      <c r="F218" s="1" t="str">
        <f>TEXT(Sales_tbl[[#This Row],[Order Date]],"MMM")</f>
        <v>Jan</v>
      </c>
      <c r="G218" s="1" t="str">
        <f>TEXT(Sales_tbl[[#This Row],[Order Date]],"YYY")</f>
        <v>2016</v>
      </c>
      <c r="H218" t="s">
        <v>27</v>
      </c>
      <c r="I218">
        <v>4</v>
      </c>
      <c r="J218" s="4">
        <v>53.35</v>
      </c>
      <c r="K218" s="4">
        <v>213.4</v>
      </c>
    </row>
    <row r="219" spans="1:11" x14ac:dyDescent="0.25">
      <c r="A219" t="s">
        <v>16</v>
      </c>
      <c r="B219" t="s">
        <v>17</v>
      </c>
      <c r="C219" t="s">
        <v>18</v>
      </c>
      <c r="D219" t="s">
        <v>211</v>
      </c>
      <c r="E219" s="1">
        <v>42387</v>
      </c>
      <c r="F219" s="1" t="str">
        <f>TEXT(Sales_tbl[[#This Row],[Order Date]],"MMM")</f>
        <v>Jan</v>
      </c>
      <c r="G219" s="1" t="str">
        <f>TEXT(Sales_tbl[[#This Row],[Order Date]],"YYY")</f>
        <v>2016</v>
      </c>
      <c r="H219" t="s">
        <v>13</v>
      </c>
      <c r="I219">
        <v>6</v>
      </c>
      <c r="J219" s="4">
        <v>12.42</v>
      </c>
      <c r="K219" s="4">
        <v>74.52</v>
      </c>
    </row>
    <row r="220" spans="1:11" x14ac:dyDescent="0.25">
      <c r="A220" t="s">
        <v>9</v>
      </c>
      <c r="B220" t="s">
        <v>14</v>
      </c>
      <c r="C220" t="s">
        <v>11</v>
      </c>
      <c r="D220" t="s">
        <v>212</v>
      </c>
      <c r="E220" s="1">
        <v>42387</v>
      </c>
      <c r="F220" s="1" t="str">
        <f>TEXT(Sales_tbl[[#This Row],[Order Date]],"MMM")</f>
        <v>Jan</v>
      </c>
      <c r="G220" s="1" t="str">
        <f>TEXT(Sales_tbl[[#This Row],[Order Date]],"YYY")</f>
        <v>2016</v>
      </c>
      <c r="H220" t="s">
        <v>13</v>
      </c>
      <c r="I220">
        <v>9</v>
      </c>
      <c r="J220" s="4">
        <v>12.42</v>
      </c>
      <c r="K220" s="4">
        <v>111.78</v>
      </c>
    </row>
    <row r="221" spans="1:11" x14ac:dyDescent="0.25">
      <c r="A221" t="s">
        <v>16</v>
      </c>
      <c r="B221" t="s">
        <v>17</v>
      </c>
      <c r="C221" t="s">
        <v>18</v>
      </c>
      <c r="D221" t="s">
        <v>178</v>
      </c>
      <c r="E221" s="1">
        <v>42387</v>
      </c>
      <c r="F221" s="1" t="str">
        <f>TEXT(Sales_tbl[[#This Row],[Order Date]],"MMM")</f>
        <v>Jan</v>
      </c>
      <c r="G221" s="1" t="str">
        <f>TEXT(Sales_tbl[[#This Row],[Order Date]],"YYY")</f>
        <v>2016</v>
      </c>
      <c r="H221" t="s">
        <v>20</v>
      </c>
      <c r="I221">
        <v>2</v>
      </c>
      <c r="J221" s="4">
        <v>16.32</v>
      </c>
      <c r="K221" s="4">
        <v>32.64</v>
      </c>
    </row>
    <row r="222" spans="1:11" x14ac:dyDescent="0.25">
      <c r="A222" t="s">
        <v>9</v>
      </c>
      <c r="B222" t="s">
        <v>10</v>
      </c>
      <c r="C222" t="s">
        <v>11</v>
      </c>
      <c r="D222" t="s">
        <v>213</v>
      </c>
      <c r="E222" s="1">
        <v>42387</v>
      </c>
      <c r="F222" s="1" t="str">
        <f>TEXT(Sales_tbl[[#This Row],[Order Date]],"MMM")</f>
        <v>Jan</v>
      </c>
      <c r="G222" s="1" t="str">
        <f>TEXT(Sales_tbl[[#This Row],[Order Date]],"YYY")</f>
        <v>2016</v>
      </c>
      <c r="H222" t="s">
        <v>20</v>
      </c>
      <c r="I222">
        <v>10</v>
      </c>
      <c r="J222" s="4">
        <v>16.32</v>
      </c>
      <c r="K222" s="4">
        <v>163.19999999999999</v>
      </c>
    </row>
    <row r="223" spans="1:11" x14ac:dyDescent="0.25">
      <c r="A223" t="s">
        <v>9</v>
      </c>
      <c r="B223" t="s">
        <v>10</v>
      </c>
      <c r="C223" t="s">
        <v>11</v>
      </c>
      <c r="D223" t="s">
        <v>159</v>
      </c>
      <c r="E223" s="1">
        <v>42387</v>
      </c>
      <c r="F223" s="1" t="str">
        <f>TEXT(Sales_tbl[[#This Row],[Order Date]],"MMM")</f>
        <v>Jan</v>
      </c>
      <c r="G223" s="1" t="str">
        <f>TEXT(Sales_tbl[[#This Row],[Order Date]],"YYY")</f>
        <v>2016</v>
      </c>
      <c r="H223" t="s">
        <v>20</v>
      </c>
      <c r="I223">
        <v>6</v>
      </c>
      <c r="J223" s="4">
        <v>16.32</v>
      </c>
      <c r="K223" s="4">
        <v>97.92</v>
      </c>
    </row>
    <row r="224" spans="1:11" x14ac:dyDescent="0.25">
      <c r="A224" t="s">
        <v>9</v>
      </c>
      <c r="B224" t="s">
        <v>21</v>
      </c>
      <c r="C224" t="s">
        <v>11</v>
      </c>
      <c r="D224" t="s">
        <v>214</v>
      </c>
      <c r="E224" s="1">
        <v>42387</v>
      </c>
      <c r="F224" s="1" t="str">
        <f>TEXT(Sales_tbl[[#This Row],[Order Date]],"MMM")</f>
        <v>Jan</v>
      </c>
      <c r="G224" s="1" t="str">
        <f>TEXT(Sales_tbl[[#This Row],[Order Date]],"YYY")</f>
        <v>2016</v>
      </c>
      <c r="H224" t="s">
        <v>13</v>
      </c>
      <c r="I224">
        <v>1</v>
      </c>
      <c r="J224" s="4">
        <v>12.42</v>
      </c>
      <c r="K224" s="4">
        <v>12.42</v>
      </c>
    </row>
    <row r="225" spans="1:11" x14ac:dyDescent="0.25">
      <c r="A225" t="s">
        <v>9</v>
      </c>
      <c r="B225" t="s">
        <v>14</v>
      </c>
      <c r="C225" t="s">
        <v>11</v>
      </c>
      <c r="D225" t="s">
        <v>215</v>
      </c>
      <c r="E225" s="1">
        <v>42387</v>
      </c>
      <c r="F225" s="1" t="str">
        <f>TEXT(Sales_tbl[[#This Row],[Order Date]],"MMM")</f>
        <v>Jan</v>
      </c>
      <c r="G225" s="1" t="str">
        <f>TEXT(Sales_tbl[[#This Row],[Order Date]],"YYY")</f>
        <v>2016</v>
      </c>
      <c r="H225" t="s">
        <v>13</v>
      </c>
      <c r="I225">
        <v>1</v>
      </c>
      <c r="J225" s="4">
        <v>12.42</v>
      </c>
      <c r="K225" s="4">
        <v>12.42</v>
      </c>
    </row>
    <row r="226" spans="1:11" x14ac:dyDescent="0.25">
      <c r="A226" t="s">
        <v>25</v>
      </c>
      <c r="B226" t="s">
        <v>17</v>
      </c>
      <c r="C226" t="s">
        <v>18</v>
      </c>
      <c r="D226" t="s">
        <v>216</v>
      </c>
      <c r="E226" s="1">
        <v>42387</v>
      </c>
      <c r="F226" s="1" t="str">
        <f>TEXT(Sales_tbl[[#This Row],[Order Date]],"MMM")</f>
        <v>Jan</v>
      </c>
      <c r="G226" s="1" t="str">
        <f>TEXT(Sales_tbl[[#This Row],[Order Date]],"YYY")</f>
        <v>2016</v>
      </c>
      <c r="H226" t="s">
        <v>24</v>
      </c>
      <c r="I226">
        <v>2</v>
      </c>
      <c r="J226" s="4">
        <v>17.829999999999998</v>
      </c>
      <c r="K226" s="4">
        <v>35.659999999999997</v>
      </c>
    </row>
    <row r="227" spans="1:11" x14ac:dyDescent="0.25">
      <c r="A227" t="s">
        <v>25</v>
      </c>
      <c r="B227" t="s">
        <v>17</v>
      </c>
      <c r="C227" t="s">
        <v>18</v>
      </c>
      <c r="D227" t="s">
        <v>174</v>
      </c>
      <c r="E227" s="1">
        <v>42387</v>
      </c>
      <c r="F227" s="1" t="str">
        <f>TEXT(Sales_tbl[[#This Row],[Order Date]],"MMM")</f>
        <v>Jan</v>
      </c>
      <c r="G227" s="1" t="str">
        <f>TEXT(Sales_tbl[[#This Row],[Order Date]],"YYY")</f>
        <v>2016</v>
      </c>
      <c r="H227" t="s">
        <v>20</v>
      </c>
      <c r="I227">
        <v>4</v>
      </c>
      <c r="J227" s="4">
        <v>16.32</v>
      </c>
      <c r="K227" s="4">
        <v>65.28</v>
      </c>
    </row>
    <row r="228" spans="1:11" x14ac:dyDescent="0.25">
      <c r="A228" t="s">
        <v>9</v>
      </c>
      <c r="B228" t="s">
        <v>14</v>
      </c>
      <c r="C228" t="s">
        <v>11</v>
      </c>
      <c r="D228" t="s">
        <v>217</v>
      </c>
      <c r="E228" s="1">
        <v>42387</v>
      </c>
      <c r="F228" s="1" t="str">
        <f>TEXT(Sales_tbl[[#This Row],[Order Date]],"MMM")</f>
        <v>Jan</v>
      </c>
      <c r="G228" s="1" t="str">
        <f>TEXT(Sales_tbl[[#This Row],[Order Date]],"YYY")</f>
        <v>2016</v>
      </c>
      <c r="H228" t="s">
        <v>24</v>
      </c>
      <c r="I228">
        <v>3</v>
      </c>
      <c r="J228" s="4">
        <v>17.829999999999998</v>
      </c>
      <c r="K228" s="4">
        <v>53.489999999999995</v>
      </c>
    </row>
    <row r="229" spans="1:11" x14ac:dyDescent="0.25">
      <c r="A229" t="s">
        <v>25</v>
      </c>
      <c r="B229" t="s">
        <v>17</v>
      </c>
      <c r="C229" t="s">
        <v>18</v>
      </c>
      <c r="D229" t="s">
        <v>218</v>
      </c>
      <c r="E229" s="1">
        <v>42388</v>
      </c>
      <c r="F229" s="1" t="str">
        <f>TEXT(Sales_tbl[[#This Row],[Order Date]],"MMM")</f>
        <v>Jan</v>
      </c>
      <c r="G229" s="1" t="str">
        <f>TEXT(Sales_tbl[[#This Row],[Order Date]],"YYY")</f>
        <v>2016</v>
      </c>
      <c r="H229" t="s">
        <v>24</v>
      </c>
      <c r="I229">
        <v>7</v>
      </c>
      <c r="J229" s="4">
        <v>17.829999999999998</v>
      </c>
      <c r="K229" s="4">
        <v>124.80999999999999</v>
      </c>
    </row>
    <row r="230" spans="1:11" x14ac:dyDescent="0.25">
      <c r="A230" t="s">
        <v>9</v>
      </c>
      <c r="B230" t="s">
        <v>10</v>
      </c>
      <c r="C230" t="s">
        <v>11</v>
      </c>
      <c r="D230" t="s">
        <v>219</v>
      </c>
      <c r="E230" s="1">
        <v>42388</v>
      </c>
      <c r="F230" s="1" t="str">
        <f>TEXT(Sales_tbl[[#This Row],[Order Date]],"MMM")</f>
        <v>Jan</v>
      </c>
      <c r="G230" s="1" t="str">
        <f>TEXT(Sales_tbl[[#This Row],[Order Date]],"YYY")</f>
        <v>2016</v>
      </c>
      <c r="H230" t="s">
        <v>27</v>
      </c>
      <c r="I230">
        <v>4</v>
      </c>
      <c r="J230" s="4">
        <v>53.35</v>
      </c>
      <c r="K230" s="4">
        <v>213.4</v>
      </c>
    </row>
    <row r="231" spans="1:11" x14ac:dyDescent="0.25">
      <c r="A231" t="s">
        <v>30</v>
      </c>
      <c r="B231" t="s">
        <v>10</v>
      </c>
      <c r="C231" t="s">
        <v>11</v>
      </c>
      <c r="D231" t="s">
        <v>220</v>
      </c>
      <c r="E231" s="1">
        <v>42388</v>
      </c>
      <c r="F231" s="1" t="str">
        <f>TEXT(Sales_tbl[[#This Row],[Order Date]],"MMM")</f>
        <v>Jan</v>
      </c>
      <c r="G231" s="1" t="str">
        <f>TEXT(Sales_tbl[[#This Row],[Order Date]],"YYY")</f>
        <v>2016</v>
      </c>
      <c r="H231" t="s">
        <v>24</v>
      </c>
      <c r="I231">
        <v>10</v>
      </c>
      <c r="J231" s="4">
        <v>17.829999999999998</v>
      </c>
      <c r="K231" s="4">
        <v>178.29999999999998</v>
      </c>
    </row>
    <row r="232" spans="1:11" x14ac:dyDescent="0.25">
      <c r="A232" t="s">
        <v>46</v>
      </c>
      <c r="B232" t="s">
        <v>10</v>
      </c>
      <c r="C232" t="s">
        <v>11</v>
      </c>
      <c r="D232" t="s">
        <v>87</v>
      </c>
      <c r="E232" s="1">
        <v>42388</v>
      </c>
      <c r="F232" s="1" t="str">
        <f>TEXT(Sales_tbl[[#This Row],[Order Date]],"MMM")</f>
        <v>Jan</v>
      </c>
      <c r="G232" s="1" t="str">
        <f>TEXT(Sales_tbl[[#This Row],[Order Date]],"YYY")</f>
        <v>2016</v>
      </c>
      <c r="H232" t="s">
        <v>20</v>
      </c>
      <c r="I232">
        <v>4</v>
      </c>
      <c r="J232" s="4">
        <v>16.32</v>
      </c>
      <c r="K232" s="4">
        <v>65.28</v>
      </c>
    </row>
    <row r="233" spans="1:11" x14ac:dyDescent="0.25">
      <c r="A233" t="s">
        <v>9</v>
      </c>
      <c r="B233" t="s">
        <v>14</v>
      </c>
      <c r="C233" t="s">
        <v>11</v>
      </c>
      <c r="D233" t="s">
        <v>221</v>
      </c>
      <c r="E233" s="1">
        <v>42388</v>
      </c>
      <c r="F233" s="1" t="str">
        <f>TEXT(Sales_tbl[[#This Row],[Order Date]],"MMM")</f>
        <v>Jan</v>
      </c>
      <c r="G233" s="1" t="str">
        <f>TEXT(Sales_tbl[[#This Row],[Order Date]],"YYY")</f>
        <v>2016</v>
      </c>
      <c r="H233" t="s">
        <v>24</v>
      </c>
      <c r="I233">
        <v>10</v>
      </c>
      <c r="J233" s="4">
        <v>17.829999999999998</v>
      </c>
      <c r="K233" s="4">
        <v>178.29999999999998</v>
      </c>
    </row>
    <row r="234" spans="1:11" x14ac:dyDescent="0.25">
      <c r="A234" t="s">
        <v>46</v>
      </c>
      <c r="B234" t="s">
        <v>14</v>
      </c>
      <c r="C234" t="s">
        <v>11</v>
      </c>
      <c r="D234" t="s">
        <v>221</v>
      </c>
      <c r="E234" s="1">
        <v>42388</v>
      </c>
      <c r="F234" s="1" t="str">
        <f>TEXT(Sales_tbl[[#This Row],[Order Date]],"MMM")</f>
        <v>Jan</v>
      </c>
      <c r="G234" s="1" t="str">
        <f>TEXT(Sales_tbl[[#This Row],[Order Date]],"YYY")</f>
        <v>2016</v>
      </c>
      <c r="H234" t="s">
        <v>13</v>
      </c>
      <c r="I234">
        <v>10</v>
      </c>
      <c r="J234" s="4">
        <v>12.42</v>
      </c>
      <c r="K234" s="4">
        <v>124.2</v>
      </c>
    </row>
    <row r="235" spans="1:11" x14ac:dyDescent="0.25">
      <c r="A235" t="s">
        <v>30</v>
      </c>
      <c r="B235" t="s">
        <v>10</v>
      </c>
      <c r="C235" t="s">
        <v>11</v>
      </c>
      <c r="D235" t="s">
        <v>165</v>
      </c>
      <c r="E235" s="1">
        <v>42388</v>
      </c>
      <c r="F235" s="1" t="str">
        <f>TEXT(Sales_tbl[[#This Row],[Order Date]],"MMM")</f>
        <v>Jan</v>
      </c>
      <c r="G235" s="1" t="str">
        <f>TEXT(Sales_tbl[[#This Row],[Order Date]],"YYY")</f>
        <v>2016</v>
      </c>
      <c r="H235" t="s">
        <v>13</v>
      </c>
      <c r="I235">
        <v>2</v>
      </c>
      <c r="J235" s="4">
        <v>12.42</v>
      </c>
      <c r="K235" s="4">
        <v>24.84</v>
      </c>
    </row>
    <row r="236" spans="1:11" x14ac:dyDescent="0.25">
      <c r="A236" t="s">
        <v>25</v>
      </c>
      <c r="B236" t="s">
        <v>17</v>
      </c>
      <c r="C236" t="s">
        <v>18</v>
      </c>
      <c r="D236" t="s">
        <v>222</v>
      </c>
      <c r="E236" s="1">
        <v>42388</v>
      </c>
      <c r="F236" s="1" t="str">
        <f>TEXT(Sales_tbl[[#This Row],[Order Date]],"MMM")</f>
        <v>Jan</v>
      </c>
      <c r="G236" s="1" t="str">
        <f>TEXT(Sales_tbl[[#This Row],[Order Date]],"YYY")</f>
        <v>2016</v>
      </c>
      <c r="H236" t="s">
        <v>13</v>
      </c>
      <c r="I236">
        <v>8</v>
      </c>
      <c r="J236" s="4">
        <v>12.42</v>
      </c>
      <c r="K236" s="4">
        <v>99.36</v>
      </c>
    </row>
    <row r="237" spans="1:11" x14ac:dyDescent="0.25">
      <c r="A237" t="s">
        <v>30</v>
      </c>
      <c r="B237" t="s">
        <v>14</v>
      </c>
      <c r="C237" t="s">
        <v>11</v>
      </c>
      <c r="D237" t="s">
        <v>223</v>
      </c>
      <c r="E237" s="1">
        <v>42388</v>
      </c>
      <c r="F237" s="1" t="str">
        <f>TEXT(Sales_tbl[[#This Row],[Order Date]],"MMM")</f>
        <v>Jan</v>
      </c>
      <c r="G237" s="1" t="str">
        <f>TEXT(Sales_tbl[[#This Row],[Order Date]],"YYY")</f>
        <v>2016</v>
      </c>
      <c r="H237" t="s">
        <v>13</v>
      </c>
      <c r="I237">
        <v>6</v>
      </c>
      <c r="J237" s="4">
        <v>12.42</v>
      </c>
      <c r="K237" s="4">
        <v>74.52</v>
      </c>
    </row>
    <row r="238" spans="1:11" x14ac:dyDescent="0.25">
      <c r="A238" t="s">
        <v>30</v>
      </c>
      <c r="B238" t="s">
        <v>14</v>
      </c>
      <c r="C238" t="s">
        <v>11</v>
      </c>
      <c r="D238" t="s">
        <v>224</v>
      </c>
      <c r="E238" s="1">
        <v>42388</v>
      </c>
      <c r="F238" s="1" t="str">
        <f>TEXT(Sales_tbl[[#This Row],[Order Date]],"MMM")</f>
        <v>Jan</v>
      </c>
      <c r="G238" s="1" t="str">
        <f>TEXT(Sales_tbl[[#This Row],[Order Date]],"YYY")</f>
        <v>2016</v>
      </c>
      <c r="H238" t="s">
        <v>13</v>
      </c>
      <c r="I238">
        <v>1</v>
      </c>
      <c r="J238" s="4">
        <v>12.42</v>
      </c>
      <c r="K238" s="4">
        <v>12.42</v>
      </c>
    </row>
    <row r="239" spans="1:11" x14ac:dyDescent="0.25">
      <c r="A239" t="s">
        <v>9</v>
      </c>
      <c r="B239" t="s">
        <v>14</v>
      </c>
      <c r="C239" t="s">
        <v>11</v>
      </c>
      <c r="D239" t="s">
        <v>225</v>
      </c>
      <c r="E239" s="1">
        <v>42388</v>
      </c>
      <c r="F239" s="1" t="str">
        <f>TEXT(Sales_tbl[[#This Row],[Order Date]],"MMM")</f>
        <v>Jan</v>
      </c>
      <c r="G239" s="1" t="str">
        <f>TEXT(Sales_tbl[[#This Row],[Order Date]],"YYY")</f>
        <v>2016</v>
      </c>
      <c r="H239" t="s">
        <v>13</v>
      </c>
      <c r="I239">
        <v>9</v>
      </c>
      <c r="J239" s="4">
        <v>12.42</v>
      </c>
      <c r="K239" s="4">
        <v>111.78</v>
      </c>
    </row>
    <row r="240" spans="1:11" x14ac:dyDescent="0.25">
      <c r="A240" t="s">
        <v>9</v>
      </c>
      <c r="B240" t="s">
        <v>14</v>
      </c>
      <c r="C240" t="s">
        <v>11</v>
      </c>
      <c r="D240" t="s">
        <v>120</v>
      </c>
      <c r="E240" s="1">
        <v>42388</v>
      </c>
      <c r="F240" s="1" t="str">
        <f>TEXT(Sales_tbl[[#This Row],[Order Date]],"MMM")</f>
        <v>Jan</v>
      </c>
      <c r="G240" s="1" t="str">
        <f>TEXT(Sales_tbl[[#This Row],[Order Date]],"YYY")</f>
        <v>2016</v>
      </c>
      <c r="H240" t="s">
        <v>13</v>
      </c>
      <c r="I240">
        <v>2</v>
      </c>
      <c r="J240" s="4">
        <v>12.42</v>
      </c>
      <c r="K240" s="4">
        <v>24.84</v>
      </c>
    </row>
    <row r="241" spans="1:11" x14ac:dyDescent="0.25">
      <c r="A241" t="s">
        <v>9</v>
      </c>
      <c r="B241" t="s">
        <v>10</v>
      </c>
      <c r="C241" t="s">
        <v>11</v>
      </c>
      <c r="D241" t="s">
        <v>172</v>
      </c>
      <c r="E241" s="1">
        <v>42388</v>
      </c>
      <c r="F241" s="1" t="str">
        <f>TEXT(Sales_tbl[[#This Row],[Order Date]],"MMM")</f>
        <v>Jan</v>
      </c>
      <c r="G241" s="1" t="str">
        <f>TEXT(Sales_tbl[[#This Row],[Order Date]],"YYY")</f>
        <v>2016</v>
      </c>
      <c r="H241" t="s">
        <v>13</v>
      </c>
      <c r="I241">
        <v>2</v>
      </c>
      <c r="J241" s="4">
        <v>12.42</v>
      </c>
      <c r="K241" s="4">
        <v>24.84</v>
      </c>
    </row>
    <row r="242" spans="1:11" x14ac:dyDescent="0.25">
      <c r="A242" t="s">
        <v>30</v>
      </c>
      <c r="B242" t="s">
        <v>14</v>
      </c>
      <c r="C242" t="s">
        <v>11</v>
      </c>
      <c r="D242" t="s">
        <v>226</v>
      </c>
      <c r="E242" s="1">
        <v>42388</v>
      </c>
      <c r="F242" s="1" t="str">
        <f>TEXT(Sales_tbl[[#This Row],[Order Date]],"MMM")</f>
        <v>Jan</v>
      </c>
      <c r="G242" s="1" t="str">
        <f>TEXT(Sales_tbl[[#This Row],[Order Date]],"YYY")</f>
        <v>2016</v>
      </c>
      <c r="H242" t="s">
        <v>24</v>
      </c>
      <c r="I242">
        <v>8</v>
      </c>
      <c r="J242" s="4">
        <v>17.829999999999998</v>
      </c>
      <c r="K242" s="4">
        <v>142.63999999999999</v>
      </c>
    </row>
    <row r="243" spans="1:11" x14ac:dyDescent="0.25">
      <c r="A243" t="s">
        <v>30</v>
      </c>
      <c r="B243" t="s">
        <v>14</v>
      </c>
      <c r="C243" t="s">
        <v>11</v>
      </c>
      <c r="D243" t="s">
        <v>227</v>
      </c>
      <c r="E243" s="1">
        <v>42388</v>
      </c>
      <c r="F243" s="1" t="str">
        <f>TEXT(Sales_tbl[[#This Row],[Order Date]],"MMM")</f>
        <v>Jan</v>
      </c>
      <c r="G243" s="1" t="str">
        <f>TEXT(Sales_tbl[[#This Row],[Order Date]],"YYY")</f>
        <v>2016</v>
      </c>
      <c r="H243" t="s">
        <v>24</v>
      </c>
      <c r="I243">
        <v>7</v>
      </c>
      <c r="J243" s="4">
        <v>17.829999999999998</v>
      </c>
      <c r="K243" s="4">
        <v>124.80999999999999</v>
      </c>
    </row>
    <row r="244" spans="1:11" x14ac:dyDescent="0.25">
      <c r="A244" t="s">
        <v>9</v>
      </c>
      <c r="B244" t="s">
        <v>14</v>
      </c>
      <c r="C244" t="s">
        <v>11</v>
      </c>
      <c r="D244" t="s">
        <v>155</v>
      </c>
      <c r="E244" s="1">
        <v>42388</v>
      </c>
      <c r="F244" s="1" t="str">
        <f>TEXT(Sales_tbl[[#This Row],[Order Date]],"MMM")</f>
        <v>Jan</v>
      </c>
      <c r="G244" s="1" t="str">
        <f>TEXT(Sales_tbl[[#This Row],[Order Date]],"YYY")</f>
        <v>2016</v>
      </c>
      <c r="H244" t="s">
        <v>20</v>
      </c>
      <c r="I244">
        <v>3</v>
      </c>
      <c r="J244" s="4">
        <v>16.32</v>
      </c>
      <c r="K244" s="4">
        <v>48.96</v>
      </c>
    </row>
    <row r="245" spans="1:11" x14ac:dyDescent="0.25">
      <c r="A245" t="s">
        <v>46</v>
      </c>
      <c r="B245" t="s">
        <v>10</v>
      </c>
      <c r="C245" t="s">
        <v>11</v>
      </c>
      <c r="D245" t="s">
        <v>194</v>
      </c>
      <c r="E245" s="1">
        <v>42389</v>
      </c>
      <c r="F245" s="1" t="str">
        <f>TEXT(Sales_tbl[[#This Row],[Order Date]],"MMM")</f>
        <v>Jan</v>
      </c>
      <c r="G245" s="1" t="str">
        <f>TEXT(Sales_tbl[[#This Row],[Order Date]],"YYY")</f>
        <v>2016</v>
      </c>
      <c r="H245" t="s">
        <v>13</v>
      </c>
      <c r="I245">
        <v>4</v>
      </c>
      <c r="J245" s="4">
        <v>12.42</v>
      </c>
      <c r="K245" s="4">
        <v>49.68</v>
      </c>
    </row>
    <row r="246" spans="1:11" x14ac:dyDescent="0.25">
      <c r="A246" t="s">
        <v>9</v>
      </c>
      <c r="B246" t="s">
        <v>10</v>
      </c>
      <c r="C246" t="s">
        <v>11</v>
      </c>
      <c r="D246" t="s">
        <v>228</v>
      </c>
      <c r="E246" s="1">
        <v>42389</v>
      </c>
      <c r="F246" s="1" t="str">
        <f>TEXT(Sales_tbl[[#This Row],[Order Date]],"MMM")</f>
        <v>Jan</v>
      </c>
      <c r="G246" s="1" t="str">
        <f>TEXT(Sales_tbl[[#This Row],[Order Date]],"YYY")</f>
        <v>2016</v>
      </c>
      <c r="H246" t="s">
        <v>13</v>
      </c>
      <c r="I246">
        <v>1</v>
      </c>
      <c r="J246" s="4">
        <v>12.42</v>
      </c>
      <c r="K246" s="4">
        <v>12.42</v>
      </c>
    </row>
    <row r="247" spans="1:11" x14ac:dyDescent="0.25">
      <c r="A247" t="s">
        <v>9</v>
      </c>
      <c r="B247" t="s">
        <v>10</v>
      </c>
      <c r="C247" t="s">
        <v>11</v>
      </c>
      <c r="D247" t="s">
        <v>229</v>
      </c>
      <c r="E247" s="1">
        <v>42389</v>
      </c>
      <c r="F247" s="1" t="str">
        <f>TEXT(Sales_tbl[[#This Row],[Order Date]],"MMM")</f>
        <v>Jan</v>
      </c>
      <c r="G247" s="1" t="str">
        <f>TEXT(Sales_tbl[[#This Row],[Order Date]],"YYY")</f>
        <v>2016</v>
      </c>
      <c r="H247" t="s">
        <v>13</v>
      </c>
      <c r="I247">
        <v>4</v>
      </c>
      <c r="J247" s="4">
        <v>12.42</v>
      </c>
      <c r="K247" s="4">
        <v>49.68</v>
      </c>
    </row>
    <row r="248" spans="1:11" x14ac:dyDescent="0.25">
      <c r="A248" t="s">
        <v>25</v>
      </c>
      <c r="B248" t="s">
        <v>17</v>
      </c>
      <c r="C248" t="s">
        <v>18</v>
      </c>
      <c r="D248" t="s">
        <v>230</v>
      </c>
      <c r="E248" s="1">
        <v>42389</v>
      </c>
      <c r="F248" s="1" t="str">
        <f>TEXT(Sales_tbl[[#This Row],[Order Date]],"MMM")</f>
        <v>Jan</v>
      </c>
      <c r="G248" s="1" t="str">
        <f>TEXT(Sales_tbl[[#This Row],[Order Date]],"YYY")</f>
        <v>2016</v>
      </c>
      <c r="H248" t="s">
        <v>20</v>
      </c>
      <c r="I248">
        <v>4</v>
      </c>
      <c r="J248" s="4">
        <v>16.32</v>
      </c>
      <c r="K248" s="4">
        <v>65.28</v>
      </c>
    </row>
    <row r="249" spans="1:11" x14ac:dyDescent="0.25">
      <c r="A249" t="s">
        <v>46</v>
      </c>
      <c r="B249" t="s">
        <v>10</v>
      </c>
      <c r="C249" t="s">
        <v>11</v>
      </c>
      <c r="D249" t="s">
        <v>44</v>
      </c>
      <c r="E249" s="1">
        <v>42389</v>
      </c>
      <c r="F249" s="1" t="str">
        <f>TEXT(Sales_tbl[[#This Row],[Order Date]],"MMM")</f>
        <v>Jan</v>
      </c>
      <c r="G249" s="1" t="str">
        <f>TEXT(Sales_tbl[[#This Row],[Order Date]],"YYY")</f>
        <v>2016</v>
      </c>
      <c r="H249" t="s">
        <v>13</v>
      </c>
      <c r="I249">
        <v>5</v>
      </c>
      <c r="J249" s="4">
        <v>12.42</v>
      </c>
      <c r="K249" s="4">
        <v>62.1</v>
      </c>
    </row>
    <row r="250" spans="1:11" x14ac:dyDescent="0.25">
      <c r="A250" t="s">
        <v>30</v>
      </c>
      <c r="B250" t="s">
        <v>21</v>
      </c>
      <c r="C250" t="s">
        <v>11</v>
      </c>
      <c r="D250" t="s">
        <v>231</v>
      </c>
      <c r="E250" s="1">
        <v>42389</v>
      </c>
      <c r="F250" s="1" t="str">
        <f>TEXT(Sales_tbl[[#This Row],[Order Date]],"MMM")</f>
        <v>Jan</v>
      </c>
      <c r="G250" s="1" t="str">
        <f>TEXT(Sales_tbl[[#This Row],[Order Date]],"YYY")</f>
        <v>2016</v>
      </c>
      <c r="H250" t="s">
        <v>13</v>
      </c>
      <c r="I250">
        <v>8</v>
      </c>
      <c r="J250" s="4">
        <v>12.42</v>
      </c>
      <c r="K250" s="4">
        <v>99.36</v>
      </c>
    </row>
    <row r="251" spans="1:11" x14ac:dyDescent="0.25">
      <c r="A251" t="s">
        <v>16</v>
      </c>
      <c r="B251" t="s">
        <v>52</v>
      </c>
      <c r="C251" t="s">
        <v>18</v>
      </c>
      <c r="D251" t="s">
        <v>107</v>
      </c>
      <c r="E251" s="1">
        <v>42389</v>
      </c>
      <c r="F251" s="1" t="str">
        <f>TEXT(Sales_tbl[[#This Row],[Order Date]],"MMM")</f>
        <v>Jan</v>
      </c>
      <c r="G251" s="1" t="str">
        <f>TEXT(Sales_tbl[[#This Row],[Order Date]],"YYY")</f>
        <v>2016</v>
      </c>
      <c r="H251" t="s">
        <v>13</v>
      </c>
      <c r="I251">
        <v>4</v>
      </c>
      <c r="J251" s="4">
        <v>12.42</v>
      </c>
      <c r="K251" s="4">
        <v>49.68</v>
      </c>
    </row>
    <row r="252" spans="1:11" x14ac:dyDescent="0.25">
      <c r="A252" t="s">
        <v>25</v>
      </c>
      <c r="B252" t="s">
        <v>52</v>
      </c>
      <c r="C252" t="s">
        <v>18</v>
      </c>
      <c r="D252" t="s">
        <v>232</v>
      </c>
      <c r="E252" s="1">
        <v>42389</v>
      </c>
      <c r="F252" s="1" t="str">
        <f>TEXT(Sales_tbl[[#This Row],[Order Date]],"MMM")</f>
        <v>Jan</v>
      </c>
      <c r="G252" s="1" t="str">
        <f>TEXT(Sales_tbl[[#This Row],[Order Date]],"YYY")</f>
        <v>2016</v>
      </c>
      <c r="H252" t="s">
        <v>27</v>
      </c>
      <c r="I252">
        <v>5</v>
      </c>
      <c r="J252" s="4">
        <v>53.35</v>
      </c>
      <c r="K252" s="4">
        <v>266.75</v>
      </c>
    </row>
    <row r="253" spans="1:11" x14ac:dyDescent="0.25">
      <c r="A253" t="s">
        <v>30</v>
      </c>
      <c r="B253" t="s">
        <v>21</v>
      </c>
      <c r="C253" t="s">
        <v>11</v>
      </c>
      <c r="D253" t="s">
        <v>139</v>
      </c>
      <c r="E253" s="1">
        <v>42389</v>
      </c>
      <c r="F253" s="1" t="str">
        <f>TEXT(Sales_tbl[[#This Row],[Order Date]],"MMM")</f>
        <v>Jan</v>
      </c>
      <c r="G253" s="1" t="str">
        <f>TEXT(Sales_tbl[[#This Row],[Order Date]],"YYY")</f>
        <v>2016</v>
      </c>
      <c r="H253" t="s">
        <v>13</v>
      </c>
      <c r="I253">
        <v>10</v>
      </c>
      <c r="J253" s="4">
        <v>12.42</v>
      </c>
      <c r="K253" s="4">
        <v>124.2</v>
      </c>
    </row>
    <row r="254" spans="1:11" x14ac:dyDescent="0.25">
      <c r="A254" t="s">
        <v>9</v>
      </c>
      <c r="B254" t="s">
        <v>21</v>
      </c>
      <c r="C254" t="s">
        <v>11</v>
      </c>
      <c r="D254" t="s">
        <v>214</v>
      </c>
      <c r="E254" s="1">
        <v>42389</v>
      </c>
      <c r="F254" s="1" t="str">
        <f>TEXT(Sales_tbl[[#This Row],[Order Date]],"MMM")</f>
        <v>Jan</v>
      </c>
      <c r="G254" s="1" t="str">
        <f>TEXT(Sales_tbl[[#This Row],[Order Date]],"YYY")</f>
        <v>2016</v>
      </c>
      <c r="H254" t="s">
        <v>20</v>
      </c>
      <c r="I254">
        <v>3</v>
      </c>
      <c r="J254" s="4">
        <v>16.32</v>
      </c>
      <c r="K254" s="4">
        <v>48.96</v>
      </c>
    </row>
    <row r="255" spans="1:11" x14ac:dyDescent="0.25">
      <c r="A255" t="s">
        <v>9</v>
      </c>
      <c r="B255" t="s">
        <v>21</v>
      </c>
      <c r="C255" t="s">
        <v>11</v>
      </c>
      <c r="D255" t="s">
        <v>233</v>
      </c>
      <c r="E255" s="1">
        <v>42389</v>
      </c>
      <c r="F255" s="1" t="str">
        <f>TEXT(Sales_tbl[[#This Row],[Order Date]],"MMM")</f>
        <v>Jan</v>
      </c>
      <c r="G255" s="1" t="str">
        <f>TEXT(Sales_tbl[[#This Row],[Order Date]],"YYY")</f>
        <v>2016</v>
      </c>
      <c r="H255" t="s">
        <v>27</v>
      </c>
      <c r="I255">
        <v>5</v>
      </c>
      <c r="J255" s="4">
        <v>53.35</v>
      </c>
      <c r="K255" s="4">
        <v>266.75</v>
      </c>
    </row>
    <row r="256" spans="1:11" x14ac:dyDescent="0.25">
      <c r="A256" t="s">
        <v>30</v>
      </c>
      <c r="B256" t="s">
        <v>21</v>
      </c>
      <c r="C256" t="s">
        <v>11</v>
      </c>
      <c r="D256" t="s">
        <v>234</v>
      </c>
      <c r="E256" s="1">
        <v>42389</v>
      </c>
      <c r="F256" s="1" t="str">
        <f>TEXT(Sales_tbl[[#This Row],[Order Date]],"MMM")</f>
        <v>Jan</v>
      </c>
      <c r="G256" s="1" t="str">
        <f>TEXT(Sales_tbl[[#This Row],[Order Date]],"YYY")</f>
        <v>2016</v>
      </c>
      <c r="H256" t="s">
        <v>27</v>
      </c>
      <c r="I256">
        <v>7</v>
      </c>
      <c r="J256" s="4">
        <v>53.35</v>
      </c>
      <c r="K256" s="4">
        <v>373.45</v>
      </c>
    </row>
    <row r="257" spans="1:11" x14ac:dyDescent="0.25">
      <c r="A257" t="s">
        <v>9</v>
      </c>
      <c r="B257" t="s">
        <v>14</v>
      </c>
      <c r="C257" t="s">
        <v>11</v>
      </c>
      <c r="D257" t="s">
        <v>235</v>
      </c>
      <c r="E257" s="1">
        <v>42389</v>
      </c>
      <c r="F257" s="1" t="str">
        <f>TEXT(Sales_tbl[[#This Row],[Order Date]],"MMM")</f>
        <v>Jan</v>
      </c>
      <c r="G257" s="1" t="str">
        <f>TEXT(Sales_tbl[[#This Row],[Order Date]],"YYY")</f>
        <v>2016</v>
      </c>
      <c r="H257" t="s">
        <v>27</v>
      </c>
      <c r="I257">
        <v>10</v>
      </c>
      <c r="J257" s="4">
        <v>53.35</v>
      </c>
      <c r="K257" s="4">
        <v>533.5</v>
      </c>
    </row>
    <row r="258" spans="1:11" x14ac:dyDescent="0.25">
      <c r="A258" t="s">
        <v>25</v>
      </c>
      <c r="B258" t="s">
        <v>17</v>
      </c>
      <c r="C258" t="s">
        <v>18</v>
      </c>
      <c r="D258" t="s">
        <v>146</v>
      </c>
      <c r="E258" s="1">
        <v>42390</v>
      </c>
      <c r="F258" s="1" t="str">
        <f>TEXT(Sales_tbl[[#This Row],[Order Date]],"MMM")</f>
        <v>Jan</v>
      </c>
      <c r="G258" s="1" t="str">
        <f>TEXT(Sales_tbl[[#This Row],[Order Date]],"YYY")</f>
        <v>2016</v>
      </c>
      <c r="H258" t="s">
        <v>24</v>
      </c>
      <c r="I258">
        <v>9</v>
      </c>
      <c r="J258" s="4">
        <v>17.829999999999998</v>
      </c>
      <c r="K258" s="4">
        <v>160.46999999999997</v>
      </c>
    </row>
    <row r="259" spans="1:11" x14ac:dyDescent="0.25">
      <c r="A259" t="s">
        <v>9</v>
      </c>
      <c r="B259" t="s">
        <v>14</v>
      </c>
      <c r="C259" t="s">
        <v>11</v>
      </c>
      <c r="D259" t="s">
        <v>120</v>
      </c>
      <c r="E259" s="1">
        <v>42390</v>
      </c>
      <c r="F259" s="1" t="str">
        <f>TEXT(Sales_tbl[[#This Row],[Order Date]],"MMM")</f>
        <v>Jan</v>
      </c>
      <c r="G259" s="1" t="str">
        <f>TEXT(Sales_tbl[[#This Row],[Order Date]],"YYY")</f>
        <v>2016</v>
      </c>
      <c r="H259" t="s">
        <v>20</v>
      </c>
      <c r="I259">
        <v>2</v>
      </c>
      <c r="J259" s="4">
        <v>16.32</v>
      </c>
      <c r="K259" s="4">
        <v>32.64</v>
      </c>
    </row>
    <row r="260" spans="1:11" x14ac:dyDescent="0.25">
      <c r="A260" t="s">
        <v>9</v>
      </c>
      <c r="B260" t="s">
        <v>21</v>
      </c>
      <c r="C260" t="s">
        <v>11</v>
      </c>
      <c r="D260" t="s">
        <v>236</v>
      </c>
      <c r="E260" s="1">
        <v>42390</v>
      </c>
      <c r="F260" s="1" t="str">
        <f>TEXT(Sales_tbl[[#This Row],[Order Date]],"MMM")</f>
        <v>Jan</v>
      </c>
      <c r="G260" s="1" t="str">
        <f>TEXT(Sales_tbl[[#This Row],[Order Date]],"YYY")</f>
        <v>2016</v>
      </c>
      <c r="H260" t="s">
        <v>27</v>
      </c>
      <c r="I260">
        <v>9</v>
      </c>
      <c r="J260" s="4">
        <v>53.35</v>
      </c>
      <c r="K260" s="4">
        <v>480.15000000000003</v>
      </c>
    </row>
    <row r="261" spans="1:11" x14ac:dyDescent="0.25">
      <c r="A261" t="s">
        <v>9</v>
      </c>
      <c r="B261" t="s">
        <v>14</v>
      </c>
      <c r="C261" t="s">
        <v>11</v>
      </c>
      <c r="D261" t="s">
        <v>177</v>
      </c>
      <c r="E261" s="1">
        <v>42390</v>
      </c>
      <c r="F261" s="1" t="str">
        <f>TEXT(Sales_tbl[[#This Row],[Order Date]],"MMM")</f>
        <v>Jan</v>
      </c>
      <c r="G261" s="1" t="str">
        <f>TEXT(Sales_tbl[[#This Row],[Order Date]],"YYY")</f>
        <v>2016</v>
      </c>
      <c r="H261" t="s">
        <v>13</v>
      </c>
      <c r="I261">
        <v>10</v>
      </c>
      <c r="J261" s="4">
        <v>12.42</v>
      </c>
      <c r="K261" s="4">
        <v>124.2</v>
      </c>
    </row>
    <row r="262" spans="1:11" x14ac:dyDescent="0.25">
      <c r="A262" t="s">
        <v>9</v>
      </c>
      <c r="B262" t="s">
        <v>10</v>
      </c>
      <c r="C262" t="s">
        <v>11</v>
      </c>
      <c r="D262" t="s">
        <v>73</v>
      </c>
      <c r="E262" s="1">
        <v>42390</v>
      </c>
      <c r="F262" s="1" t="str">
        <f>TEXT(Sales_tbl[[#This Row],[Order Date]],"MMM")</f>
        <v>Jan</v>
      </c>
      <c r="G262" s="1" t="str">
        <f>TEXT(Sales_tbl[[#This Row],[Order Date]],"YYY")</f>
        <v>2016</v>
      </c>
      <c r="H262" t="s">
        <v>27</v>
      </c>
      <c r="I262">
        <v>5</v>
      </c>
      <c r="J262" s="4">
        <v>53.35</v>
      </c>
      <c r="K262" s="4">
        <v>266.75</v>
      </c>
    </row>
    <row r="263" spans="1:11" x14ac:dyDescent="0.25">
      <c r="A263" t="s">
        <v>25</v>
      </c>
      <c r="B263" t="s">
        <v>52</v>
      </c>
      <c r="C263" t="s">
        <v>18</v>
      </c>
      <c r="D263" t="s">
        <v>237</v>
      </c>
      <c r="E263" s="1">
        <v>42390</v>
      </c>
      <c r="F263" s="1" t="str">
        <f>TEXT(Sales_tbl[[#This Row],[Order Date]],"MMM")</f>
        <v>Jan</v>
      </c>
      <c r="G263" s="1" t="str">
        <f>TEXT(Sales_tbl[[#This Row],[Order Date]],"YYY")</f>
        <v>2016</v>
      </c>
      <c r="H263" t="s">
        <v>27</v>
      </c>
      <c r="I263">
        <v>10</v>
      </c>
      <c r="J263" s="4">
        <v>53.35</v>
      </c>
      <c r="K263" s="4">
        <v>533.5</v>
      </c>
    </row>
    <row r="264" spans="1:11" x14ac:dyDescent="0.25">
      <c r="A264" t="s">
        <v>9</v>
      </c>
      <c r="B264" t="s">
        <v>14</v>
      </c>
      <c r="C264" t="s">
        <v>11</v>
      </c>
      <c r="D264" t="s">
        <v>143</v>
      </c>
      <c r="E264" s="1">
        <v>42390</v>
      </c>
      <c r="F264" s="1" t="str">
        <f>TEXT(Sales_tbl[[#This Row],[Order Date]],"MMM")</f>
        <v>Jan</v>
      </c>
      <c r="G264" s="1" t="str">
        <f>TEXT(Sales_tbl[[#This Row],[Order Date]],"YYY")</f>
        <v>2016</v>
      </c>
      <c r="H264" t="s">
        <v>20</v>
      </c>
      <c r="I264">
        <v>7</v>
      </c>
      <c r="J264" s="4">
        <v>16.32</v>
      </c>
      <c r="K264" s="4">
        <v>114.24000000000001</v>
      </c>
    </row>
    <row r="265" spans="1:11" x14ac:dyDescent="0.25">
      <c r="A265" t="s">
        <v>30</v>
      </c>
      <c r="B265" t="s">
        <v>10</v>
      </c>
      <c r="C265" t="s">
        <v>11</v>
      </c>
      <c r="D265" t="s">
        <v>213</v>
      </c>
      <c r="E265" s="1">
        <v>42390</v>
      </c>
      <c r="F265" s="1" t="str">
        <f>TEXT(Sales_tbl[[#This Row],[Order Date]],"MMM")</f>
        <v>Jan</v>
      </c>
      <c r="G265" s="1" t="str">
        <f>TEXT(Sales_tbl[[#This Row],[Order Date]],"YYY")</f>
        <v>2016</v>
      </c>
      <c r="H265" t="s">
        <v>13</v>
      </c>
      <c r="I265">
        <v>3</v>
      </c>
      <c r="J265" s="4">
        <v>12.42</v>
      </c>
      <c r="K265" s="4">
        <v>37.26</v>
      </c>
    </row>
    <row r="266" spans="1:11" x14ac:dyDescent="0.25">
      <c r="A266" t="s">
        <v>25</v>
      </c>
      <c r="B266" t="s">
        <v>17</v>
      </c>
      <c r="C266" t="s">
        <v>18</v>
      </c>
      <c r="D266" t="s">
        <v>238</v>
      </c>
      <c r="E266" s="1">
        <v>42390</v>
      </c>
      <c r="F266" s="1" t="str">
        <f>TEXT(Sales_tbl[[#This Row],[Order Date]],"MMM")</f>
        <v>Jan</v>
      </c>
      <c r="G266" s="1" t="str">
        <f>TEXT(Sales_tbl[[#This Row],[Order Date]],"YYY")</f>
        <v>2016</v>
      </c>
      <c r="H266" t="s">
        <v>24</v>
      </c>
      <c r="I266">
        <v>6</v>
      </c>
      <c r="J266" s="4">
        <v>17.829999999999998</v>
      </c>
      <c r="K266" s="4">
        <v>106.97999999999999</v>
      </c>
    </row>
    <row r="267" spans="1:11" x14ac:dyDescent="0.25">
      <c r="A267" t="s">
        <v>25</v>
      </c>
      <c r="B267" t="s">
        <v>17</v>
      </c>
      <c r="C267" t="s">
        <v>18</v>
      </c>
      <c r="D267" t="s">
        <v>239</v>
      </c>
      <c r="E267" s="1">
        <v>42390</v>
      </c>
      <c r="F267" s="1" t="str">
        <f>TEXT(Sales_tbl[[#This Row],[Order Date]],"MMM")</f>
        <v>Jan</v>
      </c>
      <c r="G267" s="1" t="str">
        <f>TEXT(Sales_tbl[[#This Row],[Order Date]],"YYY")</f>
        <v>2016</v>
      </c>
      <c r="H267" t="s">
        <v>13</v>
      </c>
      <c r="I267">
        <v>4</v>
      </c>
      <c r="J267" s="4">
        <v>12.42</v>
      </c>
      <c r="K267" s="4">
        <v>49.68</v>
      </c>
    </row>
    <row r="268" spans="1:11" x14ac:dyDescent="0.25">
      <c r="A268" t="s">
        <v>46</v>
      </c>
      <c r="B268" t="s">
        <v>68</v>
      </c>
      <c r="C268" t="s">
        <v>11</v>
      </c>
      <c r="D268" t="s">
        <v>240</v>
      </c>
      <c r="E268" s="1">
        <v>42390</v>
      </c>
      <c r="F268" s="1" t="str">
        <f>TEXT(Sales_tbl[[#This Row],[Order Date]],"MMM")</f>
        <v>Jan</v>
      </c>
      <c r="G268" s="1" t="str">
        <f>TEXT(Sales_tbl[[#This Row],[Order Date]],"YYY")</f>
        <v>2016</v>
      </c>
      <c r="H268" t="s">
        <v>13</v>
      </c>
      <c r="I268">
        <v>5</v>
      </c>
      <c r="J268" s="4">
        <v>12.42</v>
      </c>
      <c r="K268" s="4">
        <v>62.1</v>
      </c>
    </row>
    <row r="269" spans="1:11" x14ac:dyDescent="0.25">
      <c r="A269" t="s">
        <v>46</v>
      </c>
      <c r="B269" t="s">
        <v>68</v>
      </c>
      <c r="C269" t="s">
        <v>11</v>
      </c>
      <c r="D269" t="s">
        <v>69</v>
      </c>
      <c r="E269" s="1">
        <v>42390</v>
      </c>
      <c r="F269" s="1" t="str">
        <f>TEXT(Sales_tbl[[#This Row],[Order Date]],"MMM")</f>
        <v>Jan</v>
      </c>
      <c r="G269" s="1" t="str">
        <f>TEXT(Sales_tbl[[#This Row],[Order Date]],"YYY")</f>
        <v>2016</v>
      </c>
      <c r="H269" t="s">
        <v>13</v>
      </c>
      <c r="I269">
        <v>3</v>
      </c>
      <c r="J269" s="4">
        <v>12.42</v>
      </c>
      <c r="K269" s="4">
        <v>37.26</v>
      </c>
    </row>
    <row r="270" spans="1:11" x14ac:dyDescent="0.25">
      <c r="A270" t="s">
        <v>9</v>
      </c>
      <c r="B270" t="s">
        <v>21</v>
      </c>
      <c r="C270" t="s">
        <v>11</v>
      </c>
      <c r="D270" t="s">
        <v>58</v>
      </c>
      <c r="E270" s="1">
        <v>42390</v>
      </c>
      <c r="F270" s="1" t="str">
        <f>TEXT(Sales_tbl[[#This Row],[Order Date]],"MMM")</f>
        <v>Jan</v>
      </c>
      <c r="G270" s="1" t="str">
        <f>TEXT(Sales_tbl[[#This Row],[Order Date]],"YYY")</f>
        <v>2016</v>
      </c>
      <c r="H270" t="s">
        <v>13</v>
      </c>
      <c r="I270">
        <v>2</v>
      </c>
      <c r="J270" s="4">
        <v>12.42</v>
      </c>
      <c r="K270" s="4">
        <v>24.84</v>
      </c>
    </row>
    <row r="271" spans="1:11" x14ac:dyDescent="0.25">
      <c r="A271" t="s">
        <v>25</v>
      </c>
      <c r="B271" t="s">
        <v>122</v>
      </c>
      <c r="C271" t="s">
        <v>18</v>
      </c>
      <c r="D271" t="s">
        <v>123</v>
      </c>
      <c r="E271" s="1">
        <v>42390</v>
      </c>
      <c r="F271" s="1" t="str">
        <f>TEXT(Sales_tbl[[#This Row],[Order Date]],"MMM")</f>
        <v>Jan</v>
      </c>
      <c r="G271" s="1" t="str">
        <f>TEXT(Sales_tbl[[#This Row],[Order Date]],"YYY")</f>
        <v>2016</v>
      </c>
      <c r="H271" t="s">
        <v>27</v>
      </c>
      <c r="I271">
        <v>2</v>
      </c>
      <c r="J271" s="4">
        <v>53.35</v>
      </c>
      <c r="K271" s="4">
        <v>106.7</v>
      </c>
    </row>
    <row r="272" spans="1:11" x14ac:dyDescent="0.25">
      <c r="A272" t="s">
        <v>9</v>
      </c>
      <c r="B272" t="s">
        <v>14</v>
      </c>
      <c r="C272" t="s">
        <v>11</v>
      </c>
      <c r="D272" t="s">
        <v>180</v>
      </c>
      <c r="E272" s="1">
        <v>42390</v>
      </c>
      <c r="F272" s="1" t="str">
        <f>TEXT(Sales_tbl[[#This Row],[Order Date]],"MMM")</f>
        <v>Jan</v>
      </c>
      <c r="G272" s="1" t="str">
        <f>TEXT(Sales_tbl[[#This Row],[Order Date]],"YYY")</f>
        <v>2016</v>
      </c>
      <c r="H272" t="s">
        <v>13</v>
      </c>
      <c r="I272">
        <v>7</v>
      </c>
      <c r="J272" s="4">
        <v>12.42</v>
      </c>
      <c r="K272" s="4">
        <v>86.94</v>
      </c>
    </row>
    <row r="273" spans="1:11" x14ac:dyDescent="0.25">
      <c r="A273" t="s">
        <v>9</v>
      </c>
      <c r="B273" t="s">
        <v>10</v>
      </c>
      <c r="C273" t="s">
        <v>11</v>
      </c>
      <c r="D273" t="s">
        <v>33</v>
      </c>
      <c r="E273" s="1">
        <v>42390</v>
      </c>
      <c r="F273" s="1" t="str">
        <f>TEXT(Sales_tbl[[#This Row],[Order Date]],"MMM")</f>
        <v>Jan</v>
      </c>
      <c r="G273" s="1" t="str">
        <f>TEXT(Sales_tbl[[#This Row],[Order Date]],"YYY")</f>
        <v>2016</v>
      </c>
      <c r="H273" t="s">
        <v>20</v>
      </c>
      <c r="I273">
        <v>8</v>
      </c>
      <c r="J273" s="4">
        <v>16.32</v>
      </c>
      <c r="K273" s="4">
        <v>130.56</v>
      </c>
    </row>
    <row r="274" spans="1:11" x14ac:dyDescent="0.25">
      <c r="A274" t="s">
        <v>9</v>
      </c>
      <c r="B274" t="s">
        <v>21</v>
      </c>
      <c r="C274" t="s">
        <v>11</v>
      </c>
      <c r="D274" t="s">
        <v>160</v>
      </c>
      <c r="E274" s="1">
        <v>42390</v>
      </c>
      <c r="F274" s="1" t="str">
        <f>TEXT(Sales_tbl[[#This Row],[Order Date]],"MMM")</f>
        <v>Jan</v>
      </c>
      <c r="G274" s="1" t="str">
        <f>TEXT(Sales_tbl[[#This Row],[Order Date]],"YYY")</f>
        <v>2016</v>
      </c>
      <c r="H274" t="s">
        <v>27</v>
      </c>
      <c r="I274">
        <v>2</v>
      </c>
      <c r="J274" s="4">
        <v>53.35</v>
      </c>
      <c r="K274" s="4">
        <v>106.7</v>
      </c>
    </row>
    <row r="275" spans="1:11" x14ac:dyDescent="0.25">
      <c r="A275" t="s">
        <v>9</v>
      </c>
      <c r="B275" t="s">
        <v>21</v>
      </c>
      <c r="C275" t="s">
        <v>11</v>
      </c>
      <c r="D275" t="s">
        <v>190</v>
      </c>
      <c r="E275" s="1">
        <v>42390</v>
      </c>
      <c r="F275" s="1" t="str">
        <f>TEXT(Sales_tbl[[#This Row],[Order Date]],"MMM")</f>
        <v>Jan</v>
      </c>
      <c r="G275" s="1" t="str">
        <f>TEXT(Sales_tbl[[#This Row],[Order Date]],"YYY")</f>
        <v>2016</v>
      </c>
      <c r="H275" t="s">
        <v>13</v>
      </c>
      <c r="I275">
        <v>8</v>
      </c>
      <c r="J275" s="4">
        <v>12.42</v>
      </c>
      <c r="K275" s="4">
        <v>99.36</v>
      </c>
    </row>
    <row r="276" spans="1:11" x14ac:dyDescent="0.25">
      <c r="A276" t="s">
        <v>9</v>
      </c>
      <c r="B276" t="s">
        <v>14</v>
      </c>
      <c r="C276" t="s">
        <v>11</v>
      </c>
      <c r="D276" t="s">
        <v>241</v>
      </c>
      <c r="E276" s="1">
        <v>42391</v>
      </c>
      <c r="F276" s="1" t="str">
        <f>TEXT(Sales_tbl[[#This Row],[Order Date]],"MMM")</f>
        <v>Jan</v>
      </c>
      <c r="G276" s="1" t="str">
        <f>TEXT(Sales_tbl[[#This Row],[Order Date]],"YYY")</f>
        <v>2016</v>
      </c>
      <c r="H276" t="s">
        <v>27</v>
      </c>
      <c r="I276">
        <v>10</v>
      </c>
      <c r="J276" s="4">
        <v>53.35</v>
      </c>
      <c r="K276" s="4">
        <v>533.5</v>
      </c>
    </row>
    <row r="277" spans="1:11" x14ac:dyDescent="0.25">
      <c r="A277" t="s">
        <v>25</v>
      </c>
      <c r="B277" t="s">
        <v>17</v>
      </c>
      <c r="C277" t="s">
        <v>18</v>
      </c>
      <c r="D277" t="s">
        <v>117</v>
      </c>
      <c r="E277" s="1">
        <v>42391</v>
      </c>
      <c r="F277" s="1" t="str">
        <f>TEXT(Sales_tbl[[#This Row],[Order Date]],"MMM")</f>
        <v>Jan</v>
      </c>
      <c r="G277" s="1" t="str">
        <f>TEXT(Sales_tbl[[#This Row],[Order Date]],"YYY")</f>
        <v>2016</v>
      </c>
      <c r="H277" t="s">
        <v>27</v>
      </c>
      <c r="I277">
        <v>4</v>
      </c>
      <c r="J277" s="4">
        <v>53.35</v>
      </c>
      <c r="K277" s="4">
        <v>213.4</v>
      </c>
    </row>
    <row r="278" spans="1:11" x14ac:dyDescent="0.25">
      <c r="A278" t="s">
        <v>16</v>
      </c>
      <c r="B278" t="s">
        <v>52</v>
      </c>
      <c r="C278" t="s">
        <v>18</v>
      </c>
      <c r="D278" t="s">
        <v>53</v>
      </c>
      <c r="E278" s="1">
        <v>42391</v>
      </c>
      <c r="F278" s="1" t="str">
        <f>TEXT(Sales_tbl[[#This Row],[Order Date]],"MMM")</f>
        <v>Jan</v>
      </c>
      <c r="G278" s="1" t="str">
        <f>TEXT(Sales_tbl[[#This Row],[Order Date]],"YYY")</f>
        <v>2016</v>
      </c>
      <c r="H278" t="s">
        <v>20</v>
      </c>
      <c r="I278">
        <v>3</v>
      </c>
      <c r="J278" s="4">
        <v>16.32</v>
      </c>
      <c r="K278" s="4">
        <v>48.96</v>
      </c>
    </row>
    <row r="279" spans="1:11" x14ac:dyDescent="0.25">
      <c r="A279" t="s">
        <v>46</v>
      </c>
      <c r="B279" t="s">
        <v>14</v>
      </c>
      <c r="C279" t="s">
        <v>11</v>
      </c>
      <c r="D279" t="s">
        <v>242</v>
      </c>
      <c r="E279" s="1">
        <v>42391</v>
      </c>
      <c r="F279" s="1" t="str">
        <f>TEXT(Sales_tbl[[#This Row],[Order Date]],"MMM")</f>
        <v>Jan</v>
      </c>
      <c r="G279" s="1" t="str">
        <f>TEXT(Sales_tbl[[#This Row],[Order Date]],"YYY")</f>
        <v>2016</v>
      </c>
      <c r="H279" t="s">
        <v>27</v>
      </c>
      <c r="I279">
        <v>1</v>
      </c>
      <c r="J279" s="4">
        <v>53.35</v>
      </c>
      <c r="K279" s="4">
        <v>53.35</v>
      </c>
    </row>
    <row r="280" spans="1:11" x14ac:dyDescent="0.25">
      <c r="A280" t="s">
        <v>9</v>
      </c>
      <c r="B280" t="s">
        <v>14</v>
      </c>
      <c r="C280" t="s">
        <v>11</v>
      </c>
      <c r="D280" t="s">
        <v>225</v>
      </c>
      <c r="E280" s="1">
        <v>42391</v>
      </c>
      <c r="F280" s="1" t="str">
        <f>TEXT(Sales_tbl[[#This Row],[Order Date]],"MMM")</f>
        <v>Jan</v>
      </c>
      <c r="G280" s="1" t="str">
        <f>TEXT(Sales_tbl[[#This Row],[Order Date]],"YYY")</f>
        <v>2016</v>
      </c>
      <c r="H280" t="s">
        <v>13</v>
      </c>
      <c r="I280">
        <v>2</v>
      </c>
      <c r="J280" s="4">
        <v>12.42</v>
      </c>
      <c r="K280" s="4">
        <v>24.84</v>
      </c>
    </row>
    <row r="281" spans="1:11" x14ac:dyDescent="0.25">
      <c r="A281" t="s">
        <v>25</v>
      </c>
      <c r="B281" t="s">
        <v>52</v>
      </c>
      <c r="C281" t="s">
        <v>18</v>
      </c>
      <c r="D281" t="s">
        <v>243</v>
      </c>
      <c r="E281" s="1">
        <v>42391</v>
      </c>
      <c r="F281" s="1" t="str">
        <f>TEXT(Sales_tbl[[#This Row],[Order Date]],"MMM")</f>
        <v>Jan</v>
      </c>
      <c r="G281" s="1" t="str">
        <f>TEXT(Sales_tbl[[#This Row],[Order Date]],"YYY")</f>
        <v>2016</v>
      </c>
      <c r="H281" t="s">
        <v>13</v>
      </c>
      <c r="I281">
        <v>8</v>
      </c>
      <c r="J281" s="4">
        <v>12.42</v>
      </c>
      <c r="K281" s="4">
        <v>99.36</v>
      </c>
    </row>
    <row r="282" spans="1:11" x14ac:dyDescent="0.25">
      <c r="A282" t="s">
        <v>25</v>
      </c>
      <c r="B282" t="s">
        <v>52</v>
      </c>
      <c r="C282" t="s">
        <v>18</v>
      </c>
      <c r="D282" t="s">
        <v>232</v>
      </c>
      <c r="E282" s="1">
        <v>42391</v>
      </c>
      <c r="F282" s="1" t="str">
        <f>TEXT(Sales_tbl[[#This Row],[Order Date]],"MMM")</f>
        <v>Jan</v>
      </c>
      <c r="G282" s="1" t="str">
        <f>TEXT(Sales_tbl[[#This Row],[Order Date]],"YYY")</f>
        <v>2016</v>
      </c>
      <c r="H282" t="s">
        <v>27</v>
      </c>
      <c r="I282">
        <v>2</v>
      </c>
      <c r="J282" s="4">
        <v>53.35</v>
      </c>
      <c r="K282" s="4">
        <v>106.7</v>
      </c>
    </row>
    <row r="283" spans="1:11" x14ac:dyDescent="0.25">
      <c r="A283" t="s">
        <v>9</v>
      </c>
      <c r="B283" t="s">
        <v>21</v>
      </c>
      <c r="C283" t="s">
        <v>11</v>
      </c>
      <c r="D283" t="s">
        <v>171</v>
      </c>
      <c r="E283" s="1">
        <v>42391</v>
      </c>
      <c r="F283" s="1" t="str">
        <f>TEXT(Sales_tbl[[#This Row],[Order Date]],"MMM")</f>
        <v>Jan</v>
      </c>
      <c r="G283" s="1" t="str">
        <f>TEXT(Sales_tbl[[#This Row],[Order Date]],"YYY")</f>
        <v>2016</v>
      </c>
      <c r="H283" t="s">
        <v>27</v>
      </c>
      <c r="I283">
        <v>10</v>
      </c>
      <c r="J283" s="4">
        <v>53.35</v>
      </c>
      <c r="K283" s="4">
        <v>533.5</v>
      </c>
    </row>
    <row r="284" spans="1:11" x14ac:dyDescent="0.25">
      <c r="A284" t="s">
        <v>46</v>
      </c>
      <c r="B284" t="s">
        <v>21</v>
      </c>
      <c r="C284" t="s">
        <v>11</v>
      </c>
      <c r="D284" t="s">
        <v>234</v>
      </c>
      <c r="E284" s="1">
        <v>42391</v>
      </c>
      <c r="F284" s="1" t="str">
        <f>TEXT(Sales_tbl[[#This Row],[Order Date]],"MMM")</f>
        <v>Jan</v>
      </c>
      <c r="G284" s="1" t="str">
        <f>TEXT(Sales_tbl[[#This Row],[Order Date]],"YYY")</f>
        <v>2016</v>
      </c>
      <c r="H284" t="s">
        <v>24</v>
      </c>
      <c r="I284">
        <v>7</v>
      </c>
      <c r="J284" s="4">
        <v>17.829999999999998</v>
      </c>
      <c r="K284" s="4">
        <v>124.80999999999999</v>
      </c>
    </row>
    <row r="285" spans="1:11" x14ac:dyDescent="0.25">
      <c r="A285" t="s">
        <v>9</v>
      </c>
      <c r="B285" t="s">
        <v>10</v>
      </c>
      <c r="C285" t="s">
        <v>11</v>
      </c>
      <c r="D285" t="s">
        <v>244</v>
      </c>
      <c r="E285" s="1">
        <v>42391</v>
      </c>
      <c r="F285" s="1" t="str">
        <f>TEXT(Sales_tbl[[#This Row],[Order Date]],"MMM")</f>
        <v>Jan</v>
      </c>
      <c r="G285" s="1" t="str">
        <f>TEXT(Sales_tbl[[#This Row],[Order Date]],"YYY")</f>
        <v>2016</v>
      </c>
      <c r="H285" t="s">
        <v>13</v>
      </c>
      <c r="I285">
        <v>4</v>
      </c>
      <c r="J285" s="4">
        <v>12.42</v>
      </c>
      <c r="K285" s="4">
        <v>49.68</v>
      </c>
    </row>
    <row r="286" spans="1:11" x14ac:dyDescent="0.25">
      <c r="A286" t="s">
        <v>30</v>
      </c>
      <c r="B286" t="s">
        <v>14</v>
      </c>
      <c r="C286" t="s">
        <v>11</v>
      </c>
      <c r="D286" t="s">
        <v>241</v>
      </c>
      <c r="E286" s="1">
        <v>42391</v>
      </c>
      <c r="F286" s="1" t="str">
        <f>TEXT(Sales_tbl[[#This Row],[Order Date]],"MMM")</f>
        <v>Jan</v>
      </c>
      <c r="G286" s="1" t="str">
        <f>TEXT(Sales_tbl[[#This Row],[Order Date]],"YYY")</f>
        <v>2016</v>
      </c>
      <c r="H286" t="s">
        <v>24</v>
      </c>
      <c r="I286">
        <v>2</v>
      </c>
      <c r="J286" s="4">
        <v>17.829999999999998</v>
      </c>
      <c r="K286" s="4">
        <v>35.659999999999997</v>
      </c>
    </row>
    <row r="287" spans="1:11" x14ac:dyDescent="0.25">
      <c r="A287" t="s">
        <v>9</v>
      </c>
      <c r="B287" t="s">
        <v>14</v>
      </c>
      <c r="C287" t="s">
        <v>11</v>
      </c>
      <c r="D287" t="s">
        <v>245</v>
      </c>
      <c r="E287" s="1">
        <v>42391</v>
      </c>
      <c r="F287" s="1" t="str">
        <f>TEXT(Sales_tbl[[#This Row],[Order Date]],"MMM")</f>
        <v>Jan</v>
      </c>
      <c r="G287" s="1" t="str">
        <f>TEXT(Sales_tbl[[#This Row],[Order Date]],"YYY")</f>
        <v>2016</v>
      </c>
      <c r="H287" t="s">
        <v>27</v>
      </c>
      <c r="I287">
        <v>7</v>
      </c>
      <c r="J287" s="4">
        <v>53.35</v>
      </c>
      <c r="K287" s="4">
        <v>373.45</v>
      </c>
    </row>
    <row r="288" spans="1:11" x14ac:dyDescent="0.25">
      <c r="A288" t="s">
        <v>25</v>
      </c>
      <c r="B288" t="s">
        <v>17</v>
      </c>
      <c r="C288" t="s">
        <v>18</v>
      </c>
      <c r="D288" t="s">
        <v>246</v>
      </c>
      <c r="E288" s="1">
        <v>42392</v>
      </c>
      <c r="F288" s="1" t="str">
        <f>TEXT(Sales_tbl[[#This Row],[Order Date]],"MMM")</f>
        <v>Jan</v>
      </c>
      <c r="G288" s="1" t="str">
        <f>TEXT(Sales_tbl[[#This Row],[Order Date]],"YYY")</f>
        <v>2016</v>
      </c>
      <c r="H288" t="s">
        <v>27</v>
      </c>
      <c r="I288">
        <v>9</v>
      </c>
      <c r="J288" s="4">
        <v>53.35</v>
      </c>
      <c r="K288" s="4">
        <v>480.15000000000003</v>
      </c>
    </row>
    <row r="289" spans="1:11" x14ac:dyDescent="0.25">
      <c r="A289" t="s">
        <v>30</v>
      </c>
      <c r="B289" t="s">
        <v>14</v>
      </c>
      <c r="C289" t="s">
        <v>11</v>
      </c>
      <c r="D289" t="s">
        <v>196</v>
      </c>
      <c r="E289" s="1">
        <v>42392</v>
      </c>
      <c r="F289" s="1" t="str">
        <f>TEXT(Sales_tbl[[#This Row],[Order Date]],"MMM")</f>
        <v>Jan</v>
      </c>
      <c r="G289" s="1" t="str">
        <f>TEXT(Sales_tbl[[#This Row],[Order Date]],"YYY")</f>
        <v>2016</v>
      </c>
      <c r="H289" t="s">
        <v>27</v>
      </c>
      <c r="I289">
        <v>6</v>
      </c>
      <c r="J289" s="4">
        <v>53.35</v>
      </c>
      <c r="K289" s="4">
        <v>320.10000000000002</v>
      </c>
    </row>
    <row r="290" spans="1:11" x14ac:dyDescent="0.25">
      <c r="A290" t="s">
        <v>16</v>
      </c>
      <c r="B290" t="s">
        <v>34</v>
      </c>
      <c r="C290" t="s">
        <v>18</v>
      </c>
      <c r="D290" t="s">
        <v>164</v>
      </c>
      <c r="E290" s="1">
        <v>42392</v>
      </c>
      <c r="F290" s="1" t="str">
        <f>TEXT(Sales_tbl[[#This Row],[Order Date]],"MMM")</f>
        <v>Jan</v>
      </c>
      <c r="G290" s="1" t="str">
        <f>TEXT(Sales_tbl[[#This Row],[Order Date]],"YYY")</f>
        <v>2016</v>
      </c>
      <c r="H290" t="s">
        <v>27</v>
      </c>
      <c r="I290">
        <v>7</v>
      </c>
      <c r="J290" s="4">
        <v>53.35</v>
      </c>
      <c r="K290" s="4">
        <v>373.45</v>
      </c>
    </row>
    <row r="291" spans="1:11" x14ac:dyDescent="0.25">
      <c r="A291" t="s">
        <v>25</v>
      </c>
      <c r="B291" t="s">
        <v>34</v>
      </c>
      <c r="C291" t="s">
        <v>18</v>
      </c>
      <c r="D291" t="s">
        <v>247</v>
      </c>
      <c r="E291" s="1">
        <v>42392</v>
      </c>
      <c r="F291" s="1" t="str">
        <f>TEXT(Sales_tbl[[#This Row],[Order Date]],"MMM")</f>
        <v>Jan</v>
      </c>
      <c r="G291" s="1" t="str">
        <f>TEXT(Sales_tbl[[#This Row],[Order Date]],"YYY")</f>
        <v>2016</v>
      </c>
      <c r="H291" t="s">
        <v>20</v>
      </c>
      <c r="I291">
        <v>5</v>
      </c>
      <c r="J291" s="4">
        <v>16.32</v>
      </c>
      <c r="K291" s="4">
        <v>81.599999999999994</v>
      </c>
    </row>
    <row r="292" spans="1:11" x14ac:dyDescent="0.25">
      <c r="A292" t="s">
        <v>16</v>
      </c>
      <c r="B292" t="s">
        <v>52</v>
      </c>
      <c r="C292" t="s">
        <v>18</v>
      </c>
      <c r="D292" t="s">
        <v>248</v>
      </c>
      <c r="E292" s="1">
        <v>42392</v>
      </c>
      <c r="F292" s="1" t="str">
        <f>TEXT(Sales_tbl[[#This Row],[Order Date]],"MMM")</f>
        <v>Jan</v>
      </c>
      <c r="G292" s="1" t="str">
        <f>TEXT(Sales_tbl[[#This Row],[Order Date]],"YYY")</f>
        <v>2016</v>
      </c>
      <c r="H292" t="s">
        <v>27</v>
      </c>
      <c r="I292">
        <v>5</v>
      </c>
      <c r="J292" s="4">
        <v>53.35</v>
      </c>
      <c r="K292" s="4">
        <v>266.75</v>
      </c>
    </row>
    <row r="293" spans="1:11" x14ac:dyDescent="0.25">
      <c r="A293" t="s">
        <v>9</v>
      </c>
      <c r="B293" t="s">
        <v>14</v>
      </c>
      <c r="C293" t="s">
        <v>11</v>
      </c>
      <c r="D293" t="s">
        <v>245</v>
      </c>
      <c r="E293" s="1">
        <v>42392</v>
      </c>
      <c r="F293" s="1" t="str">
        <f>TEXT(Sales_tbl[[#This Row],[Order Date]],"MMM")</f>
        <v>Jan</v>
      </c>
      <c r="G293" s="1" t="str">
        <f>TEXT(Sales_tbl[[#This Row],[Order Date]],"YYY")</f>
        <v>2016</v>
      </c>
      <c r="H293" t="s">
        <v>13</v>
      </c>
      <c r="I293">
        <v>10</v>
      </c>
      <c r="J293" s="4">
        <v>12.42</v>
      </c>
      <c r="K293" s="4">
        <v>124.2</v>
      </c>
    </row>
    <row r="294" spans="1:11" x14ac:dyDescent="0.25">
      <c r="A294" t="s">
        <v>16</v>
      </c>
      <c r="B294" t="s">
        <v>17</v>
      </c>
      <c r="C294" t="s">
        <v>18</v>
      </c>
      <c r="D294" t="s">
        <v>249</v>
      </c>
      <c r="E294" s="1">
        <v>42392</v>
      </c>
      <c r="F294" s="1" t="str">
        <f>TEXT(Sales_tbl[[#This Row],[Order Date]],"MMM")</f>
        <v>Jan</v>
      </c>
      <c r="G294" s="1" t="str">
        <f>TEXT(Sales_tbl[[#This Row],[Order Date]],"YYY")</f>
        <v>2016</v>
      </c>
      <c r="H294" t="s">
        <v>13</v>
      </c>
      <c r="I294">
        <v>10</v>
      </c>
      <c r="J294" s="4">
        <v>12.42</v>
      </c>
      <c r="K294" s="4">
        <v>124.2</v>
      </c>
    </row>
    <row r="295" spans="1:11" x14ac:dyDescent="0.25">
      <c r="A295" t="s">
        <v>9</v>
      </c>
      <c r="B295" t="s">
        <v>14</v>
      </c>
      <c r="C295" t="s">
        <v>11</v>
      </c>
      <c r="D295" t="s">
        <v>250</v>
      </c>
      <c r="E295" s="1">
        <v>42392</v>
      </c>
      <c r="F295" s="1" t="str">
        <f>TEXT(Sales_tbl[[#This Row],[Order Date]],"MMM")</f>
        <v>Jan</v>
      </c>
      <c r="G295" s="1" t="str">
        <f>TEXT(Sales_tbl[[#This Row],[Order Date]],"YYY")</f>
        <v>2016</v>
      </c>
      <c r="H295" t="s">
        <v>27</v>
      </c>
      <c r="I295">
        <v>3</v>
      </c>
      <c r="J295" s="4">
        <v>53.35</v>
      </c>
      <c r="K295" s="4">
        <v>160.05000000000001</v>
      </c>
    </row>
    <row r="296" spans="1:11" x14ac:dyDescent="0.25">
      <c r="A296" t="s">
        <v>46</v>
      </c>
      <c r="B296" t="s">
        <v>10</v>
      </c>
      <c r="C296" t="s">
        <v>11</v>
      </c>
      <c r="D296" t="s">
        <v>102</v>
      </c>
      <c r="E296" s="1">
        <v>42392</v>
      </c>
      <c r="F296" s="1" t="str">
        <f>TEXT(Sales_tbl[[#This Row],[Order Date]],"MMM")</f>
        <v>Jan</v>
      </c>
      <c r="G296" s="1" t="str">
        <f>TEXT(Sales_tbl[[#This Row],[Order Date]],"YYY")</f>
        <v>2016</v>
      </c>
      <c r="H296" t="s">
        <v>27</v>
      </c>
      <c r="I296">
        <v>5</v>
      </c>
      <c r="J296" s="4">
        <v>53.35</v>
      </c>
      <c r="K296" s="4">
        <v>266.75</v>
      </c>
    </row>
    <row r="297" spans="1:11" x14ac:dyDescent="0.25">
      <c r="A297" t="s">
        <v>25</v>
      </c>
      <c r="B297" t="s">
        <v>34</v>
      </c>
      <c r="C297" t="s">
        <v>18</v>
      </c>
      <c r="D297" t="s">
        <v>251</v>
      </c>
      <c r="E297" s="1">
        <v>42392</v>
      </c>
      <c r="F297" s="1" t="str">
        <f>TEXT(Sales_tbl[[#This Row],[Order Date]],"MMM")</f>
        <v>Jan</v>
      </c>
      <c r="G297" s="1" t="str">
        <f>TEXT(Sales_tbl[[#This Row],[Order Date]],"YYY")</f>
        <v>2016</v>
      </c>
      <c r="H297" t="s">
        <v>13</v>
      </c>
      <c r="I297">
        <v>4</v>
      </c>
      <c r="J297" s="4">
        <v>12.42</v>
      </c>
      <c r="K297" s="4">
        <v>49.68</v>
      </c>
    </row>
    <row r="298" spans="1:11" x14ac:dyDescent="0.25">
      <c r="A298" t="s">
        <v>30</v>
      </c>
      <c r="B298" t="s">
        <v>14</v>
      </c>
      <c r="C298" t="s">
        <v>11</v>
      </c>
      <c r="D298" t="s">
        <v>60</v>
      </c>
      <c r="E298" s="1">
        <v>42393</v>
      </c>
      <c r="F298" s="1" t="str">
        <f>TEXT(Sales_tbl[[#This Row],[Order Date]],"MMM")</f>
        <v>Jan</v>
      </c>
      <c r="G298" s="1" t="str">
        <f>TEXT(Sales_tbl[[#This Row],[Order Date]],"YYY")</f>
        <v>2016</v>
      </c>
      <c r="H298" t="s">
        <v>20</v>
      </c>
      <c r="I298">
        <v>10</v>
      </c>
      <c r="J298" s="4">
        <v>16.32</v>
      </c>
      <c r="K298" s="4">
        <v>163.19999999999999</v>
      </c>
    </row>
    <row r="299" spans="1:11" x14ac:dyDescent="0.25">
      <c r="A299" t="s">
        <v>46</v>
      </c>
      <c r="B299" t="s">
        <v>14</v>
      </c>
      <c r="C299" t="s">
        <v>11</v>
      </c>
      <c r="D299" t="s">
        <v>252</v>
      </c>
      <c r="E299" s="1">
        <v>42393</v>
      </c>
      <c r="F299" s="1" t="str">
        <f>TEXT(Sales_tbl[[#This Row],[Order Date]],"MMM")</f>
        <v>Jan</v>
      </c>
      <c r="G299" s="1" t="str">
        <f>TEXT(Sales_tbl[[#This Row],[Order Date]],"YYY")</f>
        <v>2016</v>
      </c>
      <c r="H299" t="s">
        <v>24</v>
      </c>
      <c r="I299">
        <v>6</v>
      </c>
      <c r="J299" s="4">
        <v>17.829999999999998</v>
      </c>
      <c r="K299" s="4">
        <v>106.97999999999999</v>
      </c>
    </row>
    <row r="300" spans="1:11" x14ac:dyDescent="0.25">
      <c r="A300" t="s">
        <v>25</v>
      </c>
      <c r="B300" t="s">
        <v>17</v>
      </c>
      <c r="C300" t="s">
        <v>18</v>
      </c>
      <c r="D300" t="s">
        <v>253</v>
      </c>
      <c r="E300" s="1">
        <v>42393</v>
      </c>
      <c r="F300" s="1" t="str">
        <f>TEXT(Sales_tbl[[#This Row],[Order Date]],"MMM")</f>
        <v>Jan</v>
      </c>
      <c r="G300" s="1" t="str">
        <f>TEXT(Sales_tbl[[#This Row],[Order Date]],"YYY")</f>
        <v>2016</v>
      </c>
      <c r="H300" t="s">
        <v>13</v>
      </c>
      <c r="I300">
        <v>6</v>
      </c>
      <c r="J300" s="4">
        <v>12.42</v>
      </c>
      <c r="K300" s="4">
        <v>74.52</v>
      </c>
    </row>
    <row r="301" spans="1:11" x14ac:dyDescent="0.25">
      <c r="A301" t="s">
        <v>16</v>
      </c>
      <c r="B301" t="s">
        <v>17</v>
      </c>
      <c r="C301" t="s">
        <v>18</v>
      </c>
      <c r="D301" t="s">
        <v>174</v>
      </c>
      <c r="E301" s="1">
        <v>42393</v>
      </c>
      <c r="F301" s="1" t="str">
        <f>TEXT(Sales_tbl[[#This Row],[Order Date]],"MMM")</f>
        <v>Jan</v>
      </c>
      <c r="G301" s="1" t="str">
        <f>TEXT(Sales_tbl[[#This Row],[Order Date]],"YYY")</f>
        <v>2016</v>
      </c>
      <c r="H301" t="s">
        <v>13</v>
      </c>
      <c r="I301">
        <v>7</v>
      </c>
      <c r="J301" s="4">
        <v>12.42</v>
      </c>
      <c r="K301" s="4">
        <v>86.94</v>
      </c>
    </row>
    <row r="302" spans="1:11" x14ac:dyDescent="0.25">
      <c r="A302" t="s">
        <v>25</v>
      </c>
      <c r="B302" t="s">
        <v>34</v>
      </c>
      <c r="C302" t="s">
        <v>18</v>
      </c>
      <c r="D302" t="s">
        <v>254</v>
      </c>
      <c r="E302" s="1">
        <v>42393</v>
      </c>
      <c r="F302" s="1" t="str">
        <f>TEXT(Sales_tbl[[#This Row],[Order Date]],"MMM")</f>
        <v>Jan</v>
      </c>
      <c r="G302" s="1" t="str">
        <f>TEXT(Sales_tbl[[#This Row],[Order Date]],"YYY")</f>
        <v>2016</v>
      </c>
      <c r="H302" t="s">
        <v>20</v>
      </c>
      <c r="I302">
        <v>7</v>
      </c>
      <c r="J302" s="4">
        <v>16.32</v>
      </c>
      <c r="K302" s="4">
        <v>114.24000000000001</v>
      </c>
    </row>
    <row r="303" spans="1:11" x14ac:dyDescent="0.25">
      <c r="A303" t="s">
        <v>30</v>
      </c>
      <c r="B303" t="s">
        <v>68</v>
      </c>
      <c r="C303" t="s">
        <v>11</v>
      </c>
      <c r="D303" t="s">
        <v>137</v>
      </c>
      <c r="E303" s="1">
        <v>42393</v>
      </c>
      <c r="F303" s="1" t="str">
        <f>TEXT(Sales_tbl[[#This Row],[Order Date]],"MMM")</f>
        <v>Jan</v>
      </c>
      <c r="G303" s="1" t="str">
        <f>TEXT(Sales_tbl[[#This Row],[Order Date]],"YYY")</f>
        <v>2016</v>
      </c>
      <c r="H303" t="s">
        <v>13</v>
      </c>
      <c r="I303">
        <v>6</v>
      </c>
      <c r="J303" s="4">
        <v>12.42</v>
      </c>
      <c r="K303" s="4">
        <v>74.52</v>
      </c>
    </row>
    <row r="304" spans="1:11" x14ac:dyDescent="0.25">
      <c r="A304" t="s">
        <v>46</v>
      </c>
      <c r="B304" t="s">
        <v>14</v>
      </c>
      <c r="C304" t="s">
        <v>11</v>
      </c>
      <c r="D304" t="s">
        <v>255</v>
      </c>
      <c r="E304" s="1">
        <v>42393</v>
      </c>
      <c r="F304" s="1" t="str">
        <f>TEXT(Sales_tbl[[#This Row],[Order Date]],"MMM")</f>
        <v>Jan</v>
      </c>
      <c r="G304" s="1" t="str">
        <f>TEXT(Sales_tbl[[#This Row],[Order Date]],"YYY")</f>
        <v>2016</v>
      </c>
      <c r="H304" t="s">
        <v>13</v>
      </c>
      <c r="I304">
        <v>2</v>
      </c>
      <c r="J304" s="4">
        <v>12.42</v>
      </c>
      <c r="K304" s="4">
        <v>24.84</v>
      </c>
    </row>
    <row r="305" spans="1:11" x14ac:dyDescent="0.25">
      <c r="A305" t="s">
        <v>16</v>
      </c>
      <c r="B305" t="s">
        <v>17</v>
      </c>
      <c r="C305" t="s">
        <v>18</v>
      </c>
      <c r="D305" t="s">
        <v>238</v>
      </c>
      <c r="E305" s="1">
        <v>42393</v>
      </c>
      <c r="F305" s="1" t="str">
        <f>TEXT(Sales_tbl[[#This Row],[Order Date]],"MMM")</f>
        <v>Jan</v>
      </c>
      <c r="G305" s="1" t="str">
        <f>TEXT(Sales_tbl[[#This Row],[Order Date]],"YYY")</f>
        <v>2016</v>
      </c>
      <c r="H305" t="s">
        <v>20</v>
      </c>
      <c r="I305">
        <v>9</v>
      </c>
      <c r="J305" s="4">
        <v>16.32</v>
      </c>
      <c r="K305" s="4">
        <v>146.88</v>
      </c>
    </row>
    <row r="306" spans="1:11" x14ac:dyDescent="0.25">
      <c r="A306" t="s">
        <v>46</v>
      </c>
      <c r="B306" t="s">
        <v>14</v>
      </c>
      <c r="C306" t="s">
        <v>11</v>
      </c>
      <c r="D306" t="s">
        <v>256</v>
      </c>
      <c r="E306" s="1">
        <v>42393</v>
      </c>
      <c r="F306" s="1" t="str">
        <f>TEXT(Sales_tbl[[#This Row],[Order Date]],"MMM")</f>
        <v>Jan</v>
      </c>
      <c r="G306" s="1" t="str">
        <f>TEXT(Sales_tbl[[#This Row],[Order Date]],"YYY")</f>
        <v>2016</v>
      </c>
      <c r="H306" t="s">
        <v>13</v>
      </c>
      <c r="I306">
        <v>4</v>
      </c>
      <c r="J306" s="4">
        <v>12.42</v>
      </c>
      <c r="K306" s="4">
        <v>49.68</v>
      </c>
    </row>
    <row r="307" spans="1:11" x14ac:dyDescent="0.25">
      <c r="A307" t="s">
        <v>30</v>
      </c>
      <c r="B307" t="s">
        <v>10</v>
      </c>
      <c r="C307" t="s">
        <v>11</v>
      </c>
      <c r="D307" t="s">
        <v>257</v>
      </c>
      <c r="E307" s="1">
        <v>42393</v>
      </c>
      <c r="F307" s="1" t="str">
        <f>TEXT(Sales_tbl[[#This Row],[Order Date]],"MMM")</f>
        <v>Jan</v>
      </c>
      <c r="G307" s="1" t="str">
        <f>TEXT(Sales_tbl[[#This Row],[Order Date]],"YYY")</f>
        <v>2016</v>
      </c>
      <c r="H307" t="s">
        <v>13</v>
      </c>
      <c r="I307">
        <v>6</v>
      </c>
      <c r="J307" s="4">
        <v>12.42</v>
      </c>
      <c r="K307" s="4">
        <v>74.52</v>
      </c>
    </row>
    <row r="308" spans="1:11" x14ac:dyDescent="0.25">
      <c r="A308" t="s">
        <v>9</v>
      </c>
      <c r="B308" t="s">
        <v>10</v>
      </c>
      <c r="C308" t="s">
        <v>11</v>
      </c>
      <c r="D308" t="s">
        <v>258</v>
      </c>
      <c r="E308" s="1">
        <v>42393</v>
      </c>
      <c r="F308" s="1" t="str">
        <f>TEXT(Sales_tbl[[#This Row],[Order Date]],"MMM")</f>
        <v>Jan</v>
      </c>
      <c r="G308" s="1" t="str">
        <f>TEXT(Sales_tbl[[#This Row],[Order Date]],"YYY")</f>
        <v>2016</v>
      </c>
      <c r="H308" t="s">
        <v>20</v>
      </c>
      <c r="I308">
        <v>6</v>
      </c>
      <c r="J308" s="4">
        <v>16.32</v>
      </c>
      <c r="K308" s="4">
        <v>97.92</v>
      </c>
    </row>
    <row r="309" spans="1:11" x14ac:dyDescent="0.25">
      <c r="A309" t="s">
        <v>9</v>
      </c>
      <c r="B309" t="s">
        <v>14</v>
      </c>
      <c r="C309" t="s">
        <v>11</v>
      </c>
      <c r="D309" t="s">
        <v>250</v>
      </c>
      <c r="E309" s="1">
        <v>42393</v>
      </c>
      <c r="F309" s="1" t="str">
        <f>TEXT(Sales_tbl[[#This Row],[Order Date]],"MMM")</f>
        <v>Jan</v>
      </c>
      <c r="G309" s="1" t="str">
        <f>TEXT(Sales_tbl[[#This Row],[Order Date]],"YYY")</f>
        <v>2016</v>
      </c>
      <c r="H309" t="s">
        <v>13</v>
      </c>
      <c r="I309">
        <v>10</v>
      </c>
      <c r="J309" s="4">
        <v>12.42</v>
      </c>
      <c r="K309" s="4">
        <v>124.2</v>
      </c>
    </row>
    <row r="310" spans="1:11" x14ac:dyDescent="0.25">
      <c r="A310" t="s">
        <v>16</v>
      </c>
      <c r="B310" t="s">
        <v>52</v>
      </c>
      <c r="C310" t="s">
        <v>18</v>
      </c>
      <c r="D310" t="s">
        <v>259</v>
      </c>
      <c r="E310" s="1">
        <v>42393</v>
      </c>
      <c r="F310" s="1" t="str">
        <f>TEXT(Sales_tbl[[#This Row],[Order Date]],"MMM")</f>
        <v>Jan</v>
      </c>
      <c r="G310" s="1" t="str">
        <f>TEXT(Sales_tbl[[#This Row],[Order Date]],"YYY")</f>
        <v>2016</v>
      </c>
      <c r="H310" t="s">
        <v>24</v>
      </c>
      <c r="I310">
        <v>6</v>
      </c>
      <c r="J310" s="4">
        <v>17.829999999999998</v>
      </c>
      <c r="K310" s="4">
        <v>106.97999999999999</v>
      </c>
    </row>
    <row r="311" spans="1:11" x14ac:dyDescent="0.25">
      <c r="A311" t="s">
        <v>25</v>
      </c>
      <c r="B311" t="s">
        <v>17</v>
      </c>
      <c r="C311" t="s">
        <v>18</v>
      </c>
      <c r="D311" t="s">
        <v>253</v>
      </c>
      <c r="E311" s="1">
        <v>42393</v>
      </c>
      <c r="F311" s="1" t="str">
        <f>TEXT(Sales_tbl[[#This Row],[Order Date]],"MMM")</f>
        <v>Jan</v>
      </c>
      <c r="G311" s="1" t="str">
        <f>TEXT(Sales_tbl[[#This Row],[Order Date]],"YYY")</f>
        <v>2016</v>
      </c>
      <c r="H311" t="s">
        <v>24</v>
      </c>
      <c r="I311">
        <v>8</v>
      </c>
      <c r="J311" s="4">
        <v>17.829999999999998</v>
      </c>
      <c r="K311" s="4">
        <v>142.63999999999999</v>
      </c>
    </row>
    <row r="312" spans="1:11" x14ac:dyDescent="0.25">
      <c r="A312" t="s">
        <v>25</v>
      </c>
      <c r="B312" t="s">
        <v>34</v>
      </c>
      <c r="C312" t="s">
        <v>18</v>
      </c>
      <c r="D312" t="s">
        <v>251</v>
      </c>
      <c r="E312" s="1">
        <v>42393</v>
      </c>
      <c r="F312" s="1" t="str">
        <f>TEXT(Sales_tbl[[#This Row],[Order Date]],"MMM")</f>
        <v>Jan</v>
      </c>
      <c r="G312" s="1" t="str">
        <f>TEXT(Sales_tbl[[#This Row],[Order Date]],"YYY")</f>
        <v>2016</v>
      </c>
      <c r="H312" t="s">
        <v>13</v>
      </c>
      <c r="I312">
        <v>8</v>
      </c>
      <c r="J312" s="4">
        <v>12.42</v>
      </c>
      <c r="K312" s="4">
        <v>99.36</v>
      </c>
    </row>
    <row r="313" spans="1:11" x14ac:dyDescent="0.25">
      <c r="A313" t="s">
        <v>30</v>
      </c>
      <c r="B313" t="s">
        <v>10</v>
      </c>
      <c r="C313" t="s">
        <v>11</v>
      </c>
      <c r="D313" t="s">
        <v>260</v>
      </c>
      <c r="E313" s="1">
        <v>42393</v>
      </c>
      <c r="F313" s="1" t="str">
        <f>TEXT(Sales_tbl[[#This Row],[Order Date]],"MMM")</f>
        <v>Jan</v>
      </c>
      <c r="G313" s="1" t="str">
        <f>TEXT(Sales_tbl[[#This Row],[Order Date]],"YYY")</f>
        <v>2016</v>
      </c>
      <c r="H313" t="s">
        <v>13</v>
      </c>
      <c r="I313">
        <v>3</v>
      </c>
      <c r="J313" s="4">
        <v>12.42</v>
      </c>
      <c r="K313" s="4">
        <v>37.26</v>
      </c>
    </row>
    <row r="314" spans="1:11" x14ac:dyDescent="0.25">
      <c r="A314" t="s">
        <v>16</v>
      </c>
      <c r="B314" t="s">
        <v>52</v>
      </c>
      <c r="C314" t="s">
        <v>18</v>
      </c>
      <c r="D314" t="s">
        <v>138</v>
      </c>
      <c r="E314" s="1">
        <v>42393</v>
      </c>
      <c r="F314" s="1" t="str">
        <f>TEXT(Sales_tbl[[#This Row],[Order Date]],"MMM")</f>
        <v>Jan</v>
      </c>
      <c r="G314" s="1" t="str">
        <f>TEXT(Sales_tbl[[#This Row],[Order Date]],"YYY")</f>
        <v>2016</v>
      </c>
      <c r="H314" t="s">
        <v>24</v>
      </c>
      <c r="I314">
        <v>9</v>
      </c>
      <c r="J314" s="4">
        <v>17.829999999999998</v>
      </c>
      <c r="K314" s="4">
        <v>160.46999999999997</v>
      </c>
    </row>
    <row r="315" spans="1:11" x14ac:dyDescent="0.25">
      <c r="A315" t="s">
        <v>30</v>
      </c>
      <c r="B315" t="s">
        <v>14</v>
      </c>
      <c r="C315" t="s">
        <v>11</v>
      </c>
      <c r="D315" t="s">
        <v>261</v>
      </c>
      <c r="E315" s="1">
        <v>42393</v>
      </c>
      <c r="F315" s="1" t="str">
        <f>TEXT(Sales_tbl[[#This Row],[Order Date]],"MMM")</f>
        <v>Jan</v>
      </c>
      <c r="G315" s="1" t="str">
        <f>TEXT(Sales_tbl[[#This Row],[Order Date]],"YYY")</f>
        <v>2016</v>
      </c>
      <c r="H315" t="s">
        <v>24</v>
      </c>
      <c r="I315">
        <v>2</v>
      </c>
      <c r="J315" s="4">
        <v>17.829999999999998</v>
      </c>
      <c r="K315" s="4">
        <v>35.659999999999997</v>
      </c>
    </row>
    <row r="316" spans="1:11" x14ac:dyDescent="0.25">
      <c r="A316" t="s">
        <v>25</v>
      </c>
      <c r="B316" t="s">
        <v>17</v>
      </c>
      <c r="C316" t="s">
        <v>18</v>
      </c>
      <c r="D316" t="s">
        <v>262</v>
      </c>
      <c r="E316" s="1">
        <v>42393</v>
      </c>
      <c r="F316" s="1" t="str">
        <f>TEXT(Sales_tbl[[#This Row],[Order Date]],"MMM")</f>
        <v>Jan</v>
      </c>
      <c r="G316" s="1" t="str">
        <f>TEXT(Sales_tbl[[#This Row],[Order Date]],"YYY")</f>
        <v>2016</v>
      </c>
      <c r="H316" t="s">
        <v>13</v>
      </c>
      <c r="I316">
        <v>7</v>
      </c>
      <c r="J316" s="4">
        <v>12.42</v>
      </c>
      <c r="K316" s="4">
        <v>86.94</v>
      </c>
    </row>
    <row r="317" spans="1:11" x14ac:dyDescent="0.25">
      <c r="A317" t="s">
        <v>25</v>
      </c>
      <c r="B317" t="s">
        <v>17</v>
      </c>
      <c r="C317" t="s">
        <v>18</v>
      </c>
      <c r="D317" t="s">
        <v>150</v>
      </c>
      <c r="E317" s="1">
        <v>42393</v>
      </c>
      <c r="F317" s="1" t="str">
        <f>TEXT(Sales_tbl[[#This Row],[Order Date]],"MMM")</f>
        <v>Jan</v>
      </c>
      <c r="G317" s="1" t="str">
        <f>TEXT(Sales_tbl[[#This Row],[Order Date]],"YYY")</f>
        <v>2016</v>
      </c>
      <c r="H317" t="s">
        <v>13</v>
      </c>
      <c r="I317">
        <v>4</v>
      </c>
      <c r="J317" s="4">
        <v>12.42</v>
      </c>
      <c r="K317" s="4">
        <v>49.68</v>
      </c>
    </row>
    <row r="318" spans="1:11" x14ac:dyDescent="0.25">
      <c r="A318" t="s">
        <v>9</v>
      </c>
      <c r="B318" t="s">
        <v>10</v>
      </c>
      <c r="C318" t="s">
        <v>11</v>
      </c>
      <c r="D318" t="s">
        <v>263</v>
      </c>
      <c r="E318" s="1">
        <v>42393</v>
      </c>
      <c r="F318" s="1" t="str">
        <f>TEXT(Sales_tbl[[#This Row],[Order Date]],"MMM")</f>
        <v>Jan</v>
      </c>
      <c r="G318" s="1" t="str">
        <f>TEXT(Sales_tbl[[#This Row],[Order Date]],"YYY")</f>
        <v>2016</v>
      </c>
      <c r="H318" t="s">
        <v>20</v>
      </c>
      <c r="I318">
        <v>10</v>
      </c>
      <c r="J318" s="4">
        <v>16.32</v>
      </c>
      <c r="K318" s="4">
        <v>163.19999999999999</v>
      </c>
    </row>
    <row r="319" spans="1:11" x14ac:dyDescent="0.25">
      <c r="A319" t="s">
        <v>9</v>
      </c>
      <c r="B319" t="s">
        <v>14</v>
      </c>
      <c r="C319" t="s">
        <v>11</v>
      </c>
      <c r="D319" t="s">
        <v>28</v>
      </c>
      <c r="E319" s="1">
        <v>42394</v>
      </c>
      <c r="F319" s="1" t="str">
        <f>TEXT(Sales_tbl[[#This Row],[Order Date]],"MMM")</f>
        <v>Jan</v>
      </c>
      <c r="G319" s="1" t="str">
        <f>TEXT(Sales_tbl[[#This Row],[Order Date]],"YYY")</f>
        <v>2016</v>
      </c>
      <c r="H319" t="s">
        <v>13</v>
      </c>
      <c r="I319">
        <v>3</v>
      </c>
      <c r="J319" s="4">
        <v>12.42</v>
      </c>
      <c r="K319" s="4">
        <v>37.26</v>
      </c>
    </row>
    <row r="320" spans="1:11" x14ac:dyDescent="0.25">
      <c r="A320" t="s">
        <v>9</v>
      </c>
      <c r="B320" t="s">
        <v>21</v>
      </c>
      <c r="C320" t="s">
        <v>11</v>
      </c>
      <c r="D320" t="s">
        <v>264</v>
      </c>
      <c r="E320" s="1">
        <v>42394</v>
      </c>
      <c r="F320" s="1" t="str">
        <f>TEXT(Sales_tbl[[#This Row],[Order Date]],"MMM")</f>
        <v>Jan</v>
      </c>
      <c r="G320" s="1" t="str">
        <f>TEXT(Sales_tbl[[#This Row],[Order Date]],"YYY")</f>
        <v>2016</v>
      </c>
      <c r="H320" t="s">
        <v>27</v>
      </c>
      <c r="I320">
        <v>5</v>
      </c>
      <c r="J320" s="4">
        <v>53.35</v>
      </c>
      <c r="K320" s="4">
        <v>266.75</v>
      </c>
    </row>
    <row r="321" spans="1:11" x14ac:dyDescent="0.25">
      <c r="A321" t="s">
        <v>30</v>
      </c>
      <c r="B321" t="s">
        <v>10</v>
      </c>
      <c r="C321" t="s">
        <v>11</v>
      </c>
      <c r="D321" t="s">
        <v>265</v>
      </c>
      <c r="E321" s="1">
        <v>42394</v>
      </c>
      <c r="F321" s="1" t="str">
        <f>TEXT(Sales_tbl[[#This Row],[Order Date]],"MMM")</f>
        <v>Jan</v>
      </c>
      <c r="G321" s="1" t="str">
        <f>TEXT(Sales_tbl[[#This Row],[Order Date]],"YYY")</f>
        <v>2016</v>
      </c>
      <c r="H321" t="s">
        <v>13</v>
      </c>
      <c r="I321">
        <v>8</v>
      </c>
      <c r="J321" s="4">
        <v>12.42</v>
      </c>
      <c r="K321" s="4">
        <v>99.36</v>
      </c>
    </row>
    <row r="322" spans="1:11" x14ac:dyDescent="0.25">
      <c r="A322" t="s">
        <v>46</v>
      </c>
      <c r="B322" t="s">
        <v>10</v>
      </c>
      <c r="C322" t="s">
        <v>11</v>
      </c>
      <c r="D322" t="s">
        <v>266</v>
      </c>
      <c r="E322" s="1">
        <v>42394</v>
      </c>
      <c r="F322" s="1" t="str">
        <f>TEXT(Sales_tbl[[#This Row],[Order Date]],"MMM")</f>
        <v>Jan</v>
      </c>
      <c r="G322" s="1" t="str">
        <f>TEXT(Sales_tbl[[#This Row],[Order Date]],"YYY")</f>
        <v>2016</v>
      </c>
      <c r="H322" t="s">
        <v>24</v>
      </c>
      <c r="I322">
        <v>9</v>
      </c>
      <c r="J322" s="4">
        <v>17.829999999999998</v>
      </c>
      <c r="K322" s="4">
        <v>160.46999999999997</v>
      </c>
    </row>
    <row r="323" spans="1:11" x14ac:dyDescent="0.25">
      <c r="A323" t="s">
        <v>16</v>
      </c>
      <c r="B323" t="s">
        <v>34</v>
      </c>
      <c r="C323" t="s">
        <v>18</v>
      </c>
      <c r="D323" t="s">
        <v>267</v>
      </c>
      <c r="E323" s="1">
        <v>42394</v>
      </c>
      <c r="F323" s="1" t="str">
        <f>TEXT(Sales_tbl[[#This Row],[Order Date]],"MMM")</f>
        <v>Jan</v>
      </c>
      <c r="G323" s="1" t="str">
        <f>TEXT(Sales_tbl[[#This Row],[Order Date]],"YYY")</f>
        <v>2016</v>
      </c>
      <c r="H323" t="s">
        <v>13</v>
      </c>
      <c r="I323">
        <v>5</v>
      </c>
      <c r="J323" s="4">
        <v>12.42</v>
      </c>
      <c r="K323" s="4">
        <v>62.1</v>
      </c>
    </row>
    <row r="324" spans="1:11" x14ac:dyDescent="0.25">
      <c r="A324" t="s">
        <v>9</v>
      </c>
      <c r="B324" t="s">
        <v>21</v>
      </c>
      <c r="C324" t="s">
        <v>11</v>
      </c>
      <c r="D324" t="s">
        <v>233</v>
      </c>
      <c r="E324" s="1">
        <v>42394</v>
      </c>
      <c r="F324" s="1" t="str">
        <f>TEXT(Sales_tbl[[#This Row],[Order Date]],"MMM")</f>
        <v>Jan</v>
      </c>
      <c r="G324" s="1" t="str">
        <f>TEXT(Sales_tbl[[#This Row],[Order Date]],"YYY")</f>
        <v>2016</v>
      </c>
      <c r="H324" t="s">
        <v>13</v>
      </c>
      <c r="I324">
        <v>5</v>
      </c>
      <c r="J324" s="4">
        <v>12.42</v>
      </c>
      <c r="K324" s="4">
        <v>62.1</v>
      </c>
    </row>
    <row r="325" spans="1:11" x14ac:dyDescent="0.25">
      <c r="A325" t="s">
        <v>9</v>
      </c>
      <c r="B325" t="s">
        <v>21</v>
      </c>
      <c r="C325" t="s">
        <v>11</v>
      </c>
      <c r="D325" t="s">
        <v>268</v>
      </c>
      <c r="E325" s="1">
        <v>42394</v>
      </c>
      <c r="F325" s="1" t="str">
        <f>TEXT(Sales_tbl[[#This Row],[Order Date]],"MMM")</f>
        <v>Jan</v>
      </c>
      <c r="G325" s="1" t="str">
        <f>TEXT(Sales_tbl[[#This Row],[Order Date]],"YYY")</f>
        <v>2016</v>
      </c>
      <c r="H325" t="s">
        <v>27</v>
      </c>
      <c r="I325">
        <v>10</v>
      </c>
      <c r="J325" s="4">
        <v>53.35</v>
      </c>
      <c r="K325" s="4">
        <v>533.5</v>
      </c>
    </row>
    <row r="326" spans="1:11" x14ac:dyDescent="0.25">
      <c r="A326" t="s">
        <v>9</v>
      </c>
      <c r="B326" t="s">
        <v>21</v>
      </c>
      <c r="C326" t="s">
        <v>11</v>
      </c>
      <c r="D326" t="s">
        <v>269</v>
      </c>
      <c r="E326" s="1">
        <v>42394</v>
      </c>
      <c r="F326" s="1" t="str">
        <f>TEXT(Sales_tbl[[#This Row],[Order Date]],"MMM")</f>
        <v>Jan</v>
      </c>
      <c r="G326" s="1" t="str">
        <f>TEXT(Sales_tbl[[#This Row],[Order Date]],"YYY")</f>
        <v>2016</v>
      </c>
      <c r="H326" t="s">
        <v>27</v>
      </c>
      <c r="I326">
        <v>9</v>
      </c>
      <c r="J326" s="4">
        <v>53.35</v>
      </c>
      <c r="K326" s="4">
        <v>480.15000000000003</v>
      </c>
    </row>
    <row r="327" spans="1:11" x14ac:dyDescent="0.25">
      <c r="A327" t="s">
        <v>9</v>
      </c>
      <c r="B327" t="s">
        <v>14</v>
      </c>
      <c r="C327" t="s">
        <v>11</v>
      </c>
      <c r="D327" t="s">
        <v>235</v>
      </c>
      <c r="E327" s="1">
        <v>42394</v>
      </c>
      <c r="F327" s="1" t="str">
        <f>TEXT(Sales_tbl[[#This Row],[Order Date]],"MMM")</f>
        <v>Jan</v>
      </c>
      <c r="G327" s="1" t="str">
        <f>TEXT(Sales_tbl[[#This Row],[Order Date]],"YYY")</f>
        <v>2016</v>
      </c>
      <c r="H327" t="s">
        <v>24</v>
      </c>
      <c r="I327">
        <v>3</v>
      </c>
      <c r="J327" s="4">
        <v>17.829999999999998</v>
      </c>
      <c r="K327" s="4">
        <v>53.489999999999995</v>
      </c>
    </row>
    <row r="328" spans="1:11" x14ac:dyDescent="0.25">
      <c r="A328" t="s">
        <v>30</v>
      </c>
      <c r="B328" t="s">
        <v>21</v>
      </c>
      <c r="C328" t="s">
        <v>11</v>
      </c>
      <c r="D328" t="s">
        <v>191</v>
      </c>
      <c r="E328" s="1">
        <v>42394</v>
      </c>
      <c r="F328" s="1" t="str">
        <f>TEXT(Sales_tbl[[#This Row],[Order Date]],"MMM")</f>
        <v>Jan</v>
      </c>
      <c r="G328" s="1" t="str">
        <f>TEXT(Sales_tbl[[#This Row],[Order Date]],"YYY")</f>
        <v>2016</v>
      </c>
      <c r="H328" t="s">
        <v>13</v>
      </c>
      <c r="I328">
        <v>6</v>
      </c>
      <c r="J328" s="4">
        <v>12.42</v>
      </c>
      <c r="K328" s="4">
        <v>74.52</v>
      </c>
    </row>
    <row r="329" spans="1:11" x14ac:dyDescent="0.25">
      <c r="A329" t="s">
        <v>9</v>
      </c>
      <c r="B329" t="s">
        <v>14</v>
      </c>
      <c r="C329" t="s">
        <v>11</v>
      </c>
      <c r="D329" t="s">
        <v>135</v>
      </c>
      <c r="E329" s="1">
        <v>42394</v>
      </c>
      <c r="F329" s="1" t="str">
        <f>TEXT(Sales_tbl[[#This Row],[Order Date]],"MMM")</f>
        <v>Jan</v>
      </c>
      <c r="G329" s="1" t="str">
        <f>TEXT(Sales_tbl[[#This Row],[Order Date]],"YYY")</f>
        <v>2016</v>
      </c>
      <c r="H329" t="s">
        <v>13</v>
      </c>
      <c r="I329">
        <v>8</v>
      </c>
      <c r="J329" s="4">
        <v>12.42</v>
      </c>
      <c r="K329" s="4">
        <v>99.36</v>
      </c>
    </row>
    <row r="330" spans="1:11" x14ac:dyDescent="0.25">
      <c r="A330" t="s">
        <v>16</v>
      </c>
      <c r="B330" t="s">
        <v>34</v>
      </c>
      <c r="C330" t="s">
        <v>18</v>
      </c>
      <c r="D330" t="s">
        <v>270</v>
      </c>
      <c r="E330" s="1">
        <v>42395</v>
      </c>
      <c r="F330" s="1" t="str">
        <f>TEXT(Sales_tbl[[#This Row],[Order Date]],"MMM")</f>
        <v>Jan</v>
      </c>
      <c r="G330" s="1" t="str">
        <f>TEXT(Sales_tbl[[#This Row],[Order Date]],"YYY")</f>
        <v>2016</v>
      </c>
      <c r="H330" t="s">
        <v>27</v>
      </c>
      <c r="I330">
        <v>6</v>
      </c>
      <c r="J330" s="4">
        <v>53.35</v>
      </c>
      <c r="K330" s="4">
        <v>320.10000000000002</v>
      </c>
    </row>
    <row r="331" spans="1:11" x14ac:dyDescent="0.25">
      <c r="A331" t="s">
        <v>16</v>
      </c>
      <c r="B331" t="s">
        <v>34</v>
      </c>
      <c r="C331" t="s">
        <v>18</v>
      </c>
      <c r="D331" t="s">
        <v>97</v>
      </c>
      <c r="E331" s="1">
        <v>42395</v>
      </c>
      <c r="F331" s="1" t="str">
        <f>TEXT(Sales_tbl[[#This Row],[Order Date]],"MMM")</f>
        <v>Jan</v>
      </c>
      <c r="G331" s="1" t="str">
        <f>TEXT(Sales_tbl[[#This Row],[Order Date]],"YYY")</f>
        <v>2016</v>
      </c>
      <c r="H331" t="s">
        <v>13</v>
      </c>
      <c r="I331">
        <v>2</v>
      </c>
      <c r="J331" s="4">
        <v>12.42</v>
      </c>
      <c r="K331" s="4">
        <v>24.84</v>
      </c>
    </row>
    <row r="332" spans="1:11" x14ac:dyDescent="0.25">
      <c r="A332" t="s">
        <v>16</v>
      </c>
      <c r="B332" t="s">
        <v>17</v>
      </c>
      <c r="C332" t="s">
        <v>18</v>
      </c>
      <c r="D332" t="s">
        <v>158</v>
      </c>
      <c r="E332" s="1">
        <v>42395</v>
      </c>
      <c r="F332" s="1" t="str">
        <f>TEXT(Sales_tbl[[#This Row],[Order Date]],"MMM")</f>
        <v>Jan</v>
      </c>
      <c r="G332" s="1" t="str">
        <f>TEXT(Sales_tbl[[#This Row],[Order Date]],"YYY")</f>
        <v>2016</v>
      </c>
      <c r="H332" t="s">
        <v>24</v>
      </c>
      <c r="I332">
        <v>10</v>
      </c>
      <c r="J332" s="4">
        <v>17.829999999999998</v>
      </c>
      <c r="K332" s="4">
        <v>178.29999999999998</v>
      </c>
    </row>
    <row r="333" spans="1:11" x14ac:dyDescent="0.25">
      <c r="A333" t="s">
        <v>30</v>
      </c>
      <c r="B333" t="s">
        <v>10</v>
      </c>
      <c r="C333" t="s">
        <v>11</v>
      </c>
      <c r="D333" t="s">
        <v>244</v>
      </c>
      <c r="E333" s="1">
        <v>42395</v>
      </c>
      <c r="F333" s="1" t="str">
        <f>TEXT(Sales_tbl[[#This Row],[Order Date]],"MMM")</f>
        <v>Jan</v>
      </c>
      <c r="G333" s="1" t="str">
        <f>TEXT(Sales_tbl[[#This Row],[Order Date]],"YYY")</f>
        <v>2016</v>
      </c>
      <c r="H333" t="s">
        <v>24</v>
      </c>
      <c r="I333">
        <v>3</v>
      </c>
      <c r="J333" s="4">
        <v>17.829999999999998</v>
      </c>
      <c r="K333" s="4">
        <v>53.489999999999995</v>
      </c>
    </row>
    <row r="334" spans="1:11" x14ac:dyDescent="0.25">
      <c r="A334" t="s">
        <v>9</v>
      </c>
      <c r="B334" t="s">
        <v>14</v>
      </c>
      <c r="C334" t="s">
        <v>11</v>
      </c>
      <c r="D334" t="s">
        <v>84</v>
      </c>
      <c r="E334" s="1">
        <v>42395</v>
      </c>
      <c r="F334" s="1" t="str">
        <f>TEXT(Sales_tbl[[#This Row],[Order Date]],"MMM")</f>
        <v>Jan</v>
      </c>
      <c r="G334" s="1" t="str">
        <f>TEXT(Sales_tbl[[#This Row],[Order Date]],"YYY")</f>
        <v>2016</v>
      </c>
      <c r="H334" t="s">
        <v>13</v>
      </c>
      <c r="I334">
        <v>10</v>
      </c>
      <c r="J334" s="4">
        <v>12.42</v>
      </c>
      <c r="K334" s="4">
        <v>124.2</v>
      </c>
    </row>
    <row r="335" spans="1:11" x14ac:dyDescent="0.25">
      <c r="A335" t="s">
        <v>9</v>
      </c>
      <c r="B335" t="s">
        <v>21</v>
      </c>
      <c r="C335" t="s">
        <v>11</v>
      </c>
      <c r="D335" t="s">
        <v>271</v>
      </c>
      <c r="E335" s="1">
        <v>42395</v>
      </c>
      <c r="F335" s="1" t="str">
        <f>TEXT(Sales_tbl[[#This Row],[Order Date]],"MMM")</f>
        <v>Jan</v>
      </c>
      <c r="G335" s="1" t="str">
        <f>TEXT(Sales_tbl[[#This Row],[Order Date]],"YYY")</f>
        <v>2016</v>
      </c>
      <c r="H335" t="s">
        <v>27</v>
      </c>
      <c r="I335">
        <v>10</v>
      </c>
      <c r="J335" s="4">
        <v>53.35</v>
      </c>
      <c r="K335" s="4">
        <v>533.5</v>
      </c>
    </row>
    <row r="336" spans="1:11" x14ac:dyDescent="0.25">
      <c r="A336" t="s">
        <v>16</v>
      </c>
      <c r="B336" t="s">
        <v>52</v>
      </c>
      <c r="C336" t="s">
        <v>18</v>
      </c>
      <c r="D336" t="s">
        <v>272</v>
      </c>
      <c r="E336" s="1">
        <v>42395</v>
      </c>
      <c r="F336" s="1" t="str">
        <f>TEXT(Sales_tbl[[#This Row],[Order Date]],"MMM")</f>
        <v>Jan</v>
      </c>
      <c r="G336" s="1" t="str">
        <f>TEXT(Sales_tbl[[#This Row],[Order Date]],"YYY")</f>
        <v>2016</v>
      </c>
      <c r="H336" t="s">
        <v>27</v>
      </c>
      <c r="I336">
        <v>2</v>
      </c>
      <c r="J336" s="4">
        <v>53.35</v>
      </c>
      <c r="K336" s="4">
        <v>106.7</v>
      </c>
    </row>
    <row r="337" spans="1:11" x14ac:dyDescent="0.25">
      <c r="A337" t="s">
        <v>9</v>
      </c>
      <c r="B337" t="s">
        <v>21</v>
      </c>
      <c r="C337" t="s">
        <v>11</v>
      </c>
      <c r="D337" t="s">
        <v>273</v>
      </c>
      <c r="E337" s="1">
        <v>42395</v>
      </c>
      <c r="F337" s="1" t="str">
        <f>TEXT(Sales_tbl[[#This Row],[Order Date]],"MMM")</f>
        <v>Jan</v>
      </c>
      <c r="G337" s="1" t="str">
        <f>TEXT(Sales_tbl[[#This Row],[Order Date]],"YYY")</f>
        <v>2016</v>
      </c>
      <c r="H337" t="s">
        <v>24</v>
      </c>
      <c r="I337">
        <v>9</v>
      </c>
      <c r="J337" s="4">
        <v>17.829999999999998</v>
      </c>
      <c r="K337" s="4">
        <v>160.46999999999997</v>
      </c>
    </row>
    <row r="338" spans="1:11" x14ac:dyDescent="0.25">
      <c r="A338" t="s">
        <v>25</v>
      </c>
      <c r="B338" t="s">
        <v>17</v>
      </c>
      <c r="C338" t="s">
        <v>18</v>
      </c>
      <c r="D338" t="s">
        <v>239</v>
      </c>
      <c r="E338" s="1">
        <v>42395</v>
      </c>
      <c r="F338" s="1" t="str">
        <f>TEXT(Sales_tbl[[#This Row],[Order Date]],"MMM")</f>
        <v>Jan</v>
      </c>
      <c r="G338" s="1" t="str">
        <f>TEXT(Sales_tbl[[#This Row],[Order Date]],"YYY")</f>
        <v>2016</v>
      </c>
      <c r="H338" t="s">
        <v>27</v>
      </c>
      <c r="I338">
        <v>8</v>
      </c>
      <c r="J338" s="4">
        <v>53.35</v>
      </c>
      <c r="K338" s="4">
        <v>426.8</v>
      </c>
    </row>
    <row r="339" spans="1:11" x14ac:dyDescent="0.25">
      <c r="A339" t="s">
        <v>9</v>
      </c>
      <c r="B339" t="s">
        <v>21</v>
      </c>
      <c r="C339" t="s">
        <v>11</v>
      </c>
      <c r="D339" t="s">
        <v>274</v>
      </c>
      <c r="E339" s="1">
        <v>42395</v>
      </c>
      <c r="F339" s="1" t="str">
        <f>TEXT(Sales_tbl[[#This Row],[Order Date]],"MMM")</f>
        <v>Jan</v>
      </c>
      <c r="G339" s="1" t="str">
        <f>TEXT(Sales_tbl[[#This Row],[Order Date]],"YYY")</f>
        <v>2016</v>
      </c>
      <c r="H339" t="s">
        <v>24</v>
      </c>
      <c r="I339">
        <v>6</v>
      </c>
      <c r="J339" s="4">
        <v>17.829999999999998</v>
      </c>
      <c r="K339" s="4">
        <v>106.97999999999999</v>
      </c>
    </row>
    <row r="340" spans="1:11" x14ac:dyDescent="0.25">
      <c r="A340" t="s">
        <v>9</v>
      </c>
      <c r="B340" t="s">
        <v>21</v>
      </c>
      <c r="C340" t="s">
        <v>11</v>
      </c>
      <c r="D340" t="s">
        <v>275</v>
      </c>
      <c r="E340" s="1">
        <v>42395</v>
      </c>
      <c r="F340" s="1" t="str">
        <f>TEXT(Sales_tbl[[#This Row],[Order Date]],"MMM")</f>
        <v>Jan</v>
      </c>
      <c r="G340" s="1" t="str">
        <f>TEXT(Sales_tbl[[#This Row],[Order Date]],"YYY")</f>
        <v>2016</v>
      </c>
      <c r="H340" t="s">
        <v>27</v>
      </c>
      <c r="I340">
        <v>10</v>
      </c>
      <c r="J340" s="4">
        <v>53.35</v>
      </c>
      <c r="K340" s="4">
        <v>533.5</v>
      </c>
    </row>
    <row r="341" spans="1:11" x14ac:dyDescent="0.25">
      <c r="A341" t="s">
        <v>9</v>
      </c>
      <c r="B341" t="s">
        <v>14</v>
      </c>
      <c r="C341" t="s">
        <v>11</v>
      </c>
      <c r="D341" t="s">
        <v>143</v>
      </c>
      <c r="E341" s="1">
        <v>42395</v>
      </c>
      <c r="F341" s="1" t="str">
        <f>TEXT(Sales_tbl[[#This Row],[Order Date]],"MMM")</f>
        <v>Jan</v>
      </c>
      <c r="G341" s="1" t="str">
        <f>TEXT(Sales_tbl[[#This Row],[Order Date]],"YYY")</f>
        <v>2016</v>
      </c>
      <c r="H341" t="s">
        <v>13</v>
      </c>
      <c r="I341">
        <v>1</v>
      </c>
      <c r="J341" s="4">
        <v>12.42</v>
      </c>
      <c r="K341" s="4">
        <v>12.42</v>
      </c>
    </row>
    <row r="342" spans="1:11" x14ac:dyDescent="0.25">
      <c r="A342" t="s">
        <v>9</v>
      </c>
      <c r="B342" t="s">
        <v>68</v>
      </c>
      <c r="C342" t="s">
        <v>11</v>
      </c>
      <c r="D342" t="s">
        <v>69</v>
      </c>
      <c r="E342" s="1">
        <v>42395</v>
      </c>
      <c r="F342" s="1" t="str">
        <f>TEXT(Sales_tbl[[#This Row],[Order Date]],"MMM")</f>
        <v>Jan</v>
      </c>
      <c r="G342" s="1" t="str">
        <f>TEXT(Sales_tbl[[#This Row],[Order Date]],"YYY")</f>
        <v>2016</v>
      </c>
      <c r="H342" t="s">
        <v>13</v>
      </c>
      <c r="I342">
        <v>1</v>
      </c>
      <c r="J342" s="4">
        <v>12.42</v>
      </c>
      <c r="K342" s="4">
        <v>12.42</v>
      </c>
    </row>
    <row r="343" spans="1:11" x14ac:dyDescent="0.25">
      <c r="A343" t="s">
        <v>16</v>
      </c>
      <c r="B343" t="s">
        <v>34</v>
      </c>
      <c r="C343" t="s">
        <v>18</v>
      </c>
      <c r="D343" t="s">
        <v>276</v>
      </c>
      <c r="E343" s="1">
        <v>42395</v>
      </c>
      <c r="F343" s="1" t="str">
        <f>TEXT(Sales_tbl[[#This Row],[Order Date]],"MMM")</f>
        <v>Jan</v>
      </c>
      <c r="G343" s="1" t="str">
        <f>TEXT(Sales_tbl[[#This Row],[Order Date]],"YYY")</f>
        <v>2016</v>
      </c>
      <c r="H343" t="s">
        <v>24</v>
      </c>
      <c r="I343">
        <v>6</v>
      </c>
      <c r="J343" s="4">
        <v>17.829999999999998</v>
      </c>
      <c r="K343" s="4">
        <v>106.97999999999999</v>
      </c>
    </row>
    <row r="344" spans="1:11" x14ac:dyDescent="0.25">
      <c r="A344" t="s">
        <v>25</v>
      </c>
      <c r="B344" t="s">
        <v>52</v>
      </c>
      <c r="C344" t="s">
        <v>18</v>
      </c>
      <c r="D344" t="s">
        <v>277</v>
      </c>
      <c r="E344" s="1">
        <v>42395</v>
      </c>
      <c r="F344" s="1" t="str">
        <f>TEXT(Sales_tbl[[#This Row],[Order Date]],"MMM")</f>
        <v>Jan</v>
      </c>
      <c r="G344" s="1" t="str">
        <f>TEXT(Sales_tbl[[#This Row],[Order Date]],"YYY")</f>
        <v>2016</v>
      </c>
      <c r="H344" t="s">
        <v>13</v>
      </c>
      <c r="I344">
        <v>7</v>
      </c>
      <c r="J344" s="4">
        <v>12.42</v>
      </c>
      <c r="K344" s="4">
        <v>86.94</v>
      </c>
    </row>
    <row r="345" spans="1:11" x14ac:dyDescent="0.25">
      <c r="A345" t="s">
        <v>9</v>
      </c>
      <c r="B345" t="s">
        <v>10</v>
      </c>
      <c r="C345" t="s">
        <v>11</v>
      </c>
      <c r="D345" t="s">
        <v>72</v>
      </c>
      <c r="E345" s="1">
        <v>42396</v>
      </c>
      <c r="F345" s="1" t="str">
        <f>TEXT(Sales_tbl[[#This Row],[Order Date]],"MMM")</f>
        <v>Jan</v>
      </c>
      <c r="G345" s="1" t="str">
        <f>TEXT(Sales_tbl[[#This Row],[Order Date]],"YYY")</f>
        <v>2016</v>
      </c>
      <c r="H345" t="s">
        <v>13</v>
      </c>
      <c r="I345">
        <v>6</v>
      </c>
      <c r="J345" s="4">
        <v>12.42</v>
      </c>
      <c r="K345" s="4">
        <v>74.52</v>
      </c>
    </row>
    <row r="346" spans="1:11" x14ac:dyDescent="0.25">
      <c r="A346" t="s">
        <v>16</v>
      </c>
      <c r="B346" t="s">
        <v>34</v>
      </c>
      <c r="C346" t="s">
        <v>18</v>
      </c>
      <c r="D346" t="s">
        <v>278</v>
      </c>
      <c r="E346" s="1">
        <v>42396</v>
      </c>
      <c r="F346" s="1" t="str">
        <f>TEXT(Sales_tbl[[#This Row],[Order Date]],"MMM")</f>
        <v>Jan</v>
      </c>
      <c r="G346" s="1" t="str">
        <f>TEXT(Sales_tbl[[#This Row],[Order Date]],"YYY")</f>
        <v>2016</v>
      </c>
      <c r="H346" t="s">
        <v>24</v>
      </c>
      <c r="I346">
        <v>5</v>
      </c>
      <c r="J346" s="4">
        <v>17.829999999999998</v>
      </c>
      <c r="K346" s="4">
        <v>89.149999999999991</v>
      </c>
    </row>
    <row r="347" spans="1:11" x14ac:dyDescent="0.25">
      <c r="A347" t="s">
        <v>46</v>
      </c>
      <c r="B347" t="s">
        <v>21</v>
      </c>
      <c r="C347" t="s">
        <v>11</v>
      </c>
      <c r="D347" t="s">
        <v>22</v>
      </c>
      <c r="E347" s="1">
        <v>42396</v>
      </c>
      <c r="F347" s="1" t="str">
        <f>TEXT(Sales_tbl[[#This Row],[Order Date]],"MMM")</f>
        <v>Jan</v>
      </c>
      <c r="G347" s="1" t="str">
        <f>TEXT(Sales_tbl[[#This Row],[Order Date]],"YYY")</f>
        <v>2016</v>
      </c>
      <c r="H347" t="s">
        <v>20</v>
      </c>
      <c r="I347">
        <v>8</v>
      </c>
      <c r="J347" s="4">
        <v>16.32</v>
      </c>
      <c r="K347" s="4">
        <v>130.56</v>
      </c>
    </row>
    <row r="348" spans="1:11" x14ac:dyDescent="0.25">
      <c r="A348" t="s">
        <v>30</v>
      </c>
      <c r="B348" t="s">
        <v>10</v>
      </c>
      <c r="C348" t="s">
        <v>11</v>
      </c>
      <c r="D348" t="s">
        <v>279</v>
      </c>
      <c r="E348" s="1">
        <v>42396</v>
      </c>
      <c r="F348" s="1" t="str">
        <f>TEXT(Sales_tbl[[#This Row],[Order Date]],"MMM")</f>
        <v>Jan</v>
      </c>
      <c r="G348" s="1" t="str">
        <f>TEXT(Sales_tbl[[#This Row],[Order Date]],"YYY")</f>
        <v>2016</v>
      </c>
      <c r="H348" t="s">
        <v>13</v>
      </c>
      <c r="I348">
        <v>6</v>
      </c>
      <c r="J348" s="4">
        <v>12.42</v>
      </c>
      <c r="K348" s="4">
        <v>74.52</v>
      </c>
    </row>
    <row r="349" spans="1:11" x14ac:dyDescent="0.25">
      <c r="A349" t="s">
        <v>25</v>
      </c>
      <c r="B349" t="s">
        <v>17</v>
      </c>
      <c r="C349" t="s">
        <v>18</v>
      </c>
      <c r="D349" t="s">
        <v>280</v>
      </c>
      <c r="E349" s="1">
        <v>42396</v>
      </c>
      <c r="F349" s="1" t="str">
        <f>TEXT(Sales_tbl[[#This Row],[Order Date]],"MMM")</f>
        <v>Jan</v>
      </c>
      <c r="G349" s="1" t="str">
        <f>TEXT(Sales_tbl[[#This Row],[Order Date]],"YYY")</f>
        <v>2016</v>
      </c>
      <c r="H349" t="s">
        <v>13</v>
      </c>
      <c r="I349">
        <v>8</v>
      </c>
      <c r="J349" s="4">
        <v>12.42</v>
      </c>
      <c r="K349" s="4">
        <v>99.36</v>
      </c>
    </row>
    <row r="350" spans="1:11" x14ac:dyDescent="0.25">
      <c r="A350" t="s">
        <v>9</v>
      </c>
      <c r="B350" t="s">
        <v>21</v>
      </c>
      <c r="C350" t="s">
        <v>11</v>
      </c>
      <c r="D350" t="s">
        <v>45</v>
      </c>
      <c r="E350" s="1">
        <v>42396</v>
      </c>
      <c r="F350" s="1" t="str">
        <f>TEXT(Sales_tbl[[#This Row],[Order Date]],"MMM")</f>
        <v>Jan</v>
      </c>
      <c r="G350" s="1" t="str">
        <f>TEXT(Sales_tbl[[#This Row],[Order Date]],"YYY")</f>
        <v>2016</v>
      </c>
      <c r="H350" t="s">
        <v>13</v>
      </c>
      <c r="I350">
        <v>6</v>
      </c>
      <c r="J350" s="4">
        <v>12.42</v>
      </c>
      <c r="K350" s="4">
        <v>74.52</v>
      </c>
    </row>
    <row r="351" spans="1:11" x14ac:dyDescent="0.25">
      <c r="A351" t="s">
        <v>9</v>
      </c>
      <c r="B351" t="s">
        <v>14</v>
      </c>
      <c r="C351" t="s">
        <v>11</v>
      </c>
      <c r="D351" t="s">
        <v>78</v>
      </c>
      <c r="E351" s="1">
        <v>42396</v>
      </c>
      <c r="F351" s="1" t="str">
        <f>TEXT(Sales_tbl[[#This Row],[Order Date]],"MMM")</f>
        <v>Jan</v>
      </c>
      <c r="G351" s="1" t="str">
        <f>TEXT(Sales_tbl[[#This Row],[Order Date]],"YYY")</f>
        <v>2016</v>
      </c>
      <c r="H351" t="s">
        <v>13</v>
      </c>
      <c r="I351">
        <v>3</v>
      </c>
      <c r="J351" s="4">
        <v>12.42</v>
      </c>
      <c r="K351" s="4">
        <v>37.26</v>
      </c>
    </row>
    <row r="352" spans="1:11" x14ac:dyDescent="0.25">
      <c r="A352" t="s">
        <v>30</v>
      </c>
      <c r="B352" t="s">
        <v>10</v>
      </c>
      <c r="C352" t="s">
        <v>11</v>
      </c>
      <c r="D352" t="s">
        <v>104</v>
      </c>
      <c r="E352" s="1">
        <v>42396</v>
      </c>
      <c r="F352" s="1" t="str">
        <f>TEXT(Sales_tbl[[#This Row],[Order Date]],"MMM")</f>
        <v>Jan</v>
      </c>
      <c r="G352" s="1" t="str">
        <f>TEXT(Sales_tbl[[#This Row],[Order Date]],"YYY")</f>
        <v>2016</v>
      </c>
      <c r="H352" t="s">
        <v>13</v>
      </c>
      <c r="I352">
        <v>8</v>
      </c>
      <c r="J352" s="4">
        <v>12.42</v>
      </c>
      <c r="K352" s="4">
        <v>99.36</v>
      </c>
    </row>
    <row r="353" spans="1:11" x14ac:dyDescent="0.25">
      <c r="A353" t="s">
        <v>9</v>
      </c>
      <c r="B353" t="s">
        <v>14</v>
      </c>
      <c r="C353" t="s">
        <v>11</v>
      </c>
      <c r="D353" t="s">
        <v>281</v>
      </c>
      <c r="E353" s="1">
        <v>42396</v>
      </c>
      <c r="F353" s="1" t="str">
        <f>TEXT(Sales_tbl[[#This Row],[Order Date]],"MMM")</f>
        <v>Jan</v>
      </c>
      <c r="G353" s="1" t="str">
        <f>TEXT(Sales_tbl[[#This Row],[Order Date]],"YYY")</f>
        <v>2016</v>
      </c>
      <c r="H353" t="s">
        <v>13</v>
      </c>
      <c r="I353">
        <v>8</v>
      </c>
      <c r="J353" s="4">
        <v>12.42</v>
      </c>
      <c r="K353" s="4">
        <v>99.36</v>
      </c>
    </row>
    <row r="354" spans="1:11" x14ac:dyDescent="0.25">
      <c r="A354" t="s">
        <v>9</v>
      </c>
      <c r="B354" t="s">
        <v>14</v>
      </c>
      <c r="C354" t="s">
        <v>11</v>
      </c>
      <c r="D354" t="s">
        <v>92</v>
      </c>
      <c r="E354" s="1">
        <v>42396</v>
      </c>
      <c r="F354" s="1" t="str">
        <f>TEXT(Sales_tbl[[#This Row],[Order Date]],"MMM")</f>
        <v>Jan</v>
      </c>
      <c r="G354" s="1" t="str">
        <f>TEXT(Sales_tbl[[#This Row],[Order Date]],"YYY")</f>
        <v>2016</v>
      </c>
      <c r="H354" t="s">
        <v>24</v>
      </c>
      <c r="I354">
        <v>3</v>
      </c>
      <c r="J354" s="4">
        <v>17.829999999999998</v>
      </c>
      <c r="K354" s="4">
        <v>53.489999999999995</v>
      </c>
    </row>
    <row r="355" spans="1:11" x14ac:dyDescent="0.25">
      <c r="A355" t="s">
        <v>9</v>
      </c>
      <c r="B355" t="s">
        <v>14</v>
      </c>
      <c r="C355" t="s">
        <v>11</v>
      </c>
      <c r="D355" t="s">
        <v>147</v>
      </c>
      <c r="E355" s="1">
        <v>42396</v>
      </c>
      <c r="F355" s="1" t="str">
        <f>TEXT(Sales_tbl[[#This Row],[Order Date]],"MMM")</f>
        <v>Jan</v>
      </c>
      <c r="G355" s="1" t="str">
        <f>TEXT(Sales_tbl[[#This Row],[Order Date]],"YYY")</f>
        <v>2016</v>
      </c>
      <c r="H355" t="s">
        <v>20</v>
      </c>
      <c r="I355">
        <v>7</v>
      </c>
      <c r="J355" s="4">
        <v>16.32</v>
      </c>
      <c r="K355" s="4">
        <v>114.24000000000001</v>
      </c>
    </row>
    <row r="356" spans="1:11" x14ac:dyDescent="0.25">
      <c r="A356" t="s">
        <v>25</v>
      </c>
      <c r="B356" t="s">
        <v>52</v>
      </c>
      <c r="C356" t="s">
        <v>18</v>
      </c>
      <c r="D356" t="s">
        <v>142</v>
      </c>
      <c r="E356" s="1">
        <v>42396</v>
      </c>
      <c r="F356" s="1" t="str">
        <f>TEXT(Sales_tbl[[#This Row],[Order Date]],"MMM")</f>
        <v>Jan</v>
      </c>
      <c r="G356" s="1" t="str">
        <f>TEXT(Sales_tbl[[#This Row],[Order Date]],"YYY")</f>
        <v>2016</v>
      </c>
      <c r="H356" t="s">
        <v>13</v>
      </c>
      <c r="I356">
        <v>8</v>
      </c>
      <c r="J356" s="4">
        <v>12.42</v>
      </c>
      <c r="K356" s="4">
        <v>99.36</v>
      </c>
    </row>
    <row r="357" spans="1:11" x14ac:dyDescent="0.25">
      <c r="A357" t="s">
        <v>9</v>
      </c>
      <c r="B357" t="s">
        <v>10</v>
      </c>
      <c r="C357" t="s">
        <v>11</v>
      </c>
      <c r="D357" t="s">
        <v>263</v>
      </c>
      <c r="E357" s="1">
        <v>42397</v>
      </c>
      <c r="F357" s="1" t="str">
        <f>TEXT(Sales_tbl[[#This Row],[Order Date]],"MMM")</f>
        <v>Jan</v>
      </c>
      <c r="G357" s="1" t="str">
        <f>TEXT(Sales_tbl[[#This Row],[Order Date]],"YYY")</f>
        <v>2016</v>
      </c>
      <c r="H357" t="s">
        <v>24</v>
      </c>
      <c r="I357">
        <v>10</v>
      </c>
      <c r="J357" s="4">
        <v>17.829999999999998</v>
      </c>
      <c r="K357" s="4">
        <v>178.29999999999998</v>
      </c>
    </row>
    <row r="358" spans="1:11" x14ac:dyDescent="0.25">
      <c r="A358" t="s">
        <v>9</v>
      </c>
      <c r="B358" t="s">
        <v>21</v>
      </c>
      <c r="C358" t="s">
        <v>11</v>
      </c>
      <c r="D358" t="s">
        <v>234</v>
      </c>
      <c r="E358" s="1">
        <v>42397</v>
      </c>
      <c r="F358" s="1" t="str">
        <f>TEXT(Sales_tbl[[#This Row],[Order Date]],"MMM")</f>
        <v>Jan</v>
      </c>
      <c r="G358" s="1" t="str">
        <f>TEXT(Sales_tbl[[#This Row],[Order Date]],"YYY")</f>
        <v>2016</v>
      </c>
      <c r="H358" t="s">
        <v>13</v>
      </c>
      <c r="I358">
        <v>9</v>
      </c>
      <c r="J358" s="4">
        <v>12.42</v>
      </c>
      <c r="K358" s="4">
        <v>111.78</v>
      </c>
    </row>
    <row r="359" spans="1:11" x14ac:dyDescent="0.25">
      <c r="A359" t="s">
        <v>9</v>
      </c>
      <c r="B359" t="s">
        <v>21</v>
      </c>
      <c r="C359" t="s">
        <v>11</v>
      </c>
      <c r="D359" t="s">
        <v>282</v>
      </c>
      <c r="E359" s="1">
        <v>42397</v>
      </c>
      <c r="F359" s="1" t="str">
        <f>TEXT(Sales_tbl[[#This Row],[Order Date]],"MMM")</f>
        <v>Jan</v>
      </c>
      <c r="G359" s="1" t="str">
        <f>TEXT(Sales_tbl[[#This Row],[Order Date]],"YYY")</f>
        <v>2016</v>
      </c>
      <c r="H359" t="s">
        <v>20</v>
      </c>
      <c r="I359">
        <v>1</v>
      </c>
      <c r="J359" s="4">
        <v>16.32</v>
      </c>
      <c r="K359" s="4">
        <v>16.32</v>
      </c>
    </row>
    <row r="360" spans="1:11" x14ac:dyDescent="0.25">
      <c r="A360" t="s">
        <v>9</v>
      </c>
      <c r="B360" t="s">
        <v>21</v>
      </c>
      <c r="C360" t="s">
        <v>11</v>
      </c>
      <c r="D360" t="s">
        <v>154</v>
      </c>
      <c r="E360" s="1">
        <v>42397</v>
      </c>
      <c r="F360" s="1" t="str">
        <f>TEXT(Sales_tbl[[#This Row],[Order Date]],"MMM")</f>
        <v>Jan</v>
      </c>
      <c r="G360" s="1" t="str">
        <f>TEXT(Sales_tbl[[#This Row],[Order Date]],"YYY")</f>
        <v>2016</v>
      </c>
      <c r="H360" t="s">
        <v>20</v>
      </c>
      <c r="I360">
        <v>10</v>
      </c>
      <c r="J360" s="4">
        <v>16.32</v>
      </c>
      <c r="K360" s="4">
        <v>163.19999999999999</v>
      </c>
    </row>
    <row r="361" spans="1:11" x14ac:dyDescent="0.25">
      <c r="A361" t="s">
        <v>9</v>
      </c>
      <c r="B361" t="s">
        <v>10</v>
      </c>
      <c r="C361" t="s">
        <v>11</v>
      </c>
      <c r="D361" t="s">
        <v>283</v>
      </c>
      <c r="E361" s="1">
        <v>42397</v>
      </c>
      <c r="F361" s="1" t="str">
        <f>TEXT(Sales_tbl[[#This Row],[Order Date]],"MMM")</f>
        <v>Jan</v>
      </c>
      <c r="G361" s="1" t="str">
        <f>TEXT(Sales_tbl[[#This Row],[Order Date]],"YYY")</f>
        <v>2016</v>
      </c>
      <c r="H361" t="s">
        <v>13</v>
      </c>
      <c r="I361">
        <v>5</v>
      </c>
      <c r="J361" s="4">
        <v>12.42</v>
      </c>
      <c r="K361" s="4">
        <v>62.1</v>
      </c>
    </row>
    <row r="362" spans="1:11" x14ac:dyDescent="0.25">
      <c r="A362" t="s">
        <v>25</v>
      </c>
      <c r="B362" t="s">
        <v>52</v>
      </c>
      <c r="C362" t="s">
        <v>18</v>
      </c>
      <c r="D362" t="s">
        <v>284</v>
      </c>
      <c r="E362" s="1">
        <v>42397</v>
      </c>
      <c r="F362" s="1" t="str">
        <f>TEXT(Sales_tbl[[#This Row],[Order Date]],"MMM")</f>
        <v>Jan</v>
      </c>
      <c r="G362" s="1" t="str">
        <f>TEXT(Sales_tbl[[#This Row],[Order Date]],"YYY")</f>
        <v>2016</v>
      </c>
      <c r="H362" t="s">
        <v>13</v>
      </c>
      <c r="I362">
        <v>1</v>
      </c>
      <c r="J362" s="4">
        <v>12.42</v>
      </c>
      <c r="K362" s="4">
        <v>12.42</v>
      </c>
    </row>
    <row r="363" spans="1:11" x14ac:dyDescent="0.25">
      <c r="A363" t="s">
        <v>25</v>
      </c>
      <c r="B363" t="s">
        <v>34</v>
      </c>
      <c r="C363" t="s">
        <v>18</v>
      </c>
      <c r="D363" t="s">
        <v>251</v>
      </c>
      <c r="E363" s="1">
        <v>42397</v>
      </c>
      <c r="F363" s="1" t="str">
        <f>TEXT(Sales_tbl[[#This Row],[Order Date]],"MMM")</f>
        <v>Jan</v>
      </c>
      <c r="G363" s="1" t="str">
        <f>TEXT(Sales_tbl[[#This Row],[Order Date]],"YYY")</f>
        <v>2016</v>
      </c>
      <c r="H363" t="s">
        <v>13</v>
      </c>
      <c r="I363">
        <v>8</v>
      </c>
      <c r="J363" s="4">
        <v>12.42</v>
      </c>
      <c r="K363" s="4">
        <v>99.36</v>
      </c>
    </row>
    <row r="364" spans="1:11" x14ac:dyDescent="0.25">
      <c r="A364" t="s">
        <v>30</v>
      </c>
      <c r="B364" t="s">
        <v>10</v>
      </c>
      <c r="C364" t="s">
        <v>11</v>
      </c>
      <c r="D364" t="s">
        <v>285</v>
      </c>
      <c r="E364" s="1">
        <v>42397</v>
      </c>
      <c r="F364" s="1" t="str">
        <f>TEXT(Sales_tbl[[#This Row],[Order Date]],"MMM")</f>
        <v>Jan</v>
      </c>
      <c r="G364" s="1" t="str">
        <f>TEXT(Sales_tbl[[#This Row],[Order Date]],"YYY")</f>
        <v>2016</v>
      </c>
      <c r="H364" t="s">
        <v>13</v>
      </c>
      <c r="I364">
        <v>8</v>
      </c>
      <c r="J364" s="4">
        <v>12.42</v>
      </c>
      <c r="K364" s="4">
        <v>99.36</v>
      </c>
    </row>
    <row r="365" spans="1:11" x14ac:dyDescent="0.25">
      <c r="A365" t="s">
        <v>9</v>
      </c>
      <c r="B365" t="s">
        <v>21</v>
      </c>
      <c r="C365" t="s">
        <v>11</v>
      </c>
      <c r="D365" t="s">
        <v>286</v>
      </c>
      <c r="E365" s="1">
        <v>42397</v>
      </c>
      <c r="F365" s="1" t="str">
        <f>TEXT(Sales_tbl[[#This Row],[Order Date]],"MMM")</f>
        <v>Jan</v>
      </c>
      <c r="G365" s="1" t="str">
        <f>TEXT(Sales_tbl[[#This Row],[Order Date]],"YYY")</f>
        <v>2016</v>
      </c>
      <c r="H365" t="s">
        <v>27</v>
      </c>
      <c r="I365">
        <v>1</v>
      </c>
      <c r="J365" s="4">
        <v>53.35</v>
      </c>
      <c r="K365" s="4">
        <v>53.35</v>
      </c>
    </row>
    <row r="366" spans="1:11" x14ac:dyDescent="0.25">
      <c r="A366" t="s">
        <v>30</v>
      </c>
      <c r="B366" t="s">
        <v>68</v>
      </c>
      <c r="C366" t="s">
        <v>11</v>
      </c>
      <c r="D366" t="s">
        <v>287</v>
      </c>
      <c r="E366" s="1">
        <v>42397</v>
      </c>
      <c r="F366" s="1" t="str">
        <f>TEXT(Sales_tbl[[#This Row],[Order Date]],"MMM")</f>
        <v>Jan</v>
      </c>
      <c r="G366" s="1" t="str">
        <f>TEXT(Sales_tbl[[#This Row],[Order Date]],"YYY")</f>
        <v>2016</v>
      </c>
      <c r="H366" t="s">
        <v>20</v>
      </c>
      <c r="I366">
        <v>7</v>
      </c>
      <c r="J366" s="4">
        <v>16.32</v>
      </c>
      <c r="K366" s="4">
        <v>114.24000000000001</v>
      </c>
    </row>
    <row r="367" spans="1:11" x14ac:dyDescent="0.25">
      <c r="A367" t="s">
        <v>9</v>
      </c>
      <c r="B367" t="s">
        <v>14</v>
      </c>
      <c r="C367" t="s">
        <v>11</v>
      </c>
      <c r="D367" t="s">
        <v>255</v>
      </c>
      <c r="E367" s="1">
        <v>42397</v>
      </c>
      <c r="F367" s="1" t="str">
        <f>TEXT(Sales_tbl[[#This Row],[Order Date]],"MMM")</f>
        <v>Jan</v>
      </c>
      <c r="G367" s="1" t="str">
        <f>TEXT(Sales_tbl[[#This Row],[Order Date]],"YYY")</f>
        <v>2016</v>
      </c>
      <c r="H367" t="s">
        <v>24</v>
      </c>
      <c r="I367">
        <v>7</v>
      </c>
      <c r="J367" s="4">
        <v>17.829999999999998</v>
      </c>
      <c r="K367" s="4">
        <v>124.80999999999999</v>
      </c>
    </row>
    <row r="368" spans="1:11" x14ac:dyDescent="0.25">
      <c r="A368" t="s">
        <v>16</v>
      </c>
      <c r="B368" t="s">
        <v>122</v>
      </c>
      <c r="C368" t="s">
        <v>18</v>
      </c>
      <c r="D368" t="s">
        <v>288</v>
      </c>
      <c r="E368" s="1">
        <v>42397</v>
      </c>
      <c r="F368" s="1" t="str">
        <f>TEXT(Sales_tbl[[#This Row],[Order Date]],"MMM")</f>
        <v>Jan</v>
      </c>
      <c r="G368" s="1" t="str">
        <f>TEXT(Sales_tbl[[#This Row],[Order Date]],"YYY")</f>
        <v>2016</v>
      </c>
      <c r="H368" t="s">
        <v>24</v>
      </c>
      <c r="I368">
        <v>9</v>
      </c>
      <c r="J368" s="4">
        <v>17.829999999999998</v>
      </c>
      <c r="K368" s="4">
        <v>160.46999999999997</v>
      </c>
    </row>
    <row r="369" spans="1:11" x14ac:dyDescent="0.25">
      <c r="A369" t="s">
        <v>25</v>
      </c>
      <c r="B369" t="s">
        <v>17</v>
      </c>
      <c r="C369" t="s">
        <v>18</v>
      </c>
      <c r="D369" t="s">
        <v>178</v>
      </c>
      <c r="E369" s="1">
        <v>42397</v>
      </c>
      <c r="F369" s="1" t="str">
        <f>TEXT(Sales_tbl[[#This Row],[Order Date]],"MMM")</f>
        <v>Jan</v>
      </c>
      <c r="G369" s="1" t="str">
        <f>TEXT(Sales_tbl[[#This Row],[Order Date]],"YYY")</f>
        <v>2016</v>
      </c>
      <c r="H369" t="s">
        <v>27</v>
      </c>
      <c r="I369">
        <v>3</v>
      </c>
      <c r="J369" s="4">
        <v>53.35</v>
      </c>
      <c r="K369" s="4">
        <v>160.05000000000001</v>
      </c>
    </row>
    <row r="370" spans="1:11" x14ac:dyDescent="0.25">
      <c r="A370" t="s">
        <v>30</v>
      </c>
      <c r="B370" t="s">
        <v>10</v>
      </c>
      <c r="C370" t="s">
        <v>11</v>
      </c>
      <c r="D370" t="s">
        <v>172</v>
      </c>
      <c r="E370" s="1">
        <v>42398</v>
      </c>
      <c r="F370" s="1" t="str">
        <f>TEXT(Sales_tbl[[#This Row],[Order Date]],"MMM")</f>
        <v>Jan</v>
      </c>
      <c r="G370" s="1" t="str">
        <f>TEXT(Sales_tbl[[#This Row],[Order Date]],"YYY")</f>
        <v>2016</v>
      </c>
      <c r="H370" t="s">
        <v>13</v>
      </c>
      <c r="I370">
        <v>5</v>
      </c>
      <c r="J370" s="4">
        <v>12.42</v>
      </c>
      <c r="K370" s="4">
        <v>62.1</v>
      </c>
    </row>
    <row r="371" spans="1:11" x14ac:dyDescent="0.25">
      <c r="A371" t="s">
        <v>9</v>
      </c>
      <c r="B371" t="s">
        <v>21</v>
      </c>
      <c r="C371" t="s">
        <v>11</v>
      </c>
      <c r="D371" t="s">
        <v>289</v>
      </c>
      <c r="E371" s="1">
        <v>42398</v>
      </c>
      <c r="F371" s="1" t="str">
        <f>TEXT(Sales_tbl[[#This Row],[Order Date]],"MMM")</f>
        <v>Jan</v>
      </c>
      <c r="G371" s="1" t="str">
        <f>TEXT(Sales_tbl[[#This Row],[Order Date]],"YYY")</f>
        <v>2016</v>
      </c>
      <c r="H371" t="s">
        <v>13</v>
      </c>
      <c r="I371">
        <v>9</v>
      </c>
      <c r="J371" s="4">
        <v>12.42</v>
      </c>
      <c r="K371" s="4">
        <v>111.78</v>
      </c>
    </row>
    <row r="372" spans="1:11" x14ac:dyDescent="0.25">
      <c r="A372" t="s">
        <v>9</v>
      </c>
      <c r="B372" t="s">
        <v>10</v>
      </c>
      <c r="C372" t="s">
        <v>11</v>
      </c>
      <c r="D372" t="s">
        <v>186</v>
      </c>
      <c r="E372" s="1">
        <v>42398</v>
      </c>
      <c r="F372" s="1" t="str">
        <f>TEXT(Sales_tbl[[#This Row],[Order Date]],"MMM")</f>
        <v>Jan</v>
      </c>
      <c r="G372" s="1" t="str">
        <f>TEXT(Sales_tbl[[#This Row],[Order Date]],"YYY")</f>
        <v>2016</v>
      </c>
      <c r="H372" t="s">
        <v>13</v>
      </c>
      <c r="I372">
        <v>7</v>
      </c>
      <c r="J372" s="4">
        <v>12.42</v>
      </c>
      <c r="K372" s="4">
        <v>86.94</v>
      </c>
    </row>
    <row r="373" spans="1:11" x14ac:dyDescent="0.25">
      <c r="A373" t="s">
        <v>9</v>
      </c>
      <c r="B373" t="s">
        <v>14</v>
      </c>
      <c r="C373" t="s">
        <v>11</v>
      </c>
      <c r="D373" t="s">
        <v>290</v>
      </c>
      <c r="E373" s="1">
        <v>42398</v>
      </c>
      <c r="F373" s="1" t="str">
        <f>TEXT(Sales_tbl[[#This Row],[Order Date]],"MMM")</f>
        <v>Jan</v>
      </c>
      <c r="G373" s="1" t="str">
        <f>TEXT(Sales_tbl[[#This Row],[Order Date]],"YYY")</f>
        <v>2016</v>
      </c>
      <c r="H373" t="s">
        <v>13</v>
      </c>
      <c r="I373">
        <v>10</v>
      </c>
      <c r="J373" s="4">
        <v>12.42</v>
      </c>
      <c r="K373" s="4">
        <v>124.2</v>
      </c>
    </row>
    <row r="374" spans="1:11" x14ac:dyDescent="0.25">
      <c r="A374" t="s">
        <v>9</v>
      </c>
      <c r="B374" t="s">
        <v>10</v>
      </c>
      <c r="C374" t="s">
        <v>11</v>
      </c>
      <c r="D374" t="s">
        <v>228</v>
      </c>
      <c r="E374" s="1">
        <v>42398</v>
      </c>
      <c r="F374" s="1" t="str">
        <f>TEXT(Sales_tbl[[#This Row],[Order Date]],"MMM")</f>
        <v>Jan</v>
      </c>
      <c r="G374" s="1" t="str">
        <f>TEXT(Sales_tbl[[#This Row],[Order Date]],"YYY")</f>
        <v>2016</v>
      </c>
      <c r="H374" t="s">
        <v>13</v>
      </c>
      <c r="I374">
        <v>3</v>
      </c>
      <c r="J374" s="4">
        <v>12.42</v>
      </c>
      <c r="K374" s="4">
        <v>37.26</v>
      </c>
    </row>
    <row r="375" spans="1:11" x14ac:dyDescent="0.25">
      <c r="A375" t="s">
        <v>9</v>
      </c>
      <c r="B375" t="s">
        <v>21</v>
      </c>
      <c r="C375" t="s">
        <v>11</v>
      </c>
      <c r="D375" t="s">
        <v>291</v>
      </c>
      <c r="E375" s="1">
        <v>42398</v>
      </c>
      <c r="F375" s="1" t="str">
        <f>TEXT(Sales_tbl[[#This Row],[Order Date]],"MMM")</f>
        <v>Jan</v>
      </c>
      <c r="G375" s="1" t="str">
        <f>TEXT(Sales_tbl[[#This Row],[Order Date]],"YYY")</f>
        <v>2016</v>
      </c>
      <c r="H375" t="s">
        <v>13</v>
      </c>
      <c r="I375">
        <v>8</v>
      </c>
      <c r="J375" s="4">
        <v>12.42</v>
      </c>
      <c r="K375" s="4">
        <v>99.36</v>
      </c>
    </row>
    <row r="376" spans="1:11" x14ac:dyDescent="0.25">
      <c r="A376" t="s">
        <v>9</v>
      </c>
      <c r="B376" t="s">
        <v>14</v>
      </c>
      <c r="C376" t="s">
        <v>11</v>
      </c>
      <c r="D376" t="s">
        <v>217</v>
      </c>
      <c r="E376" s="1">
        <v>42398</v>
      </c>
      <c r="F376" s="1" t="str">
        <f>TEXT(Sales_tbl[[#This Row],[Order Date]],"MMM")</f>
        <v>Jan</v>
      </c>
      <c r="G376" s="1" t="str">
        <f>TEXT(Sales_tbl[[#This Row],[Order Date]],"YYY")</f>
        <v>2016</v>
      </c>
      <c r="H376" t="s">
        <v>20</v>
      </c>
      <c r="I376">
        <v>3</v>
      </c>
      <c r="J376" s="4">
        <v>16.32</v>
      </c>
      <c r="K376" s="4">
        <v>48.96</v>
      </c>
    </row>
    <row r="377" spans="1:11" x14ac:dyDescent="0.25">
      <c r="A377" t="s">
        <v>25</v>
      </c>
      <c r="B377" t="s">
        <v>52</v>
      </c>
      <c r="C377" t="s">
        <v>18</v>
      </c>
      <c r="D377" t="s">
        <v>292</v>
      </c>
      <c r="E377" s="1">
        <v>42398</v>
      </c>
      <c r="F377" s="1" t="str">
        <f>TEXT(Sales_tbl[[#This Row],[Order Date]],"MMM")</f>
        <v>Jan</v>
      </c>
      <c r="G377" s="1" t="str">
        <f>TEXT(Sales_tbl[[#This Row],[Order Date]],"YYY")</f>
        <v>2016</v>
      </c>
      <c r="H377" t="s">
        <v>20</v>
      </c>
      <c r="I377">
        <v>3</v>
      </c>
      <c r="J377" s="4">
        <v>16.32</v>
      </c>
      <c r="K377" s="4">
        <v>48.96</v>
      </c>
    </row>
    <row r="378" spans="1:11" x14ac:dyDescent="0.25">
      <c r="A378" t="s">
        <v>46</v>
      </c>
      <c r="B378" t="s">
        <v>14</v>
      </c>
      <c r="C378" t="s">
        <v>11</v>
      </c>
      <c r="D378" t="s">
        <v>293</v>
      </c>
      <c r="E378" s="1">
        <v>42398</v>
      </c>
      <c r="F378" s="1" t="str">
        <f>TEXT(Sales_tbl[[#This Row],[Order Date]],"MMM")</f>
        <v>Jan</v>
      </c>
      <c r="G378" s="1" t="str">
        <f>TEXT(Sales_tbl[[#This Row],[Order Date]],"YYY")</f>
        <v>2016</v>
      </c>
      <c r="H378" t="s">
        <v>13</v>
      </c>
      <c r="I378">
        <v>4</v>
      </c>
      <c r="J378" s="4">
        <v>12.42</v>
      </c>
      <c r="K378" s="4">
        <v>49.68</v>
      </c>
    </row>
    <row r="379" spans="1:11" x14ac:dyDescent="0.25">
      <c r="A379" t="s">
        <v>9</v>
      </c>
      <c r="B379" t="s">
        <v>14</v>
      </c>
      <c r="C379" t="s">
        <v>11</v>
      </c>
      <c r="D379" t="s">
        <v>180</v>
      </c>
      <c r="E379" s="1">
        <v>42398</v>
      </c>
      <c r="F379" s="1" t="str">
        <f>TEXT(Sales_tbl[[#This Row],[Order Date]],"MMM")</f>
        <v>Jan</v>
      </c>
      <c r="G379" s="1" t="str">
        <f>TEXT(Sales_tbl[[#This Row],[Order Date]],"YYY")</f>
        <v>2016</v>
      </c>
      <c r="H379" t="s">
        <v>27</v>
      </c>
      <c r="I379">
        <v>5</v>
      </c>
      <c r="J379" s="4">
        <v>53.35</v>
      </c>
      <c r="K379" s="4">
        <v>266.75</v>
      </c>
    </row>
    <row r="380" spans="1:11" x14ac:dyDescent="0.25">
      <c r="A380" t="s">
        <v>9</v>
      </c>
      <c r="B380" t="s">
        <v>21</v>
      </c>
      <c r="C380" t="s">
        <v>11</v>
      </c>
      <c r="D380" t="s">
        <v>140</v>
      </c>
      <c r="E380" s="1">
        <v>42398</v>
      </c>
      <c r="F380" s="1" t="str">
        <f>TEXT(Sales_tbl[[#This Row],[Order Date]],"MMM")</f>
        <v>Jan</v>
      </c>
      <c r="G380" s="1" t="str">
        <f>TEXT(Sales_tbl[[#This Row],[Order Date]],"YYY")</f>
        <v>2016</v>
      </c>
      <c r="H380" t="s">
        <v>24</v>
      </c>
      <c r="I380">
        <v>2</v>
      </c>
      <c r="J380" s="4">
        <v>17.829999999999998</v>
      </c>
      <c r="K380" s="4">
        <v>35.659999999999997</v>
      </c>
    </row>
    <row r="381" spans="1:11" x14ac:dyDescent="0.25">
      <c r="A381" t="s">
        <v>30</v>
      </c>
      <c r="B381" t="s">
        <v>10</v>
      </c>
      <c r="C381" t="s">
        <v>11</v>
      </c>
      <c r="D381" t="s">
        <v>219</v>
      </c>
      <c r="E381" s="1">
        <v>42398</v>
      </c>
      <c r="F381" s="1" t="str">
        <f>TEXT(Sales_tbl[[#This Row],[Order Date]],"MMM")</f>
        <v>Jan</v>
      </c>
      <c r="G381" s="1" t="str">
        <f>TEXT(Sales_tbl[[#This Row],[Order Date]],"YYY")</f>
        <v>2016</v>
      </c>
      <c r="H381" t="s">
        <v>13</v>
      </c>
      <c r="I381">
        <v>1</v>
      </c>
      <c r="J381" s="4">
        <v>12.42</v>
      </c>
      <c r="K381" s="4">
        <v>12.42</v>
      </c>
    </row>
    <row r="382" spans="1:11" x14ac:dyDescent="0.25">
      <c r="A382" t="s">
        <v>16</v>
      </c>
      <c r="B382" t="s">
        <v>17</v>
      </c>
      <c r="C382" t="s">
        <v>18</v>
      </c>
      <c r="D382" t="s">
        <v>294</v>
      </c>
      <c r="E382" s="1">
        <v>42398</v>
      </c>
      <c r="F382" s="1" t="str">
        <f>TEXT(Sales_tbl[[#This Row],[Order Date]],"MMM")</f>
        <v>Jan</v>
      </c>
      <c r="G382" s="1" t="str">
        <f>TEXT(Sales_tbl[[#This Row],[Order Date]],"YYY")</f>
        <v>2016</v>
      </c>
      <c r="H382" t="s">
        <v>24</v>
      </c>
      <c r="I382">
        <v>8</v>
      </c>
      <c r="J382" s="4">
        <v>17.829999999999998</v>
      </c>
      <c r="K382" s="4">
        <v>142.63999999999999</v>
      </c>
    </row>
    <row r="383" spans="1:11" x14ac:dyDescent="0.25">
      <c r="A383" t="s">
        <v>25</v>
      </c>
      <c r="B383" t="s">
        <v>52</v>
      </c>
      <c r="C383" t="s">
        <v>18</v>
      </c>
      <c r="D383" t="s">
        <v>76</v>
      </c>
      <c r="E383" s="1">
        <v>42398</v>
      </c>
      <c r="F383" s="1" t="str">
        <f>TEXT(Sales_tbl[[#This Row],[Order Date]],"MMM")</f>
        <v>Jan</v>
      </c>
      <c r="G383" s="1" t="str">
        <f>TEXT(Sales_tbl[[#This Row],[Order Date]],"YYY")</f>
        <v>2016</v>
      </c>
      <c r="H383" t="s">
        <v>24</v>
      </c>
      <c r="I383">
        <v>5</v>
      </c>
      <c r="J383" s="4">
        <v>17.829999999999998</v>
      </c>
      <c r="K383" s="4">
        <v>89.149999999999991</v>
      </c>
    </row>
    <row r="384" spans="1:11" x14ac:dyDescent="0.25">
      <c r="A384" t="s">
        <v>46</v>
      </c>
      <c r="B384" t="s">
        <v>14</v>
      </c>
      <c r="C384" t="s">
        <v>11</v>
      </c>
      <c r="D384" t="s">
        <v>295</v>
      </c>
      <c r="E384" s="1">
        <v>42398</v>
      </c>
      <c r="F384" s="1" t="str">
        <f>TEXT(Sales_tbl[[#This Row],[Order Date]],"MMM")</f>
        <v>Jan</v>
      </c>
      <c r="G384" s="1" t="str">
        <f>TEXT(Sales_tbl[[#This Row],[Order Date]],"YYY")</f>
        <v>2016</v>
      </c>
      <c r="H384" t="s">
        <v>13</v>
      </c>
      <c r="I384">
        <v>1</v>
      </c>
      <c r="J384" s="4">
        <v>12.42</v>
      </c>
      <c r="K384" s="4">
        <v>12.42</v>
      </c>
    </row>
    <row r="385" spans="1:11" x14ac:dyDescent="0.25">
      <c r="A385" t="s">
        <v>9</v>
      </c>
      <c r="B385" t="s">
        <v>10</v>
      </c>
      <c r="C385" t="s">
        <v>11</v>
      </c>
      <c r="D385" t="s">
        <v>296</v>
      </c>
      <c r="E385" s="1">
        <v>42399</v>
      </c>
      <c r="F385" s="1" t="str">
        <f>TEXT(Sales_tbl[[#This Row],[Order Date]],"MMM")</f>
        <v>Jan</v>
      </c>
      <c r="G385" s="1" t="str">
        <f>TEXT(Sales_tbl[[#This Row],[Order Date]],"YYY")</f>
        <v>2016</v>
      </c>
      <c r="H385" t="s">
        <v>24</v>
      </c>
      <c r="I385">
        <v>3</v>
      </c>
      <c r="J385" s="4">
        <v>17.829999999999998</v>
      </c>
      <c r="K385" s="4">
        <v>53.489999999999995</v>
      </c>
    </row>
    <row r="386" spans="1:11" x14ac:dyDescent="0.25">
      <c r="A386" t="s">
        <v>25</v>
      </c>
      <c r="B386" t="s">
        <v>17</v>
      </c>
      <c r="C386" t="s">
        <v>18</v>
      </c>
      <c r="D386" t="s">
        <v>178</v>
      </c>
      <c r="E386" s="1">
        <v>42399</v>
      </c>
      <c r="F386" s="1" t="str">
        <f>TEXT(Sales_tbl[[#This Row],[Order Date]],"MMM")</f>
        <v>Jan</v>
      </c>
      <c r="G386" s="1" t="str">
        <f>TEXT(Sales_tbl[[#This Row],[Order Date]],"YYY")</f>
        <v>2016</v>
      </c>
      <c r="H386" t="s">
        <v>20</v>
      </c>
      <c r="I386">
        <v>5</v>
      </c>
      <c r="J386" s="4">
        <v>16.32</v>
      </c>
      <c r="K386" s="4">
        <v>81.599999999999994</v>
      </c>
    </row>
    <row r="387" spans="1:11" x14ac:dyDescent="0.25">
      <c r="A387" t="s">
        <v>9</v>
      </c>
      <c r="B387" t="s">
        <v>14</v>
      </c>
      <c r="C387" t="s">
        <v>11</v>
      </c>
      <c r="D387" t="s">
        <v>83</v>
      </c>
      <c r="E387" s="1">
        <v>42399</v>
      </c>
      <c r="F387" s="1" t="str">
        <f>TEXT(Sales_tbl[[#This Row],[Order Date]],"MMM")</f>
        <v>Jan</v>
      </c>
      <c r="G387" s="1" t="str">
        <f>TEXT(Sales_tbl[[#This Row],[Order Date]],"YYY")</f>
        <v>2016</v>
      </c>
      <c r="H387" t="s">
        <v>24</v>
      </c>
      <c r="I387">
        <v>2</v>
      </c>
      <c r="J387" s="4">
        <v>17.829999999999998</v>
      </c>
      <c r="K387" s="4">
        <v>35.659999999999997</v>
      </c>
    </row>
    <row r="388" spans="1:11" x14ac:dyDescent="0.25">
      <c r="A388" t="s">
        <v>30</v>
      </c>
      <c r="B388" t="s">
        <v>21</v>
      </c>
      <c r="C388" t="s">
        <v>11</v>
      </c>
      <c r="D388" t="s">
        <v>282</v>
      </c>
      <c r="E388" s="1">
        <v>42399</v>
      </c>
      <c r="F388" s="1" t="str">
        <f>TEXT(Sales_tbl[[#This Row],[Order Date]],"MMM")</f>
        <v>Jan</v>
      </c>
      <c r="G388" s="1" t="str">
        <f>TEXT(Sales_tbl[[#This Row],[Order Date]],"YYY")</f>
        <v>2016</v>
      </c>
      <c r="H388" t="s">
        <v>13</v>
      </c>
      <c r="I388">
        <v>9</v>
      </c>
      <c r="J388" s="4">
        <v>12.42</v>
      </c>
      <c r="K388" s="4">
        <v>111.78</v>
      </c>
    </row>
    <row r="389" spans="1:11" x14ac:dyDescent="0.25">
      <c r="A389" t="s">
        <v>9</v>
      </c>
      <c r="B389" t="s">
        <v>14</v>
      </c>
      <c r="C389" t="s">
        <v>11</v>
      </c>
      <c r="D389" t="s">
        <v>297</v>
      </c>
      <c r="E389" s="1">
        <v>42399</v>
      </c>
      <c r="F389" s="1" t="str">
        <f>TEXT(Sales_tbl[[#This Row],[Order Date]],"MMM")</f>
        <v>Jan</v>
      </c>
      <c r="G389" s="1" t="str">
        <f>TEXT(Sales_tbl[[#This Row],[Order Date]],"YYY")</f>
        <v>2016</v>
      </c>
      <c r="H389" t="s">
        <v>24</v>
      </c>
      <c r="I389">
        <v>7</v>
      </c>
      <c r="J389" s="4">
        <v>17.829999999999998</v>
      </c>
      <c r="K389" s="4">
        <v>124.80999999999999</v>
      </c>
    </row>
    <row r="390" spans="1:11" x14ac:dyDescent="0.25">
      <c r="A390" t="s">
        <v>25</v>
      </c>
      <c r="B390" t="s">
        <v>17</v>
      </c>
      <c r="C390" t="s">
        <v>18</v>
      </c>
      <c r="D390" t="s">
        <v>178</v>
      </c>
      <c r="E390" s="1">
        <v>42399</v>
      </c>
      <c r="F390" s="1" t="str">
        <f>TEXT(Sales_tbl[[#This Row],[Order Date]],"MMM")</f>
        <v>Jan</v>
      </c>
      <c r="G390" s="1" t="str">
        <f>TEXT(Sales_tbl[[#This Row],[Order Date]],"YYY")</f>
        <v>2016</v>
      </c>
      <c r="H390" t="s">
        <v>20</v>
      </c>
      <c r="I390">
        <v>9</v>
      </c>
      <c r="J390" s="4">
        <v>16.32</v>
      </c>
      <c r="K390" s="4">
        <v>146.88</v>
      </c>
    </row>
    <row r="391" spans="1:11" x14ac:dyDescent="0.25">
      <c r="A391" t="s">
        <v>25</v>
      </c>
      <c r="B391" t="s">
        <v>17</v>
      </c>
      <c r="C391" t="s">
        <v>18</v>
      </c>
      <c r="D391" t="s">
        <v>179</v>
      </c>
      <c r="E391" s="1">
        <v>42399</v>
      </c>
      <c r="F391" s="1" t="str">
        <f>TEXT(Sales_tbl[[#This Row],[Order Date]],"MMM")</f>
        <v>Jan</v>
      </c>
      <c r="G391" s="1" t="str">
        <f>TEXT(Sales_tbl[[#This Row],[Order Date]],"YYY")</f>
        <v>2016</v>
      </c>
      <c r="H391" t="s">
        <v>20</v>
      </c>
      <c r="I391">
        <v>4</v>
      </c>
      <c r="J391" s="4">
        <v>16.32</v>
      </c>
      <c r="K391" s="4">
        <v>65.28</v>
      </c>
    </row>
    <row r="392" spans="1:11" x14ac:dyDescent="0.25">
      <c r="A392" t="s">
        <v>9</v>
      </c>
      <c r="B392" t="s">
        <v>21</v>
      </c>
      <c r="C392" t="s">
        <v>11</v>
      </c>
      <c r="D392" t="s">
        <v>298</v>
      </c>
      <c r="E392" s="1">
        <v>42399</v>
      </c>
      <c r="F392" s="1" t="str">
        <f>TEXT(Sales_tbl[[#This Row],[Order Date]],"MMM")</f>
        <v>Jan</v>
      </c>
      <c r="G392" s="1" t="str">
        <f>TEXT(Sales_tbl[[#This Row],[Order Date]],"YYY")</f>
        <v>2016</v>
      </c>
      <c r="H392" t="s">
        <v>13</v>
      </c>
      <c r="I392">
        <v>4</v>
      </c>
      <c r="J392" s="4">
        <v>12.42</v>
      </c>
      <c r="K392" s="4">
        <v>49.68</v>
      </c>
    </row>
    <row r="393" spans="1:11" x14ac:dyDescent="0.25">
      <c r="A393" t="s">
        <v>25</v>
      </c>
      <c r="B393" t="s">
        <v>17</v>
      </c>
      <c r="C393" t="s">
        <v>18</v>
      </c>
      <c r="D393" t="s">
        <v>299</v>
      </c>
      <c r="E393" s="1">
        <v>42400</v>
      </c>
      <c r="F393" s="1" t="str">
        <f>TEXT(Sales_tbl[[#This Row],[Order Date]],"MMM")</f>
        <v>Jan</v>
      </c>
      <c r="G393" s="1" t="str">
        <f>TEXT(Sales_tbl[[#This Row],[Order Date]],"YYY")</f>
        <v>2016</v>
      </c>
      <c r="H393" t="s">
        <v>13</v>
      </c>
      <c r="I393">
        <v>7</v>
      </c>
      <c r="J393" s="4">
        <v>12.42</v>
      </c>
      <c r="K393" s="4">
        <v>86.94</v>
      </c>
    </row>
    <row r="394" spans="1:11" x14ac:dyDescent="0.25">
      <c r="A394" t="s">
        <v>25</v>
      </c>
      <c r="B394" t="s">
        <v>34</v>
      </c>
      <c r="C394" t="s">
        <v>18</v>
      </c>
      <c r="D394" t="s">
        <v>48</v>
      </c>
      <c r="E394" s="1">
        <v>42400</v>
      </c>
      <c r="F394" s="1" t="str">
        <f>TEXT(Sales_tbl[[#This Row],[Order Date]],"MMM")</f>
        <v>Jan</v>
      </c>
      <c r="G394" s="1" t="str">
        <f>TEXT(Sales_tbl[[#This Row],[Order Date]],"YYY")</f>
        <v>2016</v>
      </c>
      <c r="H394" t="s">
        <v>13</v>
      </c>
      <c r="I394">
        <v>3</v>
      </c>
      <c r="J394" s="4">
        <v>12.42</v>
      </c>
      <c r="K394" s="4">
        <v>37.26</v>
      </c>
    </row>
    <row r="395" spans="1:11" x14ac:dyDescent="0.25">
      <c r="A395" t="s">
        <v>46</v>
      </c>
      <c r="B395" t="s">
        <v>21</v>
      </c>
      <c r="C395" t="s">
        <v>11</v>
      </c>
      <c r="D395" t="s">
        <v>300</v>
      </c>
      <c r="E395" s="1">
        <v>42400</v>
      </c>
      <c r="F395" s="1" t="str">
        <f>TEXT(Sales_tbl[[#This Row],[Order Date]],"MMM")</f>
        <v>Jan</v>
      </c>
      <c r="G395" s="1" t="str">
        <f>TEXT(Sales_tbl[[#This Row],[Order Date]],"YYY")</f>
        <v>2016</v>
      </c>
      <c r="H395" t="s">
        <v>27</v>
      </c>
      <c r="I395">
        <v>8</v>
      </c>
      <c r="J395" s="4">
        <v>53.35</v>
      </c>
      <c r="K395" s="4">
        <v>426.8</v>
      </c>
    </row>
    <row r="396" spans="1:11" x14ac:dyDescent="0.25">
      <c r="A396" t="s">
        <v>30</v>
      </c>
      <c r="B396" t="s">
        <v>14</v>
      </c>
      <c r="C396" t="s">
        <v>11</v>
      </c>
      <c r="D396" t="s">
        <v>245</v>
      </c>
      <c r="E396" s="1">
        <v>42400</v>
      </c>
      <c r="F396" s="1" t="str">
        <f>TEXT(Sales_tbl[[#This Row],[Order Date]],"MMM")</f>
        <v>Jan</v>
      </c>
      <c r="G396" s="1" t="str">
        <f>TEXT(Sales_tbl[[#This Row],[Order Date]],"YYY")</f>
        <v>2016</v>
      </c>
      <c r="H396" t="s">
        <v>20</v>
      </c>
      <c r="I396">
        <v>10</v>
      </c>
      <c r="J396" s="4">
        <v>16.32</v>
      </c>
      <c r="K396" s="4">
        <v>163.19999999999999</v>
      </c>
    </row>
    <row r="397" spans="1:11" x14ac:dyDescent="0.25">
      <c r="A397" t="s">
        <v>30</v>
      </c>
      <c r="B397" t="s">
        <v>14</v>
      </c>
      <c r="C397" t="s">
        <v>11</v>
      </c>
      <c r="D397" t="s">
        <v>242</v>
      </c>
      <c r="E397" s="1">
        <v>42400</v>
      </c>
      <c r="F397" s="1" t="str">
        <f>TEXT(Sales_tbl[[#This Row],[Order Date]],"MMM")</f>
        <v>Jan</v>
      </c>
      <c r="G397" s="1" t="str">
        <f>TEXT(Sales_tbl[[#This Row],[Order Date]],"YYY")</f>
        <v>2016</v>
      </c>
      <c r="H397" t="s">
        <v>27</v>
      </c>
      <c r="I397">
        <v>10</v>
      </c>
      <c r="J397" s="4">
        <v>53.35</v>
      </c>
      <c r="K397" s="4">
        <v>533.5</v>
      </c>
    </row>
    <row r="398" spans="1:11" x14ac:dyDescent="0.25">
      <c r="A398" t="s">
        <v>46</v>
      </c>
      <c r="B398" t="s">
        <v>14</v>
      </c>
      <c r="C398" t="s">
        <v>11</v>
      </c>
      <c r="D398" t="s">
        <v>223</v>
      </c>
      <c r="E398" s="1">
        <v>42400</v>
      </c>
      <c r="F398" s="1" t="str">
        <f>TEXT(Sales_tbl[[#This Row],[Order Date]],"MMM")</f>
        <v>Jan</v>
      </c>
      <c r="G398" s="1" t="str">
        <f>TEXT(Sales_tbl[[#This Row],[Order Date]],"YYY")</f>
        <v>2016</v>
      </c>
      <c r="H398" t="s">
        <v>20</v>
      </c>
      <c r="I398">
        <v>5</v>
      </c>
      <c r="J398" s="4">
        <v>16.32</v>
      </c>
      <c r="K398" s="4">
        <v>81.599999999999994</v>
      </c>
    </row>
    <row r="399" spans="1:11" x14ac:dyDescent="0.25">
      <c r="A399" t="s">
        <v>25</v>
      </c>
      <c r="B399" t="s">
        <v>34</v>
      </c>
      <c r="C399" t="s">
        <v>18</v>
      </c>
      <c r="D399" t="s">
        <v>301</v>
      </c>
      <c r="E399" s="1">
        <v>42401</v>
      </c>
      <c r="F399" s="1" t="str">
        <f>TEXT(Sales_tbl[[#This Row],[Order Date]],"MMM")</f>
        <v>Feb</v>
      </c>
      <c r="G399" s="1" t="str">
        <f>TEXT(Sales_tbl[[#This Row],[Order Date]],"YYY")</f>
        <v>2016</v>
      </c>
      <c r="H399" t="s">
        <v>20</v>
      </c>
      <c r="I399">
        <v>9</v>
      </c>
      <c r="J399" s="4">
        <v>16.32</v>
      </c>
      <c r="K399" s="4">
        <v>146.88</v>
      </c>
    </row>
    <row r="400" spans="1:11" x14ac:dyDescent="0.25">
      <c r="A400" t="s">
        <v>30</v>
      </c>
      <c r="B400" t="s">
        <v>10</v>
      </c>
      <c r="C400" t="s">
        <v>11</v>
      </c>
      <c r="D400" t="s">
        <v>121</v>
      </c>
      <c r="E400" s="1">
        <v>42401</v>
      </c>
      <c r="F400" s="1" t="str">
        <f>TEXT(Sales_tbl[[#This Row],[Order Date]],"MMM")</f>
        <v>Feb</v>
      </c>
      <c r="G400" s="1" t="str">
        <f>TEXT(Sales_tbl[[#This Row],[Order Date]],"YYY")</f>
        <v>2016</v>
      </c>
      <c r="H400" t="s">
        <v>24</v>
      </c>
      <c r="I400">
        <v>2</v>
      </c>
      <c r="J400" s="4">
        <v>17.829999999999998</v>
      </c>
      <c r="K400" s="4">
        <v>35.659999999999997</v>
      </c>
    </row>
    <row r="401" spans="1:11" x14ac:dyDescent="0.25">
      <c r="A401" t="s">
        <v>25</v>
      </c>
      <c r="B401" t="s">
        <v>34</v>
      </c>
      <c r="C401" t="s">
        <v>18</v>
      </c>
      <c r="D401" t="s">
        <v>131</v>
      </c>
      <c r="E401" s="1">
        <v>42401</v>
      </c>
      <c r="F401" s="1" t="str">
        <f>TEXT(Sales_tbl[[#This Row],[Order Date]],"MMM")</f>
        <v>Feb</v>
      </c>
      <c r="G401" s="1" t="str">
        <f>TEXT(Sales_tbl[[#This Row],[Order Date]],"YYY")</f>
        <v>2016</v>
      </c>
      <c r="H401" t="s">
        <v>24</v>
      </c>
      <c r="I401">
        <v>3</v>
      </c>
      <c r="J401" s="4">
        <v>17.829999999999998</v>
      </c>
      <c r="K401" s="4">
        <v>53.489999999999995</v>
      </c>
    </row>
    <row r="402" spans="1:11" x14ac:dyDescent="0.25">
      <c r="A402" t="s">
        <v>25</v>
      </c>
      <c r="B402" t="s">
        <v>34</v>
      </c>
      <c r="C402" t="s">
        <v>18</v>
      </c>
      <c r="D402" t="s">
        <v>247</v>
      </c>
      <c r="E402" s="1">
        <v>42401</v>
      </c>
      <c r="F402" s="1" t="str">
        <f>TEXT(Sales_tbl[[#This Row],[Order Date]],"MMM")</f>
        <v>Feb</v>
      </c>
      <c r="G402" s="1" t="str">
        <f>TEXT(Sales_tbl[[#This Row],[Order Date]],"YYY")</f>
        <v>2016</v>
      </c>
      <c r="H402" t="s">
        <v>13</v>
      </c>
      <c r="I402">
        <v>9</v>
      </c>
      <c r="J402" s="4">
        <v>12.42</v>
      </c>
      <c r="K402" s="4">
        <v>111.78</v>
      </c>
    </row>
    <row r="403" spans="1:11" x14ac:dyDescent="0.25">
      <c r="A403" t="s">
        <v>16</v>
      </c>
      <c r="B403" t="s">
        <v>52</v>
      </c>
      <c r="C403" t="s">
        <v>18</v>
      </c>
      <c r="D403" t="s">
        <v>302</v>
      </c>
      <c r="E403" s="1">
        <v>42401</v>
      </c>
      <c r="F403" s="1" t="str">
        <f>TEXT(Sales_tbl[[#This Row],[Order Date]],"MMM")</f>
        <v>Feb</v>
      </c>
      <c r="G403" s="1" t="str">
        <f>TEXT(Sales_tbl[[#This Row],[Order Date]],"YYY")</f>
        <v>2016</v>
      </c>
      <c r="H403" t="s">
        <v>27</v>
      </c>
      <c r="I403">
        <v>6</v>
      </c>
      <c r="J403" s="4">
        <v>53.35</v>
      </c>
      <c r="K403" s="4">
        <v>320.10000000000002</v>
      </c>
    </row>
    <row r="404" spans="1:11" x14ac:dyDescent="0.25">
      <c r="A404" t="s">
        <v>9</v>
      </c>
      <c r="B404" t="s">
        <v>14</v>
      </c>
      <c r="C404" t="s">
        <v>11</v>
      </c>
      <c r="D404" t="s">
        <v>221</v>
      </c>
      <c r="E404" s="1">
        <v>42401</v>
      </c>
      <c r="F404" s="1" t="str">
        <f>TEXT(Sales_tbl[[#This Row],[Order Date]],"MMM")</f>
        <v>Feb</v>
      </c>
      <c r="G404" s="1" t="str">
        <f>TEXT(Sales_tbl[[#This Row],[Order Date]],"YYY")</f>
        <v>2016</v>
      </c>
      <c r="H404" t="s">
        <v>13</v>
      </c>
      <c r="I404">
        <v>2</v>
      </c>
      <c r="J404" s="4">
        <v>12.42</v>
      </c>
      <c r="K404" s="4">
        <v>24.84</v>
      </c>
    </row>
    <row r="405" spans="1:11" x14ac:dyDescent="0.25">
      <c r="A405" t="s">
        <v>9</v>
      </c>
      <c r="B405" t="s">
        <v>10</v>
      </c>
      <c r="C405" t="s">
        <v>11</v>
      </c>
      <c r="D405" t="s">
        <v>283</v>
      </c>
      <c r="E405" s="1">
        <v>42401</v>
      </c>
      <c r="F405" s="1" t="str">
        <f>TEXT(Sales_tbl[[#This Row],[Order Date]],"MMM")</f>
        <v>Feb</v>
      </c>
      <c r="G405" s="1" t="str">
        <f>TEXT(Sales_tbl[[#This Row],[Order Date]],"YYY")</f>
        <v>2016</v>
      </c>
      <c r="H405" t="s">
        <v>20</v>
      </c>
      <c r="I405">
        <v>8</v>
      </c>
      <c r="J405" s="4">
        <v>16.32</v>
      </c>
      <c r="K405" s="4">
        <v>130.56</v>
      </c>
    </row>
    <row r="406" spans="1:11" x14ac:dyDescent="0.25">
      <c r="A406" t="s">
        <v>16</v>
      </c>
      <c r="B406" t="s">
        <v>34</v>
      </c>
      <c r="C406" t="s">
        <v>18</v>
      </c>
      <c r="D406" t="s">
        <v>303</v>
      </c>
      <c r="E406" s="1">
        <v>42401</v>
      </c>
      <c r="F406" s="1" t="str">
        <f>TEXT(Sales_tbl[[#This Row],[Order Date]],"MMM")</f>
        <v>Feb</v>
      </c>
      <c r="G406" s="1" t="str">
        <f>TEXT(Sales_tbl[[#This Row],[Order Date]],"YYY")</f>
        <v>2016</v>
      </c>
      <c r="H406" t="s">
        <v>13</v>
      </c>
      <c r="I406">
        <v>7</v>
      </c>
      <c r="J406" s="4">
        <v>12.42</v>
      </c>
      <c r="K406" s="4">
        <v>86.94</v>
      </c>
    </row>
    <row r="407" spans="1:11" x14ac:dyDescent="0.25">
      <c r="A407" t="s">
        <v>9</v>
      </c>
      <c r="B407" t="s">
        <v>10</v>
      </c>
      <c r="C407" t="s">
        <v>11</v>
      </c>
      <c r="D407" t="s">
        <v>266</v>
      </c>
      <c r="E407" s="1">
        <v>42401</v>
      </c>
      <c r="F407" s="1" t="str">
        <f>TEXT(Sales_tbl[[#This Row],[Order Date]],"MMM")</f>
        <v>Feb</v>
      </c>
      <c r="G407" s="1" t="str">
        <f>TEXT(Sales_tbl[[#This Row],[Order Date]],"YYY")</f>
        <v>2016</v>
      </c>
      <c r="H407" t="s">
        <v>24</v>
      </c>
      <c r="I407">
        <v>6</v>
      </c>
      <c r="J407" s="4">
        <v>17.829999999999998</v>
      </c>
      <c r="K407" s="4">
        <v>106.97999999999999</v>
      </c>
    </row>
    <row r="408" spans="1:11" x14ac:dyDescent="0.25">
      <c r="A408" t="s">
        <v>16</v>
      </c>
      <c r="B408" t="s">
        <v>17</v>
      </c>
      <c r="C408" t="s">
        <v>18</v>
      </c>
      <c r="D408" t="s">
        <v>57</v>
      </c>
      <c r="E408" s="1">
        <v>42401</v>
      </c>
      <c r="F408" s="1" t="str">
        <f>TEXT(Sales_tbl[[#This Row],[Order Date]],"MMM")</f>
        <v>Feb</v>
      </c>
      <c r="G408" s="1" t="str">
        <f>TEXT(Sales_tbl[[#This Row],[Order Date]],"YYY")</f>
        <v>2016</v>
      </c>
      <c r="H408" t="s">
        <v>20</v>
      </c>
      <c r="I408">
        <v>4</v>
      </c>
      <c r="J408" s="4">
        <v>16.32</v>
      </c>
      <c r="K408" s="4">
        <v>65.28</v>
      </c>
    </row>
    <row r="409" spans="1:11" x14ac:dyDescent="0.25">
      <c r="A409" t="s">
        <v>30</v>
      </c>
      <c r="B409" t="s">
        <v>68</v>
      </c>
      <c r="C409" t="s">
        <v>11</v>
      </c>
      <c r="D409" t="s">
        <v>304</v>
      </c>
      <c r="E409" s="1">
        <v>42402</v>
      </c>
      <c r="F409" s="1" t="str">
        <f>TEXT(Sales_tbl[[#This Row],[Order Date]],"MMM")</f>
        <v>Feb</v>
      </c>
      <c r="G409" s="1" t="str">
        <f>TEXT(Sales_tbl[[#This Row],[Order Date]],"YYY")</f>
        <v>2016</v>
      </c>
      <c r="H409" t="s">
        <v>27</v>
      </c>
      <c r="I409">
        <v>3</v>
      </c>
      <c r="J409" s="4">
        <v>53.35</v>
      </c>
      <c r="K409" s="4">
        <v>160.05000000000001</v>
      </c>
    </row>
    <row r="410" spans="1:11" x14ac:dyDescent="0.25">
      <c r="A410" t="s">
        <v>25</v>
      </c>
      <c r="B410" t="s">
        <v>17</v>
      </c>
      <c r="C410" t="s">
        <v>18</v>
      </c>
      <c r="D410" t="s">
        <v>146</v>
      </c>
      <c r="E410" s="1">
        <v>42402</v>
      </c>
      <c r="F410" s="1" t="str">
        <f>TEXT(Sales_tbl[[#This Row],[Order Date]],"MMM")</f>
        <v>Feb</v>
      </c>
      <c r="G410" s="1" t="str">
        <f>TEXT(Sales_tbl[[#This Row],[Order Date]],"YYY")</f>
        <v>2016</v>
      </c>
      <c r="H410" t="s">
        <v>13</v>
      </c>
      <c r="I410">
        <v>9</v>
      </c>
      <c r="J410" s="4">
        <v>12.42</v>
      </c>
      <c r="K410" s="4">
        <v>111.78</v>
      </c>
    </row>
    <row r="411" spans="1:11" x14ac:dyDescent="0.25">
      <c r="A411" t="s">
        <v>9</v>
      </c>
      <c r="B411" t="s">
        <v>21</v>
      </c>
      <c r="C411" t="s">
        <v>11</v>
      </c>
      <c r="D411" t="s">
        <v>128</v>
      </c>
      <c r="E411" s="1">
        <v>42402</v>
      </c>
      <c r="F411" s="1" t="str">
        <f>TEXT(Sales_tbl[[#This Row],[Order Date]],"MMM")</f>
        <v>Feb</v>
      </c>
      <c r="G411" s="1" t="str">
        <f>TEXT(Sales_tbl[[#This Row],[Order Date]],"YYY")</f>
        <v>2016</v>
      </c>
      <c r="H411" t="s">
        <v>20</v>
      </c>
      <c r="I411">
        <v>10</v>
      </c>
      <c r="J411" s="4">
        <v>16.32</v>
      </c>
      <c r="K411" s="4">
        <v>163.19999999999999</v>
      </c>
    </row>
    <row r="412" spans="1:11" x14ac:dyDescent="0.25">
      <c r="A412" t="s">
        <v>30</v>
      </c>
      <c r="B412" t="s">
        <v>10</v>
      </c>
      <c r="C412" t="s">
        <v>11</v>
      </c>
      <c r="D412" t="s">
        <v>305</v>
      </c>
      <c r="E412" s="1">
        <v>42402</v>
      </c>
      <c r="F412" s="1" t="str">
        <f>TEXT(Sales_tbl[[#This Row],[Order Date]],"MMM")</f>
        <v>Feb</v>
      </c>
      <c r="G412" s="1" t="str">
        <f>TEXT(Sales_tbl[[#This Row],[Order Date]],"YYY")</f>
        <v>2016</v>
      </c>
      <c r="H412" t="s">
        <v>13</v>
      </c>
      <c r="I412">
        <v>3</v>
      </c>
      <c r="J412" s="4">
        <v>12.42</v>
      </c>
      <c r="K412" s="4">
        <v>37.26</v>
      </c>
    </row>
    <row r="413" spans="1:11" x14ac:dyDescent="0.25">
      <c r="A413" t="s">
        <v>9</v>
      </c>
      <c r="B413" t="s">
        <v>14</v>
      </c>
      <c r="C413" t="s">
        <v>11</v>
      </c>
      <c r="D413" t="s">
        <v>306</v>
      </c>
      <c r="E413" s="1">
        <v>42402</v>
      </c>
      <c r="F413" s="1" t="str">
        <f>TEXT(Sales_tbl[[#This Row],[Order Date]],"MMM")</f>
        <v>Feb</v>
      </c>
      <c r="G413" s="1" t="str">
        <f>TEXT(Sales_tbl[[#This Row],[Order Date]],"YYY")</f>
        <v>2016</v>
      </c>
      <c r="H413" t="s">
        <v>27</v>
      </c>
      <c r="I413">
        <v>10</v>
      </c>
      <c r="J413" s="4">
        <v>53.35</v>
      </c>
      <c r="K413" s="4">
        <v>533.5</v>
      </c>
    </row>
    <row r="414" spans="1:11" x14ac:dyDescent="0.25">
      <c r="A414" t="s">
        <v>30</v>
      </c>
      <c r="B414" t="s">
        <v>14</v>
      </c>
      <c r="C414" t="s">
        <v>11</v>
      </c>
      <c r="D414" t="s">
        <v>184</v>
      </c>
      <c r="E414" s="1">
        <v>42402</v>
      </c>
      <c r="F414" s="1" t="str">
        <f>TEXT(Sales_tbl[[#This Row],[Order Date]],"MMM")</f>
        <v>Feb</v>
      </c>
      <c r="G414" s="1" t="str">
        <f>TEXT(Sales_tbl[[#This Row],[Order Date]],"YYY")</f>
        <v>2016</v>
      </c>
      <c r="H414" t="s">
        <v>27</v>
      </c>
      <c r="I414">
        <v>7</v>
      </c>
      <c r="J414" s="4">
        <v>53.35</v>
      </c>
      <c r="K414" s="4">
        <v>373.45</v>
      </c>
    </row>
    <row r="415" spans="1:11" x14ac:dyDescent="0.25">
      <c r="A415" t="s">
        <v>46</v>
      </c>
      <c r="B415" t="s">
        <v>21</v>
      </c>
      <c r="C415" t="s">
        <v>11</v>
      </c>
      <c r="D415" t="s">
        <v>236</v>
      </c>
      <c r="E415" s="1">
        <v>42402</v>
      </c>
      <c r="F415" s="1" t="str">
        <f>TEXT(Sales_tbl[[#This Row],[Order Date]],"MMM")</f>
        <v>Feb</v>
      </c>
      <c r="G415" s="1" t="str">
        <f>TEXT(Sales_tbl[[#This Row],[Order Date]],"YYY")</f>
        <v>2016</v>
      </c>
      <c r="H415" t="s">
        <v>24</v>
      </c>
      <c r="I415">
        <v>6</v>
      </c>
      <c r="J415" s="4">
        <v>17.829999999999998</v>
      </c>
      <c r="K415" s="4">
        <v>106.97999999999999</v>
      </c>
    </row>
    <row r="416" spans="1:11" x14ac:dyDescent="0.25">
      <c r="A416" t="s">
        <v>30</v>
      </c>
      <c r="B416" t="s">
        <v>14</v>
      </c>
      <c r="C416" t="s">
        <v>11</v>
      </c>
      <c r="D416" t="s">
        <v>307</v>
      </c>
      <c r="E416" s="1">
        <v>42402</v>
      </c>
      <c r="F416" s="1" t="str">
        <f>TEXT(Sales_tbl[[#This Row],[Order Date]],"MMM")</f>
        <v>Feb</v>
      </c>
      <c r="G416" s="1" t="str">
        <f>TEXT(Sales_tbl[[#This Row],[Order Date]],"YYY")</f>
        <v>2016</v>
      </c>
      <c r="H416" t="s">
        <v>13</v>
      </c>
      <c r="I416">
        <v>1</v>
      </c>
      <c r="J416" s="4">
        <v>12.42</v>
      </c>
      <c r="K416" s="4">
        <v>12.42</v>
      </c>
    </row>
    <row r="417" spans="1:11" x14ac:dyDescent="0.25">
      <c r="A417" t="s">
        <v>30</v>
      </c>
      <c r="B417" t="s">
        <v>10</v>
      </c>
      <c r="C417" t="s">
        <v>11</v>
      </c>
      <c r="D417" t="s">
        <v>308</v>
      </c>
      <c r="E417" s="1">
        <v>42402</v>
      </c>
      <c r="F417" s="1" t="str">
        <f>TEXT(Sales_tbl[[#This Row],[Order Date]],"MMM")</f>
        <v>Feb</v>
      </c>
      <c r="G417" s="1" t="str">
        <f>TEXT(Sales_tbl[[#This Row],[Order Date]],"YYY")</f>
        <v>2016</v>
      </c>
      <c r="H417" t="s">
        <v>13</v>
      </c>
      <c r="I417">
        <v>10</v>
      </c>
      <c r="J417" s="4">
        <v>12.42</v>
      </c>
      <c r="K417" s="4">
        <v>124.2</v>
      </c>
    </row>
    <row r="418" spans="1:11" x14ac:dyDescent="0.25">
      <c r="A418" t="s">
        <v>30</v>
      </c>
      <c r="B418" t="s">
        <v>10</v>
      </c>
      <c r="C418" t="s">
        <v>11</v>
      </c>
      <c r="D418" t="s">
        <v>100</v>
      </c>
      <c r="E418" s="1">
        <v>42402</v>
      </c>
      <c r="F418" s="1" t="str">
        <f>TEXT(Sales_tbl[[#This Row],[Order Date]],"MMM")</f>
        <v>Feb</v>
      </c>
      <c r="G418" s="1" t="str">
        <f>TEXT(Sales_tbl[[#This Row],[Order Date]],"YYY")</f>
        <v>2016</v>
      </c>
      <c r="H418" t="s">
        <v>24</v>
      </c>
      <c r="I418">
        <v>6</v>
      </c>
      <c r="J418" s="4">
        <v>17.829999999999998</v>
      </c>
      <c r="K418" s="4">
        <v>106.97999999999999</v>
      </c>
    </row>
    <row r="419" spans="1:11" x14ac:dyDescent="0.25">
      <c r="A419" t="s">
        <v>16</v>
      </c>
      <c r="B419" t="s">
        <v>34</v>
      </c>
      <c r="C419" t="s">
        <v>18</v>
      </c>
      <c r="D419" t="s">
        <v>309</v>
      </c>
      <c r="E419" s="1">
        <v>42402</v>
      </c>
      <c r="F419" s="1" t="str">
        <f>TEXT(Sales_tbl[[#This Row],[Order Date]],"MMM")</f>
        <v>Feb</v>
      </c>
      <c r="G419" s="1" t="str">
        <f>TEXT(Sales_tbl[[#This Row],[Order Date]],"YYY")</f>
        <v>2016</v>
      </c>
      <c r="H419" t="s">
        <v>20</v>
      </c>
      <c r="I419">
        <v>6</v>
      </c>
      <c r="J419" s="4">
        <v>16.32</v>
      </c>
      <c r="K419" s="4">
        <v>97.92</v>
      </c>
    </row>
    <row r="420" spans="1:11" x14ac:dyDescent="0.25">
      <c r="A420" t="s">
        <v>46</v>
      </c>
      <c r="B420" t="s">
        <v>10</v>
      </c>
      <c r="C420" t="s">
        <v>11</v>
      </c>
      <c r="D420" t="s">
        <v>310</v>
      </c>
      <c r="E420" s="1">
        <v>42403</v>
      </c>
      <c r="F420" s="1" t="str">
        <f>TEXT(Sales_tbl[[#This Row],[Order Date]],"MMM")</f>
        <v>Feb</v>
      </c>
      <c r="G420" s="1" t="str">
        <f>TEXT(Sales_tbl[[#This Row],[Order Date]],"YYY")</f>
        <v>2016</v>
      </c>
      <c r="H420" t="s">
        <v>13</v>
      </c>
      <c r="I420">
        <v>5</v>
      </c>
      <c r="J420" s="4">
        <v>12.42</v>
      </c>
      <c r="K420" s="4">
        <v>62.1</v>
      </c>
    </row>
    <row r="421" spans="1:11" x14ac:dyDescent="0.25">
      <c r="A421" t="s">
        <v>9</v>
      </c>
      <c r="B421" t="s">
        <v>10</v>
      </c>
      <c r="C421" t="s">
        <v>11</v>
      </c>
      <c r="D421" t="s">
        <v>311</v>
      </c>
      <c r="E421" s="1">
        <v>42403</v>
      </c>
      <c r="F421" s="1" t="str">
        <f>TEXT(Sales_tbl[[#This Row],[Order Date]],"MMM")</f>
        <v>Feb</v>
      </c>
      <c r="G421" s="1" t="str">
        <f>TEXT(Sales_tbl[[#This Row],[Order Date]],"YYY")</f>
        <v>2016</v>
      </c>
      <c r="H421" t="s">
        <v>27</v>
      </c>
      <c r="I421">
        <v>7</v>
      </c>
      <c r="J421" s="4">
        <v>53.35</v>
      </c>
      <c r="K421" s="4">
        <v>373.45</v>
      </c>
    </row>
    <row r="422" spans="1:11" x14ac:dyDescent="0.25">
      <c r="A422" t="s">
        <v>30</v>
      </c>
      <c r="B422" t="s">
        <v>21</v>
      </c>
      <c r="C422" t="s">
        <v>11</v>
      </c>
      <c r="D422" t="s">
        <v>234</v>
      </c>
      <c r="E422" s="1">
        <v>42403</v>
      </c>
      <c r="F422" s="1" t="str">
        <f>TEXT(Sales_tbl[[#This Row],[Order Date]],"MMM")</f>
        <v>Feb</v>
      </c>
      <c r="G422" s="1" t="str">
        <f>TEXT(Sales_tbl[[#This Row],[Order Date]],"YYY")</f>
        <v>2016</v>
      </c>
      <c r="H422" t="s">
        <v>24</v>
      </c>
      <c r="I422">
        <v>6</v>
      </c>
      <c r="J422" s="4">
        <v>17.829999999999998</v>
      </c>
      <c r="K422" s="4">
        <v>106.97999999999999</v>
      </c>
    </row>
    <row r="423" spans="1:11" x14ac:dyDescent="0.25">
      <c r="A423" t="s">
        <v>16</v>
      </c>
      <c r="B423" t="s">
        <v>17</v>
      </c>
      <c r="C423" t="s">
        <v>18</v>
      </c>
      <c r="D423" t="s">
        <v>41</v>
      </c>
      <c r="E423" s="1">
        <v>42403</v>
      </c>
      <c r="F423" s="1" t="str">
        <f>TEXT(Sales_tbl[[#This Row],[Order Date]],"MMM")</f>
        <v>Feb</v>
      </c>
      <c r="G423" s="1" t="str">
        <f>TEXT(Sales_tbl[[#This Row],[Order Date]],"YYY")</f>
        <v>2016</v>
      </c>
      <c r="H423" t="s">
        <v>20</v>
      </c>
      <c r="I423">
        <v>6</v>
      </c>
      <c r="J423" s="4">
        <v>16.32</v>
      </c>
      <c r="K423" s="4">
        <v>97.92</v>
      </c>
    </row>
    <row r="424" spans="1:11" x14ac:dyDescent="0.25">
      <c r="A424" t="s">
        <v>9</v>
      </c>
      <c r="B424" t="s">
        <v>10</v>
      </c>
      <c r="C424" t="s">
        <v>11</v>
      </c>
      <c r="D424" t="s">
        <v>312</v>
      </c>
      <c r="E424" s="1">
        <v>42403</v>
      </c>
      <c r="F424" s="1" t="str">
        <f>TEXT(Sales_tbl[[#This Row],[Order Date]],"MMM")</f>
        <v>Feb</v>
      </c>
      <c r="G424" s="1" t="str">
        <f>TEXT(Sales_tbl[[#This Row],[Order Date]],"YYY")</f>
        <v>2016</v>
      </c>
      <c r="H424" t="s">
        <v>13</v>
      </c>
      <c r="I424">
        <v>10</v>
      </c>
      <c r="J424" s="4">
        <v>12.42</v>
      </c>
      <c r="K424" s="4">
        <v>124.2</v>
      </c>
    </row>
    <row r="425" spans="1:11" x14ac:dyDescent="0.25">
      <c r="A425" t="s">
        <v>9</v>
      </c>
      <c r="B425" t="s">
        <v>14</v>
      </c>
      <c r="C425" t="s">
        <v>11</v>
      </c>
      <c r="D425" t="s">
        <v>60</v>
      </c>
      <c r="E425" s="1">
        <v>42403</v>
      </c>
      <c r="F425" s="1" t="str">
        <f>TEXT(Sales_tbl[[#This Row],[Order Date]],"MMM")</f>
        <v>Feb</v>
      </c>
      <c r="G425" s="1" t="str">
        <f>TEXT(Sales_tbl[[#This Row],[Order Date]],"YYY")</f>
        <v>2016</v>
      </c>
      <c r="H425" t="s">
        <v>13</v>
      </c>
      <c r="I425">
        <v>9</v>
      </c>
      <c r="J425" s="4">
        <v>12.42</v>
      </c>
      <c r="K425" s="4">
        <v>111.78</v>
      </c>
    </row>
    <row r="426" spans="1:11" x14ac:dyDescent="0.25">
      <c r="A426" t="s">
        <v>16</v>
      </c>
      <c r="B426" t="s">
        <v>52</v>
      </c>
      <c r="C426" t="s">
        <v>18</v>
      </c>
      <c r="D426" t="s">
        <v>313</v>
      </c>
      <c r="E426" s="1">
        <v>42403</v>
      </c>
      <c r="F426" s="1" t="str">
        <f>TEXT(Sales_tbl[[#This Row],[Order Date]],"MMM")</f>
        <v>Feb</v>
      </c>
      <c r="G426" s="1" t="str">
        <f>TEXT(Sales_tbl[[#This Row],[Order Date]],"YYY")</f>
        <v>2016</v>
      </c>
      <c r="H426" t="s">
        <v>24</v>
      </c>
      <c r="I426">
        <v>9</v>
      </c>
      <c r="J426" s="4">
        <v>17.829999999999998</v>
      </c>
      <c r="K426" s="4">
        <v>160.46999999999997</v>
      </c>
    </row>
    <row r="427" spans="1:11" x14ac:dyDescent="0.25">
      <c r="A427" t="s">
        <v>30</v>
      </c>
      <c r="B427" t="s">
        <v>21</v>
      </c>
      <c r="C427" t="s">
        <v>11</v>
      </c>
      <c r="D427" t="s">
        <v>160</v>
      </c>
      <c r="E427" s="1">
        <v>42403</v>
      </c>
      <c r="F427" s="1" t="str">
        <f>TEXT(Sales_tbl[[#This Row],[Order Date]],"MMM")</f>
        <v>Feb</v>
      </c>
      <c r="G427" s="1" t="str">
        <f>TEXT(Sales_tbl[[#This Row],[Order Date]],"YYY")</f>
        <v>2016</v>
      </c>
      <c r="H427" t="s">
        <v>20</v>
      </c>
      <c r="I427">
        <v>9</v>
      </c>
      <c r="J427" s="4">
        <v>16.32</v>
      </c>
      <c r="K427" s="4">
        <v>146.88</v>
      </c>
    </row>
    <row r="428" spans="1:11" x14ac:dyDescent="0.25">
      <c r="A428" t="s">
        <v>25</v>
      </c>
      <c r="B428" t="s">
        <v>34</v>
      </c>
      <c r="C428" t="s">
        <v>18</v>
      </c>
      <c r="D428" t="s">
        <v>116</v>
      </c>
      <c r="E428" s="1">
        <v>42403</v>
      </c>
      <c r="F428" s="1" t="str">
        <f>TEXT(Sales_tbl[[#This Row],[Order Date]],"MMM")</f>
        <v>Feb</v>
      </c>
      <c r="G428" s="1" t="str">
        <f>TEXT(Sales_tbl[[#This Row],[Order Date]],"YYY")</f>
        <v>2016</v>
      </c>
      <c r="H428" t="s">
        <v>13</v>
      </c>
      <c r="I428">
        <v>9</v>
      </c>
      <c r="J428" s="4">
        <v>12.42</v>
      </c>
      <c r="K428" s="4">
        <v>111.78</v>
      </c>
    </row>
    <row r="429" spans="1:11" x14ac:dyDescent="0.25">
      <c r="A429" t="s">
        <v>25</v>
      </c>
      <c r="B429" t="s">
        <v>34</v>
      </c>
      <c r="C429" t="s">
        <v>18</v>
      </c>
      <c r="D429" t="s">
        <v>314</v>
      </c>
      <c r="E429" s="1">
        <v>42403</v>
      </c>
      <c r="F429" s="1" t="str">
        <f>TEXT(Sales_tbl[[#This Row],[Order Date]],"MMM")</f>
        <v>Feb</v>
      </c>
      <c r="G429" s="1" t="str">
        <f>TEXT(Sales_tbl[[#This Row],[Order Date]],"YYY")</f>
        <v>2016</v>
      </c>
      <c r="H429" t="s">
        <v>20</v>
      </c>
      <c r="I429">
        <v>6</v>
      </c>
      <c r="J429" s="4">
        <v>16.32</v>
      </c>
      <c r="K429" s="4">
        <v>97.92</v>
      </c>
    </row>
    <row r="430" spans="1:11" x14ac:dyDescent="0.25">
      <c r="A430" t="s">
        <v>25</v>
      </c>
      <c r="B430" t="s">
        <v>17</v>
      </c>
      <c r="C430" t="s">
        <v>18</v>
      </c>
      <c r="D430" t="s">
        <v>150</v>
      </c>
      <c r="E430" s="1">
        <v>42403</v>
      </c>
      <c r="F430" s="1" t="str">
        <f>TEXT(Sales_tbl[[#This Row],[Order Date]],"MMM")</f>
        <v>Feb</v>
      </c>
      <c r="G430" s="1" t="str">
        <f>TEXT(Sales_tbl[[#This Row],[Order Date]],"YYY")</f>
        <v>2016</v>
      </c>
      <c r="H430" t="s">
        <v>13</v>
      </c>
      <c r="I430">
        <v>10</v>
      </c>
      <c r="J430" s="4">
        <v>12.42</v>
      </c>
      <c r="K430" s="4">
        <v>124.2</v>
      </c>
    </row>
    <row r="431" spans="1:11" x14ac:dyDescent="0.25">
      <c r="A431" t="s">
        <v>25</v>
      </c>
      <c r="B431" t="s">
        <v>52</v>
      </c>
      <c r="C431" t="s">
        <v>18</v>
      </c>
      <c r="D431" t="s">
        <v>202</v>
      </c>
      <c r="E431" s="1">
        <v>42403</v>
      </c>
      <c r="F431" s="1" t="str">
        <f>TEXT(Sales_tbl[[#This Row],[Order Date]],"MMM")</f>
        <v>Feb</v>
      </c>
      <c r="G431" s="1" t="str">
        <f>TEXT(Sales_tbl[[#This Row],[Order Date]],"YYY")</f>
        <v>2016</v>
      </c>
      <c r="H431" t="s">
        <v>13</v>
      </c>
      <c r="I431">
        <v>2</v>
      </c>
      <c r="J431" s="4">
        <v>12.42</v>
      </c>
      <c r="K431" s="4">
        <v>24.84</v>
      </c>
    </row>
    <row r="432" spans="1:11" x14ac:dyDescent="0.25">
      <c r="A432" t="s">
        <v>9</v>
      </c>
      <c r="B432" t="s">
        <v>21</v>
      </c>
      <c r="C432" t="s">
        <v>11</v>
      </c>
      <c r="D432" t="s">
        <v>191</v>
      </c>
      <c r="E432" s="1">
        <v>42403</v>
      </c>
      <c r="F432" s="1" t="str">
        <f>TEXT(Sales_tbl[[#This Row],[Order Date]],"MMM")</f>
        <v>Feb</v>
      </c>
      <c r="G432" s="1" t="str">
        <f>TEXT(Sales_tbl[[#This Row],[Order Date]],"YYY")</f>
        <v>2016</v>
      </c>
      <c r="H432" t="s">
        <v>24</v>
      </c>
      <c r="I432">
        <v>4</v>
      </c>
      <c r="J432" s="4">
        <v>17.829999999999998</v>
      </c>
      <c r="K432" s="4">
        <v>71.319999999999993</v>
      </c>
    </row>
    <row r="433" spans="1:11" x14ac:dyDescent="0.25">
      <c r="A433" t="s">
        <v>46</v>
      </c>
      <c r="B433" t="s">
        <v>14</v>
      </c>
      <c r="C433" t="s">
        <v>11</v>
      </c>
      <c r="D433" t="s">
        <v>250</v>
      </c>
      <c r="E433" s="1">
        <v>42403</v>
      </c>
      <c r="F433" s="1" t="str">
        <f>TEXT(Sales_tbl[[#This Row],[Order Date]],"MMM")</f>
        <v>Feb</v>
      </c>
      <c r="G433" s="1" t="str">
        <f>TEXT(Sales_tbl[[#This Row],[Order Date]],"YYY")</f>
        <v>2016</v>
      </c>
      <c r="H433" t="s">
        <v>24</v>
      </c>
      <c r="I433">
        <v>4</v>
      </c>
      <c r="J433" s="4">
        <v>17.829999999999998</v>
      </c>
      <c r="K433" s="4">
        <v>71.319999999999993</v>
      </c>
    </row>
    <row r="434" spans="1:11" x14ac:dyDescent="0.25">
      <c r="A434" t="s">
        <v>9</v>
      </c>
      <c r="B434" t="s">
        <v>68</v>
      </c>
      <c r="C434" t="s">
        <v>11</v>
      </c>
      <c r="D434" t="s">
        <v>315</v>
      </c>
      <c r="E434" s="1">
        <v>42404</v>
      </c>
      <c r="F434" s="1" t="str">
        <f>TEXT(Sales_tbl[[#This Row],[Order Date]],"MMM")</f>
        <v>Feb</v>
      </c>
      <c r="G434" s="1" t="str">
        <f>TEXT(Sales_tbl[[#This Row],[Order Date]],"YYY")</f>
        <v>2016</v>
      </c>
      <c r="H434" t="s">
        <v>13</v>
      </c>
      <c r="I434">
        <v>4</v>
      </c>
      <c r="J434" s="4">
        <v>12.42</v>
      </c>
      <c r="K434" s="4">
        <v>49.68</v>
      </c>
    </row>
    <row r="435" spans="1:11" x14ac:dyDescent="0.25">
      <c r="A435" t="s">
        <v>25</v>
      </c>
      <c r="B435" t="s">
        <v>34</v>
      </c>
      <c r="C435" t="s">
        <v>18</v>
      </c>
      <c r="D435" t="s">
        <v>81</v>
      </c>
      <c r="E435" s="1">
        <v>42404</v>
      </c>
      <c r="F435" s="1" t="str">
        <f>TEXT(Sales_tbl[[#This Row],[Order Date]],"MMM")</f>
        <v>Feb</v>
      </c>
      <c r="G435" s="1" t="str">
        <f>TEXT(Sales_tbl[[#This Row],[Order Date]],"YYY")</f>
        <v>2016</v>
      </c>
      <c r="H435" t="s">
        <v>20</v>
      </c>
      <c r="I435">
        <v>5</v>
      </c>
      <c r="J435" s="4">
        <v>16.32</v>
      </c>
      <c r="K435" s="4">
        <v>81.599999999999994</v>
      </c>
    </row>
    <row r="436" spans="1:11" x14ac:dyDescent="0.25">
      <c r="A436" t="s">
        <v>46</v>
      </c>
      <c r="B436" t="s">
        <v>14</v>
      </c>
      <c r="C436" t="s">
        <v>11</v>
      </c>
      <c r="D436" t="s">
        <v>316</v>
      </c>
      <c r="E436" s="1">
        <v>42404</v>
      </c>
      <c r="F436" s="1" t="str">
        <f>TEXT(Sales_tbl[[#This Row],[Order Date]],"MMM")</f>
        <v>Feb</v>
      </c>
      <c r="G436" s="1" t="str">
        <f>TEXT(Sales_tbl[[#This Row],[Order Date]],"YYY")</f>
        <v>2016</v>
      </c>
      <c r="H436" t="s">
        <v>27</v>
      </c>
      <c r="I436">
        <v>7</v>
      </c>
      <c r="J436" s="4">
        <v>53.35</v>
      </c>
      <c r="K436" s="4">
        <v>373.45</v>
      </c>
    </row>
    <row r="437" spans="1:11" x14ac:dyDescent="0.25">
      <c r="A437" t="s">
        <v>25</v>
      </c>
      <c r="B437" t="s">
        <v>34</v>
      </c>
      <c r="C437" t="s">
        <v>18</v>
      </c>
      <c r="D437" t="s">
        <v>317</v>
      </c>
      <c r="E437" s="1">
        <v>42404</v>
      </c>
      <c r="F437" s="1" t="str">
        <f>TEXT(Sales_tbl[[#This Row],[Order Date]],"MMM")</f>
        <v>Feb</v>
      </c>
      <c r="G437" s="1" t="str">
        <f>TEXT(Sales_tbl[[#This Row],[Order Date]],"YYY")</f>
        <v>2016</v>
      </c>
      <c r="H437" t="s">
        <v>20</v>
      </c>
      <c r="I437">
        <v>7</v>
      </c>
      <c r="J437" s="4">
        <v>16.32</v>
      </c>
      <c r="K437" s="4">
        <v>114.24000000000001</v>
      </c>
    </row>
    <row r="438" spans="1:11" x14ac:dyDescent="0.25">
      <c r="A438" t="s">
        <v>25</v>
      </c>
      <c r="B438" t="s">
        <v>17</v>
      </c>
      <c r="C438" t="s">
        <v>18</v>
      </c>
      <c r="D438" t="s">
        <v>19</v>
      </c>
      <c r="E438" s="1">
        <v>42404</v>
      </c>
      <c r="F438" s="1" t="str">
        <f>TEXT(Sales_tbl[[#This Row],[Order Date]],"MMM")</f>
        <v>Feb</v>
      </c>
      <c r="G438" s="1" t="str">
        <f>TEXT(Sales_tbl[[#This Row],[Order Date]],"YYY")</f>
        <v>2016</v>
      </c>
      <c r="H438" t="s">
        <v>13</v>
      </c>
      <c r="I438">
        <v>1</v>
      </c>
      <c r="J438" s="4">
        <v>12.42</v>
      </c>
      <c r="K438" s="4">
        <v>12.42</v>
      </c>
    </row>
    <row r="439" spans="1:11" x14ac:dyDescent="0.25">
      <c r="A439" t="s">
        <v>25</v>
      </c>
      <c r="B439" t="s">
        <v>17</v>
      </c>
      <c r="C439" t="s">
        <v>18</v>
      </c>
      <c r="D439" t="s">
        <v>125</v>
      </c>
      <c r="E439" s="1">
        <v>42404</v>
      </c>
      <c r="F439" s="1" t="str">
        <f>TEXT(Sales_tbl[[#This Row],[Order Date]],"MMM")</f>
        <v>Feb</v>
      </c>
      <c r="G439" s="1" t="str">
        <f>TEXT(Sales_tbl[[#This Row],[Order Date]],"YYY")</f>
        <v>2016</v>
      </c>
      <c r="H439" t="s">
        <v>24</v>
      </c>
      <c r="I439">
        <v>8</v>
      </c>
      <c r="J439" s="4">
        <v>17.829999999999998</v>
      </c>
      <c r="K439" s="4">
        <v>142.63999999999999</v>
      </c>
    </row>
    <row r="440" spans="1:11" x14ac:dyDescent="0.25">
      <c r="A440" t="s">
        <v>30</v>
      </c>
      <c r="B440" t="s">
        <v>68</v>
      </c>
      <c r="C440" t="s">
        <v>11</v>
      </c>
      <c r="D440" t="s">
        <v>318</v>
      </c>
      <c r="E440" s="1">
        <v>42404</v>
      </c>
      <c r="F440" s="1" t="str">
        <f>TEXT(Sales_tbl[[#This Row],[Order Date]],"MMM")</f>
        <v>Feb</v>
      </c>
      <c r="G440" s="1" t="str">
        <f>TEXT(Sales_tbl[[#This Row],[Order Date]],"YYY")</f>
        <v>2016</v>
      </c>
      <c r="H440" t="s">
        <v>20</v>
      </c>
      <c r="I440">
        <v>1</v>
      </c>
      <c r="J440" s="4">
        <v>16.32</v>
      </c>
      <c r="K440" s="4">
        <v>16.32</v>
      </c>
    </row>
    <row r="441" spans="1:11" x14ac:dyDescent="0.25">
      <c r="A441" t="s">
        <v>9</v>
      </c>
      <c r="B441" t="s">
        <v>10</v>
      </c>
      <c r="C441" t="s">
        <v>11</v>
      </c>
      <c r="D441" t="s">
        <v>172</v>
      </c>
      <c r="E441" s="1">
        <v>42404</v>
      </c>
      <c r="F441" s="1" t="str">
        <f>TEXT(Sales_tbl[[#This Row],[Order Date]],"MMM")</f>
        <v>Feb</v>
      </c>
      <c r="G441" s="1" t="str">
        <f>TEXT(Sales_tbl[[#This Row],[Order Date]],"YYY")</f>
        <v>2016</v>
      </c>
      <c r="H441" t="s">
        <v>27</v>
      </c>
      <c r="I441">
        <v>9</v>
      </c>
      <c r="J441" s="4">
        <v>53.35</v>
      </c>
      <c r="K441" s="4">
        <v>480.15000000000003</v>
      </c>
    </row>
    <row r="442" spans="1:11" x14ac:dyDescent="0.25">
      <c r="A442" t="s">
        <v>9</v>
      </c>
      <c r="B442" t="s">
        <v>68</v>
      </c>
      <c r="C442" t="s">
        <v>11</v>
      </c>
      <c r="D442" t="s">
        <v>240</v>
      </c>
      <c r="E442" s="1">
        <v>42404</v>
      </c>
      <c r="F442" s="1" t="str">
        <f>TEXT(Sales_tbl[[#This Row],[Order Date]],"MMM")</f>
        <v>Feb</v>
      </c>
      <c r="G442" s="1" t="str">
        <f>TEXT(Sales_tbl[[#This Row],[Order Date]],"YYY")</f>
        <v>2016</v>
      </c>
      <c r="H442" t="s">
        <v>24</v>
      </c>
      <c r="I442">
        <v>7</v>
      </c>
      <c r="J442" s="4">
        <v>17.829999999999998</v>
      </c>
      <c r="K442" s="4">
        <v>124.80999999999999</v>
      </c>
    </row>
    <row r="443" spans="1:11" x14ac:dyDescent="0.25">
      <c r="A443" t="s">
        <v>30</v>
      </c>
      <c r="B443" t="s">
        <v>10</v>
      </c>
      <c r="C443" t="s">
        <v>11</v>
      </c>
      <c r="D443" t="s">
        <v>165</v>
      </c>
      <c r="E443" s="1">
        <v>42404</v>
      </c>
      <c r="F443" s="1" t="str">
        <f>TEXT(Sales_tbl[[#This Row],[Order Date]],"MMM")</f>
        <v>Feb</v>
      </c>
      <c r="G443" s="1" t="str">
        <f>TEXT(Sales_tbl[[#This Row],[Order Date]],"YYY")</f>
        <v>2016</v>
      </c>
      <c r="H443" t="s">
        <v>13</v>
      </c>
      <c r="I443">
        <v>10</v>
      </c>
      <c r="J443" s="4">
        <v>12.42</v>
      </c>
      <c r="K443" s="4">
        <v>124.2</v>
      </c>
    </row>
    <row r="444" spans="1:11" x14ac:dyDescent="0.25">
      <c r="A444" t="s">
        <v>16</v>
      </c>
      <c r="B444" t="s">
        <v>34</v>
      </c>
      <c r="C444" t="s">
        <v>18</v>
      </c>
      <c r="D444" t="s">
        <v>314</v>
      </c>
      <c r="E444" s="1">
        <v>42404</v>
      </c>
      <c r="F444" s="1" t="str">
        <f>TEXT(Sales_tbl[[#This Row],[Order Date]],"MMM")</f>
        <v>Feb</v>
      </c>
      <c r="G444" s="1" t="str">
        <f>TEXT(Sales_tbl[[#This Row],[Order Date]],"YYY")</f>
        <v>2016</v>
      </c>
      <c r="H444" t="s">
        <v>20</v>
      </c>
      <c r="I444">
        <v>1</v>
      </c>
      <c r="J444" s="4">
        <v>16.32</v>
      </c>
      <c r="K444" s="4">
        <v>16.32</v>
      </c>
    </row>
    <row r="445" spans="1:11" x14ac:dyDescent="0.25">
      <c r="A445" t="s">
        <v>25</v>
      </c>
      <c r="B445" t="s">
        <v>52</v>
      </c>
      <c r="C445" t="s">
        <v>18</v>
      </c>
      <c r="D445" t="s">
        <v>319</v>
      </c>
      <c r="E445" s="1">
        <v>42404</v>
      </c>
      <c r="F445" s="1" t="str">
        <f>TEXT(Sales_tbl[[#This Row],[Order Date]],"MMM")</f>
        <v>Feb</v>
      </c>
      <c r="G445" s="1" t="str">
        <f>TEXT(Sales_tbl[[#This Row],[Order Date]],"YYY")</f>
        <v>2016</v>
      </c>
      <c r="H445" t="s">
        <v>13</v>
      </c>
      <c r="I445">
        <v>8</v>
      </c>
      <c r="J445" s="4">
        <v>12.42</v>
      </c>
      <c r="K445" s="4">
        <v>99.36</v>
      </c>
    </row>
    <row r="446" spans="1:11" x14ac:dyDescent="0.25">
      <c r="A446" t="s">
        <v>9</v>
      </c>
      <c r="B446" t="s">
        <v>21</v>
      </c>
      <c r="C446" t="s">
        <v>11</v>
      </c>
      <c r="D446" t="s">
        <v>320</v>
      </c>
      <c r="E446" s="1">
        <v>42404</v>
      </c>
      <c r="F446" s="1" t="str">
        <f>TEXT(Sales_tbl[[#This Row],[Order Date]],"MMM")</f>
        <v>Feb</v>
      </c>
      <c r="G446" s="1" t="str">
        <f>TEXT(Sales_tbl[[#This Row],[Order Date]],"YYY")</f>
        <v>2016</v>
      </c>
      <c r="H446" t="s">
        <v>24</v>
      </c>
      <c r="I446">
        <v>9</v>
      </c>
      <c r="J446" s="4">
        <v>17.829999999999998</v>
      </c>
      <c r="K446" s="4">
        <v>160.46999999999997</v>
      </c>
    </row>
    <row r="447" spans="1:11" x14ac:dyDescent="0.25">
      <c r="A447" t="s">
        <v>9</v>
      </c>
      <c r="B447" t="s">
        <v>10</v>
      </c>
      <c r="C447" t="s">
        <v>11</v>
      </c>
      <c r="D447" t="s">
        <v>119</v>
      </c>
      <c r="E447" s="1">
        <v>42404</v>
      </c>
      <c r="F447" s="1" t="str">
        <f>TEXT(Sales_tbl[[#This Row],[Order Date]],"MMM")</f>
        <v>Feb</v>
      </c>
      <c r="G447" s="1" t="str">
        <f>TEXT(Sales_tbl[[#This Row],[Order Date]],"YYY")</f>
        <v>2016</v>
      </c>
      <c r="H447" t="s">
        <v>13</v>
      </c>
      <c r="I447">
        <v>6</v>
      </c>
      <c r="J447" s="4">
        <v>12.42</v>
      </c>
      <c r="K447" s="4">
        <v>74.52</v>
      </c>
    </row>
    <row r="448" spans="1:11" x14ac:dyDescent="0.25">
      <c r="A448" t="s">
        <v>9</v>
      </c>
      <c r="B448" t="s">
        <v>14</v>
      </c>
      <c r="C448" t="s">
        <v>11</v>
      </c>
      <c r="D448" t="s">
        <v>321</v>
      </c>
      <c r="E448" s="1">
        <v>42405</v>
      </c>
      <c r="F448" s="1" t="str">
        <f>TEXT(Sales_tbl[[#This Row],[Order Date]],"MMM")</f>
        <v>Feb</v>
      </c>
      <c r="G448" s="1" t="str">
        <f>TEXT(Sales_tbl[[#This Row],[Order Date]],"YYY")</f>
        <v>2016</v>
      </c>
      <c r="H448" t="s">
        <v>13</v>
      </c>
      <c r="I448">
        <v>6</v>
      </c>
      <c r="J448" s="4">
        <v>12.42</v>
      </c>
      <c r="K448" s="4">
        <v>74.52</v>
      </c>
    </row>
    <row r="449" spans="1:11" x14ac:dyDescent="0.25">
      <c r="A449" t="s">
        <v>30</v>
      </c>
      <c r="B449" t="s">
        <v>21</v>
      </c>
      <c r="C449" t="s">
        <v>11</v>
      </c>
      <c r="D449" t="s">
        <v>58</v>
      </c>
      <c r="E449" s="1">
        <v>42405</v>
      </c>
      <c r="F449" s="1" t="str">
        <f>TEXT(Sales_tbl[[#This Row],[Order Date]],"MMM")</f>
        <v>Feb</v>
      </c>
      <c r="G449" s="1" t="str">
        <f>TEXT(Sales_tbl[[#This Row],[Order Date]],"YYY")</f>
        <v>2016</v>
      </c>
      <c r="H449" t="s">
        <v>13</v>
      </c>
      <c r="I449">
        <v>6</v>
      </c>
      <c r="J449" s="4">
        <v>12.42</v>
      </c>
      <c r="K449" s="4">
        <v>74.52</v>
      </c>
    </row>
    <row r="450" spans="1:11" x14ac:dyDescent="0.25">
      <c r="A450" t="s">
        <v>9</v>
      </c>
      <c r="B450" t="s">
        <v>14</v>
      </c>
      <c r="C450" t="s">
        <v>11</v>
      </c>
      <c r="D450" t="s">
        <v>322</v>
      </c>
      <c r="E450" s="1">
        <v>42405</v>
      </c>
      <c r="F450" s="1" t="str">
        <f>TEXT(Sales_tbl[[#This Row],[Order Date]],"MMM")</f>
        <v>Feb</v>
      </c>
      <c r="G450" s="1" t="str">
        <f>TEXT(Sales_tbl[[#This Row],[Order Date]],"YYY")</f>
        <v>2016</v>
      </c>
      <c r="H450" t="s">
        <v>27</v>
      </c>
      <c r="I450">
        <v>3</v>
      </c>
      <c r="J450" s="4">
        <v>53.35</v>
      </c>
      <c r="K450" s="4">
        <v>160.05000000000001</v>
      </c>
    </row>
    <row r="451" spans="1:11" x14ac:dyDescent="0.25">
      <c r="A451" t="s">
        <v>9</v>
      </c>
      <c r="B451" t="s">
        <v>10</v>
      </c>
      <c r="C451" t="s">
        <v>11</v>
      </c>
      <c r="D451" t="s">
        <v>323</v>
      </c>
      <c r="E451" s="1">
        <v>42405</v>
      </c>
      <c r="F451" s="1" t="str">
        <f>TEXT(Sales_tbl[[#This Row],[Order Date]],"MMM")</f>
        <v>Feb</v>
      </c>
      <c r="G451" s="1" t="str">
        <f>TEXT(Sales_tbl[[#This Row],[Order Date]],"YYY")</f>
        <v>2016</v>
      </c>
      <c r="H451" t="s">
        <v>24</v>
      </c>
      <c r="I451">
        <v>6</v>
      </c>
      <c r="J451" s="4">
        <v>17.829999999999998</v>
      </c>
      <c r="K451" s="4">
        <v>106.97999999999999</v>
      </c>
    </row>
    <row r="452" spans="1:11" x14ac:dyDescent="0.25">
      <c r="A452" t="s">
        <v>30</v>
      </c>
      <c r="B452" t="s">
        <v>10</v>
      </c>
      <c r="C452" t="s">
        <v>11</v>
      </c>
      <c r="D452" t="s">
        <v>88</v>
      </c>
      <c r="E452" s="1">
        <v>42405</v>
      </c>
      <c r="F452" s="1" t="str">
        <f>TEXT(Sales_tbl[[#This Row],[Order Date]],"MMM")</f>
        <v>Feb</v>
      </c>
      <c r="G452" s="1" t="str">
        <f>TEXT(Sales_tbl[[#This Row],[Order Date]],"YYY")</f>
        <v>2016</v>
      </c>
      <c r="H452" t="s">
        <v>24</v>
      </c>
      <c r="I452">
        <v>8</v>
      </c>
      <c r="J452" s="4">
        <v>17.829999999999998</v>
      </c>
      <c r="K452" s="4">
        <v>142.63999999999999</v>
      </c>
    </row>
    <row r="453" spans="1:11" x14ac:dyDescent="0.25">
      <c r="A453" t="s">
        <v>25</v>
      </c>
      <c r="B453" t="s">
        <v>17</v>
      </c>
      <c r="C453" t="s">
        <v>18</v>
      </c>
      <c r="D453" t="s">
        <v>324</v>
      </c>
      <c r="E453" s="1">
        <v>42405</v>
      </c>
      <c r="F453" s="1" t="str">
        <f>TEXT(Sales_tbl[[#This Row],[Order Date]],"MMM")</f>
        <v>Feb</v>
      </c>
      <c r="G453" s="1" t="str">
        <f>TEXT(Sales_tbl[[#This Row],[Order Date]],"YYY")</f>
        <v>2016</v>
      </c>
      <c r="H453" t="s">
        <v>13</v>
      </c>
      <c r="I453">
        <v>2</v>
      </c>
      <c r="J453" s="4">
        <v>12.42</v>
      </c>
      <c r="K453" s="4">
        <v>24.84</v>
      </c>
    </row>
    <row r="454" spans="1:11" x14ac:dyDescent="0.25">
      <c r="A454" t="s">
        <v>46</v>
      </c>
      <c r="B454" t="s">
        <v>68</v>
      </c>
      <c r="C454" t="s">
        <v>11</v>
      </c>
      <c r="D454" t="s">
        <v>325</v>
      </c>
      <c r="E454" s="1">
        <v>42405</v>
      </c>
      <c r="F454" s="1" t="str">
        <f>TEXT(Sales_tbl[[#This Row],[Order Date]],"MMM")</f>
        <v>Feb</v>
      </c>
      <c r="G454" s="1" t="str">
        <f>TEXT(Sales_tbl[[#This Row],[Order Date]],"YYY")</f>
        <v>2016</v>
      </c>
      <c r="H454" t="s">
        <v>20</v>
      </c>
      <c r="I454">
        <v>6</v>
      </c>
      <c r="J454" s="4">
        <v>16.32</v>
      </c>
      <c r="K454" s="4">
        <v>97.92</v>
      </c>
    </row>
    <row r="455" spans="1:11" x14ac:dyDescent="0.25">
      <c r="A455" t="s">
        <v>9</v>
      </c>
      <c r="B455" t="s">
        <v>14</v>
      </c>
      <c r="C455" t="s">
        <v>11</v>
      </c>
      <c r="D455" t="s">
        <v>224</v>
      </c>
      <c r="E455" s="1">
        <v>42405</v>
      </c>
      <c r="F455" s="1" t="str">
        <f>TEXT(Sales_tbl[[#This Row],[Order Date]],"MMM")</f>
        <v>Feb</v>
      </c>
      <c r="G455" s="1" t="str">
        <f>TEXT(Sales_tbl[[#This Row],[Order Date]],"YYY")</f>
        <v>2016</v>
      </c>
      <c r="H455" t="s">
        <v>24</v>
      </c>
      <c r="I455">
        <v>9</v>
      </c>
      <c r="J455" s="4">
        <v>17.829999999999998</v>
      </c>
      <c r="K455" s="4">
        <v>160.46999999999997</v>
      </c>
    </row>
    <row r="456" spans="1:11" x14ac:dyDescent="0.25">
      <c r="A456" t="s">
        <v>25</v>
      </c>
      <c r="B456" t="s">
        <v>17</v>
      </c>
      <c r="C456" t="s">
        <v>18</v>
      </c>
      <c r="D456" t="s">
        <v>326</v>
      </c>
      <c r="E456" s="1">
        <v>42405</v>
      </c>
      <c r="F456" s="1" t="str">
        <f>TEXT(Sales_tbl[[#This Row],[Order Date]],"MMM")</f>
        <v>Feb</v>
      </c>
      <c r="G456" s="1" t="str">
        <f>TEXT(Sales_tbl[[#This Row],[Order Date]],"YYY")</f>
        <v>2016</v>
      </c>
      <c r="H456" t="s">
        <v>13</v>
      </c>
      <c r="I456">
        <v>3</v>
      </c>
      <c r="J456" s="4">
        <v>12.42</v>
      </c>
      <c r="K456" s="4">
        <v>37.26</v>
      </c>
    </row>
    <row r="457" spans="1:11" x14ac:dyDescent="0.25">
      <c r="A457" t="s">
        <v>9</v>
      </c>
      <c r="B457" t="s">
        <v>21</v>
      </c>
      <c r="C457" t="s">
        <v>11</v>
      </c>
      <c r="D457" t="s">
        <v>156</v>
      </c>
      <c r="E457" s="1">
        <v>42405</v>
      </c>
      <c r="F457" s="1" t="str">
        <f>TEXT(Sales_tbl[[#This Row],[Order Date]],"MMM")</f>
        <v>Feb</v>
      </c>
      <c r="G457" s="1" t="str">
        <f>TEXT(Sales_tbl[[#This Row],[Order Date]],"YYY")</f>
        <v>2016</v>
      </c>
      <c r="H457" t="s">
        <v>13</v>
      </c>
      <c r="I457">
        <v>10</v>
      </c>
      <c r="J457" s="4">
        <v>12.42</v>
      </c>
      <c r="K457" s="4">
        <v>124.2</v>
      </c>
    </row>
    <row r="458" spans="1:11" x14ac:dyDescent="0.25">
      <c r="A458" t="s">
        <v>9</v>
      </c>
      <c r="B458" t="s">
        <v>21</v>
      </c>
      <c r="C458" t="s">
        <v>11</v>
      </c>
      <c r="D458" t="s">
        <v>327</v>
      </c>
      <c r="E458" s="1">
        <v>42405</v>
      </c>
      <c r="F458" s="1" t="str">
        <f>TEXT(Sales_tbl[[#This Row],[Order Date]],"MMM")</f>
        <v>Feb</v>
      </c>
      <c r="G458" s="1" t="str">
        <f>TEXT(Sales_tbl[[#This Row],[Order Date]],"YYY")</f>
        <v>2016</v>
      </c>
      <c r="H458" t="s">
        <v>24</v>
      </c>
      <c r="I458">
        <v>7</v>
      </c>
      <c r="J458" s="4">
        <v>17.829999999999998</v>
      </c>
      <c r="K458" s="4">
        <v>124.80999999999999</v>
      </c>
    </row>
    <row r="459" spans="1:11" x14ac:dyDescent="0.25">
      <c r="A459" t="s">
        <v>25</v>
      </c>
      <c r="B459" t="s">
        <v>34</v>
      </c>
      <c r="C459" t="s">
        <v>18</v>
      </c>
      <c r="D459" t="s">
        <v>328</v>
      </c>
      <c r="E459" s="1">
        <v>42405</v>
      </c>
      <c r="F459" s="1" t="str">
        <f>TEXT(Sales_tbl[[#This Row],[Order Date]],"MMM")</f>
        <v>Feb</v>
      </c>
      <c r="G459" s="1" t="str">
        <f>TEXT(Sales_tbl[[#This Row],[Order Date]],"YYY")</f>
        <v>2016</v>
      </c>
      <c r="H459" t="s">
        <v>13</v>
      </c>
      <c r="I459">
        <v>7</v>
      </c>
      <c r="J459" s="4">
        <v>12.42</v>
      </c>
      <c r="K459" s="4">
        <v>86.94</v>
      </c>
    </row>
    <row r="460" spans="1:11" x14ac:dyDescent="0.25">
      <c r="A460" t="s">
        <v>30</v>
      </c>
      <c r="B460" t="s">
        <v>14</v>
      </c>
      <c r="C460" t="s">
        <v>11</v>
      </c>
      <c r="D460" t="s">
        <v>168</v>
      </c>
      <c r="E460" s="1">
        <v>42405</v>
      </c>
      <c r="F460" s="1" t="str">
        <f>TEXT(Sales_tbl[[#This Row],[Order Date]],"MMM")</f>
        <v>Feb</v>
      </c>
      <c r="G460" s="1" t="str">
        <f>TEXT(Sales_tbl[[#This Row],[Order Date]],"YYY")</f>
        <v>2016</v>
      </c>
      <c r="H460" t="s">
        <v>13</v>
      </c>
      <c r="I460">
        <v>4</v>
      </c>
      <c r="J460" s="4">
        <v>12.42</v>
      </c>
      <c r="K460" s="4">
        <v>49.68</v>
      </c>
    </row>
    <row r="461" spans="1:11" x14ac:dyDescent="0.25">
      <c r="A461" t="s">
        <v>30</v>
      </c>
      <c r="B461" t="s">
        <v>68</v>
      </c>
      <c r="C461" t="s">
        <v>11</v>
      </c>
      <c r="D461" t="s">
        <v>329</v>
      </c>
      <c r="E461" s="1">
        <v>42405</v>
      </c>
      <c r="F461" s="1" t="str">
        <f>TEXT(Sales_tbl[[#This Row],[Order Date]],"MMM")</f>
        <v>Feb</v>
      </c>
      <c r="G461" s="1" t="str">
        <f>TEXT(Sales_tbl[[#This Row],[Order Date]],"YYY")</f>
        <v>2016</v>
      </c>
      <c r="H461" t="s">
        <v>27</v>
      </c>
      <c r="I461">
        <v>5</v>
      </c>
      <c r="J461" s="4">
        <v>53.35</v>
      </c>
      <c r="K461" s="4">
        <v>266.75</v>
      </c>
    </row>
    <row r="462" spans="1:11" x14ac:dyDescent="0.25">
      <c r="A462" t="s">
        <v>9</v>
      </c>
      <c r="B462" t="s">
        <v>14</v>
      </c>
      <c r="C462" t="s">
        <v>11</v>
      </c>
      <c r="D462" t="s">
        <v>184</v>
      </c>
      <c r="E462" s="1">
        <v>42405</v>
      </c>
      <c r="F462" s="1" t="str">
        <f>TEXT(Sales_tbl[[#This Row],[Order Date]],"MMM")</f>
        <v>Feb</v>
      </c>
      <c r="G462" s="1" t="str">
        <f>TEXT(Sales_tbl[[#This Row],[Order Date]],"YYY")</f>
        <v>2016</v>
      </c>
      <c r="H462" t="s">
        <v>27</v>
      </c>
      <c r="I462">
        <v>2</v>
      </c>
      <c r="J462" s="4">
        <v>53.35</v>
      </c>
      <c r="K462" s="4">
        <v>106.7</v>
      </c>
    </row>
    <row r="463" spans="1:11" x14ac:dyDescent="0.25">
      <c r="A463" t="s">
        <v>30</v>
      </c>
      <c r="B463" t="s">
        <v>10</v>
      </c>
      <c r="C463" t="s">
        <v>11</v>
      </c>
      <c r="D463" t="s">
        <v>36</v>
      </c>
      <c r="E463" s="1">
        <v>42405</v>
      </c>
      <c r="F463" s="1" t="str">
        <f>TEXT(Sales_tbl[[#This Row],[Order Date]],"MMM")</f>
        <v>Feb</v>
      </c>
      <c r="G463" s="1" t="str">
        <f>TEXT(Sales_tbl[[#This Row],[Order Date]],"YYY")</f>
        <v>2016</v>
      </c>
      <c r="H463" t="s">
        <v>24</v>
      </c>
      <c r="I463">
        <v>7</v>
      </c>
      <c r="J463" s="4">
        <v>17.829999999999998</v>
      </c>
      <c r="K463" s="4">
        <v>124.80999999999999</v>
      </c>
    </row>
    <row r="464" spans="1:11" x14ac:dyDescent="0.25">
      <c r="A464" t="s">
        <v>16</v>
      </c>
      <c r="B464" t="s">
        <v>34</v>
      </c>
      <c r="C464" t="s">
        <v>18</v>
      </c>
      <c r="D464" t="s">
        <v>97</v>
      </c>
      <c r="E464" s="1">
        <v>42405</v>
      </c>
      <c r="F464" s="1" t="str">
        <f>TEXT(Sales_tbl[[#This Row],[Order Date]],"MMM")</f>
        <v>Feb</v>
      </c>
      <c r="G464" s="1" t="str">
        <f>TEXT(Sales_tbl[[#This Row],[Order Date]],"YYY")</f>
        <v>2016</v>
      </c>
      <c r="H464" t="s">
        <v>27</v>
      </c>
      <c r="I464">
        <v>5</v>
      </c>
      <c r="J464" s="4">
        <v>53.35</v>
      </c>
      <c r="K464" s="4">
        <v>266.75</v>
      </c>
    </row>
    <row r="465" spans="1:11" x14ac:dyDescent="0.25">
      <c r="A465" t="s">
        <v>16</v>
      </c>
      <c r="B465" t="s">
        <v>17</v>
      </c>
      <c r="C465" t="s">
        <v>18</v>
      </c>
      <c r="D465" t="s">
        <v>239</v>
      </c>
      <c r="E465" s="1">
        <v>42405</v>
      </c>
      <c r="F465" s="1" t="str">
        <f>TEXT(Sales_tbl[[#This Row],[Order Date]],"MMM")</f>
        <v>Feb</v>
      </c>
      <c r="G465" s="1" t="str">
        <f>TEXT(Sales_tbl[[#This Row],[Order Date]],"YYY")</f>
        <v>2016</v>
      </c>
      <c r="H465" t="s">
        <v>20</v>
      </c>
      <c r="I465">
        <v>3</v>
      </c>
      <c r="J465" s="4">
        <v>16.32</v>
      </c>
      <c r="K465" s="4">
        <v>48.96</v>
      </c>
    </row>
    <row r="466" spans="1:11" x14ac:dyDescent="0.25">
      <c r="A466" t="s">
        <v>25</v>
      </c>
      <c r="B466" t="s">
        <v>34</v>
      </c>
      <c r="C466" t="s">
        <v>18</v>
      </c>
      <c r="D466" t="s">
        <v>81</v>
      </c>
      <c r="E466" s="1">
        <v>42405</v>
      </c>
      <c r="F466" s="1" t="str">
        <f>TEXT(Sales_tbl[[#This Row],[Order Date]],"MMM")</f>
        <v>Feb</v>
      </c>
      <c r="G466" s="1" t="str">
        <f>TEXT(Sales_tbl[[#This Row],[Order Date]],"YYY")</f>
        <v>2016</v>
      </c>
      <c r="H466" t="s">
        <v>13</v>
      </c>
      <c r="I466">
        <v>6</v>
      </c>
      <c r="J466" s="4">
        <v>12.42</v>
      </c>
      <c r="K466" s="4">
        <v>74.52</v>
      </c>
    </row>
    <row r="467" spans="1:11" x14ac:dyDescent="0.25">
      <c r="A467" t="s">
        <v>9</v>
      </c>
      <c r="B467" t="s">
        <v>14</v>
      </c>
      <c r="C467" t="s">
        <v>11</v>
      </c>
      <c r="D467" t="s">
        <v>281</v>
      </c>
      <c r="E467" s="1">
        <v>42406</v>
      </c>
      <c r="F467" s="1" t="str">
        <f>TEXT(Sales_tbl[[#This Row],[Order Date]],"MMM")</f>
        <v>Feb</v>
      </c>
      <c r="G467" s="1" t="str">
        <f>TEXT(Sales_tbl[[#This Row],[Order Date]],"YYY")</f>
        <v>2016</v>
      </c>
      <c r="H467" t="s">
        <v>20</v>
      </c>
      <c r="I467">
        <v>9</v>
      </c>
      <c r="J467" s="4">
        <v>16.32</v>
      </c>
      <c r="K467" s="4">
        <v>146.88</v>
      </c>
    </row>
    <row r="468" spans="1:11" x14ac:dyDescent="0.25">
      <c r="A468" t="s">
        <v>46</v>
      </c>
      <c r="B468" t="s">
        <v>21</v>
      </c>
      <c r="C468" t="s">
        <v>11</v>
      </c>
      <c r="D468" t="s">
        <v>320</v>
      </c>
      <c r="E468" s="1">
        <v>42406</v>
      </c>
      <c r="F468" s="1" t="str">
        <f>TEXT(Sales_tbl[[#This Row],[Order Date]],"MMM")</f>
        <v>Feb</v>
      </c>
      <c r="G468" s="1" t="str">
        <f>TEXT(Sales_tbl[[#This Row],[Order Date]],"YYY")</f>
        <v>2016</v>
      </c>
      <c r="H468" t="s">
        <v>27</v>
      </c>
      <c r="I468">
        <v>6</v>
      </c>
      <c r="J468" s="4">
        <v>53.35</v>
      </c>
      <c r="K468" s="4">
        <v>320.10000000000002</v>
      </c>
    </row>
    <row r="469" spans="1:11" x14ac:dyDescent="0.25">
      <c r="A469" t="s">
        <v>9</v>
      </c>
      <c r="B469" t="s">
        <v>14</v>
      </c>
      <c r="C469" t="s">
        <v>11</v>
      </c>
      <c r="D469" t="s">
        <v>205</v>
      </c>
      <c r="E469" s="1">
        <v>42406</v>
      </c>
      <c r="F469" s="1" t="str">
        <f>TEXT(Sales_tbl[[#This Row],[Order Date]],"MMM")</f>
        <v>Feb</v>
      </c>
      <c r="G469" s="1" t="str">
        <f>TEXT(Sales_tbl[[#This Row],[Order Date]],"YYY")</f>
        <v>2016</v>
      </c>
      <c r="H469" t="s">
        <v>20</v>
      </c>
      <c r="I469">
        <v>7</v>
      </c>
      <c r="J469" s="4">
        <v>16.32</v>
      </c>
      <c r="K469" s="4">
        <v>114.24000000000001</v>
      </c>
    </row>
    <row r="470" spans="1:11" x14ac:dyDescent="0.25">
      <c r="A470" t="s">
        <v>25</v>
      </c>
      <c r="B470" t="s">
        <v>17</v>
      </c>
      <c r="C470" t="s">
        <v>18</v>
      </c>
      <c r="D470" t="s">
        <v>253</v>
      </c>
      <c r="E470" s="1">
        <v>42406</v>
      </c>
      <c r="F470" s="1" t="str">
        <f>TEXT(Sales_tbl[[#This Row],[Order Date]],"MMM")</f>
        <v>Feb</v>
      </c>
      <c r="G470" s="1" t="str">
        <f>TEXT(Sales_tbl[[#This Row],[Order Date]],"YYY")</f>
        <v>2016</v>
      </c>
      <c r="H470" t="s">
        <v>20</v>
      </c>
      <c r="I470">
        <v>1</v>
      </c>
      <c r="J470" s="4">
        <v>16.32</v>
      </c>
      <c r="K470" s="4">
        <v>16.32</v>
      </c>
    </row>
    <row r="471" spans="1:11" x14ac:dyDescent="0.25">
      <c r="A471" t="s">
        <v>16</v>
      </c>
      <c r="B471" t="s">
        <v>122</v>
      </c>
      <c r="C471" t="s">
        <v>18</v>
      </c>
      <c r="D471" t="s">
        <v>330</v>
      </c>
      <c r="E471" s="1">
        <v>42406</v>
      </c>
      <c r="F471" s="1" t="str">
        <f>TEXT(Sales_tbl[[#This Row],[Order Date]],"MMM")</f>
        <v>Feb</v>
      </c>
      <c r="G471" s="1" t="str">
        <f>TEXT(Sales_tbl[[#This Row],[Order Date]],"YYY")</f>
        <v>2016</v>
      </c>
      <c r="H471" t="s">
        <v>13</v>
      </c>
      <c r="I471">
        <v>1</v>
      </c>
      <c r="J471" s="4">
        <v>12.42</v>
      </c>
      <c r="K471" s="4">
        <v>12.42</v>
      </c>
    </row>
    <row r="472" spans="1:11" x14ac:dyDescent="0.25">
      <c r="A472" t="s">
        <v>25</v>
      </c>
      <c r="B472" t="s">
        <v>52</v>
      </c>
      <c r="C472" t="s">
        <v>18</v>
      </c>
      <c r="D472" t="s">
        <v>331</v>
      </c>
      <c r="E472" s="1">
        <v>42406</v>
      </c>
      <c r="F472" s="1" t="str">
        <f>TEXT(Sales_tbl[[#This Row],[Order Date]],"MMM")</f>
        <v>Feb</v>
      </c>
      <c r="G472" s="1" t="str">
        <f>TEXT(Sales_tbl[[#This Row],[Order Date]],"YYY")</f>
        <v>2016</v>
      </c>
      <c r="H472" t="s">
        <v>20</v>
      </c>
      <c r="I472">
        <v>4</v>
      </c>
      <c r="J472" s="4">
        <v>16.32</v>
      </c>
      <c r="K472" s="4">
        <v>65.28</v>
      </c>
    </row>
    <row r="473" spans="1:11" x14ac:dyDescent="0.25">
      <c r="A473" t="s">
        <v>16</v>
      </c>
      <c r="B473" t="s">
        <v>17</v>
      </c>
      <c r="C473" t="s">
        <v>18</v>
      </c>
      <c r="D473" t="s">
        <v>332</v>
      </c>
      <c r="E473" s="1">
        <v>42406</v>
      </c>
      <c r="F473" s="1" t="str">
        <f>TEXT(Sales_tbl[[#This Row],[Order Date]],"MMM")</f>
        <v>Feb</v>
      </c>
      <c r="G473" s="1" t="str">
        <f>TEXT(Sales_tbl[[#This Row],[Order Date]],"YYY")</f>
        <v>2016</v>
      </c>
      <c r="H473" t="s">
        <v>13</v>
      </c>
      <c r="I473">
        <v>9</v>
      </c>
      <c r="J473" s="4">
        <v>12.42</v>
      </c>
      <c r="K473" s="4">
        <v>111.78</v>
      </c>
    </row>
    <row r="474" spans="1:11" x14ac:dyDescent="0.25">
      <c r="A474" t="s">
        <v>9</v>
      </c>
      <c r="B474" t="s">
        <v>10</v>
      </c>
      <c r="C474" t="s">
        <v>11</v>
      </c>
      <c r="D474" t="s">
        <v>65</v>
      </c>
      <c r="E474" s="1">
        <v>42406</v>
      </c>
      <c r="F474" s="1" t="str">
        <f>TEXT(Sales_tbl[[#This Row],[Order Date]],"MMM")</f>
        <v>Feb</v>
      </c>
      <c r="G474" s="1" t="str">
        <f>TEXT(Sales_tbl[[#This Row],[Order Date]],"YYY")</f>
        <v>2016</v>
      </c>
      <c r="H474" t="s">
        <v>13</v>
      </c>
      <c r="I474">
        <v>6</v>
      </c>
      <c r="J474" s="4">
        <v>12.42</v>
      </c>
      <c r="K474" s="4">
        <v>74.52</v>
      </c>
    </row>
    <row r="475" spans="1:11" x14ac:dyDescent="0.25">
      <c r="A475" t="s">
        <v>9</v>
      </c>
      <c r="B475" t="s">
        <v>14</v>
      </c>
      <c r="C475" t="s">
        <v>11</v>
      </c>
      <c r="D475" t="s">
        <v>333</v>
      </c>
      <c r="E475" s="1">
        <v>42406</v>
      </c>
      <c r="F475" s="1" t="str">
        <f>TEXT(Sales_tbl[[#This Row],[Order Date]],"MMM")</f>
        <v>Feb</v>
      </c>
      <c r="G475" s="1" t="str">
        <f>TEXT(Sales_tbl[[#This Row],[Order Date]],"YYY")</f>
        <v>2016</v>
      </c>
      <c r="H475" t="s">
        <v>20</v>
      </c>
      <c r="I475">
        <v>5</v>
      </c>
      <c r="J475" s="4">
        <v>16.32</v>
      </c>
      <c r="K475" s="4">
        <v>81.599999999999994</v>
      </c>
    </row>
    <row r="476" spans="1:11" x14ac:dyDescent="0.25">
      <c r="A476" t="s">
        <v>30</v>
      </c>
      <c r="B476" t="s">
        <v>10</v>
      </c>
      <c r="C476" t="s">
        <v>11</v>
      </c>
      <c r="D476" t="s">
        <v>72</v>
      </c>
      <c r="E476" s="1">
        <v>42406</v>
      </c>
      <c r="F476" s="1" t="str">
        <f>TEXT(Sales_tbl[[#This Row],[Order Date]],"MMM")</f>
        <v>Feb</v>
      </c>
      <c r="G476" s="1" t="str">
        <f>TEXT(Sales_tbl[[#This Row],[Order Date]],"YYY")</f>
        <v>2016</v>
      </c>
      <c r="H476" t="s">
        <v>24</v>
      </c>
      <c r="I476">
        <v>5</v>
      </c>
      <c r="J476" s="4">
        <v>17.829999999999998</v>
      </c>
      <c r="K476" s="4">
        <v>89.149999999999991</v>
      </c>
    </row>
    <row r="477" spans="1:11" x14ac:dyDescent="0.25">
      <c r="A477" t="s">
        <v>25</v>
      </c>
      <c r="B477" t="s">
        <v>34</v>
      </c>
      <c r="C477" t="s">
        <v>18</v>
      </c>
      <c r="D477" t="s">
        <v>85</v>
      </c>
      <c r="E477" s="1">
        <v>42406</v>
      </c>
      <c r="F477" s="1" t="str">
        <f>TEXT(Sales_tbl[[#This Row],[Order Date]],"MMM")</f>
        <v>Feb</v>
      </c>
      <c r="G477" s="1" t="str">
        <f>TEXT(Sales_tbl[[#This Row],[Order Date]],"YYY")</f>
        <v>2016</v>
      </c>
      <c r="H477" t="s">
        <v>27</v>
      </c>
      <c r="I477">
        <v>8</v>
      </c>
      <c r="J477" s="4">
        <v>53.35</v>
      </c>
      <c r="K477" s="4">
        <v>426.8</v>
      </c>
    </row>
    <row r="478" spans="1:11" x14ac:dyDescent="0.25">
      <c r="A478" t="s">
        <v>16</v>
      </c>
      <c r="B478" t="s">
        <v>34</v>
      </c>
      <c r="C478" t="s">
        <v>18</v>
      </c>
      <c r="D478" t="s">
        <v>334</v>
      </c>
      <c r="E478" s="1">
        <v>42406</v>
      </c>
      <c r="F478" s="1" t="str">
        <f>TEXT(Sales_tbl[[#This Row],[Order Date]],"MMM")</f>
        <v>Feb</v>
      </c>
      <c r="G478" s="1" t="str">
        <f>TEXT(Sales_tbl[[#This Row],[Order Date]],"YYY")</f>
        <v>2016</v>
      </c>
      <c r="H478" t="s">
        <v>24</v>
      </c>
      <c r="I478">
        <v>2</v>
      </c>
      <c r="J478" s="4">
        <v>17.829999999999998</v>
      </c>
      <c r="K478" s="4">
        <v>35.659999999999997</v>
      </c>
    </row>
    <row r="479" spans="1:11" x14ac:dyDescent="0.25">
      <c r="A479" t="s">
        <v>16</v>
      </c>
      <c r="B479" t="s">
        <v>34</v>
      </c>
      <c r="C479" t="s">
        <v>18</v>
      </c>
      <c r="D479" t="s">
        <v>270</v>
      </c>
      <c r="E479" s="1">
        <v>42407</v>
      </c>
      <c r="F479" s="1" t="str">
        <f>TEXT(Sales_tbl[[#This Row],[Order Date]],"MMM")</f>
        <v>Feb</v>
      </c>
      <c r="G479" s="1" t="str">
        <f>TEXT(Sales_tbl[[#This Row],[Order Date]],"YYY")</f>
        <v>2016</v>
      </c>
      <c r="H479" t="s">
        <v>20</v>
      </c>
      <c r="I479">
        <v>8</v>
      </c>
      <c r="J479" s="4">
        <v>16.32</v>
      </c>
      <c r="K479" s="4">
        <v>130.56</v>
      </c>
    </row>
    <row r="480" spans="1:11" x14ac:dyDescent="0.25">
      <c r="A480" t="s">
        <v>9</v>
      </c>
      <c r="B480" t="s">
        <v>14</v>
      </c>
      <c r="C480" t="s">
        <v>11</v>
      </c>
      <c r="D480" t="s">
        <v>256</v>
      </c>
      <c r="E480" s="1">
        <v>42407</v>
      </c>
      <c r="F480" s="1" t="str">
        <f>TEXT(Sales_tbl[[#This Row],[Order Date]],"MMM")</f>
        <v>Feb</v>
      </c>
      <c r="G480" s="1" t="str">
        <f>TEXT(Sales_tbl[[#This Row],[Order Date]],"YYY")</f>
        <v>2016</v>
      </c>
      <c r="H480" t="s">
        <v>24</v>
      </c>
      <c r="I480">
        <v>5</v>
      </c>
      <c r="J480" s="4">
        <v>17.829999999999998</v>
      </c>
      <c r="K480" s="4">
        <v>89.149999999999991</v>
      </c>
    </row>
    <row r="481" spans="1:11" x14ac:dyDescent="0.25">
      <c r="A481" t="s">
        <v>9</v>
      </c>
      <c r="B481" t="s">
        <v>68</v>
      </c>
      <c r="C481" t="s">
        <v>11</v>
      </c>
      <c r="D481" t="s">
        <v>240</v>
      </c>
      <c r="E481" s="1">
        <v>42407</v>
      </c>
      <c r="F481" s="1" t="str">
        <f>TEXT(Sales_tbl[[#This Row],[Order Date]],"MMM")</f>
        <v>Feb</v>
      </c>
      <c r="G481" s="1" t="str">
        <f>TEXT(Sales_tbl[[#This Row],[Order Date]],"YYY")</f>
        <v>2016</v>
      </c>
      <c r="H481" t="s">
        <v>13</v>
      </c>
      <c r="I481">
        <v>3</v>
      </c>
      <c r="J481" s="4">
        <v>12.42</v>
      </c>
      <c r="K481" s="4">
        <v>37.26</v>
      </c>
    </row>
    <row r="482" spans="1:11" x14ac:dyDescent="0.25">
      <c r="A482" t="s">
        <v>9</v>
      </c>
      <c r="B482" t="s">
        <v>21</v>
      </c>
      <c r="C482" t="s">
        <v>11</v>
      </c>
      <c r="D482" t="s">
        <v>300</v>
      </c>
      <c r="E482" s="1">
        <v>42407</v>
      </c>
      <c r="F482" s="1" t="str">
        <f>TEXT(Sales_tbl[[#This Row],[Order Date]],"MMM")</f>
        <v>Feb</v>
      </c>
      <c r="G482" s="1" t="str">
        <f>TEXT(Sales_tbl[[#This Row],[Order Date]],"YYY")</f>
        <v>2016</v>
      </c>
      <c r="H482" t="s">
        <v>13</v>
      </c>
      <c r="I482">
        <v>2</v>
      </c>
      <c r="J482" s="4">
        <v>12.42</v>
      </c>
      <c r="K482" s="4">
        <v>24.84</v>
      </c>
    </row>
    <row r="483" spans="1:11" x14ac:dyDescent="0.25">
      <c r="A483" t="s">
        <v>9</v>
      </c>
      <c r="B483" t="s">
        <v>21</v>
      </c>
      <c r="C483" t="s">
        <v>11</v>
      </c>
      <c r="D483" t="s">
        <v>268</v>
      </c>
      <c r="E483" s="1">
        <v>42407</v>
      </c>
      <c r="F483" s="1" t="str">
        <f>TEXT(Sales_tbl[[#This Row],[Order Date]],"MMM")</f>
        <v>Feb</v>
      </c>
      <c r="G483" s="1" t="str">
        <f>TEXT(Sales_tbl[[#This Row],[Order Date]],"YYY")</f>
        <v>2016</v>
      </c>
      <c r="H483" t="s">
        <v>27</v>
      </c>
      <c r="I483">
        <v>9</v>
      </c>
      <c r="J483" s="4">
        <v>53.35</v>
      </c>
      <c r="K483" s="4">
        <v>480.15000000000003</v>
      </c>
    </row>
    <row r="484" spans="1:11" x14ac:dyDescent="0.25">
      <c r="A484" t="s">
        <v>30</v>
      </c>
      <c r="B484" t="s">
        <v>10</v>
      </c>
      <c r="C484" t="s">
        <v>11</v>
      </c>
      <c r="D484" t="s">
        <v>335</v>
      </c>
      <c r="E484" s="1">
        <v>42407</v>
      </c>
      <c r="F484" s="1" t="str">
        <f>TEXT(Sales_tbl[[#This Row],[Order Date]],"MMM")</f>
        <v>Feb</v>
      </c>
      <c r="G484" s="1" t="str">
        <f>TEXT(Sales_tbl[[#This Row],[Order Date]],"YYY")</f>
        <v>2016</v>
      </c>
      <c r="H484" t="s">
        <v>13</v>
      </c>
      <c r="I484">
        <v>8</v>
      </c>
      <c r="J484" s="4">
        <v>12.42</v>
      </c>
      <c r="K484" s="4">
        <v>99.36</v>
      </c>
    </row>
    <row r="485" spans="1:11" x14ac:dyDescent="0.25">
      <c r="A485" t="s">
        <v>9</v>
      </c>
      <c r="B485" t="s">
        <v>68</v>
      </c>
      <c r="C485" t="s">
        <v>11</v>
      </c>
      <c r="D485" t="s">
        <v>336</v>
      </c>
      <c r="E485" s="1">
        <v>42407</v>
      </c>
      <c r="F485" s="1" t="str">
        <f>TEXT(Sales_tbl[[#This Row],[Order Date]],"MMM")</f>
        <v>Feb</v>
      </c>
      <c r="G485" s="1" t="str">
        <f>TEXT(Sales_tbl[[#This Row],[Order Date]],"YYY")</f>
        <v>2016</v>
      </c>
      <c r="H485" t="s">
        <v>24</v>
      </c>
      <c r="I485">
        <v>6</v>
      </c>
      <c r="J485" s="4">
        <v>17.829999999999998</v>
      </c>
      <c r="K485" s="4">
        <v>106.97999999999999</v>
      </c>
    </row>
    <row r="486" spans="1:11" x14ac:dyDescent="0.25">
      <c r="A486" t="s">
        <v>9</v>
      </c>
      <c r="B486" t="s">
        <v>10</v>
      </c>
      <c r="C486" t="s">
        <v>11</v>
      </c>
      <c r="D486" t="s">
        <v>172</v>
      </c>
      <c r="E486" s="1">
        <v>42407</v>
      </c>
      <c r="F486" s="1" t="str">
        <f>TEXT(Sales_tbl[[#This Row],[Order Date]],"MMM")</f>
        <v>Feb</v>
      </c>
      <c r="G486" s="1" t="str">
        <f>TEXT(Sales_tbl[[#This Row],[Order Date]],"YYY")</f>
        <v>2016</v>
      </c>
      <c r="H486" t="s">
        <v>20</v>
      </c>
      <c r="I486">
        <v>2</v>
      </c>
      <c r="J486" s="4">
        <v>16.32</v>
      </c>
      <c r="K486" s="4">
        <v>32.64</v>
      </c>
    </row>
    <row r="487" spans="1:11" x14ac:dyDescent="0.25">
      <c r="A487" t="s">
        <v>30</v>
      </c>
      <c r="B487" t="s">
        <v>10</v>
      </c>
      <c r="C487" t="s">
        <v>11</v>
      </c>
      <c r="D487" t="s">
        <v>305</v>
      </c>
      <c r="E487" s="1">
        <v>42407</v>
      </c>
      <c r="F487" s="1" t="str">
        <f>TEXT(Sales_tbl[[#This Row],[Order Date]],"MMM")</f>
        <v>Feb</v>
      </c>
      <c r="G487" s="1" t="str">
        <f>TEXT(Sales_tbl[[#This Row],[Order Date]],"YYY")</f>
        <v>2016</v>
      </c>
      <c r="H487" t="s">
        <v>13</v>
      </c>
      <c r="I487">
        <v>10</v>
      </c>
      <c r="J487" s="4">
        <v>12.42</v>
      </c>
      <c r="K487" s="4">
        <v>124.2</v>
      </c>
    </row>
    <row r="488" spans="1:11" x14ac:dyDescent="0.25">
      <c r="A488" t="s">
        <v>25</v>
      </c>
      <c r="B488" t="s">
        <v>52</v>
      </c>
      <c r="C488" t="s">
        <v>18</v>
      </c>
      <c r="D488" t="s">
        <v>337</v>
      </c>
      <c r="E488" s="1">
        <v>42407</v>
      </c>
      <c r="F488" s="1" t="str">
        <f>TEXT(Sales_tbl[[#This Row],[Order Date]],"MMM")</f>
        <v>Feb</v>
      </c>
      <c r="G488" s="1" t="str">
        <f>TEXT(Sales_tbl[[#This Row],[Order Date]],"YYY")</f>
        <v>2016</v>
      </c>
      <c r="H488" t="s">
        <v>13</v>
      </c>
      <c r="I488">
        <v>3</v>
      </c>
      <c r="J488" s="4">
        <v>12.42</v>
      </c>
      <c r="K488" s="4">
        <v>37.26</v>
      </c>
    </row>
    <row r="489" spans="1:11" x14ac:dyDescent="0.25">
      <c r="A489" t="s">
        <v>25</v>
      </c>
      <c r="B489" t="s">
        <v>17</v>
      </c>
      <c r="C489" t="s">
        <v>18</v>
      </c>
      <c r="D489" t="s">
        <v>338</v>
      </c>
      <c r="E489" s="1">
        <v>42407</v>
      </c>
      <c r="F489" s="1" t="str">
        <f>TEXT(Sales_tbl[[#This Row],[Order Date]],"MMM")</f>
        <v>Feb</v>
      </c>
      <c r="G489" s="1" t="str">
        <f>TEXT(Sales_tbl[[#This Row],[Order Date]],"YYY")</f>
        <v>2016</v>
      </c>
      <c r="H489" t="s">
        <v>13</v>
      </c>
      <c r="I489">
        <v>9</v>
      </c>
      <c r="J489" s="4">
        <v>12.42</v>
      </c>
      <c r="K489" s="4">
        <v>111.78</v>
      </c>
    </row>
    <row r="490" spans="1:11" x14ac:dyDescent="0.25">
      <c r="A490" t="s">
        <v>46</v>
      </c>
      <c r="B490" t="s">
        <v>21</v>
      </c>
      <c r="C490" t="s">
        <v>11</v>
      </c>
      <c r="D490" t="s">
        <v>160</v>
      </c>
      <c r="E490" s="1">
        <v>42407</v>
      </c>
      <c r="F490" s="1" t="str">
        <f>TEXT(Sales_tbl[[#This Row],[Order Date]],"MMM")</f>
        <v>Feb</v>
      </c>
      <c r="G490" s="1" t="str">
        <f>TEXT(Sales_tbl[[#This Row],[Order Date]],"YYY")</f>
        <v>2016</v>
      </c>
      <c r="H490" t="s">
        <v>20</v>
      </c>
      <c r="I490">
        <v>6</v>
      </c>
      <c r="J490" s="4">
        <v>16.32</v>
      </c>
      <c r="K490" s="4">
        <v>97.92</v>
      </c>
    </row>
    <row r="491" spans="1:11" x14ac:dyDescent="0.25">
      <c r="A491" t="s">
        <v>9</v>
      </c>
      <c r="B491" t="s">
        <v>10</v>
      </c>
      <c r="C491" t="s">
        <v>11</v>
      </c>
      <c r="D491" t="s">
        <v>339</v>
      </c>
      <c r="E491" s="1">
        <v>42407</v>
      </c>
      <c r="F491" s="1" t="str">
        <f>TEXT(Sales_tbl[[#This Row],[Order Date]],"MMM")</f>
        <v>Feb</v>
      </c>
      <c r="G491" s="1" t="str">
        <f>TEXT(Sales_tbl[[#This Row],[Order Date]],"YYY")</f>
        <v>2016</v>
      </c>
      <c r="H491" t="s">
        <v>27</v>
      </c>
      <c r="I491">
        <v>7</v>
      </c>
      <c r="J491" s="4">
        <v>53.35</v>
      </c>
      <c r="K491" s="4">
        <v>373.45</v>
      </c>
    </row>
    <row r="492" spans="1:11" x14ac:dyDescent="0.25">
      <c r="A492" t="s">
        <v>25</v>
      </c>
      <c r="B492" t="s">
        <v>17</v>
      </c>
      <c r="C492" t="s">
        <v>18</v>
      </c>
      <c r="D492" t="s">
        <v>340</v>
      </c>
      <c r="E492" s="1">
        <v>42407</v>
      </c>
      <c r="F492" s="1" t="str">
        <f>TEXT(Sales_tbl[[#This Row],[Order Date]],"MMM")</f>
        <v>Feb</v>
      </c>
      <c r="G492" s="1" t="str">
        <f>TEXT(Sales_tbl[[#This Row],[Order Date]],"YYY")</f>
        <v>2016</v>
      </c>
      <c r="H492" t="s">
        <v>13</v>
      </c>
      <c r="I492">
        <v>9</v>
      </c>
      <c r="J492" s="4">
        <v>12.42</v>
      </c>
      <c r="K492" s="4">
        <v>111.78</v>
      </c>
    </row>
    <row r="493" spans="1:11" x14ac:dyDescent="0.25">
      <c r="A493" t="s">
        <v>25</v>
      </c>
      <c r="B493" t="s">
        <v>34</v>
      </c>
      <c r="C493" t="s">
        <v>18</v>
      </c>
      <c r="D493" t="s">
        <v>278</v>
      </c>
      <c r="E493" s="1">
        <v>42408</v>
      </c>
      <c r="F493" s="1" t="str">
        <f>TEXT(Sales_tbl[[#This Row],[Order Date]],"MMM")</f>
        <v>Feb</v>
      </c>
      <c r="G493" s="1" t="str">
        <f>TEXT(Sales_tbl[[#This Row],[Order Date]],"YYY")</f>
        <v>2016</v>
      </c>
      <c r="H493" t="s">
        <v>27</v>
      </c>
      <c r="I493">
        <v>5</v>
      </c>
      <c r="J493" s="4">
        <v>53.35</v>
      </c>
      <c r="K493" s="4">
        <v>266.75</v>
      </c>
    </row>
    <row r="494" spans="1:11" x14ac:dyDescent="0.25">
      <c r="A494" t="s">
        <v>16</v>
      </c>
      <c r="B494" t="s">
        <v>17</v>
      </c>
      <c r="C494" t="s">
        <v>18</v>
      </c>
      <c r="D494" t="s">
        <v>37</v>
      </c>
      <c r="E494" s="1">
        <v>42408</v>
      </c>
      <c r="F494" s="1" t="str">
        <f>TEXT(Sales_tbl[[#This Row],[Order Date]],"MMM")</f>
        <v>Feb</v>
      </c>
      <c r="G494" s="1" t="str">
        <f>TEXT(Sales_tbl[[#This Row],[Order Date]],"YYY")</f>
        <v>2016</v>
      </c>
      <c r="H494" t="s">
        <v>27</v>
      </c>
      <c r="I494">
        <v>9</v>
      </c>
      <c r="J494" s="4">
        <v>53.35</v>
      </c>
      <c r="K494" s="4">
        <v>480.15000000000003</v>
      </c>
    </row>
    <row r="495" spans="1:11" x14ac:dyDescent="0.25">
      <c r="A495" t="s">
        <v>9</v>
      </c>
      <c r="B495" t="s">
        <v>10</v>
      </c>
      <c r="C495" t="s">
        <v>11</v>
      </c>
      <c r="D495" t="s">
        <v>305</v>
      </c>
      <c r="E495" s="1">
        <v>42408</v>
      </c>
      <c r="F495" s="1" t="str">
        <f>TEXT(Sales_tbl[[#This Row],[Order Date]],"MMM")</f>
        <v>Feb</v>
      </c>
      <c r="G495" s="1" t="str">
        <f>TEXT(Sales_tbl[[#This Row],[Order Date]],"YYY")</f>
        <v>2016</v>
      </c>
      <c r="H495" t="s">
        <v>27</v>
      </c>
      <c r="I495">
        <v>3</v>
      </c>
      <c r="J495" s="4">
        <v>53.35</v>
      </c>
      <c r="K495" s="4">
        <v>160.05000000000001</v>
      </c>
    </row>
    <row r="496" spans="1:11" x14ac:dyDescent="0.25">
      <c r="A496" t="s">
        <v>46</v>
      </c>
      <c r="B496" t="s">
        <v>14</v>
      </c>
      <c r="C496" t="s">
        <v>11</v>
      </c>
      <c r="D496" t="s">
        <v>245</v>
      </c>
      <c r="E496" s="1">
        <v>42408</v>
      </c>
      <c r="F496" s="1" t="str">
        <f>TEXT(Sales_tbl[[#This Row],[Order Date]],"MMM")</f>
        <v>Feb</v>
      </c>
      <c r="G496" s="1" t="str">
        <f>TEXT(Sales_tbl[[#This Row],[Order Date]],"YYY")</f>
        <v>2016</v>
      </c>
      <c r="H496" t="s">
        <v>13</v>
      </c>
      <c r="I496">
        <v>5</v>
      </c>
      <c r="J496" s="4">
        <v>12.42</v>
      </c>
      <c r="K496" s="4">
        <v>62.1</v>
      </c>
    </row>
    <row r="497" spans="1:11" x14ac:dyDescent="0.25">
      <c r="A497" t="s">
        <v>16</v>
      </c>
      <c r="B497" t="s">
        <v>17</v>
      </c>
      <c r="C497" t="s">
        <v>18</v>
      </c>
      <c r="D497" t="s">
        <v>341</v>
      </c>
      <c r="E497" s="1">
        <v>42408</v>
      </c>
      <c r="F497" s="1" t="str">
        <f>TEXT(Sales_tbl[[#This Row],[Order Date]],"MMM")</f>
        <v>Feb</v>
      </c>
      <c r="G497" s="1" t="str">
        <f>TEXT(Sales_tbl[[#This Row],[Order Date]],"YYY")</f>
        <v>2016</v>
      </c>
      <c r="H497" t="s">
        <v>13</v>
      </c>
      <c r="I497">
        <v>3</v>
      </c>
      <c r="J497" s="4">
        <v>12.42</v>
      </c>
      <c r="K497" s="4">
        <v>37.26</v>
      </c>
    </row>
    <row r="498" spans="1:11" x14ac:dyDescent="0.25">
      <c r="A498" t="s">
        <v>46</v>
      </c>
      <c r="B498" t="s">
        <v>10</v>
      </c>
      <c r="C498" t="s">
        <v>11</v>
      </c>
      <c r="D498" t="s">
        <v>342</v>
      </c>
      <c r="E498" s="1">
        <v>42408</v>
      </c>
      <c r="F498" s="1" t="str">
        <f>TEXT(Sales_tbl[[#This Row],[Order Date]],"MMM")</f>
        <v>Feb</v>
      </c>
      <c r="G498" s="1" t="str">
        <f>TEXT(Sales_tbl[[#This Row],[Order Date]],"YYY")</f>
        <v>2016</v>
      </c>
      <c r="H498" t="s">
        <v>24</v>
      </c>
      <c r="I498">
        <v>4</v>
      </c>
      <c r="J498" s="4">
        <v>17.829999999999998</v>
      </c>
      <c r="K498" s="4">
        <v>71.319999999999993</v>
      </c>
    </row>
    <row r="499" spans="1:11" x14ac:dyDescent="0.25">
      <c r="A499" t="s">
        <v>25</v>
      </c>
      <c r="B499" t="s">
        <v>34</v>
      </c>
      <c r="C499" t="s">
        <v>18</v>
      </c>
      <c r="D499" t="s">
        <v>166</v>
      </c>
      <c r="E499" s="1">
        <v>42408</v>
      </c>
      <c r="F499" s="1" t="str">
        <f>TEXT(Sales_tbl[[#This Row],[Order Date]],"MMM")</f>
        <v>Feb</v>
      </c>
      <c r="G499" s="1" t="str">
        <f>TEXT(Sales_tbl[[#This Row],[Order Date]],"YYY")</f>
        <v>2016</v>
      </c>
      <c r="H499" t="s">
        <v>13</v>
      </c>
      <c r="I499">
        <v>7</v>
      </c>
      <c r="J499" s="4">
        <v>12.42</v>
      </c>
      <c r="K499" s="4">
        <v>86.94</v>
      </c>
    </row>
    <row r="500" spans="1:11" x14ac:dyDescent="0.25">
      <c r="A500" t="s">
        <v>9</v>
      </c>
      <c r="B500" t="s">
        <v>14</v>
      </c>
      <c r="C500" t="s">
        <v>11</v>
      </c>
      <c r="D500" t="s">
        <v>321</v>
      </c>
      <c r="E500" s="1">
        <v>42408</v>
      </c>
      <c r="F500" s="1" t="str">
        <f>TEXT(Sales_tbl[[#This Row],[Order Date]],"MMM")</f>
        <v>Feb</v>
      </c>
      <c r="G500" s="1" t="str">
        <f>TEXT(Sales_tbl[[#This Row],[Order Date]],"YYY")</f>
        <v>2016</v>
      </c>
      <c r="H500" t="s">
        <v>24</v>
      </c>
      <c r="I500">
        <v>6</v>
      </c>
      <c r="J500" s="4">
        <v>17.829999999999998</v>
      </c>
      <c r="K500" s="4">
        <v>106.97999999999999</v>
      </c>
    </row>
    <row r="501" spans="1:11" x14ac:dyDescent="0.25">
      <c r="A501" t="s">
        <v>9</v>
      </c>
      <c r="B501" t="s">
        <v>14</v>
      </c>
      <c r="C501" t="s">
        <v>11</v>
      </c>
      <c r="D501" t="s">
        <v>343</v>
      </c>
      <c r="E501" s="1">
        <v>42408</v>
      </c>
      <c r="F501" s="1" t="str">
        <f>TEXT(Sales_tbl[[#This Row],[Order Date]],"MMM")</f>
        <v>Feb</v>
      </c>
      <c r="G501" s="1" t="str">
        <f>TEXT(Sales_tbl[[#This Row],[Order Date]],"YYY")</f>
        <v>2016</v>
      </c>
      <c r="H501" t="s">
        <v>24</v>
      </c>
      <c r="I501">
        <v>6</v>
      </c>
      <c r="J501" s="4">
        <v>17.829999999999998</v>
      </c>
      <c r="K501" s="4">
        <v>106.97999999999999</v>
      </c>
    </row>
    <row r="502" spans="1:11" x14ac:dyDescent="0.25">
      <c r="A502" t="s">
        <v>25</v>
      </c>
      <c r="B502" t="s">
        <v>34</v>
      </c>
      <c r="C502" t="s">
        <v>18</v>
      </c>
      <c r="D502" t="s">
        <v>164</v>
      </c>
      <c r="E502" s="1">
        <v>42408</v>
      </c>
      <c r="F502" s="1" t="str">
        <f>TEXT(Sales_tbl[[#This Row],[Order Date]],"MMM")</f>
        <v>Feb</v>
      </c>
      <c r="G502" s="1" t="str">
        <f>TEXT(Sales_tbl[[#This Row],[Order Date]],"YYY")</f>
        <v>2016</v>
      </c>
      <c r="H502" t="s">
        <v>13</v>
      </c>
      <c r="I502">
        <v>7</v>
      </c>
      <c r="J502" s="4">
        <v>12.42</v>
      </c>
      <c r="K502" s="4">
        <v>86.94</v>
      </c>
    </row>
    <row r="503" spans="1:11" x14ac:dyDescent="0.25">
      <c r="A503" t="s">
        <v>25</v>
      </c>
      <c r="B503" t="s">
        <v>52</v>
      </c>
      <c r="C503" t="s">
        <v>18</v>
      </c>
      <c r="D503" t="s">
        <v>115</v>
      </c>
      <c r="E503" s="1">
        <v>42408</v>
      </c>
      <c r="F503" s="1" t="str">
        <f>TEXT(Sales_tbl[[#This Row],[Order Date]],"MMM")</f>
        <v>Feb</v>
      </c>
      <c r="G503" s="1" t="str">
        <f>TEXT(Sales_tbl[[#This Row],[Order Date]],"YYY")</f>
        <v>2016</v>
      </c>
      <c r="H503" t="s">
        <v>20</v>
      </c>
      <c r="I503">
        <v>6</v>
      </c>
      <c r="J503" s="4">
        <v>16.32</v>
      </c>
      <c r="K503" s="4">
        <v>97.92</v>
      </c>
    </row>
    <row r="504" spans="1:11" x14ac:dyDescent="0.25">
      <c r="A504" t="s">
        <v>25</v>
      </c>
      <c r="B504" t="s">
        <v>52</v>
      </c>
      <c r="C504" t="s">
        <v>18</v>
      </c>
      <c r="D504" t="s">
        <v>337</v>
      </c>
      <c r="E504" s="1">
        <v>42408</v>
      </c>
      <c r="F504" s="1" t="str">
        <f>TEXT(Sales_tbl[[#This Row],[Order Date]],"MMM")</f>
        <v>Feb</v>
      </c>
      <c r="G504" s="1" t="str">
        <f>TEXT(Sales_tbl[[#This Row],[Order Date]],"YYY")</f>
        <v>2016</v>
      </c>
      <c r="H504" t="s">
        <v>13</v>
      </c>
      <c r="I504">
        <v>5</v>
      </c>
      <c r="J504" s="4">
        <v>12.42</v>
      </c>
      <c r="K504" s="4">
        <v>62.1</v>
      </c>
    </row>
    <row r="505" spans="1:11" x14ac:dyDescent="0.25">
      <c r="A505" t="s">
        <v>30</v>
      </c>
      <c r="B505" t="s">
        <v>14</v>
      </c>
      <c r="C505" t="s">
        <v>11</v>
      </c>
      <c r="D505" t="s">
        <v>184</v>
      </c>
      <c r="E505" s="1">
        <v>42408</v>
      </c>
      <c r="F505" s="1" t="str">
        <f>TEXT(Sales_tbl[[#This Row],[Order Date]],"MMM")</f>
        <v>Feb</v>
      </c>
      <c r="G505" s="1" t="str">
        <f>TEXT(Sales_tbl[[#This Row],[Order Date]],"YYY")</f>
        <v>2016</v>
      </c>
      <c r="H505" t="s">
        <v>13</v>
      </c>
      <c r="I505">
        <v>5</v>
      </c>
      <c r="J505" s="4">
        <v>12.42</v>
      </c>
      <c r="K505" s="4">
        <v>62.1</v>
      </c>
    </row>
    <row r="506" spans="1:11" x14ac:dyDescent="0.25">
      <c r="A506" t="s">
        <v>9</v>
      </c>
      <c r="B506" t="s">
        <v>14</v>
      </c>
      <c r="C506" t="s">
        <v>11</v>
      </c>
      <c r="D506" t="s">
        <v>344</v>
      </c>
      <c r="E506" s="1">
        <v>42408</v>
      </c>
      <c r="F506" s="1" t="str">
        <f>TEXT(Sales_tbl[[#This Row],[Order Date]],"MMM")</f>
        <v>Feb</v>
      </c>
      <c r="G506" s="1" t="str">
        <f>TEXT(Sales_tbl[[#This Row],[Order Date]],"YYY")</f>
        <v>2016</v>
      </c>
      <c r="H506" t="s">
        <v>20</v>
      </c>
      <c r="I506">
        <v>9</v>
      </c>
      <c r="J506" s="4">
        <v>16.32</v>
      </c>
      <c r="K506" s="4">
        <v>146.88</v>
      </c>
    </row>
    <row r="507" spans="1:11" x14ac:dyDescent="0.25">
      <c r="A507" t="s">
        <v>9</v>
      </c>
      <c r="B507" t="s">
        <v>14</v>
      </c>
      <c r="C507" t="s">
        <v>11</v>
      </c>
      <c r="D507" t="s">
        <v>345</v>
      </c>
      <c r="E507" s="1">
        <v>42408</v>
      </c>
      <c r="F507" s="1" t="str">
        <f>TEXT(Sales_tbl[[#This Row],[Order Date]],"MMM")</f>
        <v>Feb</v>
      </c>
      <c r="G507" s="1" t="str">
        <f>TEXT(Sales_tbl[[#This Row],[Order Date]],"YYY")</f>
        <v>2016</v>
      </c>
      <c r="H507" t="s">
        <v>27</v>
      </c>
      <c r="I507">
        <v>1</v>
      </c>
      <c r="J507" s="4">
        <v>53.35</v>
      </c>
      <c r="K507" s="4">
        <v>53.35</v>
      </c>
    </row>
    <row r="508" spans="1:11" x14ac:dyDescent="0.25">
      <c r="A508" t="s">
        <v>30</v>
      </c>
      <c r="B508" t="s">
        <v>14</v>
      </c>
      <c r="C508" t="s">
        <v>11</v>
      </c>
      <c r="D508" t="s">
        <v>346</v>
      </c>
      <c r="E508" s="1">
        <v>42409</v>
      </c>
      <c r="F508" s="1" t="str">
        <f>TEXT(Sales_tbl[[#This Row],[Order Date]],"MMM")</f>
        <v>Feb</v>
      </c>
      <c r="G508" s="1" t="str">
        <f>TEXT(Sales_tbl[[#This Row],[Order Date]],"YYY")</f>
        <v>2016</v>
      </c>
      <c r="H508" t="s">
        <v>13</v>
      </c>
      <c r="I508">
        <v>6</v>
      </c>
      <c r="J508" s="4">
        <v>12.42</v>
      </c>
      <c r="K508" s="4">
        <v>74.52</v>
      </c>
    </row>
    <row r="509" spans="1:11" x14ac:dyDescent="0.25">
      <c r="A509" t="s">
        <v>25</v>
      </c>
      <c r="B509" t="s">
        <v>17</v>
      </c>
      <c r="C509" t="s">
        <v>18</v>
      </c>
      <c r="D509" t="s">
        <v>29</v>
      </c>
      <c r="E509" s="1">
        <v>42409</v>
      </c>
      <c r="F509" s="1" t="str">
        <f>TEXT(Sales_tbl[[#This Row],[Order Date]],"MMM")</f>
        <v>Feb</v>
      </c>
      <c r="G509" s="1" t="str">
        <f>TEXT(Sales_tbl[[#This Row],[Order Date]],"YYY")</f>
        <v>2016</v>
      </c>
      <c r="H509" t="s">
        <v>20</v>
      </c>
      <c r="I509">
        <v>6</v>
      </c>
      <c r="J509" s="4">
        <v>16.32</v>
      </c>
      <c r="K509" s="4">
        <v>97.92</v>
      </c>
    </row>
    <row r="510" spans="1:11" x14ac:dyDescent="0.25">
      <c r="A510" t="s">
        <v>25</v>
      </c>
      <c r="B510" t="s">
        <v>17</v>
      </c>
      <c r="C510" t="s">
        <v>18</v>
      </c>
      <c r="D510" t="s">
        <v>347</v>
      </c>
      <c r="E510" s="1">
        <v>42409</v>
      </c>
      <c r="F510" s="1" t="str">
        <f>TEXT(Sales_tbl[[#This Row],[Order Date]],"MMM")</f>
        <v>Feb</v>
      </c>
      <c r="G510" s="1" t="str">
        <f>TEXT(Sales_tbl[[#This Row],[Order Date]],"YYY")</f>
        <v>2016</v>
      </c>
      <c r="H510" t="s">
        <v>24</v>
      </c>
      <c r="I510">
        <v>2</v>
      </c>
      <c r="J510" s="4">
        <v>17.829999999999998</v>
      </c>
      <c r="K510" s="4">
        <v>35.659999999999997</v>
      </c>
    </row>
    <row r="511" spans="1:11" x14ac:dyDescent="0.25">
      <c r="A511" t="s">
        <v>46</v>
      </c>
      <c r="B511" t="s">
        <v>21</v>
      </c>
      <c r="C511" t="s">
        <v>11</v>
      </c>
      <c r="D511" t="s">
        <v>348</v>
      </c>
      <c r="E511" s="1">
        <v>42409</v>
      </c>
      <c r="F511" s="1" t="str">
        <f>TEXT(Sales_tbl[[#This Row],[Order Date]],"MMM")</f>
        <v>Feb</v>
      </c>
      <c r="G511" s="1" t="str">
        <f>TEXT(Sales_tbl[[#This Row],[Order Date]],"YYY")</f>
        <v>2016</v>
      </c>
      <c r="H511" t="s">
        <v>13</v>
      </c>
      <c r="I511">
        <v>3</v>
      </c>
      <c r="J511" s="4">
        <v>12.42</v>
      </c>
      <c r="K511" s="4">
        <v>37.26</v>
      </c>
    </row>
    <row r="512" spans="1:11" x14ac:dyDescent="0.25">
      <c r="A512" t="s">
        <v>16</v>
      </c>
      <c r="B512" t="s">
        <v>17</v>
      </c>
      <c r="C512" t="s">
        <v>18</v>
      </c>
      <c r="D512" t="s">
        <v>174</v>
      </c>
      <c r="E512" s="1">
        <v>42409</v>
      </c>
      <c r="F512" s="1" t="str">
        <f>TEXT(Sales_tbl[[#This Row],[Order Date]],"MMM")</f>
        <v>Feb</v>
      </c>
      <c r="G512" s="1" t="str">
        <f>TEXT(Sales_tbl[[#This Row],[Order Date]],"YYY")</f>
        <v>2016</v>
      </c>
      <c r="H512" t="s">
        <v>27</v>
      </c>
      <c r="I512">
        <v>8</v>
      </c>
      <c r="J512" s="4">
        <v>53.35</v>
      </c>
      <c r="K512" s="4">
        <v>426.8</v>
      </c>
    </row>
    <row r="513" spans="1:11" x14ac:dyDescent="0.25">
      <c r="A513" t="s">
        <v>9</v>
      </c>
      <c r="B513" t="s">
        <v>21</v>
      </c>
      <c r="C513" t="s">
        <v>11</v>
      </c>
      <c r="D513" t="s">
        <v>349</v>
      </c>
      <c r="E513" s="1">
        <v>42409</v>
      </c>
      <c r="F513" s="1" t="str">
        <f>TEXT(Sales_tbl[[#This Row],[Order Date]],"MMM")</f>
        <v>Feb</v>
      </c>
      <c r="G513" s="1" t="str">
        <f>TEXT(Sales_tbl[[#This Row],[Order Date]],"YYY")</f>
        <v>2016</v>
      </c>
      <c r="H513" t="s">
        <v>13</v>
      </c>
      <c r="I513">
        <v>10</v>
      </c>
      <c r="J513" s="4">
        <v>12.42</v>
      </c>
      <c r="K513" s="4">
        <v>124.2</v>
      </c>
    </row>
    <row r="514" spans="1:11" x14ac:dyDescent="0.25">
      <c r="A514" t="s">
        <v>46</v>
      </c>
      <c r="B514" t="s">
        <v>10</v>
      </c>
      <c r="C514" t="s">
        <v>11</v>
      </c>
      <c r="D514" t="s">
        <v>350</v>
      </c>
      <c r="E514" s="1">
        <v>42409</v>
      </c>
      <c r="F514" s="1" t="str">
        <f>TEXT(Sales_tbl[[#This Row],[Order Date]],"MMM")</f>
        <v>Feb</v>
      </c>
      <c r="G514" s="1" t="str">
        <f>TEXT(Sales_tbl[[#This Row],[Order Date]],"YYY")</f>
        <v>2016</v>
      </c>
      <c r="H514" t="s">
        <v>24</v>
      </c>
      <c r="I514">
        <v>10</v>
      </c>
      <c r="J514" s="4">
        <v>17.829999999999998</v>
      </c>
      <c r="K514" s="4">
        <v>178.29999999999998</v>
      </c>
    </row>
    <row r="515" spans="1:11" x14ac:dyDescent="0.25">
      <c r="A515" t="s">
        <v>25</v>
      </c>
      <c r="B515" t="s">
        <v>52</v>
      </c>
      <c r="C515" t="s">
        <v>18</v>
      </c>
      <c r="D515" t="s">
        <v>151</v>
      </c>
      <c r="E515" s="1">
        <v>42409</v>
      </c>
      <c r="F515" s="1" t="str">
        <f>TEXT(Sales_tbl[[#This Row],[Order Date]],"MMM")</f>
        <v>Feb</v>
      </c>
      <c r="G515" s="1" t="str">
        <f>TEXT(Sales_tbl[[#This Row],[Order Date]],"YYY")</f>
        <v>2016</v>
      </c>
      <c r="H515" t="s">
        <v>20</v>
      </c>
      <c r="I515">
        <v>6</v>
      </c>
      <c r="J515" s="4">
        <v>16.32</v>
      </c>
      <c r="K515" s="4">
        <v>97.92</v>
      </c>
    </row>
    <row r="516" spans="1:11" x14ac:dyDescent="0.25">
      <c r="A516" t="s">
        <v>46</v>
      </c>
      <c r="B516" t="s">
        <v>10</v>
      </c>
      <c r="C516" t="s">
        <v>11</v>
      </c>
      <c r="D516" t="s">
        <v>121</v>
      </c>
      <c r="E516" s="1">
        <v>42409</v>
      </c>
      <c r="F516" s="1" t="str">
        <f>TEXT(Sales_tbl[[#This Row],[Order Date]],"MMM")</f>
        <v>Feb</v>
      </c>
      <c r="G516" s="1" t="str">
        <f>TEXT(Sales_tbl[[#This Row],[Order Date]],"YYY")</f>
        <v>2016</v>
      </c>
      <c r="H516" t="s">
        <v>27</v>
      </c>
      <c r="I516">
        <v>6</v>
      </c>
      <c r="J516" s="4">
        <v>53.35</v>
      </c>
      <c r="K516" s="4">
        <v>320.10000000000002</v>
      </c>
    </row>
    <row r="517" spans="1:11" x14ac:dyDescent="0.25">
      <c r="A517" t="s">
        <v>46</v>
      </c>
      <c r="B517" t="s">
        <v>10</v>
      </c>
      <c r="C517" t="s">
        <v>11</v>
      </c>
      <c r="D517" t="s">
        <v>186</v>
      </c>
      <c r="E517" s="1">
        <v>42409</v>
      </c>
      <c r="F517" s="1" t="str">
        <f>TEXT(Sales_tbl[[#This Row],[Order Date]],"MMM")</f>
        <v>Feb</v>
      </c>
      <c r="G517" s="1" t="str">
        <f>TEXT(Sales_tbl[[#This Row],[Order Date]],"YYY")</f>
        <v>2016</v>
      </c>
      <c r="H517" t="s">
        <v>20</v>
      </c>
      <c r="I517">
        <v>1</v>
      </c>
      <c r="J517" s="4">
        <v>16.32</v>
      </c>
      <c r="K517" s="4">
        <v>16.32</v>
      </c>
    </row>
    <row r="518" spans="1:11" x14ac:dyDescent="0.25">
      <c r="A518" t="s">
        <v>25</v>
      </c>
      <c r="B518" t="s">
        <v>17</v>
      </c>
      <c r="C518" t="s">
        <v>18</v>
      </c>
      <c r="D518" t="s">
        <v>351</v>
      </c>
      <c r="E518" s="1">
        <v>42410</v>
      </c>
      <c r="F518" s="1" t="str">
        <f>TEXT(Sales_tbl[[#This Row],[Order Date]],"MMM")</f>
        <v>Feb</v>
      </c>
      <c r="G518" s="1" t="str">
        <f>TEXT(Sales_tbl[[#This Row],[Order Date]],"YYY")</f>
        <v>2016</v>
      </c>
      <c r="H518" t="s">
        <v>27</v>
      </c>
      <c r="I518">
        <v>10</v>
      </c>
      <c r="J518" s="4">
        <v>53.35</v>
      </c>
      <c r="K518" s="4">
        <v>533.5</v>
      </c>
    </row>
    <row r="519" spans="1:11" x14ac:dyDescent="0.25">
      <c r="A519" t="s">
        <v>16</v>
      </c>
      <c r="B519" t="s">
        <v>34</v>
      </c>
      <c r="C519" t="s">
        <v>18</v>
      </c>
      <c r="D519" t="s">
        <v>352</v>
      </c>
      <c r="E519" s="1">
        <v>42410</v>
      </c>
      <c r="F519" s="1" t="str">
        <f>TEXT(Sales_tbl[[#This Row],[Order Date]],"MMM")</f>
        <v>Feb</v>
      </c>
      <c r="G519" s="1" t="str">
        <f>TEXT(Sales_tbl[[#This Row],[Order Date]],"YYY")</f>
        <v>2016</v>
      </c>
      <c r="H519" t="s">
        <v>20</v>
      </c>
      <c r="I519">
        <v>3</v>
      </c>
      <c r="J519" s="4">
        <v>16.32</v>
      </c>
      <c r="K519" s="4">
        <v>48.96</v>
      </c>
    </row>
    <row r="520" spans="1:11" x14ac:dyDescent="0.25">
      <c r="A520" t="s">
        <v>9</v>
      </c>
      <c r="B520" t="s">
        <v>10</v>
      </c>
      <c r="C520" t="s">
        <v>11</v>
      </c>
      <c r="D520" t="s">
        <v>170</v>
      </c>
      <c r="E520" s="1">
        <v>42410</v>
      </c>
      <c r="F520" s="1" t="str">
        <f>TEXT(Sales_tbl[[#This Row],[Order Date]],"MMM")</f>
        <v>Feb</v>
      </c>
      <c r="G520" s="1" t="str">
        <f>TEXT(Sales_tbl[[#This Row],[Order Date]],"YYY")</f>
        <v>2016</v>
      </c>
      <c r="H520" t="s">
        <v>20</v>
      </c>
      <c r="I520">
        <v>7</v>
      </c>
      <c r="J520" s="4">
        <v>16.32</v>
      </c>
      <c r="K520" s="4">
        <v>114.24000000000001</v>
      </c>
    </row>
    <row r="521" spans="1:11" x14ac:dyDescent="0.25">
      <c r="A521" t="s">
        <v>30</v>
      </c>
      <c r="B521" t="s">
        <v>14</v>
      </c>
      <c r="C521" t="s">
        <v>11</v>
      </c>
      <c r="D521" t="s">
        <v>353</v>
      </c>
      <c r="E521" s="1">
        <v>42410</v>
      </c>
      <c r="F521" s="1" t="str">
        <f>TEXT(Sales_tbl[[#This Row],[Order Date]],"MMM")</f>
        <v>Feb</v>
      </c>
      <c r="G521" s="1" t="str">
        <f>TEXT(Sales_tbl[[#This Row],[Order Date]],"YYY")</f>
        <v>2016</v>
      </c>
      <c r="H521" t="s">
        <v>24</v>
      </c>
      <c r="I521">
        <v>9</v>
      </c>
      <c r="J521" s="4">
        <v>17.829999999999998</v>
      </c>
      <c r="K521" s="4">
        <v>160.46999999999997</v>
      </c>
    </row>
    <row r="522" spans="1:11" x14ac:dyDescent="0.25">
      <c r="A522" t="s">
        <v>46</v>
      </c>
      <c r="B522" t="s">
        <v>21</v>
      </c>
      <c r="C522" t="s">
        <v>11</v>
      </c>
      <c r="D522" t="s">
        <v>148</v>
      </c>
      <c r="E522" s="1">
        <v>42410</v>
      </c>
      <c r="F522" s="1" t="str">
        <f>TEXT(Sales_tbl[[#This Row],[Order Date]],"MMM")</f>
        <v>Feb</v>
      </c>
      <c r="G522" s="1" t="str">
        <f>TEXT(Sales_tbl[[#This Row],[Order Date]],"YYY")</f>
        <v>2016</v>
      </c>
      <c r="H522" t="s">
        <v>20</v>
      </c>
      <c r="I522">
        <v>5</v>
      </c>
      <c r="J522" s="4">
        <v>16.32</v>
      </c>
      <c r="K522" s="4">
        <v>81.599999999999994</v>
      </c>
    </row>
    <row r="523" spans="1:11" x14ac:dyDescent="0.25">
      <c r="A523" t="s">
        <v>16</v>
      </c>
      <c r="B523" t="s">
        <v>34</v>
      </c>
      <c r="C523" t="s">
        <v>18</v>
      </c>
      <c r="D523" t="s">
        <v>314</v>
      </c>
      <c r="E523" s="1">
        <v>42410</v>
      </c>
      <c r="F523" s="1" t="str">
        <f>TEXT(Sales_tbl[[#This Row],[Order Date]],"MMM")</f>
        <v>Feb</v>
      </c>
      <c r="G523" s="1" t="str">
        <f>TEXT(Sales_tbl[[#This Row],[Order Date]],"YYY")</f>
        <v>2016</v>
      </c>
      <c r="H523" t="s">
        <v>13</v>
      </c>
      <c r="I523">
        <v>7</v>
      </c>
      <c r="J523" s="4">
        <v>12.42</v>
      </c>
      <c r="K523" s="4">
        <v>86.94</v>
      </c>
    </row>
    <row r="524" spans="1:11" x14ac:dyDescent="0.25">
      <c r="A524" t="s">
        <v>9</v>
      </c>
      <c r="B524" t="s">
        <v>10</v>
      </c>
      <c r="C524" t="s">
        <v>11</v>
      </c>
      <c r="D524" t="s">
        <v>165</v>
      </c>
      <c r="E524" s="1">
        <v>42410</v>
      </c>
      <c r="F524" s="1" t="str">
        <f>TEXT(Sales_tbl[[#This Row],[Order Date]],"MMM")</f>
        <v>Feb</v>
      </c>
      <c r="G524" s="1" t="str">
        <f>TEXT(Sales_tbl[[#This Row],[Order Date]],"YYY")</f>
        <v>2016</v>
      </c>
      <c r="H524" t="s">
        <v>20</v>
      </c>
      <c r="I524">
        <v>6</v>
      </c>
      <c r="J524" s="4">
        <v>16.32</v>
      </c>
      <c r="K524" s="4">
        <v>97.92</v>
      </c>
    </row>
    <row r="525" spans="1:11" x14ac:dyDescent="0.25">
      <c r="A525" t="s">
        <v>9</v>
      </c>
      <c r="B525" t="s">
        <v>10</v>
      </c>
      <c r="C525" t="s">
        <v>11</v>
      </c>
      <c r="D525" t="s">
        <v>149</v>
      </c>
      <c r="E525" s="1">
        <v>42410</v>
      </c>
      <c r="F525" s="1" t="str">
        <f>TEXT(Sales_tbl[[#This Row],[Order Date]],"MMM")</f>
        <v>Feb</v>
      </c>
      <c r="G525" s="1" t="str">
        <f>TEXT(Sales_tbl[[#This Row],[Order Date]],"YYY")</f>
        <v>2016</v>
      </c>
      <c r="H525" t="s">
        <v>24</v>
      </c>
      <c r="I525">
        <v>4</v>
      </c>
      <c r="J525" s="4">
        <v>17.829999999999998</v>
      </c>
      <c r="K525" s="4">
        <v>71.319999999999993</v>
      </c>
    </row>
    <row r="526" spans="1:11" x14ac:dyDescent="0.25">
      <c r="A526" t="s">
        <v>25</v>
      </c>
      <c r="B526" t="s">
        <v>52</v>
      </c>
      <c r="C526" t="s">
        <v>18</v>
      </c>
      <c r="D526" t="s">
        <v>272</v>
      </c>
      <c r="E526" s="1">
        <v>42410</v>
      </c>
      <c r="F526" s="1" t="str">
        <f>TEXT(Sales_tbl[[#This Row],[Order Date]],"MMM")</f>
        <v>Feb</v>
      </c>
      <c r="G526" s="1" t="str">
        <f>TEXT(Sales_tbl[[#This Row],[Order Date]],"YYY")</f>
        <v>2016</v>
      </c>
      <c r="H526" t="s">
        <v>13</v>
      </c>
      <c r="I526">
        <v>2</v>
      </c>
      <c r="J526" s="4">
        <v>12.42</v>
      </c>
      <c r="K526" s="4">
        <v>24.84</v>
      </c>
    </row>
    <row r="527" spans="1:11" x14ac:dyDescent="0.25">
      <c r="A527" t="s">
        <v>16</v>
      </c>
      <c r="B527" t="s">
        <v>17</v>
      </c>
      <c r="C527" t="s">
        <v>18</v>
      </c>
      <c r="D527" t="s">
        <v>211</v>
      </c>
      <c r="E527" s="1">
        <v>42410</v>
      </c>
      <c r="F527" s="1" t="str">
        <f>TEXT(Sales_tbl[[#This Row],[Order Date]],"MMM")</f>
        <v>Feb</v>
      </c>
      <c r="G527" s="1" t="str">
        <f>TEXT(Sales_tbl[[#This Row],[Order Date]],"YYY")</f>
        <v>2016</v>
      </c>
      <c r="H527" t="s">
        <v>20</v>
      </c>
      <c r="I527">
        <v>7</v>
      </c>
      <c r="J527" s="4">
        <v>16.32</v>
      </c>
      <c r="K527" s="4">
        <v>114.24000000000001</v>
      </c>
    </row>
    <row r="528" spans="1:11" x14ac:dyDescent="0.25">
      <c r="A528" t="s">
        <v>9</v>
      </c>
      <c r="B528" t="s">
        <v>10</v>
      </c>
      <c r="C528" t="s">
        <v>11</v>
      </c>
      <c r="D528" t="s">
        <v>354</v>
      </c>
      <c r="E528" s="1">
        <v>42410</v>
      </c>
      <c r="F528" s="1" t="str">
        <f>TEXT(Sales_tbl[[#This Row],[Order Date]],"MMM")</f>
        <v>Feb</v>
      </c>
      <c r="G528" s="1" t="str">
        <f>TEXT(Sales_tbl[[#This Row],[Order Date]],"YYY")</f>
        <v>2016</v>
      </c>
      <c r="H528" t="s">
        <v>13</v>
      </c>
      <c r="I528">
        <v>6</v>
      </c>
      <c r="J528" s="4">
        <v>12.42</v>
      </c>
      <c r="K528" s="4">
        <v>74.52</v>
      </c>
    </row>
    <row r="529" spans="1:11" x14ac:dyDescent="0.25">
      <c r="A529" t="s">
        <v>30</v>
      </c>
      <c r="B529" t="s">
        <v>10</v>
      </c>
      <c r="C529" t="s">
        <v>11</v>
      </c>
      <c r="D529" t="s">
        <v>355</v>
      </c>
      <c r="E529" s="1">
        <v>42410</v>
      </c>
      <c r="F529" s="1" t="str">
        <f>TEXT(Sales_tbl[[#This Row],[Order Date]],"MMM")</f>
        <v>Feb</v>
      </c>
      <c r="G529" s="1" t="str">
        <f>TEXT(Sales_tbl[[#This Row],[Order Date]],"YYY")</f>
        <v>2016</v>
      </c>
      <c r="H529" t="s">
        <v>27</v>
      </c>
      <c r="I529">
        <v>9</v>
      </c>
      <c r="J529" s="4">
        <v>53.35</v>
      </c>
      <c r="K529" s="4">
        <v>480.15000000000003</v>
      </c>
    </row>
    <row r="530" spans="1:11" x14ac:dyDescent="0.25">
      <c r="A530" t="s">
        <v>30</v>
      </c>
      <c r="B530" t="s">
        <v>14</v>
      </c>
      <c r="C530" t="s">
        <v>11</v>
      </c>
      <c r="D530" t="s">
        <v>356</v>
      </c>
      <c r="E530" s="1">
        <v>42410</v>
      </c>
      <c r="F530" s="1" t="str">
        <f>TEXT(Sales_tbl[[#This Row],[Order Date]],"MMM")</f>
        <v>Feb</v>
      </c>
      <c r="G530" s="1" t="str">
        <f>TEXT(Sales_tbl[[#This Row],[Order Date]],"YYY")</f>
        <v>2016</v>
      </c>
      <c r="H530" t="s">
        <v>20</v>
      </c>
      <c r="I530">
        <v>3</v>
      </c>
      <c r="J530" s="4">
        <v>16.32</v>
      </c>
      <c r="K530" s="4">
        <v>48.96</v>
      </c>
    </row>
    <row r="531" spans="1:11" x14ac:dyDescent="0.25">
      <c r="A531" t="s">
        <v>16</v>
      </c>
      <c r="B531" t="s">
        <v>17</v>
      </c>
      <c r="C531" t="s">
        <v>18</v>
      </c>
      <c r="D531" t="s">
        <v>324</v>
      </c>
      <c r="E531" s="1">
        <v>42410</v>
      </c>
      <c r="F531" s="1" t="str">
        <f>TEXT(Sales_tbl[[#This Row],[Order Date]],"MMM")</f>
        <v>Feb</v>
      </c>
      <c r="G531" s="1" t="str">
        <f>TEXT(Sales_tbl[[#This Row],[Order Date]],"YYY")</f>
        <v>2016</v>
      </c>
      <c r="H531" t="s">
        <v>24</v>
      </c>
      <c r="I531">
        <v>4</v>
      </c>
      <c r="J531" s="4">
        <v>17.829999999999998</v>
      </c>
      <c r="K531" s="4">
        <v>71.319999999999993</v>
      </c>
    </row>
    <row r="532" spans="1:11" x14ac:dyDescent="0.25">
      <c r="A532" t="s">
        <v>30</v>
      </c>
      <c r="B532" t="s">
        <v>68</v>
      </c>
      <c r="C532" t="s">
        <v>11</v>
      </c>
      <c r="D532" t="s">
        <v>318</v>
      </c>
      <c r="E532" s="1">
        <v>42410</v>
      </c>
      <c r="F532" s="1" t="str">
        <f>TEXT(Sales_tbl[[#This Row],[Order Date]],"MMM")</f>
        <v>Feb</v>
      </c>
      <c r="G532" s="1" t="str">
        <f>TEXT(Sales_tbl[[#This Row],[Order Date]],"YYY")</f>
        <v>2016</v>
      </c>
      <c r="H532" t="s">
        <v>20</v>
      </c>
      <c r="I532">
        <v>1</v>
      </c>
      <c r="J532" s="4">
        <v>16.32</v>
      </c>
      <c r="K532" s="4">
        <v>16.32</v>
      </c>
    </row>
    <row r="533" spans="1:11" x14ac:dyDescent="0.25">
      <c r="A533" t="s">
        <v>16</v>
      </c>
      <c r="B533" t="s">
        <v>17</v>
      </c>
      <c r="C533" t="s">
        <v>18</v>
      </c>
      <c r="D533" t="s">
        <v>174</v>
      </c>
      <c r="E533" s="1">
        <v>42410</v>
      </c>
      <c r="F533" s="1" t="str">
        <f>TEXT(Sales_tbl[[#This Row],[Order Date]],"MMM")</f>
        <v>Feb</v>
      </c>
      <c r="G533" s="1" t="str">
        <f>TEXT(Sales_tbl[[#This Row],[Order Date]],"YYY")</f>
        <v>2016</v>
      </c>
      <c r="H533" t="s">
        <v>24</v>
      </c>
      <c r="I533">
        <v>10</v>
      </c>
      <c r="J533" s="4">
        <v>17.829999999999998</v>
      </c>
      <c r="K533" s="4">
        <v>178.29999999999998</v>
      </c>
    </row>
    <row r="534" spans="1:11" x14ac:dyDescent="0.25">
      <c r="A534" t="s">
        <v>46</v>
      </c>
      <c r="B534" t="s">
        <v>14</v>
      </c>
      <c r="C534" t="s">
        <v>11</v>
      </c>
      <c r="D534" t="s">
        <v>357</v>
      </c>
      <c r="E534" s="1">
        <v>42410</v>
      </c>
      <c r="F534" s="1" t="str">
        <f>TEXT(Sales_tbl[[#This Row],[Order Date]],"MMM")</f>
        <v>Feb</v>
      </c>
      <c r="G534" s="1" t="str">
        <f>TEXT(Sales_tbl[[#This Row],[Order Date]],"YYY")</f>
        <v>2016</v>
      </c>
      <c r="H534" t="s">
        <v>24</v>
      </c>
      <c r="I534">
        <v>1</v>
      </c>
      <c r="J534" s="4">
        <v>17.829999999999998</v>
      </c>
      <c r="K534" s="4">
        <v>17.829999999999998</v>
      </c>
    </row>
    <row r="535" spans="1:11" x14ac:dyDescent="0.25">
      <c r="A535" t="s">
        <v>30</v>
      </c>
      <c r="B535" t="s">
        <v>21</v>
      </c>
      <c r="C535" t="s">
        <v>11</v>
      </c>
      <c r="D535" t="s">
        <v>358</v>
      </c>
      <c r="E535" s="1">
        <v>42411</v>
      </c>
      <c r="F535" s="1" t="str">
        <f>TEXT(Sales_tbl[[#This Row],[Order Date]],"MMM")</f>
        <v>Feb</v>
      </c>
      <c r="G535" s="1" t="str">
        <f>TEXT(Sales_tbl[[#This Row],[Order Date]],"YYY")</f>
        <v>2016</v>
      </c>
      <c r="H535" t="s">
        <v>24</v>
      </c>
      <c r="I535">
        <v>7</v>
      </c>
      <c r="J535" s="4">
        <v>17.829999999999998</v>
      </c>
      <c r="K535" s="4">
        <v>124.80999999999999</v>
      </c>
    </row>
    <row r="536" spans="1:11" x14ac:dyDescent="0.25">
      <c r="A536" t="s">
        <v>46</v>
      </c>
      <c r="B536" t="s">
        <v>21</v>
      </c>
      <c r="C536" t="s">
        <v>11</v>
      </c>
      <c r="D536" t="s">
        <v>359</v>
      </c>
      <c r="E536" s="1">
        <v>42411</v>
      </c>
      <c r="F536" s="1" t="str">
        <f>TEXT(Sales_tbl[[#This Row],[Order Date]],"MMM")</f>
        <v>Feb</v>
      </c>
      <c r="G536" s="1" t="str">
        <f>TEXT(Sales_tbl[[#This Row],[Order Date]],"YYY")</f>
        <v>2016</v>
      </c>
      <c r="H536" t="s">
        <v>13</v>
      </c>
      <c r="I536">
        <v>4</v>
      </c>
      <c r="J536" s="4">
        <v>12.42</v>
      </c>
      <c r="K536" s="4">
        <v>49.68</v>
      </c>
    </row>
    <row r="537" spans="1:11" x14ac:dyDescent="0.25">
      <c r="A537" t="s">
        <v>30</v>
      </c>
      <c r="B537" t="s">
        <v>14</v>
      </c>
      <c r="C537" t="s">
        <v>11</v>
      </c>
      <c r="D537" t="s">
        <v>15</v>
      </c>
      <c r="E537" s="1">
        <v>42411</v>
      </c>
      <c r="F537" s="1" t="str">
        <f>TEXT(Sales_tbl[[#This Row],[Order Date]],"MMM")</f>
        <v>Feb</v>
      </c>
      <c r="G537" s="1" t="str">
        <f>TEXT(Sales_tbl[[#This Row],[Order Date]],"YYY")</f>
        <v>2016</v>
      </c>
      <c r="H537" t="s">
        <v>13</v>
      </c>
      <c r="I537">
        <v>5</v>
      </c>
      <c r="J537" s="4">
        <v>12.42</v>
      </c>
      <c r="K537" s="4">
        <v>62.1</v>
      </c>
    </row>
    <row r="538" spans="1:11" x14ac:dyDescent="0.25">
      <c r="A538" t="s">
        <v>16</v>
      </c>
      <c r="B538" t="s">
        <v>52</v>
      </c>
      <c r="C538" t="s">
        <v>18</v>
      </c>
      <c r="D538" t="s">
        <v>360</v>
      </c>
      <c r="E538" s="1">
        <v>42411</v>
      </c>
      <c r="F538" s="1" t="str">
        <f>TEXT(Sales_tbl[[#This Row],[Order Date]],"MMM")</f>
        <v>Feb</v>
      </c>
      <c r="G538" s="1" t="str">
        <f>TEXT(Sales_tbl[[#This Row],[Order Date]],"YYY")</f>
        <v>2016</v>
      </c>
      <c r="H538" t="s">
        <v>13</v>
      </c>
      <c r="I538">
        <v>3</v>
      </c>
      <c r="J538" s="4">
        <v>12.42</v>
      </c>
      <c r="K538" s="4">
        <v>37.26</v>
      </c>
    </row>
    <row r="539" spans="1:11" x14ac:dyDescent="0.25">
      <c r="A539" t="s">
        <v>16</v>
      </c>
      <c r="B539" t="s">
        <v>34</v>
      </c>
      <c r="C539" t="s">
        <v>18</v>
      </c>
      <c r="D539" t="s">
        <v>270</v>
      </c>
      <c r="E539" s="1">
        <v>42411</v>
      </c>
      <c r="F539" s="1" t="str">
        <f>TEXT(Sales_tbl[[#This Row],[Order Date]],"MMM")</f>
        <v>Feb</v>
      </c>
      <c r="G539" s="1" t="str">
        <f>TEXT(Sales_tbl[[#This Row],[Order Date]],"YYY")</f>
        <v>2016</v>
      </c>
      <c r="H539" t="s">
        <v>13</v>
      </c>
      <c r="I539">
        <v>7</v>
      </c>
      <c r="J539" s="4">
        <v>12.42</v>
      </c>
      <c r="K539" s="4">
        <v>86.94</v>
      </c>
    </row>
    <row r="540" spans="1:11" x14ac:dyDescent="0.25">
      <c r="A540" t="s">
        <v>46</v>
      </c>
      <c r="B540" t="s">
        <v>10</v>
      </c>
      <c r="C540" t="s">
        <v>11</v>
      </c>
      <c r="D540" t="s">
        <v>42</v>
      </c>
      <c r="E540" s="1">
        <v>42411</v>
      </c>
      <c r="F540" s="1" t="str">
        <f>TEXT(Sales_tbl[[#This Row],[Order Date]],"MMM")</f>
        <v>Feb</v>
      </c>
      <c r="G540" s="1" t="str">
        <f>TEXT(Sales_tbl[[#This Row],[Order Date]],"YYY")</f>
        <v>2016</v>
      </c>
      <c r="H540" t="s">
        <v>27</v>
      </c>
      <c r="I540">
        <v>8</v>
      </c>
      <c r="J540" s="4">
        <v>53.35</v>
      </c>
      <c r="K540" s="4">
        <v>426.8</v>
      </c>
    </row>
    <row r="541" spans="1:11" x14ac:dyDescent="0.25">
      <c r="A541" t="s">
        <v>9</v>
      </c>
      <c r="B541" t="s">
        <v>68</v>
      </c>
      <c r="C541" t="s">
        <v>11</v>
      </c>
      <c r="D541" t="s">
        <v>361</v>
      </c>
      <c r="E541" s="1">
        <v>42411</v>
      </c>
      <c r="F541" s="1" t="str">
        <f>TEXT(Sales_tbl[[#This Row],[Order Date]],"MMM")</f>
        <v>Feb</v>
      </c>
      <c r="G541" s="1" t="str">
        <f>TEXT(Sales_tbl[[#This Row],[Order Date]],"YYY")</f>
        <v>2016</v>
      </c>
      <c r="H541" t="s">
        <v>27</v>
      </c>
      <c r="I541">
        <v>10</v>
      </c>
      <c r="J541" s="4">
        <v>53.35</v>
      </c>
      <c r="K541" s="4">
        <v>533.5</v>
      </c>
    </row>
    <row r="542" spans="1:11" x14ac:dyDescent="0.25">
      <c r="A542" t="s">
        <v>30</v>
      </c>
      <c r="B542" t="s">
        <v>14</v>
      </c>
      <c r="C542" t="s">
        <v>11</v>
      </c>
      <c r="D542" t="s">
        <v>245</v>
      </c>
      <c r="E542" s="1">
        <v>42411</v>
      </c>
      <c r="F542" s="1" t="str">
        <f>TEXT(Sales_tbl[[#This Row],[Order Date]],"MMM")</f>
        <v>Feb</v>
      </c>
      <c r="G542" s="1" t="str">
        <f>TEXT(Sales_tbl[[#This Row],[Order Date]],"YYY")</f>
        <v>2016</v>
      </c>
      <c r="H542" t="s">
        <v>13</v>
      </c>
      <c r="I542">
        <v>9</v>
      </c>
      <c r="J542" s="4">
        <v>12.42</v>
      </c>
      <c r="K542" s="4">
        <v>111.78</v>
      </c>
    </row>
    <row r="543" spans="1:11" x14ac:dyDescent="0.25">
      <c r="A543" t="s">
        <v>30</v>
      </c>
      <c r="B543" t="s">
        <v>21</v>
      </c>
      <c r="C543" t="s">
        <v>11</v>
      </c>
      <c r="D543" t="s">
        <v>362</v>
      </c>
      <c r="E543" s="1">
        <v>42411</v>
      </c>
      <c r="F543" s="1" t="str">
        <f>TEXT(Sales_tbl[[#This Row],[Order Date]],"MMM")</f>
        <v>Feb</v>
      </c>
      <c r="G543" s="1" t="str">
        <f>TEXT(Sales_tbl[[#This Row],[Order Date]],"YYY")</f>
        <v>2016</v>
      </c>
      <c r="H543" t="s">
        <v>24</v>
      </c>
      <c r="I543">
        <v>8</v>
      </c>
      <c r="J543" s="4">
        <v>17.829999999999998</v>
      </c>
      <c r="K543" s="4">
        <v>142.63999999999999</v>
      </c>
    </row>
    <row r="544" spans="1:11" x14ac:dyDescent="0.25">
      <c r="A544" t="s">
        <v>46</v>
      </c>
      <c r="B544" t="s">
        <v>14</v>
      </c>
      <c r="C544" t="s">
        <v>11</v>
      </c>
      <c r="D544" t="s">
        <v>181</v>
      </c>
      <c r="E544" s="1">
        <v>42411</v>
      </c>
      <c r="F544" s="1" t="str">
        <f>TEXT(Sales_tbl[[#This Row],[Order Date]],"MMM")</f>
        <v>Feb</v>
      </c>
      <c r="G544" s="1" t="str">
        <f>TEXT(Sales_tbl[[#This Row],[Order Date]],"YYY")</f>
        <v>2016</v>
      </c>
      <c r="H544" t="s">
        <v>13</v>
      </c>
      <c r="I544">
        <v>2</v>
      </c>
      <c r="J544" s="4">
        <v>12.42</v>
      </c>
      <c r="K544" s="4">
        <v>24.84</v>
      </c>
    </row>
    <row r="545" spans="1:11" x14ac:dyDescent="0.25">
      <c r="A545" t="s">
        <v>30</v>
      </c>
      <c r="B545" t="s">
        <v>21</v>
      </c>
      <c r="C545" t="s">
        <v>11</v>
      </c>
      <c r="D545" t="s">
        <v>327</v>
      </c>
      <c r="E545" s="1">
        <v>42411</v>
      </c>
      <c r="F545" s="1" t="str">
        <f>TEXT(Sales_tbl[[#This Row],[Order Date]],"MMM")</f>
        <v>Feb</v>
      </c>
      <c r="G545" s="1" t="str">
        <f>TEXT(Sales_tbl[[#This Row],[Order Date]],"YYY")</f>
        <v>2016</v>
      </c>
      <c r="H545" t="s">
        <v>13</v>
      </c>
      <c r="I545">
        <v>9</v>
      </c>
      <c r="J545" s="4">
        <v>12.42</v>
      </c>
      <c r="K545" s="4">
        <v>111.78</v>
      </c>
    </row>
    <row r="546" spans="1:11" x14ac:dyDescent="0.25">
      <c r="A546" t="s">
        <v>30</v>
      </c>
      <c r="B546" t="s">
        <v>10</v>
      </c>
      <c r="C546" t="s">
        <v>11</v>
      </c>
      <c r="D546" t="s">
        <v>124</v>
      </c>
      <c r="E546" s="1">
        <v>42411</v>
      </c>
      <c r="F546" s="1" t="str">
        <f>TEXT(Sales_tbl[[#This Row],[Order Date]],"MMM")</f>
        <v>Feb</v>
      </c>
      <c r="G546" s="1" t="str">
        <f>TEXT(Sales_tbl[[#This Row],[Order Date]],"YYY")</f>
        <v>2016</v>
      </c>
      <c r="H546" t="s">
        <v>20</v>
      </c>
      <c r="I546">
        <v>8</v>
      </c>
      <c r="J546" s="4">
        <v>16.32</v>
      </c>
      <c r="K546" s="4">
        <v>130.56</v>
      </c>
    </row>
    <row r="547" spans="1:11" x14ac:dyDescent="0.25">
      <c r="A547" t="s">
        <v>30</v>
      </c>
      <c r="B547" t="s">
        <v>21</v>
      </c>
      <c r="C547" t="s">
        <v>11</v>
      </c>
      <c r="D547" t="s">
        <v>45</v>
      </c>
      <c r="E547" s="1">
        <v>42411</v>
      </c>
      <c r="F547" s="1" t="str">
        <f>TEXT(Sales_tbl[[#This Row],[Order Date]],"MMM")</f>
        <v>Feb</v>
      </c>
      <c r="G547" s="1" t="str">
        <f>TEXT(Sales_tbl[[#This Row],[Order Date]],"YYY")</f>
        <v>2016</v>
      </c>
      <c r="H547" t="s">
        <v>27</v>
      </c>
      <c r="I547">
        <v>1</v>
      </c>
      <c r="J547" s="4">
        <v>53.35</v>
      </c>
      <c r="K547" s="4">
        <v>53.35</v>
      </c>
    </row>
    <row r="548" spans="1:11" x14ac:dyDescent="0.25">
      <c r="A548" t="s">
        <v>9</v>
      </c>
      <c r="B548" t="s">
        <v>14</v>
      </c>
      <c r="C548" t="s">
        <v>11</v>
      </c>
      <c r="D548" t="s">
        <v>346</v>
      </c>
      <c r="E548" s="1">
        <v>42411</v>
      </c>
      <c r="F548" s="1" t="str">
        <f>TEXT(Sales_tbl[[#This Row],[Order Date]],"MMM")</f>
        <v>Feb</v>
      </c>
      <c r="G548" s="1" t="str">
        <f>TEXT(Sales_tbl[[#This Row],[Order Date]],"YYY")</f>
        <v>2016</v>
      </c>
      <c r="H548" t="s">
        <v>24</v>
      </c>
      <c r="I548">
        <v>10</v>
      </c>
      <c r="J548" s="4">
        <v>17.829999999999998</v>
      </c>
      <c r="K548" s="4">
        <v>178.29999999999998</v>
      </c>
    </row>
    <row r="549" spans="1:11" x14ac:dyDescent="0.25">
      <c r="A549" t="s">
        <v>30</v>
      </c>
      <c r="B549" t="s">
        <v>10</v>
      </c>
      <c r="C549" t="s">
        <v>11</v>
      </c>
      <c r="D549" t="s">
        <v>310</v>
      </c>
      <c r="E549" s="1">
        <v>42411</v>
      </c>
      <c r="F549" s="1" t="str">
        <f>TEXT(Sales_tbl[[#This Row],[Order Date]],"MMM")</f>
        <v>Feb</v>
      </c>
      <c r="G549" s="1" t="str">
        <f>TEXT(Sales_tbl[[#This Row],[Order Date]],"YYY")</f>
        <v>2016</v>
      </c>
      <c r="H549" t="s">
        <v>24</v>
      </c>
      <c r="I549">
        <v>8</v>
      </c>
      <c r="J549" s="4">
        <v>17.829999999999998</v>
      </c>
      <c r="K549" s="4">
        <v>142.63999999999999</v>
      </c>
    </row>
    <row r="550" spans="1:11" x14ac:dyDescent="0.25">
      <c r="A550" t="s">
        <v>16</v>
      </c>
      <c r="B550" t="s">
        <v>34</v>
      </c>
      <c r="C550" t="s">
        <v>18</v>
      </c>
      <c r="D550" t="s">
        <v>267</v>
      </c>
      <c r="E550" s="1">
        <v>42411</v>
      </c>
      <c r="F550" s="1" t="str">
        <f>TEXT(Sales_tbl[[#This Row],[Order Date]],"MMM")</f>
        <v>Feb</v>
      </c>
      <c r="G550" s="1" t="str">
        <f>TEXT(Sales_tbl[[#This Row],[Order Date]],"YYY")</f>
        <v>2016</v>
      </c>
      <c r="H550" t="s">
        <v>24</v>
      </c>
      <c r="I550">
        <v>5</v>
      </c>
      <c r="J550" s="4">
        <v>17.829999999999998</v>
      </c>
      <c r="K550" s="4">
        <v>89.149999999999991</v>
      </c>
    </row>
    <row r="551" spans="1:11" x14ac:dyDescent="0.25">
      <c r="A551" t="s">
        <v>9</v>
      </c>
      <c r="B551" t="s">
        <v>10</v>
      </c>
      <c r="C551" t="s">
        <v>11</v>
      </c>
      <c r="D551" t="s">
        <v>363</v>
      </c>
      <c r="E551" s="1">
        <v>42412</v>
      </c>
      <c r="F551" s="1" t="str">
        <f>TEXT(Sales_tbl[[#This Row],[Order Date]],"MMM")</f>
        <v>Feb</v>
      </c>
      <c r="G551" s="1" t="str">
        <f>TEXT(Sales_tbl[[#This Row],[Order Date]],"YYY")</f>
        <v>2016</v>
      </c>
      <c r="H551" t="s">
        <v>13</v>
      </c>
      <c r="I551">
        <v>5</v>
      </c>
      <c r="J551" s="4">
        <v>12.42</v>
      </c>
      <c r="K551" s="4">
        <v>62.1</v>
      </c>
    </row>
    <row r="552" spans="1:11" x14ac:dyDescent="0.25">
      <c r="A552" t="s">
        <v>25</v>
      </c>
      <c r="B552" t="s">
        <v>34</v>
      </c>
      <c r="C552" t="s">
        <v>18</v>
      </c>
      <c r="D552" t="s">
        <v>278</v>
      </c>
      <c r="E552" s="1">
        <v>42412</v>
      </c>
      <c r="F552" s="1" t="str">
        <f>TEXT(Sales_tbl[[#This Row],[Order Date]],"MMM")</f>
        <v>Feb</v>
      </c>
      <c r="G552" s="1" t="str">
        <f>TEXT(Sales_tbl[[#This Row],[Order Date]],"YYY")</f>
        <v>2016</v>
      </c>
      <c r="H552" t="s">
        <v>20</v>
      </c>
      <c r="I552">
        <v>3</v>
      </c>
      <c r="J552" s="4">
        <v>16.32</v>
      </c>
      <c r="K552" s="4">
        <v>48.96</v>
      </c>
    </row>
    <row r="553" spans="1:11" x14ac:dyDescent="0.25">
      <c r="A553" t="s">
        <v>46</v>
      </c>
      <c r="B553" t="s">
        <v>14</v>
      </c>
      <c r="C553" t="s">
        <v>11</v>
      </c>
      <c r="D553" t="s">
        <v>89</v>
      </c>
      <c r="E553" s="1">
        <v>42412</v>
      </c>
      <c r="F553" s="1" t="str">
        <f>TEXT(Sales_tbl[[#This Row],[Order Date]],"MMM")</f>
        <v>Feb</v>
      </c>
      <c r="G553" s="1" t="str">
        <f>TEXT(Sales_tbl[[#This Row],[Order Date]],"YYY")</f>
        <v>2016</v>
      </c>
      <c r="H553" t="s">
        <v>13</v>
      </c>
      <c r="I553">
        <v>8</v>
      </c>
      <c r="J553" s="4">
        <v>12.42</v>
      </c>
      <c r="K553" s="4">
        <v>99.36</v>
      </c>
    </row>
    <row r="554" spans="1:11" x14ac:dyDescent="0.25">
      <c r="A554" t="s">
        <v>16</v>
      </c>
      <c r="B554" t="s">
        <v>52</v>
      </c>
      <c r="C554" t="s">
        <v>18</v>
      </c>
      <c r="D554" t="s">
        <v>114</v>
      </c>
      <c r="E554" s="1">
        <v>42412</v>
      </c>
      <c r="F554" s="1" t="str">
        <f>TEXT(Sales_tbl[[#This Row],[Order Date]],"MMM")</f>
        <v>Feb</v>
      </c>
      <c r="G554" s="1" t="str">
        <f>TEXT(Sales_tbl[[#This Row],[Order Date]],"YYY")</f>
        <v>2016</v>
      </c>
      <c r="H554" t="s">
        <v>24</v>
      </c>
      <c r="I554">
        <v>6</v>
      </c>
      <c r="J554" s="4">
        <v>17.829999999999998</v>
      </c>
      <c r="K554" s="4">
        <v>106.97999999999999</v>
      </c>
    </row>
    <row r="555" spans="1:11" x14ac:dyDescent="0.25">
      <c r="A555" t="s">
        <v>46</v>
      </c>
      <c r="B555" t="s">
        <v>14</v>
      </c>
      <c r="C555" t="s">
        <v>11</v>
      </c>
      <c r="D555" t="s">
        <v>364</v>
      </c>
      <c r="E555" s="1">
        <v>42412</v>
      </c>
      <c r="F555" s="1" t="str">
        <f>TEXT(Sales_tbl[[#This Row],[Order Date]],"MMM")</f>
        <v>Feb</v>
      </c>
      <c r="G555" s="1" t="str">
        <f>TEXT(Sales_tbl[[#This Row],[Order Date]],"YYY")</f>
        <v>2016</v>
      </c>
      <c r="H555" t="s">
        <v>13</v>
      </c>
      <c r="I555">
        <v>1</v>
      </c>
      <c r="J555" s="4">
        <v>12.42</v>
      </c>
      <c r="K555" s="4">
        <v>12.42</v>
      </c>
    </row>
    <row r="556" spans="1:11" x14ac:dyDescent="0.25">
      <c r="A556" t="s">
        <v>46</v>
      </c>
      <c r="B556" t="s">
        <v>14</v>
      </c>
      <c r="C556" t="s">
        <v>11</v>
      </c>
      <c r="D556" t="s">
        <v>78</v>
      </c>
      <c r="E556" s="1">
        <v>42412</v>
      </c>
      <c r="F556" s="1" t="str">
        <f>TEXT(Sales_tbl[[#This Row],[Order Date]],"MMM")</f>
        <v>Feb</v>
      </c>
      <c r="G556" s="1" t="str">
        <f>TEXT(Sales_tbl[[#This Row],[Order Date]],"YYY")</f>
        <v>2016</v>
      </c>
      <c r="H556" t="s">
        <v>24</v>
      </c>
      <c r="I556">
        <v>9</v>
      </c>
      <c r="J556" s="4">
        <v>17.829999999999998</v>
      </c>
      <c r="K556" s="4">
        <v>160.46999999999997</v>
      </c>
    </row>
    <row r="557" spans="1:11" x14ac:dyDescent="0.25">
      <c r="A557" t="s">
        <v>25</v>
      </c>
      <c r="B557" t="s">
        <v>52</v>
      </c>
      <c r="C557" t="s">
        <v>18</v>
      </c>
      <c r="D557" t="s">
        <v>365</v>
      </c>
      <c r="E557" s="1">
        <v>42412</v>
      </c>
      <c r="F557" s="1" t="str">
        <f>TEXT(Sales_tbl[[#This Row],[Order Date]],"MMM")</f>
        <v>Feb</v>
      </c>
      <c r="G557" s="1" t="str">
        <f>TEXT(Sales_tbl[[#This Row],[Order Date]],"YYY")</f>
        <v>2016</v>
      </c>
      <c r="H557" t="s">
        <v>20</v>
      </c>
      <c r="I557">
        <v>10</v>
      </c>
      <c r="J557" s="4">
        <v>16.32</v>
      </c>
      <c r="K557" s="4">
        <v>163.19999999999999</v>
      </c>
    </row>
    <row r="558" spans="1:11" x14ac:dyDescent="0.25">
      <c r="A558" t="s">
        <v>25</v>
      </c>
      <c r="B558" t="s">
        <v>17</v>
      </c>
      <c r="C558" t="s">
        <v>18</v>
      </c>
      <c r="D558" t="s">
        <v>366</v>
      </c>
      <c r="E558" s="1">
        <v>42412</v>
      </c>
      <c r="F558" s="1" t="str">
        <f>TEXT(Sales_tbl[[#This Row],[Order Date]],"MMM")</f>
        <v>Feb</v>
      </c>
      <c r="G558" s="1" t="str">
        <f>TEXT(Sales_tbl[[#This Row],[Order Date]],"YYY")</f>
        <v>2016</v>
      </c>
      <c r="H558" t="s">
        <v>24</v>
      </c>
      <c r="I558">
        <v>9</v>
      </c>
      <c r="J558" s="4">
        <v>17.829999999999998</v>
      </c>
      <c r="K558" s="4">
        <v>160.46999999999997</v>
      </c>
    </row>
    <row r="559" spans="1:11" x14ac:dyDescent="0.25">
      <c r="A559" t="s">
        <v>9</v>
      </c>
      <c r="B559" t="s">
        <v>10</v>
      </c>
      <c r="C559" t="s">
        <v>11</v>
      </c>
      <c r="D559" t="s">
        <v>350</v>
      </c>
      <c r="E559" s="1">
        <v>42412</v>
      </c>
      <c r="F559" s="1" t="str">
        <f>TEXT(Sales_tbl[[#This Row],[Order Date]],"MMM")</f>
        <v>Feb</v>
      </c>
      <c r="G559" s="1" t="str">
        <f>TEXT(Sales_tbl[[#This Row],[Order Date]],"YYY")</f>
        <v>2016</v>
      </c>
      <c r="H559" t="s">
        <v>24</v>
      </c>
      <c r="I559">
        <v>1</v>
      </c>
      <c r="J559" s="4">
        <v>17.829999999999998</v>
      </c>
      <c r="K559" s="4">
        <v>17.829999999999998</v>
      </c>
    </row>
    <row r="560" spans="1:11" x14ac:dyDescent="0.25">
      <c r="A560" t="s">
        <v>9</v>
      </c>
      <c r="B560" t="s">
        <v>10</v>
      </c>
      <c r="C560" t="s">
        <v>11</v>
      </c>
      <c r="D560" t="s">
        <v>323</v>
      </c>
      <c r="E560" s="1">
        <v>42412</v>
      </c>
      <c r="F560" s="1" t="str">
        <f>TEXT(Sales_tbl[[#This Row],[Order Date]],"MMM")</f>
        <v>Feb</v>
      </c>
      <c r="G560" s="1" t="str">
        <f>TEXT(Sales_tbl[[#This Row],[Order Date]],"YYY")</f>
        <v>2016</v>
      </c>
      <c r="H560" t="s">
        <v>13</v>
      </c>
      <c r="I560">
        <v>6</v>
      </c>
      <c r="J560" s="4">
        <v>12.42</v>
      </c>
      <c r="K560" s="4">
        <v>74.52</v>
      </c>
    </row>
    <row r="561" spans="1:11" x14ac:dyDescent="0.25">
      <c r="A561" t="s">
        <v>9</v>
      </c>
      <c r="B561" t="s">
        <v>14</v>
      </c>
      <c r="C561" t="s">
        <v>11</v>
      </c>
      <c r="D561" t="s">
        <v>155</v>
      </c>
      <c r="E561" s="1">
        <v>42412</v>
      </c>
      <c r="F561" s="1" t="str">
        <f>TEXT(Sales_tbl[[#This Row],[Order Date]],"MMM")</f>
        <v>Feb</v>
      </c>
      <c r="G561" s="1" t="str">
        <f>TEXT(Sales_tbl[[#This Row],[Order Date]],"YYY")</f>
        <v>2016</v>
      </c>
      <c r="H561" t="s">
        <v>20</v>
      </c>
      <c r="I561">
        <v>8</v>
      </c>
      <c r="J561" s="4">
        <v>16.32</v>
      </c>
      <c r="K561" s="4">
        <v>130.56</v>
      </c>
    </row>
    <row r="562" spans="1:11" x14ac:dyDescent="0.25">
      <c r="A562" t="s">
        <v>25</v>
      </c>
      <c r="B562" t="s">
        <v>52</v>
      </c>
      <c r="C562" t="s">
        <v>18</v>
      </c>
      <c r="D562" t="s">
        <v>232</v>
      </c>
      <c r="E562" s="1">
        <v>42412</v>
      </c>
      <c r="F562" s="1" t="str">
        <f>TEXT(Sales_tbl[[#This Row],[Order Date]],"MMM")</f>
        <v>Feb</v>
      </c>
      <c r="G562" s="1" t="str">
        <f>TEXT(Sales_tbl[[#This Row],[Order Date]],"YYY")</f>
        <v>2016</v>
      </c>
      <c r="H562" t="s">
        <v>24</v>
      </c>
      <c r="I562">
        <v>1</v>
      </c>
      <c r="J562" s="4">
        <v>17.829999999999998</v>
      </c>
      <c r="K562" s="4">
        <v>17.829999999999998</v>
      </c>
    </row>
    <row r="563" spans="1:11" x14ac:dyDescent="0.25">
      <c r="A563" t="s">
        <v>25</v>
      </c>
      <c r="B563" t="s">
        <v>17</v>
      </c>
      <c r="C563" t="s">
        <v>18</v>
      </c>
      <c r="D563" t="s">
        <v>158</v>
      </c>
      <c r="E563" s="1">
        <v>42412</v>
      </c>
      <c r="F563" s="1" t="str">
        <f>TEXT(Sales_tbl[[#This Row],[Order Date]],"MMM")</f>
        <v>Feb</v>
      </c>
      <c r="G563" s="1" t="str">
        <f>TEXT(Sales_tbl[[#This Row],[Order Date]],"YYY")</f>
        <v>2016</v>
      </c>
      <c r="H563" t="s">
        <v>13</v>
      </c>
      <c r="I563">
        <v>7</v>
      </c>
      <c r="J563" s="4">
        <v>12.42</v>
      </c>
      <c r="K563" s="4">
        <v>86.94</v>
      </c>
    </row>
    <row r="564" spans="1:11" x14ac:dyDescent="0.25">
      <c r="A564" t="s">
        <v>9</v>
      </c>
      <c r="B564" t="s">
        <v>10</v>
      </c>
      <c r="C564" t="s">
        <v>11</v>
      </c>
      <c r="D564" t="s">
        <v>367</v>
      </c>
      <c r="E564" s="1">
        <v>42413</v>
      </c>
      <c r="F564" s="1" t="str">
        <f>TEXT(Sales_tbl[[#This Row],[Order Date]],"MMM")</f>
        <v>Feb</v>
      </c>
      <c r="G564" s="1" t="str">
        <f>TEXT(Sales_tbl[[#This Row],[Order Date]],"YYY")</f>
        <v>2016</v>
      </c>
      <c r="H564" t="s">
        <v>27</v>
      </c>
      <c r="I564">
        <v>6</v>
      </c>
      <c r="J564" s="4">
        <v>53.35</v>
      </c>
      <c r="K564" s="4">
        <v>320.10000000000002</v>
      </c>
    </row>
    <row r="565" spans="1:11" x14ac:dyDescent="0.25">
      <c r="A565" t="s">
        <v>46</v>
      </c>
      <c r="B565" t="s">
        <v>10</v>
      </c>
      <c r="C565" t="s">
        <v>11</v>
      </c>
      <c r="D565" t="s">
        <v>354</v>
      </c>
      <c r="E565" s="1">
        <v>42413</v>
      </c>
      <c r="F565" s="1" t="str">
        <f>TEXT(Sales_tbl[[#This Row],[Order Date]],"MMM")</f>
        <v>Feb</v>
      </c>
      <c r="G565" s="1" t="str">
        <f>TEXT(Sales_tbl[[#This Row],[Order Date]],"YYY")</f>
        <v>2016</v>
      </c>
      <c r="H565" t="s">
        <v>13</v>
      </c>
      <c r="I565">
        <v>4</v>
      </c>
      <c r="J565" s="4">
        <v>12.42</v>
      </c>
      <c r="K565" s="4">
        <v>49.68</v>
      </c>
    </row>
    <row r="566" spans="1:11" x14ac:dyDescent="0.25">
      <c r="A566" t="s">
        <v>9</v>
      </c>
      <c r="B566" t="s">
        <v>10</v>
      </c>
      <c r="C566" t="s">
        <v>11</v>
      </c>
      <c r="D566" t="s">
        <v>228</v>
      </c>
      <c r="E566" s="1">
        <v>42413</v>
      </c>
      <c r="F566" s="1" t="str">
        <f>TEXT(Sales_tbl[[#This Row],[Order Date]],"MMM")</f>
        <v>Feb</v>
      </c>
      <c r="G566" s="1" t="str">
        <f>TEXT(Sales_tbl[[#This Row],[Order Date]],"YYY")</f>
        <v>2016</v>
      </c>
      <c r="H566" t="s">
        <v>24</v>
      </c>
      <c r="I566">
        <v>2</v>
      </c>
      <c r="J566" s="4">
        <v>17.829999999999998</v>
      </c>
      <c r="K566" s="4">
        <v>35.659999999999997</v>
      </c>
    </row>
    <row r="567" spans="1:11" x14ac:dyDescent="0.25">
      <c r="A567" t="s">
        <v>30</v>
      </c>
      <c r="B567" t="s">
        <v>21</v>
      </c>
      <c r="C567" t="s">
        <v>11</v>
      </c>
      <c r="D567" t="s">
        <v>231</v>
      </c>
      <c r="E567" s="1">
        <v>42413</v>
      </c>
      <c r="F567" s="1" t="str">
        <f>TEXT(Sales_tbl[[#This Row],[Order Date]],"MMM")</f>
        <v>Feb</v>
      </c>
      <c r="G567" s="1" t="str">
        <f>TEXT(Sales_tbl[[#This Row],[Order Date]],"YYY")</f>
        <v>2016</v>
      </c>
      <c r="H567" t="s">
        <v>13</v>
      </c>
      <c r="I567">
        <v>9</v>
      </c>
      <c r="J567" s="4">
        <v>12.42</v>
      </c>
      <c r="K567" s="4">
        <v>111.78</v>
      </c>
    </row>
    <row r="568" spans="1:11" x14ac:dyDescent="0.25">
      <c r="A568" t="s">
        <v>25</v>
      </c>
      <c r="B568" t="s">
        <v>52</v>
      </c>
      <c r="C568" t="s">
        <v>18</v>
      </c>
      <c r="D568" t="s">
        <v>138</v>
      </c>
      <c r="E568" s="1">
        <v>42413</v>
      </c>
      <c r="F568" s="1" t="str">
        <f>TEXT(Sales_tbl[[#This Row],[Order Date]],"MMM")</f>
        <v>Feb</v>
      </c>
      <c r="G568" s="1" t="str">
        <f>TEXT(Sales_tbl[[#This Row],[Order Date]],"YYY")</f>
        <v>2016</v>
      </c>
      <c r="H568" t="s">
        <v>24</v>
      </c>
      <c r="I568">
        <v>5</v>
      </c>
      <c r="J568" s="4">
        <v>17.829999999999998</v>
      </c>
      <c r="K568" s="4">
        <v>89.149999999999991</v>
      </c>
    </row>
    <row r="569" spans="1:11" x14ac:dyDescent="0.25">
      <c r="A569" t="s">
        <v>9</v>
      </c>
      <c r="B569" t="s">
        <v>21</v>
      </c>
      <c r="C569" t="s">
        <v>11</v>
      </c>
      <c r="D569" t="s">
        <v>368</v>
      </c>
      <c r="E569" s="1">
        <v>42413</v>
      </c>
      <c r="F569" s="1" t="str">
        <f>TEXT(Sales_tbl[[#This Row],[Order Date]],"MMM")</f>
        <v>Feb</v>
      </c>
      <c r="G569" s="1" t="str">
        <f>TEXT(Sales_tbl[[#This Row],[Order Date]],"YYY")</f>
        <v>2016</v>
      </c>
      <c r="H569" t="s">
        <v>13</v>
      </c>
      <c r="I569">
        <v>5</v>
      </c>
      <c r="J569" s="4">
        <v>12.42</v>
      </c>
      <c r="K569" s="4">
        <v>62.1</v>
      </c>
    </row>
    <row r="570" spans="1:11" x14ac:dyDescent="0.25">
      <c r="A570" t="s">
        <v>9</v>
      </c>
      <c r="B570" t="s">
        <v>14</v>
      </c>
      <c r="C570" t="s">
        <v>11</v>
      </c>
      <c r="D570" t="s">
        <v>83</v>
      </c>
      <c r="E570" s="1">
        <v>42413</v>
      </c>
      <c r="F570" s="1" t="str">
        <f>TEXT(Sales_tbl[[#This Row],[Order Date]],"MMM")</f>
        <v>Feb</v>
      </c>
      <c r="G570" s="1" t="str">
        <f>TEXT(Sales_tbl[[#This Row],[Order Date]],"YYY")</f>
        <v>2016</v>
      </c>
      <c r="H570" t="s">
        <v>20</v>
      </c>
      <c r="I570">
        <v>10</v>
      </c>
      <c r="J570" s="4">
        <v>16.32</v>
      </c>
      <c r="K570" s="4">
        <v>163.19999999999999</v>
      </c>
    </row>
    <row r="571" spans="1:11" x14ac:dyDescent="0.25">
      <c r="A571" t="s">
        <v>9</v>
      </c>
      <c r="B571" t="s">
        <v>21</v>
      </c>
      <c r="C571" t="s">
        <v>11</v>
      </c>
      <c r="D571" t="s">
        <v>191</v>
      </c>
      <c r="E571" s="1">
        <v>42413</v>
      </c>
      <c r="F571" s="1" t="str">
        <f>TEXT(Sales_tbl[[#This Row],[Order Date]],"MMM")</f>
        <v>Feb</v>
      </c>
      <c r="G571" s="1" t="str">
        <f>TEXT(Sales_tbl[[#This Row],[Order Date]],"YYY")</f>
        <v>2016</v>
      </c>
      <c r="H571" t="s">
        <v>13</v>
      </c>
      <c r="I571">
        <v>3</v>
      </c>
      <c r="J571" s="4">
        <v>12.42</v>
      </c>
      <c r="K571" s="4">
        <v>37.26</v>
      </c>
    </row>
    <row r="572" spans="1:11" x14ac:dyDescent="0.25">
      <c r="A572" t="s">
        <v>46</v>
      </c>
      <c r="B572" t="s">
        <v>14</v>
      </c>
      <c r="C572" t="s">
        <v>11</v>
      </c>
      <c r="D572" t="s">
        <v>181</v>
      </c>
      <c r="E572" s="1">
        <v>42413</v>
      </c>
      <c r="F572" s="1" t="str">
        <f>TEXT(Sales_tbl[[#This Row],[Order Date]],"MMM")</f>
        <v>Feb</v>
      </c>
      <c r="G572" s="1" t="str">
        <f>TEXT(Sales_tbl[[#This Row],[Order Date]],"YYY")</f>
        <v>2016</v>
      </c>
      <c r="H572" t="s">
        <v>24</v>
      </c>
      <c r="I572">
        <v>3</v>
      </c>
      <c r="J572" s="4">
        <v>17.829999999999998</v>
      </c>
      <c r="K572" s="4">
        <v>53.489999999999995</v>
      </c>
    </row>
    <row r="573" spans="1:11" x14ac:dyDescent="0.25">
      <c r="A573" t="s">
        <v>16</v>
      </c>
      <c r="B573" t="s">
        <v>34</v>
      </c>
      <c r="C573" t="s">
        <v>18</v>
      </c>
      <c r="D573" t="s">
        <v>317</v>
      </c>
      <c r="E573" s="1">
        <v>42413</v>
      </c>
      <c r="F573" s="1" t="str">
        <f>TEXT(Sales_tbl[[#This Row],[Order Date]],"MMM")</f>
        <v>Feb</v>
      </c>
      <c r="G573" s="1" t="str">
        <f>TEXT(Sales_tbl[[#This Row],[Order Date]],"YYY")</f>
        <v>2016</v>
      </c>
      <c r="H573" t="s">
        <v>13</v>
      </c>
      <c r="I573">
        <v>1</v>
      </c>
      <c r="J573" s="4">
        <v>12.42</v>
      </c>
      <c r="K573" s="4">
        <v>12.42</v>
      </c>
    </row>
    <row r="574" spans="1:11" x14ac:dyDescent="0.25">
      <c r="A574" t="s">
        <v>25</v>
      </c>
      <c r="B574" t="s">
        <v>17</v>
      </c>
      <c r="C574" t="s">
        <v>18</v>
      </c>
      <c r="D574" t="s">
        <v>369</v>
      </c>
      <c r="E574" s="1">
        <v>42413</v>
      </c>
      <c r="F574" s="1" t="str">
        <f>TEXT(Sales_tbl[[#This Row],[Order Date]],"MMM")</f>
        <v>Feb</v>
      </c>
      <c r="G574" s="1" t="str">
        <f>TEXT(Sales_tbl[[#This Row],[Order Date]],"YYY")</f>
        <v>2016</v>
      </c>
      <c r="H574" t="s">
        <v>13</v>
      </c>
      <c r="I574">
        <v>9</v>
      </c>
      <c r="J574" s="4">
        <v>12.42</v>
      </c>
      <c r="K574" s="4">
        <v>111.78</v>
      </c>
    </row>
    <row r="575" spans="1:11" x14ac:dyDescent="0.25">
      <c r="A575" t="s">
        <v>30</v>
      </c>
      <c r="B575" t="s">
        <v>10</v>
      </c>
      <c r="C575" t="s">
        <v>11</v>
      </c>
      <c r="D575" t="s">
        <v>370</v>
      </c>
      <c r="E575" s="1">
        <v>42413</v>
      </c>
      <c r="F575" s="1" t="str">
        <f>TEXT(Sales_tbl[[#This Row],[Order Date]],"MMM")</f>
        <v>Feb</v>
      </c>
      <c r="G575" s="1" t="str">
        <f>TEXT(Sales_tbl[[#This Row],[Order Date]],"YYY")</f>
        <v>2016</v>
      </c>
      <c r="H575" t="s">
        <v>13</v>
      </c>
      <c r="I575">
        <v>3</v>
      </c>
      <c r="J575" s="4">
        <v>12.42</v>
      </c>
      <c r="K575" s="4">
        <v>37.26</v>
      </c>
    </row>
    <row r="576" spans="1:11" x14ac:dyDescent="0.25">
      <c r="A576" t="s">
        <v>9</v>
      </c>
      <c r="B576" t="s">
        <v>14</v>
      </c>
      <c r="C576" t="s">
        <v>11</v>
      </c>
      <c r="D576" t="s">
        <v>297</v>
      </c>
      <c r="E576" s="1">
        <v>42413</v>
      </c>
      <c r="F576" s="1" t="str">
        <f>TEXT(Sales_tbl[[#This Row],[Order Date]],"MMM")</f>
        <v>Feb</v>
      </c>
      <c r="G576" s="1" t="str">
        <f>TEXT(Sales_tbl[[#This Row],[Order Date]],"YYY")</f>
        <v>2016</v>
      </c>
      <c r="H576" t="s">
        <v>13</v>
      </c>
      <c r="I576">
        <v>1</v>
      </c>
      <c r="J576" s="4">
        <v>12.42</v>
      </c>
      <c r="K576" s="4">
        <v>12.42</v>
      </c>
    </row>
    <row r="577" spans="1:11" x14ac:dyDescent="0.25">
      <c r="A577" t="s">
        <v>25</v>
      </c>
      <c r="B577" t="s">
        <v>34</v>
      </c>
      <c r="C577" t="s">
        <v>18</v>
      </c>
      <c r="D577" t="s">
        <v>371</v>
      </c>
      <c r="E577" s="1">
        <v>42413</v>
      </c>
      <c r="F577" s="1" t="str">
        <f>TEXT(Sales_tbl[[#This Row],[Order Date]],"MMM")</f>
        <v>Feb</v>
      </c>
      <c r="G577" s="1" t="str">
        <f>TEXT(Sales_tbl[[#This Row],[Order Date]],"YYY")</f>
        <v>2016</v>
      </c>
      <c r="H577" t="s">
        <v>27</v>
      </c>
      <c r="I577">
        <v>10</v>
      </c>
      <c r="J577" s="4">
        <v>53.35</v>
      </c>
      <c r="K577" s="4">
        <v>533.5</v>
      </c>
    </row>
    <row r="578" spans="1:11" x14ac:dyDescent="0.25">
      <c r="A578" t="s">
        <v>16</v>
      </c>
      <c r="B578" t="s">
        <v>34</v>
      </c>
      <c r="C578" t="s">
        <v>18</v>
      </c>
      <c r="D578" t="s">
        <v>372</v>
      </c>
      <c r="E578" s="1">
        <v>42414</v>
      </c>
      <c r="F578" s="1" t="str">
        <f>TEXT(Sales_tbl[[#This Row],[Order Date]],"MMM")</f>
        <v>Feb</v>
      </c>
      <c r="G578" s="1" t="str">
        <f>TEXT(Sales_tbl[[#This Row],[Order Date]],"YYY")</f>
        <v>2016</v>
      </c>
      <c r="H578" t="s">
        <v>24</v>
      </c>
      <c r="I578">
        <v>8</v>
      </c>
      <c r="J578" s="4">
        <v>17.829999999999998</v>
      </c>
      <c r="K578" s="4">
        <v>142.63999999999999</v>
      </c>
    </row>
    <row r="579" spans="1:11" x14ac:dyDescent="0.25">
      <c r="A579" t="s">
        <v>30</v>
      </c>
      <c r="B579" t="s">
        <v>10</v>
      </c>
      <c r="C579" t="s">
        <v>11</v>
      </c>
      <c r="D579" t="s">
        <v>44</v>
      </c>
      <c r="E579" s="1">
        <v>42414</v>
      </c>
      <c r="F579" s="1" t="str">
        <f>TEXT(Sales_tbl[[#This Row],[Order Date]],"MMM")</f>
        <v>Feb</v>
      </c>
      <c r="G579" s="1" t="str">
        <f>TEXT(Sales_tbl[[#This Row],[Order Date]],"YYY")</f>
        <v>2016</v>
      </c>
      <c r="H579" t="s">
        <v>13</v>
      </c>
      <c r="I579">
        <v>6</v>
      </c>
      <c r="J579" s="4">
        <v>12.42</v>
      </c>
      <c r="K579" s="4">
        <v>74.52</v>
      </c>
    </row>
    <row r="580" spans="1:11" x14ac:dyDescent="0.25">
      <c r="A580" t="s">
        <v>25</v>
      </c>
      <c r="B580" t="s">
        <v>34</v>
      </c>
      <c r="C580" t="s">
        <v>18</v>
      </c>
      <c r="D580" t="s">
        <v>371</v>
      </c>
      <c r="E580" s="1">
        <v>42414</v>
      </c>
      <c r="F580" s="1" t="str">
        <f>TEXT(Sales_tbl[[#This Row],[Order Date]],"MMM")</f>
        <v>Feb</v>
      </c>
      <c r="G580" s="1" t="str">
        <f>TEXT(Sales_tbl[[#This Row],[Order Date]],"YYY")</f>
        <v>2016</v>
      </c>
      <c r="H580" t="s">
        <v>13</v>
      </c>
      <c r="I580">
        <v>2</v>
      </c>
      <c r="J580" s="4">
        <v>12.42</v>
      </c>
      <c r="K580" s="4">
        <v>24.84</v>
      </c>
    </row>
    <row r="581" spans="1:11" x14ac:dyDescent="0.25">
      <c r="A581" t="s">
        <v>9</v>
      </c>
      <c r="B581" t="s">
        <v>14</v>
      </c>
      <c r="C581" t="s">
        <v>11</v>
      </c>
      <c r="D581" t="s">
        <v>373</v>
      </c>
      <c r="E581" s="1">
        <v>42414</v>
      </c>
      <c r="F581" s="1" t="str">
        <f>TEXT(Sales_tbl[[#This Row],[Order Date]],"MMM")</f>
        <v>Feb</v>
      </c>
      <c r="G581" s="1" t="str">
        <f>TEXT(Sales_tbl[[#This Row],[Order Date]],"YYY")</f>
        <v>2016</v>
      </c>
      <c r="H581" t="s">
        <v>27</v>
      </c>
      <c r="I581">
        <v>1</v>
      </c>
      <c r="J581" s="4">
        <v>53.35</v>
      </c>
      <c r="K581" s="4">
        <v>53.35</v>
      </c>
    </row>
    <row r="582" spans="1:11" x14ac:dyDescent="0.25">
      <c r="A582" t="s">
        <v>9</v>
      </c>
      <c r="B582" t="s">
        <v>10</v>
      </c>
      <c r="C582" t="s">
        <v>11</v>
      </c>
      <c r="D582" t="s">
        <v>374</v>
      </c>
      <c r="E582" s="1">
        <v>42414</v>
      </c>
      <c r="F582" s="1" t="str">
        <f>TEXT(Sales_tbl[[#This Row],[Order Date]],"MMM")</f>
        <v>Feb</v>
      </c>
      <c r="G582" s="1" t="str">
        <f>TEXT(Sales_tbl[[#This Row],[Order Date]],"YYY")</f>
        <v>2016</v>
      </c>
      <c r="H582" t="s">
        <v>20</v>
      </c>
      <c r="I582">
        <v>3</v>
      </c>
      <c r="J582" s="4">
        <v>16.32</v>
      </c>
      <c r="K582" s="4">
        <v>48.96</v>
      </c>
    </row>
    <row r="583" spans="1:11" x14ac:dyDescent="0.25">
      <c r="A583" t="s">
        <v>30</v>
      </c>
      <c r="B583" t="s">
        <v>10</v>
      </c>
      <c r="C583" t="s">
        <v>11</v>
      </c>
      <c r="D583" t="s">
        <v>183</v>
      </c>
      <c r="E583" s="1">
        <v>42414</v>
      </c>
      <c r="F583" s="1" t="str">
        <f>TEXT(Sales_tbl[[#This Row],[Order Date]],"MMM")</f>
        <v>Feb</v>
      </c>
      <c r="G583" s="1" t="str">
        <f>TEXT(Sales_tbl[[#This Row],[Order Date]],"YYY")</f>
        <v>2016</v>
      </c>
      <c r="H583" t="s">
        <v>13</v>
      </c>
      <c r="I583">
        <v>5</v>
      </c>
      <c r="J583" s="4">
        <v>12.42</v>
      </c>
      <c r="K583" s="4">
        <v>62.1</v>
      </c>
    </row>
    <row r="584" spans="1:11" x14ac:dyDescent="0.25">
      <c r="A584" t="s">
        <v>9</v>
      </c>
      <c r="B584" t="s">
        <v>14</v>
      </c>
      <c r="C584" t="s">
        <v>11</v>
      </c>
      <c r="D584" t="s">
        <v>95</v>
      </c>
      <c r="E584" s="1">
        <v>42414</v>
      </c>
      <c r="F584" s="1" t="str">
        <f>TEXT(Sales_tbl[[#This Row],[Order Date]],"MMM")</f>
        <v>Feb</v>
      </c>
      <c r="G584" s="1" t="str">
        <f>TEXT(Sales_tbl[[#This Row],[Order Date]],"YYY")</f>
        <v>2016</v>
      </c>
      <c r="H584" t="s">
        <v>24</v>
      </c>
      <c r="I584">
        <v>4</v>
      </c>
      <c r="J584" s="4">
        <v>17.829999999999998</v>
      </c>
      <c r="K584" s="4">
        <v>71.319999999999993</v>
      </c>
    </row>
    <row r="585" spans="1:11" x14ac:dyDescent="0.25">
      <c r="A585" t="s">
        <v>46</v>
      </c>
      <c r="B585" t="s">
        <v>14</v>
      </c>
      <c r="C585" t="s">
        <v>11</v>
      </c>
      <c r="D585" t="s">
        <v>375</v>
      </c>
      <c r="E585" s="1">
        <v>42414</v>
      </c>
      <c r="F585" s="1" t="str">
        <f>TEXT(Sales_tbl[[#This Row],[Order Date]],"MMM")</f>
        <v>Feb</v>
      </c>
      <c r="G585" s="1" t="str">
        <f>TEXT(Sales_tbl[[#This Row],[Order Date]],"YYY")</f>
        <v>2016</v>
      </c>
      <c r="H585" t="s">
        <v>13</v>
      </c>
      <c r="I585">
        <v>7</v>
      </c>
      <c r="J585" s="4">
        <v>12.42</v>
      </c>
      <c r="K585" s="4">
        <v>86.94</v>
      </c>
    </row>
    <row r="586" spans="1:11" x14ac:dyDescent="0.25">
      <c r="A586" t="s">
        <v>9</v>
      </c>
      <c r="B586" t="s">
        <v>21</v>
      </c>
      <c r="C586" t="s">
        <v>11</v>
      </c>
      <c r="D586" t="s">
        <v>376</v>
      </c>
      <c r="E586" s="1">
        <v>42414</v>
      </c>
      <c r="F586" s="1" t="str">
        <f>TEXT(Sales_tbl[[#This Row],[Order Date]],"MMM")</f>
        <v>Feb</v>
      </c>
      <c r="G586" s="1" t="str">
        <f>TEXT(Sales_tbl[[#This Row],[Order Date]],"YYY")</f>
        <v>2016</v>
      </c>
      <c r="H586" t="s">
        <v>13</v>
      </c>
      <c r="I586">
        <v>3</v>
      </c>
      <c r="J586" s="4">
        <v>12.42</v>
      </c>
      <c r="K586" s="4">
        <v>37.26</v>
      </c>
    </row>
    <row r="587" spans="1:11" x14ac:dyDescent="0.25">
      <c r="A587" t="s">
        <v>25</v>
      </c>
      <c r="B587" t="s">
        <v>17</v>
      </c>
      <c r="C587" t="s">
        <v>18</v>
      </c>
      <c r="D587" t="s">
        <v>377</v>
      </c>
      <c r="E587" s="1">
        <v>42414</v>
      </c>
      <c r="F587" s="1" t="str">
        <f>TEXT(Sales_tbl[[#This Row],[Order Date]],"MMM")</f>
        <v>Feb</v>
      </c>
      <c r="G587" s="1" t="str">
        <f>TEXT(Sales_tbl[[#This Row],[Order Date]],"YYY")</f>
        <v>2016</v>
      </c>
      <c r="H587" t="s">
        <v>20</v>
      </c>
      <c r="I587">
        <v>8</v>
      </c>
      <c r="J587" s="4">
        <v>16.32</v>
      </c>
      <c r="K587" s="4">
        <v>130.56</v>
      </c>
    </row>
    <row r="588" spans="1:11" x14ac:dyDescent="0.25">
      <c r="A588" t="s">
        <v>9</v>
      </c>
      <c r="B588" t="s">
        <v>21</v>
      </c>
      <c r="C588" t="s">
        <v>11</v>
      </c>
      <c r="D588" t="s">
        <v>378</v>
      </c>
      <c r="E588" s="1">
        <v>42414</v>
      </c>
      <c r="F588" s="1" t="str">
        <f>TEXT(Sales_tbl[[#This Row],[Order Date]],"MMM")</f>
        <v>Feb</v>
      </c>
      <c r="G588" s="1" t="str">
        <f>TEXT(Sales_tbl[[#This Row],[Order Date]],"YYY")</f>
        <v>2016</v>
      </c>
      <c r="H588" t="s">
        <v>27</v>
      </c>
      <c r="I588">
        <v>5</v>
      </c>
      <c r="J588" s="4">
        <v>53.35</v>
      </c>
      <c r="K588" s="4">
        <v>266.75</v>
      </c>
    </row>
    <row r="589" spans="1:11" x14ac:dyDescent="0.25">
      <c r="A589" t="s">
        <v>46</v>
      </c>
      <c r="B589" t="s">
        <v>14</v>
      </c>
      <c r="C589" t="s">
        <v>11</v>
      </c>
      <c r="D589" t="s">
        <v>47</v>
      </c>
      <c r="E589" s="1">
        <v>42414</v>
      </c>
      <c r="F589" s="1" t="str">
        <f>TEXT(Sales_tbl[[#This Row],[Order Date]],"MMM")</f>
        <v>Feb</v>
      </c>
      <c r="G589" s="1" t="str">
        <f>TEXT(Sales_tbl[[#This Row],[Order Date]],"YYY")</f>
        <v>2016</v>
      </c>
      <c r="H589" t="s">
        <v>24</v>
      </c>
      <c r="I589">
        <v>3</v>
      </c>
      <c r="J589" s="4">
        <v>17.829999999999998</v>
      </c>
      <c r="K589" s="4">
        <v>53.489999999999995</v>
      </c>
    </row>
    <row r="590" spans="1:11" x14ac:dyDescent="0.25">
      <c r="A590" t="s">
        <v>9</v>
      </c>
      <c r="B590" t="s">
        <v>14</v>
      </c>
      <c r="C590" t="s">
        <v>11</v>
      </c>
      <c r="D590" t="s">
        <v>379</v>
      </c>
      <c r="E590" s="1">
        <v>42414</v>
      </c>
      <c r="F590" s="1" t="str">
        <f>TEXT(Sales_tbl[[#This Row],[Order Date]],"MMM")</f>
        <v>Feb</v>
      </c>
      <c r="G590" s="1" t="str">
        <f>TEXT(Sales_tbl[[#This Row],[Order Date]],"YYY")</f>
        <v>2016</v>
      </c>
      <c r="H590" t="s">
        <v>24</v>
      </c>
      <c r="I590">
        <v>10</v>
      </c>
      <c r="J590" s="4">
        <v>17.829999999999998</v>
      </c>
      <c r="K590" s="4">
        <v>178.29999999999998</v>
      </c>
    </row>
    <row r="591" spans="1:11" x14ac:dyDescent="0.25">
      <c r="A591" t="s">
        <v>16</v>
      </c>
      <c r="B591" t="s">
        <v>52</v>
      </c>
      <c r="C591" t="s">
        <v>18</v>
      </c>
      <c r="D591" t="s">
        <v>360</v>
      </c>
      <c r="E591" s="1">
        <v>42414</v>
      </c>
      <c r="F591" s="1" t="str">
        <f>TEXT(Sales_tbl[[#This Row],[Order Date]],"MMM")</f>
        <v>Feb</v>
      </c>
      <c r="G591" s="1" t="str">
        <f>TEXT(Sales_tbl[[#This Row],[Order Date]],"YYY")</f>
        <v>2016</v>
      </c>
      <c r="H591" t="s">
        <v>13</v>
      </c>
      <c r="I591">
        <v>9</v>
      </c>
      <c r="J591" s="4">
        <v>12.42</v>
      </c>
      <c r="K591" s="4">
        <v>111.78</v>
      </c>
    </row>
    <row r="592" spans="1:11" x14ac:dyDescent="0.25">
      <c r="A592" t="s">
        <v>9</v>
      </c>
      <c r="B592" t="s">
        <v>14</v>
      </c>
      <c r="C592" t="s">
        <v>11</v>
      </c>
      <c r="D592" t="s">
        <v>364</v>
      </c>
      <c r="E592" s="1">
        <v>42414</v>
      </c>
      <c r="F592" s="1" t="str">
        <f>TEXT(Sales_tbl[[#This Row],[Order Date]],"MMM")</f>
        <v>Feb</v>
      </c>
      <c r="G592" s="1" t="str">
        <f>TEXT(Sales_tbl[[#This Row],[Order Date]],"YYY")</f>
        <v>2016</v>
      </c>
      <c r="H592" t="s">
        <v>13</v>
      </c>
      <c r="I592">
        <v>7</v>
      </c>
      <c r="J592" s="4">
        <v>12.42</v>
      </c>
      <c r="K592" s="4">
        <v>86.94</v>
      </c>
    </row>
    <row r="593" spans="1:11" x14ac:dyDescent="0.25">
      <c r="A593" t="s">
        <v>9</v>
      </c>
      <c r="B593" t="s">
        <v>10</v>
      </c>
      <c r="C593" t="s">
        <v>11</v>
      </c>
      <c r="D593" t="s">
        <v>33</v>
      </c>
      <c r="E593" s="1">
        <v>42414</v>
      </c>
      <c r="F593" s="1" t="str">
        <f>TEXT(Sales_tbl[[#This Row],[Order Date]],"MMM")</f>
        <v>Feb</v>
      </c>
      <c r="G593" s="1" t="str">
        <f>TEXT(Sales_tbl[[#This Row],[Order Date]],"YYY")</f>
        <v>2016</v>
      </c>
      <c r="H593" t="s">
        <v>20</v>
      </c>
      <c r="I593">
        <v>1</v>
      </c>
      <c r="J593" s="4">
        <v>16.32</v>
      </c>
      <c r="K593" s="4">
        <v>16.32</v>
      </c>
    </row>
    <row r="594" spans="1:11" x14ac:dyDescent="0.25">
      <c r="A594" t="s">
        <v>30</v>
      </c>
      <c r="B594" t="s">
        <v>21</v>
      </c>
      <c r="C594" t="s">
        <v>11</v>
      </c>
      <c r="D594" t="s">
        <v>210</v>
      </c>
      <c r="E594" s="1">
        <v>42414</v>
      </c>
      <c r="F594" s="1" t="str">
        <f>TEXT(Sales_tbl[[#This Row],[Order Date]],"MMM")</f>
        <v>Feb</v>
      </c>
      <c r="G594" s="1" t="str">
        <f>TEXT(Sales_tbl[[#This Row],[Order Date]],"YYY")</f>
        <v>2016</v>
      </c>
      <c r="H594" t="s">
        <v>20</v>
      </c>
      <c r="I594">
        <v>1</v>
      </c>
      <c r="J594" s="4">
        <v>16.32</v>
      </c>
      <c r="K594" s="4">
        <v>16.32</v>
      </c>
    </row>
    <row r="595" spans="1:11" x14ac:dyDescent="0.25">
      <c r="A595" t="s">
        <v>9</v>
      </c>
      <c r="B595" t="s">
        <v>10</v>
      </c>
      <c r="C595" t="s">
        <v>11</v>
      </c>
      <c r="D595" t="s">
        <v>207</v>
      </c>
      <c r="E595" s="1">
        <v>42414</v>
      </c>
      <c r="F595" s="1" t="str">
        <f>TEXT(Sales_tbl[[#This Row],[Order Date]],"MMM")</f>
        <v>Feb</v>
      </c>
      <c r="G595" s="1" t="str">
        <f>TEXT(Sales_tbl[[#This Row],[Order Date]],"YYY")</f>
        <v>2016</v>
      </c>
      <c r="H595" t="s">
        <v>27</v>
      </c>
      <c r="I595">
        <v>3</v>
      </c>
      <c r="J595" s="4">
        <v>53.35</v>
      </c>
      <c r="K595" s="4">
        <v>160.05000000000001</v>
      </c>
    </row>
    <row r="596" spans="1:11" x14ac:dyDescent="0.25">
      <c r="A596" t="s">
        <v>9</v>
      </c>
      <c r="B596" t="s">
        <v>21</v>
      </c>
      <c r="C596" t="s">
        <v>11</v>
      </c>
      <c r="D596" t="s">
        <v>380</v>
      </c>
      <c r="E596" s="1">
        <v>42414</v>
      </c>
      <c r="F596" s="1" t="str">
        <f>TEXT(Sales_tbl[[#This Row],[Order Date]],"MMM")</f>
        <v>Feb</v>
      </c>
      <c r="G596" s="1" t="str">
        <f>TEXT(Sales_tbl[[#This Row],[Order Date]],"YYY")</f>
        <v>2016</v>
      </c>
      <c r="H596" t="s">
        <v>20</v>
      </c>
      <c r="I596">
        <v>6</v>
      </c>
      <c r="J596" s="4">
        <v>16.32</v>
      </c>
      <c r="K596" s="4">
        <v>97.92</v>
      </c>
    </row>
    <row r="597" spans="1:11" x14ac:dyDescent="0.25">
      <c r="A597" t="s">
        <v>30</v>
      </c>
      <c r="B597" t="s">
        <v>10</v>
      </c>
      <c r="C597" t="s">
        <v>11</v>
      </c>
      <c r="D597" t="s">
        <v>381</v>
      </c>
      <c r="E597" s="1">
        <v>42415</v>
      </c>
      <c r="F597" s="1" t="str">
        <f>TEXT(Sales_tbl[[#This Row],[Order Date]],"MMM")</f>
        <v>Feb</v>
      </c>
      <c r="G597" s="1" t="str">
        <f>TEXT(Sales_tbl[[#This Row],[Order Date]],"YYY")</f>
        <v>2016</v>
      </c>
      <c r="H597" t="s">
        <v>13</v>
      </c>
      <c r="I597">
        <v>2</v>
      </c>
      <c r="J597" s="4">
        <v>12.42</v>
      </c>
      <c r="K597" s="4">
        <v>24.84</v>
      </c>
    </row>
    <row r="598" spans="1:11" x14ac:dyDescent="0.25">
      <c r="A598" t="s">
        <v>9</v>
      </c>
      <c r="B598" t="s">
        <v>10</v>
      </c>
      <c r="C598" t="s">
        <v>11</v>
      </c>
      <c r="D598" t="s">
        <v>382</v>
      </c>
      <c r="E598" s="1">
        <v>42415</v>
      </c>
      <c r="F598" s="1" t="str">
        <f>TEXT(Sales_tbl[[#This Row],[Order Date]],"MMM")</f>
        <v>Feb</v>
      </c>
      <c r="G598" s="1" t="str">
        <f>TEXT(Sales_tbl[[#This Row],[Order Date]],"YYY")</f>
        <v>2016</v>
      </c>
      <c r="H598" t="s">
        <v>24</v>
      </c>
      <c r="I598">
        <v>8</v>
      </c>
      <c r="J598" s="4">
        <v>17.829999999999998</v>
      </c>
      <c r="K598" s="4">
        <v>142.63999999999999</v>
      </c>
    </row>
    <row r="599" spans="1:11" x14ac:dyDescent="0.25">
      <c r="A599" t="s">
        <v>30</v>
      </c>
      <c r="B599" t="s">
        <v>21</v>
      </c>
      <c r="C599" t="s">
        <v>11</v>
      </c>
      <c r="D599" t="s">
        <v>383</v>
      </c>
      <c r="E599" s="1">
        <v>42415</v>
      </c>
      <c r="F599" s="1" t="str">
        <f>TEXT(Sales_tbl[[#This Row],[Order Date]],"MMM")</f>
        <v>Feb</v>
      </c>
      <c r="G599" s="1" t="str">
        <f>TEXT(Sales_tbl[[#This Row],[Order Date]],"YYY")</f>
        <v>2016</v>
      </c>
      <c r="H599" t="s">
        <v>27</v>
      </c>
      <c r="I599">
        <v>5</v>
      </c>
      <c r="J599" s="4">
        <v>53.35</v>
      </c>
      <c r="K599" s="4">
        <v>266.75</v>
      </c>
    </row>
    <row r="600" spans="1:11" x14ac:dyDescent="0.25">
      <c r="A600" t="s">
        <v>25</v>
      </c>
      <c r="B600" t="s">
        <v>17</v>
      </c>
      <c r="C600" t="s">
        <v>18</v>
      </c>
      <c r="D600" t="s">
        <v>37</v>
      </c>
      <c r="E600" s="1">
        <v>42415</v>
      </c>
      <c r="F600" s="1" t="str">
        <f>TEXT(Sales_tbl[[#This Row],[Order Date]],"MMM")</f>
        <v>Feb</v>
      </c>
      <c r="G600" s="1" t="str">
        <f>TEXT(Sales_tbl[[#This Row],[Order Date]],"YYY")</f>
        <v>2016</v>
      </c>
      <c r="H600" t="s">
        <v>13</v>
      </c>
      <c r="I600">
        <v>7</v>
      </c>
      <c r="J600" s="4">
        <v>12.42</v>
      </c>
      <c r="K600" s="4">
        <v>86.94</v>
      </c>
    </row>
    <row r="601" spans="1:11" x14ac:dyDescent="0.25">
      <c r="A601" t="s">
        <v>30</v>
      </c>
      <c r="B601" t="s">
        <v>10</v>
      </c>
      <c r="C601" t="s">
        <v>11</v>
      </c>
      <c r="D601" t="s">
        <v>229</v>
      </c>
      <c r="E601" s="1">
        <v>42415</v>
      </c>
      <c r="F601" s="1" t="str">
        <f>TEXT(Sales_tbl[[#This Row],[Order Date]],"MMM")</f>
        <v>Feb</v>
      </c>
      <c r="G601" s="1" t="str">
        <f>TEXT(Sales_tbl[[#This Row],[Order Date]],"YYY")</f>
        <v>2016</v>
      </c>
      <c r="H601" t="s">
        <v>13</v>
      </c>
      <c r="I601">
        <v>3</v>
      </c>
      <c r="J601" s="4">
        <v>12.42</v>
      </c>
      <c r="K601" s="4">
        <v>37.26</v>
      </c>
    </row>
    <row r="602" spans="1:11" x14ac:dyDescent="0.25">
      <c r="A602" t="s">
        <v>9</v>
      </c>
      <c r="B602" t="s">
        <v>68</v>
      </c>
      <c r="C602" t="s">
        <v>11</v>
      </c>
      <c r="D602" t="s">
        <v>384</v>
      </c>
      <c r="E602" s="1">
        <v>42415</v>
      </c>
      <c r="F602" s="1" t="str">
        <f>TEXT(Sales_tbl[[#This Row],[Order Date]],"MMM")</f>
        <v>Feb</v>
      </c>
      <c r="G602" s="1" t="str">
        <f>TEXT(Sales_tbl[[#This Row],[Order Date]],"YYY")</f>
        <v>2016</v>
      </c>
      <c r="H602" t="s">
        <v>20</v>
      </c>
      <c r="I602">
        <v>7</v>
      </c>
      <c r="J602" s="4">
        <v>16.32</v>
      </c>
      <c r="K602" s="4">
        <v>114.24000000000001</v>
      </c>
    </row>
    <row r="603" spans="1:11" x14ac:dyDescent="0.25">
      <c r="A603" t="s">
        <v>9</v>
      </c>
      <c r="B603" t="s">
        <v>10</v>
      </c>
      <c r="C603" t="s">
        <v>11</v>
      </c>
      <c r="D603" t="s">
        <v>136</v>
      </c>
      <c r="E603" s="1">
        <v>42415</v>
      </c>
      <c r="F603" s="1" t="str">
        <f>TEXT(Sales_tbl[[#This Row],[Order Date]],"MMM")</f>
        <v>Feb</v>
      </c>
      <c r="G603" s="1" t="str">
        <f>TEXT(Sales_tbl[[#This Row],[Order Date]],"YYY")</f>
        <v>2016</v>
      </c>
      <c r="H603" t="s">
        <v>27</v>
      </c>
      <c r="I603">
        <v>4</v>
      </c>
      <c r="J603" s="4">
        <v>53.35</v>
      </c>
      <c r="K603" s="4">
        <v>213.4</v>
      </c>
    </row>
    <row r="604" spans="1:11" x14ac:dyDescent="0.25">
      <c r="A604" t="s">
        <v>16</v>
      </c>
      <c r="B604" t="s">
        <v>17</v>
      </c>
      <c r="C604" t="s">
        <v>18</v>
      </c>
      <c r="D604" t="s">
        <v>253</v>
      </c>
      <c r="E604" s="1">
        <v>42415</v>
      </c>
      <c r="F604" s="1" t="str">
        <f>TEXT(Sales_tbl[[#This Row],[Order Date]],"MMM")</f>
        <v>Feb</v>
      </c>
      <c r="G604" s="1" t="str">
        <f>TEXT(Sales_tbl[[#This Row],[Order Date]],"YYY")</f>
        <v>2016</v>
      </c>
      <c r="H604" t="s">
        <v>24</v>
      </c>
      <c r="I604">
        <v>4</v>
      </c>
      <c r="J604" s="4">
        <v>17.829999999999998</v>
      </c>
      <c r="K604" s="4">
        <v>71.319999999999993</v>
      </c>
    </row>
    <row r="605" spans="1:11" x14ac:dyDescent="0.25">
      <c r="A605" t="s">
        <v>9</v>
      </c>
      <c r="B605" t="s">
        <v>68</v>
      </c>
      <c r="C605" t="s">
        <v>11</v>
      </c>
      <c r="D605" t="s">
        <v>385</v>
      </c>
      <c r="E605" s="1">
        <v>42416</v>
      </c>
      <c r="F605" s="1" t="str">
        <f>TEXT(Sales_tbl[[#This Row],[Order Date]],"MMM")</f>
        <v>Feb</v>
      </c>
      <c r="G605" s="1" t="str">
        <f>TEXT(Sales_tbl[[#This Row],[Order Date]],"YYY")</f>
        <v>2016</v>
      </c>
      <c r="H605" t="s">
        <v>13</v>
      </c>
      <c r="I605">
        <v>5</v>
      </c>
      <c r="J605" s="4">
        <v>12.42</v>
      </c>
      <c r="K605" s="4">
        <v>62.1</v>
      </c>
    </row>
    <row r="606" spans="1:11" x14ac:dyDescent="0.25">
      <c r="A606" t="s">
        <v>46</v>
      </c>
      <c r="B606" t="s">
        <v>14</v>
      </c>
      <c r="C606" t="s">
        <v>11</v>
      </c>
      <c r="D606" t="s">
        <v>357</v>
      </c>
      <c r="E606" s="1">
        <v>42416</v>
      </c>
      <c r="F606" s="1" t="str">
        <f>TEXT(Sales_tbl[[#This Row],[Order Date]],"MMM")</f>
        <v>Feb</v>
      </c>
      <c r="G606" s="1" t="str">
        <f>TEXT(Sales_tbl[[#This Row],[Order Date]],"YYY")</f>
        <v>2016</v>
      </c>
      <c r="H606" t="s">
        <v>24</v>
      </c>
      <c r="I606">
        <v>10</v>
      </c>
      <c r="J606" s="4">
        <v>17.829999999999998</v>
      </c>
      <c r="K606" s="4">
        <v>178.29999999999998</v>
      </c>
    </row>
    <row r="607" spans="1:11" x14ac:dyDescent="0.25">
      <c r="A607" t="s">
        <v>9</v>
      </c>
      <c r="B607" t="s">
        <v>10</v>
      </c>
      <c r="C607" t="s">
        <v>11</v>
      </c>
      <c r="D607" t="s">
        <v>165</v>
      </c>
      <c r="E607" s="1">
        <v>42416</v>
      </c>
      <c r="F607" s="1" t="str">
        <f>TEXT(Sales_tbl[[#This Row],[Order Date]],"MMM")</f>
        <v>Feb</v>
      </c>
      <c r="G607" s="1" t="str">
        <f>TEXT(Sales_tbl[[#This Row],[Order Date]],"YYY")</f>
        <v>2016</v>
      </c>
      <c r="H607" t="s">
        <v>24</v>
      </c>
      <c r="I607">
        <v>9</v>
      </c>
      <c r="J607" s="4">
        <v>17.829999999999998</v>
      </c>
      <c r="K607" s="4">
        <v>160.46999999999997</v>
      </c>
    </row>
    <row r="608" spans="1:11" x14ac:dyDescent="0.25">
      <c r="A608" t="s">
        <v>9</v>
      </c>
      <c r="B608" t="s">
        <v>10</v>
      </c>
      <c r="C608" t="s">
        <v>11</v>
      </c>
      <c r="D608" t="s">
        <v>310</v>
      </c>
      <c r="E608" s="1">
        <v>42416</v>
      </c>
      <c r="F608" s="1" t="str">
        <f>TEXT(Sales_tbl[[#This Row],[Order Date]],"MMM")</f>
        <v>Feb</v>
      </c>
      <c r="G608" s="1" t="str">
        <f>TEXT(Sales_tbl[[#This Row],[Order Date]],"YYY")</f>
        <v>2016</v>
      </c>
      <c r="H608" t="s">
        <v>20</v>
      </c>
      <c r="I608">
        <v>3</v>
      </c>
      <c r="J608" s="4">
        <v>16.32</v>
      </c>
      <c r="K608" s="4">
        <v>48.96</v>
      </c>
    </row>
    <row r="609" spans="1:11" x14ac:dyDescent="0.25">
      <c r="A609" t="s">
        <v>46</v>
      </c>
      <c r="B609" t="s">
        <v>68</v>
      </c>
      <c r="C609" t="s">
        <v>11</v>
      </c>
      <c r="D609" t="s">
        <v>386</v>
      </c>
      <c r="E609" s="1">
        <v>42416</v>
      </c>
      <c r="F609" s="1" t="str">
        <f>TEXT(Sales_tbl[[#This Row],[Order Date]],"MMM")</f>
        <v>Feb</v>
      </c>
      <c r="G609" s="1" t="str">
        <f>TEXT(Sales_tbl[[#This Row],[Order Date]],"YYY")</f>
        <v>2016</v>
      </c>
      <c r="H609" t="s">
        <v>24</v>
      </c>
      <c r="I609">
        <v>4</v>
      </c>
      <c r="J609" s="4">
        <v>17.829999999999998</v>
      </c>
      <c r="K609" s="4">
        <v>71.319999999999993</v>
      </c>
    </row>
    <row r="610" spans="1:11" x14ac:dyDescent="0.25">
      <c r="A610" t="s">
        <v>9</v>
      </c>
      <c r="B610" t="s">
        <v>14</v>
      </c>
      <c r="C610" t="s">
        <v>11</v>
      </c>
      <c r="D610" t="s">
        <v>293</v>
      </c>
      <c r="E610" s="1">
        <v>42416</v>
      </c>
      <c r="F610" s="1" t="str">
        <f>TEXT(Sales_tbl[[#This Row],[Order Date]],"MMM")</f>
        <v>Feb</v>
      </c>
      <c r="G610" s="1" t="str">
        <f>TEXT(Sales_tbl[[#This Row],[Order Date]],"YYY")</f>
        <v>2016</v>
      </c>
      <c r="H610" t="s">
        <v>13</v>
      </c>
      <c r="I610">
        <v>10</v>
      </c>
      <c r="J610" s="4">
        <v>12.42</v>
      </c>
      <c r="K610" s="4">
        <v>124.2</v>
      </c>
    </row>
    <row r="611" spans="1:11" x14ac:dyDescent="0.25">
      <c r="A611" t="s">
        <v>30</v>
      </c>
      <c r="B611" t="s">
        <v>10</v>
      </c>
      <c r="C611" t="s">
        <v>11</v>
      </c>
      <c r="D611" t="s">
        <v>208</v>
      </c>
      <c r="E611" s="1">
        <v>42416</v>
      </c>
      <c r="F611" s="1" t="str">
        <f>TEXT(Sales_tbl[[#This Row],[Order Date]],"MMM")</f>
        <v>Feb</v>
      </c>
      <c r="G611" s="1" t="str">
        <f>TEXT(Sales_tbl[[#This Row],[Order Date]],"YYY")</f>
        <v>2016</v>
      </c>
      <c r="H611" t="s">
        <v>20</v>
      </c>
      <c r="I611">
        <v>8</v>
      </c>
      <c r="J611" s="4">
        <v>16.32</v>
      </c>
      <c r="K611" s="4">
        <v>130.56</v>
      </c>
    </row>
    <row r="612" spans="1:11" x14ac:dyDescent="0.25">
      <c r="A612" t="s">
        <v>30</v>
      </c>
      <c r="B612" t="s">
        <v>68</v>
      </c>
      <c r="C612" t="s">
        <v>11</v>
      </c>
      <c r="D612" t="s">
        <v>69</v>
      </c>
      <c r="E612" s="1">
        <v>42416</v>
      </c>
      <c r="F612" s="1" t="str">
        <f>TEXT(Sales_tbl[[#This Row],[Order Date]],"MMM")</f>
        <v>Feb</v>
      </c>
      <c r="G612" s="1" t="str">
        <f>TEXT(Sales_tbl[[#This Row],[Order Date]],"YYY")</f>
        <v>2016</v>
      </c>
      <c r="H612" t="s">
        <v>13</v>
      </c>
      <c r="I612">
        <v>2</v>
      </c>
      <c r="J612" s="4">
        <v>12.42</v>
      </c>
      <c r="K612" s="4">
        <v>24.84</v>
      </c>
    </row>
    <row r="613" spans="1:11" x14ac:dyDescent="0.25">
      <c r="A613" t="s">
        <v>46</v>
      </c>
      <c r="B613" t="s">
        <v>10</v>
      </c>
      <c r="C613" t="s">
        <v>11</v>
      </c>
      <c r="D613" t="s">
        <v>387</v>
      </c>
      <c r="E613" s="1">
        <v>42416</v>
      </c>
      <c r="F613" s="1" t="str">
        <f>TEXT(Sales_tbl[[#This Row],[Order Date]],"MMM")</f>
        <v>Feb</v>
      </c>
      <c r="G613" s="1" t="str">
        <f>TEXT(Sales_tbl[[#This Row],[Order Date]],"YYY")</f>
        <v>2016</v>
      </c>
      <c r="H613" t="s">
        <v>20</v>
      </c>
      <c r="I613">
        <v>2</v>
      </c>
      <c r="J613" s="4">
        <v>16.32</v>
      </c>
      <c r="K613" s="4">
        <v>32.64</v>
      </c>
    </row>
    <row r="614" spans="1:11" x14ac:dyDescent="0.25">
      <c r="A614" t="s">
        <v>25</v>
      </c>
      <c r="B614" t="s">
        <v>52</v>
      </c>
      <c r="C614" t="s">
        <v>18</v>
      </c>
      <c r="D614" t="s">
        <v>127</v>
      </c>
      <c r="E614" s="1">
        <v>42416</v>
      </c>
      <c r="F614" s="1" t="str">
        <f>TEXT(Sales_tbl[[#This Row],[Order Date]],"MMM")</f>
        <v>Feb</v>
      </c>
      <c r="G614" s="1" t="str">
        <f>TEXT(Sales_tbl[[#This Row],[Order Date]],"YYY")</f>
        <v>2016</v>
      </c>
      <c r="H614" t="s">
        <v>27</v>
      </c>
      <c r="I614">
        <v>10</v>
      </c>
      <c r="J614" s="4">
        <v>53.35</v>
      </c>
      <c r="K614" s="4">
        <v>533.5</v>
      </c>
    </row>
    <row r="615" spans="1:11" x14ac:dyDescent="0.25">
      <c r="A615" t="s">
        <v>25</v>
      </c>
      <c r="B615" t="s">
        <v>17</v>
      </c>
      <c r="C615" t="s">
        <v>18</v>
      </c>
      <c r="D615" t="s">
        <v>40</v>
      </c>
      <c r="E615" s="1">
        <v>42416</v>
      </c>
      <c r="F615" s="1" t="str">
        <f>TEXT(Sales_tbl[[#This Row],[Order Date]],"MMM")</f>
        <v>Feb</v>
      </c>
      <c r="G615" s="1" t="str">
        <f>TEXT(Sales_tbl[[#This Row],[Order Date]],"YYY")</f>
        <v>2016</v>
      </c>
      <c r="H615" t="s">
        <v>20</v>
      </c>
      <c r="I615">
        <v>8</v>
      </c>
      <c r="J615" s="4">
        <v>16.32</v>
      </c>
      <c r="K615" s="4">
        <v>130.56</v>
      </c>
    </row>
    <row r="616" spans="1:11" x14ac:dyDescent="0.25">
      <c r="A616" t="s">
        <v>25</v>
      </c>
      <c r="B616" t="s">
        <v>52</v>
      </c>
      <c r="C616" t="s">
        <v>18</v>
      </c>
      <c r="D616" t="s">
        <v>56</v>
      </c>
      <c r="E616" s="1">
        <v>42416</v>
      </c>
      <c r="F616" s="1" t="str">
        <f>TEXT(Sales_tbl[[#This Row],[Order Date]],"MMM")</f>
        <v>Feb</v>
      </c>
      <c r="G616" s="1" t="str">
        <f>TEXT(Sales_tbl[[#This Row],[Order Date]],"YYY")</f>
        <v>2016</v>
      </c>
      <c r="H616" t="s">
        <v>13</v>
      </c>
      <c r="I616">
        <v>8</v>
      </c>
      <c r="J616" s="4">
        <v>12.42</v>
      </c>
      <c r="K616" s="4">
        <v>99.36</v>
      </c>
    </row>
    <row r="617" spans="1:11" x14ac:dyDescent="0.25">
      <c r="A617" t="s">
        <v>46</v>
      </c>
      <c r="B617" t="s">
        <v>68</v>
      </c>
      <c r="C617" t="s">
        <v>11</v>
      </c>
      <c r="D617" t="s">
        <v>287</v>
      </c>
      <c r="E617" s="1">
        <v>42417</v>
      </c>
      <c r="F617" s="1" t="str">
        <f>TEXT(Sales_tbl[[#This Row],[Order Date]],"MMM")</f>
        <v>Feb</v>
      </c>
      <c r="G617" s="1" t="str">
        <f>TEXT(Sales_tbl[[#This Row],[Order Date]],"YYY")</f>
        <v>2016</v>
      </c>
      <c r="H617" t="s">
        <v>13</v>
      </c>
      <c r="I617">
        <v>5</v>
      </c>
      <c r="J617" s="4">
        <v>12.42</v>
      </c>
      <c r="K617" s="4">
        <v>62.1</v>
      </c>
    </row>
    <row r="618" spans="1:11" x14ac:dyDescent="0.25">
      <c r="A618" t="s">
        <v>25</v>
      </c>
      <c r="B618" t="s">
        <v>17</v>
      </c>
      <c r="C618" t="s">
        <v>18</v>
      </c>
      <c r="D618" t="s">
        <v>388</v>
      </c>
      <c r="E618" s="1">
        <v>42417</v>
      </c>
      <c r="F618" s="1" t="str">
        <f>TEXT(Sales_tbl[[#This Row],[Order Date]],"MMM")</f>
        <v>Feb</v>
      </c>
      <c r="G618" s="1" t="str">
        <f>TEXT(Sales_tbl[[#This Row],[Order Date]],"YYY")</f>
        <v>2016</v>
      </c>
      <c r="H618" t="s">
        <v>27</v>
      </c>
      <c r="I618">
        <v>4</v>
      </c>
      <c r="J618" s="4">
        <v>53.35</v>
      </c>
      <c r="K618" s="4">
        <v>213.4</v>
      </c>
    </row>
    <row r="619" spans="1:11" x14ac:dyDescent="0.25">
      <c r="A619" t="s">
        <v>30</v>
      </c>
      <c r="B619" t="s">
        <v>14</v>
      </c>
      <c r="C619" t="s">
        <v>11</v>
      </c>
      <c r="D619" t="s">
        <v>389</v>
      </c>
      <c r="E619" s="1">
        <v>42417</v>
      </c>
      <c r="F619" s="1" t="str">
        <f>TEXT(Sales_tbl[[#This Row],[Order Date]],"MMM")</f>
        <v>Feb</v>
      </c>
      <c r="G619" s="1" t="str">
        <f>TEXT(Sales_tbl[[#This Row],[Order Date]],"YYY")</f>
        <v>2016</v>
      </c>
      <c r="H619" t="s">
        <v>24</v>
      </c>
      <c r="I619">
        <v>8</v>
      </c>
      <c r="J619" s="4">
        <v>17.829999999999998</v>
      </c>
      <c r="K619" s="4">
        <v>142.63999999999999</v>
      </c>
    </row>
    <row r="620" spans="1:11" x14ac:dyDescent="0.25">
      <c r="A620" t="s">
        <v>46</v>
      </c>
      <c r="B620" t="s">
        <v>21</v>
      </c>
      <c r="C620" t="s">
        <v>11</v>
      </c>
      <c r="D620" t="s">
        <v>275</v>
      </c>
      <c r="E620" s="1">
        <v>42417</v>
      </c>
      <c r="F620" s="1" t="str">
        <f>TEXT(Sales_tbl[[#This Row],[Order Date]],"MMM")</f>
        <v>Feb</v>
      </c>
      <c r="G620" s="1" t="str">
        <f>TEXT(Sales_tbl[[#This Row],[Order Date]],"YYY")</f>
        <v>2016</v>
      </c>
      <c r="H620" t="s">
        <v>20</v>
      </c>
      <c r="I620">
        <v>7</v>
      </c>
      <c r="J620" s="4">
        <v>16.32</v>
      </c>
      <c r="K620" s="4">
        <v>114.24000000000001</v>
      </c>
    </row>
    <row r="621" spans="1:11" x14ac:dyDescent="0.25">
      <c r="A621" t="s">
        <v>16</v>
      </c>
      <c r="B621" t="s">
        <v>52</v>
      </c>
      <c r="C621" t="s">
        <v>18</v>
      </c>
      <c r="D621" t="s">
        <v>277</v>
      </c>
      <c r="E621" s="1">
        <v>42417</v>
      </c>
      <c r="F621" s="1" t="str">
        <f>TEXT(Sales_tbl[[#This Row],[Order Date]],"MMM")</f>
        <v>Feb</v>
      </c>
      <c r="G621" s="1" t="str">
        <f>TEXT(Sales_tbl[[#This Row],[Order Date]],"YYY")</f>
        <v>2016</v>
      </c>
      <c r="H621" t="s">
        <v>13</v>
      </c>
      <c r="I621">
        <v>4</v>
      </c>
      <c r="J621" s="4">
        <v>12.42</v>
      </c>
      <c r="K621" s="4">
        <v>49.68</v>
      </c>
    </row>
    <row r="622" spans="1:11" x14ac:dyDescent="0.25">
      <c r="A622" t="s">
        <v>30</v>
      </c>
      <c r="B622" t="s">
        <v>14</v>
      </c>
      <c r="C622" t="s">
        <v>11</v>
      </c>
      <c r="D622" t="s">
        <v>390</v>
      </c>
      <c r="E622" s="1">
        <v>42417</v>
      </c>
      <c r="F622" s="1" t="str">
        <f>TEXT(Sales_tbl[[#This Row],[Order Date]],"MMM")</f>
        <v>Feb</v>
      </c>
      <c r="G622" s="1" t="str">
        <f>TEXT(Sales_tbl[[#This Row],[Order Date]],"YYY")</f>
        <v>2016</v>
      </c>
      <c r="H622" t="s">
        <v>13</v>
      </c>
      <c r="I622">
        <v>1</v>
      </c>
      <c r="J622" s="4">
        <v>12.42</v>
      </c>
      <c r="K622" s="4">
        <v>12.42</v>
      </c>
    </row>
    <row r="623" spans="1:11" x14ac:dyDescent="0.25">
      <c r="A623" t="s">
        <v>25</v>
      </c>
      <c r="B623" t="s">
        <v>34</v>
      </c>
      <c r="C623" t="s">
        <v>18</v>
      </c>
      <c r="D623" t="s">
        <v>391</v>
      </c>
      <c r="E623" s="1">
        <v>42417</v>
      </c>
      <c r="F623" s="1" t="str">
        <f>TEXT(Sales_tbl[[#This Row],[Order Date]],"MMM")</f>
        <v>Feb</v>
      </c>
      <c r="G623" s="1" t="str">
        <f>TEXT(Sales_tbl[[#This Row],[Order Date]],"YYY")</f>
        <v>2016</v>
      </c>
      <c r="H623" t="s">
        <v>13</v>
      </c>
      <c r="I623">
        <v>2</v>
      </c>
      <c r="J623" s="4">
        <v>12.42</v>
      </c>
      <c r="K623" s="4">
        <v>24.84</v>
      </c>
    </row>
    <row r="624" spans="1:11" x14ac:dyDescent="0.25">
      <c r="A624" t="s">
        <v>9</v>
      </c>
      <c r="B624" t="s">
        <v>14</v>
      </c>
      <c r="C624" t="s">
        <v>11</v>
      </c>
      <c r="D624" t="s">
        <v>175</v>
      </c>
      <c r="E624" s="1">
        <v>42417</v>
      </c>
      <c r="F624" s="1" t="str">
        <f>TEXT(Sales_tbl[[#This Row],[Order Date]],"MMM")</f>
        <v>Feb</v>
      </c>
      <c r="G624" s="1" t="str">
        <f>TEXT(Sales_tbl[[#This Row],[Order Date]],"YYY")</f>
        <v>2016</v>
      </c>
      <c r="H624" t="s">
        <v>13</v>
      </c>
      <c r="I624">
        <v>2</v>
      </c>
      <c r="J624" s="4">
        <v>12.42</v>
      </c>
      <c r="K624" s="4">
        <v>24.84</v>
      </c>
    </row>
    <row r="625" spans="1:11" x14ac:dyDescent="0.25">
      <c r="A625" t="s">
        <v>9</v>
      </c>
      <c r="B625" t="s">
        <v>21</v>
      </c>
      <c r="C625" t="s">
        <v>11</v>
      </c>
      <c r="D625" t="s">
        <v>154</v>
      </c>
      <c r="E625" s="1">
        <v>42417</v>
      </c>
      <c r="F625" s="1" t="str">
        <f>TEXT(Sales_tbl[[#This Row],[Order Date]],"MMM")</f>
        <v>Feb</v>
      </c>
      <c r="G625" s="1" t="str">
        <f>TEXT(Sales_tbl[[#This Row],[Order Date]],"YYY")</f>
        <v>2016</v>
      </c>
      <c r="H625" t="s">
        <v>13</v>
      </c>
      <c r="I625">
        <v>5</v>
      </c>
      <c r="J625" s="4">
        <v>12.42</v>
      </c>
      <c r="K625" s="4">
        <v>62.1</v>
      </c>
    </row>
    <row r="626" spans="1:11" x14ac:dyDescent="0.25">
      <c r="A626" t="s">
        <v>9</v>
      </c>
      <c r="B626" t="s">
        <v>21</v>
      </c>
      <c r="C626" t="s">
        <v>11</v>
      </c>
      <c r="D626" t="s">
        <v>392</v>
      </c>
      <c r="E626" s="1">
        <v>42417</v>
      </c>
      <c r="F626" s="1" t="str">
        <f>TEXT(Sales_tbl[[#This Row],[Order Date]],"MMM")</f>
        <v>Feb</v>
      </c>
      <c r="G626" s="1" t="str">
        <f>TEXT(Sales_tbl[[#This Row],[Order Date]],"YYY")</f>
        <v>2016</v>
      </c>
      <c r="H626" t="s">
        <v>13</v>
      </c>
      <c r="I626">
        <v>6</v>
      </c>
      <c r="J626" s="4">
        <v>12.42</v>
      </c>
      <c r="K626" s="4">
        <v>74.52</v>
      </c>
    </row>
    <row r="627" spans="1:11" x14ac:dyDescent="0.25">
      <c r="A627" t="s">
        <v>16</v>
      </c>
      <c r="B627" t="s">
        <v>34</v>
      </c>
      <c r="C627" t="s">
        <v>18</v>
      </c>
      <c r="D627" t="s">
        <v>166</v>
      </c>
      <c r="E627" s="1">
        <v>42417</v>
      </c>
      <c r="F627" s="1" t="str">
        <f>TEXT(Sales_tbl[[#This Row],[Order Date]],"MMM")</f>
        <v>Feb</v>
      </c>
      <c r="G627" s="1" t="str">
        <f>TEXT(Sales_tbl[[#This Row],[Order Date]],"YYY")</f>
        <v>2016</v>
      </c>
      <c r="H627" t="s">
        <v>13</v>
      </c>
      <c r="I627">
        <v>7</v>
      </c>
      <c r="J627" s="4">
        <v>12.42</v>
      </c>
      <c r="K627" s="4">
        <v>86.94</v>
      </c>
    </row>
    <row r="628" spans="1:11" x14ac:dyDescent="0.25">
      <c r="A628" t="s">
        <v>46</v>
      </c>
      <c r="B628" t="s">
        <v>10</v>
      </c>
      <c r="C628" t="s">
        <v>11</v>
      </c>
      <c r="D628" t="s">
        <v>393</v>
      </c>
      <c r="E628" s="1">
        <v>42417</v>
      </c>
      <c r="F628" s="1" t="str">
        <f>TEXT(Sales_tbl[[#This Row],[Order Date]],"MMM")</f>
        <v>Feb</v>
      </c>
      <c r="G628" s="1" t="str">
        <f>TEXT(Sales_tbl[[#This Row],[Order Date]],"YYY")</f>
        <v>2016</v>
      </c>
      <c r="H628" t="s">
        <v>24</v>
      </c>
      <c r="I628">
        <v>1</v>
      </c>
      <c r="J628" s="4">
        <v>17.829999999999998</v>
      </c>
      <c r="K628" s="4">
        <v>17.829999999999998</v>
      </c>
    </row>
    <row r="629" spans="1:11" x14ac:dyDescent="0.25">
      <c r="A629" t="s">
        <v>9</v>
      </c>
      <c r="B629" t="s">
        <v>68</v>
      </c>
      <c r="C629" t="s">
        <v>11</v>
      </c>
      <c r="D629" t="s">
        <v>287</v>
      </c>
      <c r="E629" s="1">
        <v>42417</v>
      </c>
      <c r="F629" s="1" t="str">
        <f>TEXT(Sales_tbl[[#This Row],[Order Date]],"MMM")</f>
        <v>Feb</v>
      </c>
      <c r="G629" s="1" t="str">
        <f>TEXT(Sales_tbl[[#This Row],[Order Date]],"YYY")</f>
        <v>2016</v>
      </c>
      <c r="H629" t="s">
        <v>13</v>
      </c>
      <c r="I629">
        <v>9</v>
      </c>
      <c r="J629" s="4">
        <v>12.42</v>
      </c>
      <c r="K629" s="4">
        <v>111.78</v>
      </c>
    </row>
    <row r="630" spans="1:11" x14ac:dyDescent="0.25">
      <c r="A630" t="s">
        <v>16</v>
      </c>
      <c r="B630" t="s">
        <v>17</v>
      </c>
      <c r="C630" t="s">
        <v>18</v>
      </c>
      <c r="D630" t="s">
        <v>158</v>
      </c>
      <c r="E630" s="1">
        <v>42417</v>
      </c>
      <c r="F630" s="1" t="str">
        <f>TEXT(Sales_tbl[[#This Row],[Order Date]],"MMM")</f>
        <v>Feb</v>
      </c>
      <c r="G630" s="1" t="str">
        <f>TEXT(Sales_tbl[[#This Row],[Order Date]],"YYY")</f>
        <v>2016</v>
      </c>
      <c r="H630" t="s">
        <v>27</v>
      </c>
      <c r="I630">
        <v>9</v>
      </c>
      <c r="J630" s="4">
        <v>53.35</v>
      </c>
      <c r="K630" s="4">
        <v>480.15000000000003</v>
      </c>
    </row>
    <row r="631" spans="1:11" x14ac:dyDescent="0.25">
      <c r="A631" t="s">
        <v>30</v>
      </c>
      <c r="B631" t="s">
        <v>14</v>
      </c>
      <c r="C631" t="s">
        <v>11</v>
      </c>
      <c r="D631" t="s">
        <v>224</v>
      </c>
      <c r="E631" s="1">
        <v>42417</v>
      </c>
      <c r="F631" s="1" t="str">
        <f>TEXT(Sales_tbl[[#This Row],[Order Date]],"MMM")</f>
        <v>Feb</v>
      </c>
      <c r="G631" s="1" t="str">
        <f>TEXT(Sales_tbl[[#This Row],[Order Date]],"YYY")</f>
        <v>2016</v>
      </c>
      <c r="H631" t="s">
        <v>27</v>
      </c>
      <c r="I631">
        <v>7</v>
      </c>
      <c r="J631" s="4">
        <v>53.35</v>
      </c>
      <c r="K631" s="4">
        <v>373.45</v>
      </c>
    </row>
    <row r="632" spans="1:11" x14ac:dyDescent="0.25">
      <c r="A632" t="s">
        <v>16</v>
      </c>
      <c r="B632" t="s">
        <v>34</v>
      </c>
      <c r="C632" t="s">
        <v>18</v>
      </c>
      <c r="D632" t="s">
        <v>164</v>
      </c>
      <c r="E632" s="1">
        <v>42417</v>
      </c>
      <c r="F632" s="1" t="str">
        <f>TEXT(Sales_tbl[[#This Row],[Order Date]],"MMM")</f>
        <v>Feb</v>
      </c>
      <c r="G632" s="1" t="str">
        <f>TEXT(Sales_tbl[[#This Row],[Order Date]],"YYY")</f>
        <v>2016</v>
      </c>
      <c r="H632" t="s">
        <v>20</v>
      </c>
      <c r="I632">
        <v>5</v>
      </c>
      <c r="J632" s="4">
        <v>16.32</v>
      </c>
      <c r="K632" s="4">
        <v>81.599999999999994</v>
      </c>
    </row>
    <row r="633" spans="1:11" x14ac:dyDescent="0.25">
      <c r="A633" t="s">
        <v>9</v>
      </c>
      <c r="B633" t="s">
        <v>68</v>
      </c>
      <c r="C633" t="s">
        <v>11</v>
      </c>
      <c r="D633" t="s">
        <v>79</v>
      </c>
      <c r="E633" s="1">
        <v>42417</v>
      </c>
      <c r="F633" s="1" t="str">
        <f>TEXT(Sales_tbl[[#This Row],[Order Date]],"MMM")</f>
        <v>Feb</v>
      </c>
      <c r="G633" s="1" t="str">
        <f>TEXT(Sales_tbl[[#This Row],[Order Date]],"YYY")</f>
        <v>2016</v>
      </c>
      <c r="H633" t="s">
        <v>27</v>
      </c>
      <c r="I633">
        <v>1</v>
      </c>
      <c r="J633" s="4">
        <v>53.35</v>
      </c>
      <c r="K633" s="4">
        <v>53.35</v>
      </c>
    </row>
    <row r="634" spans="1:11" x14ac:dyDescent="0.25">
      <c r="A634" t="s">
        <v>9</v>
      </c>
      <c r="B634" t="s">
        <v>10</v>
      </c>
      <c r="C634" t="s">
        <v>11</v>
      </c>
      <c r="D634" t="s">
        <v>101</v>
      </c>
      <c r="E634" s="1">
        <v>42417</v>
      </c>
      <c r="F634" s="1" t="str">
        <f>TEXT(Sales_tbl[[#This Row],[Order Date]],"MMM")</f>
        <v>Feb</v>
      </c>
      <c r="G634" s="1" t="str">
        <f>TEXT(Sales_tbl[[#This Row],[Order Date]],"YYY")</f>
        <v>2016</v>
      </c>
      <c r="H634" t="s">
        <v>13</v>
      </c>
      <c r="I634">
        <v>5</v>
      </c>
      <c r="J634" s="4">
        <v>12.42</v>
      </c>
      <c r="K634" s="4">
        <v>62.1</v>
      </c>
    </row>
    <row r="635" spans="1:11" x14ac:dyDescent="0.25">
      <c r="A635" t="s">
        <v>30</v>
      </c>
      <c r="B635" t="s">
        <v>68</v>
      </c>
      <c r="C635" t="s">
        <v>11</v>
      </c>
      <c r="D635" t="s">
        <v>163</v>
      </c>
      <c r="E635" s="1">
        <v>42417</v>
      </c>
      <c r="F635" s="1" t="str">
        <f>TEXT(Sales_tbl[[#This Row],[Order Date]],"MMM")</f>
        <v>Feb</v>
      </c>
      <c r="G635" s="1" t="str">
        <f>TEXT(Sales_tbl[[#This Row],[Order Date]],"YYY")</f>
        <v>2016</v>
      </c>
      <c r="H635" t="s">
        <v>13</v>
      </c>
      <c r="I635">
        <v>2</v>
      </c>
      <c r="J635" s="4">
        <v>12.42</v>
      </c>
      <c r="K635" s="4">
        <v>24.84</v>
      </c>
    </row>
    <row r="636" spans="1:11" x14ac:dyDescent="0.25">
      <c r="A636" t="s">
        <v>25</v>
      </c>
      <c r="B636" t="s">
        <v>17</v>
      </c>
      <c r="C636" t="s">
        <v>18</v>
      </c>
      <c r="D636" t="s">
        <v>394</v>
      </c>
      <c r="E636" s="1">
        <v>42417</v>
      </c>
      <c r="F636" s="1" t="str">
        <f>TEXT(Sales_tbl[[#This Row],[Order Date]],"MMM")</f>
        <v>Feb</v>
      </c>
      <c r="G636" s="1" t="str">
        <f>TEXT(Sales_tbl[[#This Row],[Order Date]],"YYY")</f>
        <v>2016</v>
      </c>
      <c r="H636" t="s">
        <v>13</v>
      </c>
      <c r="I636">
        <v>10</v>
      </c>
      <c r="J636" s="4">
        <v>12.42</v>
      </c>
      <c r="K636" s="4">
        <v>124.2</v>
      </c>
    </row>
    <row r="637" spans="1:11" x14ac:dyDescent="0.25">
      <c r="A637" t="s">
        <v>9</v>
      </c>
      <c r="B637" t="s">
        <v>10</v>
      </c>
      <c r="C637" t="s">
        <v>11</v>
      </c>
      <c r="D637" t="s">
        <v>219</v>
      </c>
      <c r="E637" s="1">
        <v>42417</v>
      </c>
      <c r="F637" s="1" t="str">
        <f>TEXT(Sales_tbl[[#This Row],[Order Date]],"MMM")</f>
        <v>Feb</v>
      </c>
      <c r="G637" s="1" t="str">
        <f>TEXT(Sales_tbl[[#This Row],[Order Date]],"YYY")</f>
        <v>2016</v>
      </c>
      <c r="H637" t="s">
        <v>13</v>
      </c>
      <c r="I637">
        <v>5</v>
      </c>
      <c r="J637" s="4">
        <v>12.42</v>
      </c>
      <c r="K637" s="4">
        <v>62.1</v>
      </c>
    </row>
    <row r="638" spans="1:11" x14ac:dyDescent="0.25">
      <c r="A638" t="s">
        <v>16</v>
      </c>
      <c r="B638" t="s">
        <v>52</v>
      </c>
      <c r="C638" t="s">
        <v>18</v>
      </c>
      <c r="D638" t="s">
        <v>204</v>
      </c>
      <c r="E638" s="1">
        <v>42417</v>
      </c>
      <c r="F638" s="1" t="str">
        <f>TEXT(Sales_tbl[[#This Row],[Order Date]],"MMM")</f>
        <v>Feb</v>
      </c>
      <c r="G638" s="1" t="str">
        <f>TEXT(Sales_tbl[[#This Row],[Order Date]],"YYY")</f>
        <v>2016</v>
      </c>
      <c r="H638" t="s">
        <v>20</v>
      </c>
      <c r="I638">
        <v>3</v>
      </c>
      <c r="J638" s="4">
        <v>16.32</v>
      </c>
      <c r="K638" s="4">
        <v>48.96</v>
      </c>
    </row>
    <row r="639" spans="1:11" x14ac:dyDescent="0.25">
      <c r="A639" t="s">
        <v>16</v>
      </c>
      <c r="B639" t="s">
        <v>52</v>
      </c>
      <c r="C639" t="s">
        <v>18</v>
      </c>
      <c r="D639" t="s">
        <v>319</v>
      </c>
      <c r="E639" s="1">
        <v>42418</v>
      </c>
      <c r="F639" s="1" t="str">
        <f>TEXT(Sales_tbl[[#This Row],[Order Date]],"MMM")</f>
        <v>Feb</v>
      </c>
      <c r="G639" s="1" t="str">
        <f>TEXT(Sales_tbl[[#This Row],[Order Date]],"YYY")</f>
        <v>2016</v>
      </c>
      <c r="H639" t="s">
        <v>20</v>
      </c>
      <c r="I639">
        <v>8</v>
      </c>
      <c r="J639" s="4">
        <v>16.32</v>
      </c>
      <c r="K639" s="4">
        <v>130.56</v>
      </c>
    </row>
    <row r="640" spans="1:11" x14ac:dyDescent="0.25">
      <c r="A640" t="s">
        <v>9</v>
      </c>
      <c r="B640" t="s">
        <v>10</v>
      </c>
      <c r="C640" t="s">
        <v>11</v>
      </c>
      <c r="D640" t="s">
        <v>395</v>
      </c>
      <c r="E640" s="1">
        <v>42418</v>
      </c>
      <c r="F640" s="1" t="str">
        <f>TEXT(Sales_tbl[[#This Row],[Order Date]],"MMM")</f>
        <v>Feb</v>
      </c>
      <c r="G640" s="1" t="str">
        <f>TEXT(Sales_tbl[[#This Row],[Order Date]],"YYY")</f>
        <v>2016</v>
      </c>
      <c r="H640" t="s">
        <v>20</v>
      </c>
      <c r="I640">
        <v>7</v>
      </c>
      <c r="J640" s="4">
        <v>16.32</v>
      </c>
      <c r="K640" s="4">
        <v>114.24000000000001</v>
      </c>
    </row>
    <row r="641" spans="1:11" x14ac:dyDescent="0.25">
      <c r="A641" t="s">
        <v>16</v>
      </c>
      <c r="B641" t="s">
        <v>17</v>
      </c>
      <c r="C641" t="s">
        <v>18</v>
      </c>
      <c r="D641" t="s">
        <v>366</v>
      </c>
      <c r="E641" s="1">
        <v>42418</v>
      </c>
      <c r="F641" s="1" t="str">
        <f>TEXT(Sales_tbl[[#This Row],[Order Date]],"MMM")</f>
        <v>Feb</v>
      </c>
      <c r="G641" s="1" t="str">
        <f>TEXT(Sales_tbl[[#This Row],[Order Date]],"YYY")</f>
        <v>2016</v>
      </c>
      <c r="H641" t="s">
        <v>20</v>
      </c>
      <c r="I641">
        <v>5</v>
      </c>
      <c r="J641" s="4">
        <v>16.32</v>
      </c>
      <c r="K641" s="4">
        <v>81.599999999999994</v>
      </c>
    </row>
    <row r="642" spans="1:11" x14ac:dyDescent="0.25">
      <c r="A642" t="s">
        <v>9</v>
      </c>
      <c r="B642" t="s">
        <v>21</v>
      </c>
      <c r="C642" t="s">
        <v>11</v>
      </c>
      <c r="D642" t="s">
        <v>320</v>
      </c>
      <c r="E642" s="1">
        <v>42418</v>
      </c>
      <c r="F642" s="1" t="str">
        <f>TEXT(Sales_tbl[[#This Row],[Order Date]],"MMM")</f>
        <v>Feb</v>
      </c>
      <c r="G642" s="1" t="str">
        <f>TEXT(Sales_tbl[[#This Row],[Order Date]],"YYY")</f>
        <v>2016</v>
      </c>
      <c r="H642" t="s">
        <v>24</v>
      </c>
      <c r="I642">
        <v>3</v>
      </c>
      <c r="J642" s="4">
        <v>17.829999999999998</v>
      </c>
      <c r="K642" s="4">
        <v>53.489999999999995</v>
      </c>
    </row>
    <row r="643" spans="1:11" x14ac:dyDescent="0.25">
      <c r="A643" t="s">
        <v>9</v>
      </c>
      <c r="B643" t="s">
        <v>21</v>
      </c>
      <c r="C643" t="s">
        <v>11</v>
      </c>
      <c r="D643" t="s">
        <v>154</v>
      </c>
      <c r="E643" s="1">
        <v>42418</v>
      </c>
      <c r="F643" s="1" t="str">
        <f>TEXT(Sales_tbl[[#This Row],[Order Date]],"MMM")</f>
        <v>Feb</v>
      </c>
      <c r="G643" s="1" t="str">
        <f>TEXT(Sales_tbl[[#This Row],[Order Date]],"YYY")</f>
        <v>2016</v>
      </c>
      <c r="H643" t="s">
        <v>27</v>
      </c>
      <c r="I643">
        <v>1</v>
      </c>
      <c r="J643" s="4">
        <v>53.35</v>
      </c>
      <c r="K643" s="4">
        <v>53.35</v>
      </c>
    </row>
    <row r="644" spans="1:11" x14ac:dyDescent="0.25">
      <c r="A644" t="s">
        <v>16</v>
      </c>
      <c r="B644" t="s">
        <v>34</v>
      </c>
      <c r="C644" t="s">
        <v>18</v>
      </c>
      <c r="D644" t="s">
        <v>254</v>
      </c>
      <c r="E644" s="1">
        <v>42418</v>
      </c>
      <c r="F644" s="1" t="str">
        <f>TEXT(Sales_tbl[[#This Row],[Order Date]],"MMM")</f>
        <v>Feb</v>
      </c>
      <c r="G644" s="1" t="str">
        <f>TEXT(Sales_tbl[[#This Row],[Order Date]],"YYY")</f>
        <v>2016</v>
      </c>
      <c r="H644" t="s">
        <v>24</v>
      </c>
      <c r="I644">
        <v>8</v>
      </c>
      <c r="J644" s="4">
        <v>17.829999999999998</v>
      </c>
      <c r="K644" s="4">
        <v>142.63999999999999</v>
      </c>
    </row>
    <row r="645" spans="1:11" x14ac:dyDescent="0.25">
      <c r="A645" t="s">
        <v>16</v>
      </c>
      <c r="B645" t="s">
        <v>34</v>
      </c>
      <c r="C645" t="s">
        <v>18</v>
      </c>
      <c r="D645" t="s">
        <v>396</v>
      </c>
      <c r="E645" s="1">
        <v>42418</v>
      </c>
      <c r="F645" s="1" t="str">
        <f>TEXT(Sales_tbl[[#This Row],[Order Date]],"MMM")</f>
        <v>Feb</v>
      </c>
      <c r="G645" s="1" t="str">
        <f>TEXT(Sales_tbl[[#This Row],[Order Date]],"YYY")</f>
        <v>2016</v>
      </c>
      <c r="H645" t="s">
        <v>13</v>
      </c>
      <c r="I645">
        <v>2</v>
      </c>
      <c r="J645" s="4">
        <v>12.42</v>
      </c>
      <c r="K645" s="4">
        <v>24.84</v>
      </c>
    </row>
    <row r="646" spans="1:11" x14ac:dyDescent="0.25">
      <c r="A646" t="s">
        <v>16</v>
      </c>
      <c r="B646" t="s">
        <v>52</v>
      </c>
      <c r="C646" t="s">
        <v>18</v>
      </c>
      <c r="D646" t="s">
        <v>397</v>
      </c>
      <c r="E646" s="1">
        <v>42418</v>
      </c>
      <c r="F646" s="1" t="str">
        <f>TEXT(Sales_tbl[[#This Row],[Order Date]],"MMM")</f>
        <v>Feb</v>
      </c>
      <c r="G646" s="1" t="str">
        <f>TEXT(Sales_tbl[[#This Row],[Order Date]],"YYY")</f>
        <v>2016</v>
      </c>
      <c r="H646" t="s">
        <v>27</v>
      </c>
      <c r="I646">
        <v>10</v>
      </c>
      <c r="J646" s="4">
        <v>53.35</v>
      </c>
      <c r="K646" s="4">
        <v>533.5</v>
      </c>
    </row>
    <row r="647" spans="1:11" x14ac:dyDescent="0.25">
      <c r="A647" t="s">
        <v>25</v>
      </c>
      <c r="B647" t="s">
        <v>52</v>
      </c>
      <c r="C647" t="s">
        <v>18</v>
      </c>
      <c r="D647" t="s">
        <v>398</v>
      </c>
      <c r="E647" s="1">
        <v>42418</v>
      </c>
      <c r="F647" s="1" t="str">
        <f>TEXT(Sales_tbl[[#This Row],[Order Date]],"MMM")</f>
        <v>Feb</v>
      </c>
      <c r="G647" s="1" t="str">
        <f>TEXT(Sales_tbl[[#This Row],[Order Date]],"YYY")</f>
        <v>2016</v>
      </c>
      <c r="H647" t="s">
        <v>24</v>
      </c>
      <c r="I647">
        <v>5</v>
      </c>
      <c r="J647" s="4">
        <v>17.829999999999998</v>
      </c>
      <c r="K647" s="4">
        <v>89.149999999999991</v>
      </c>
    </row>
    <row r="648" spans="1:11" x14ac:dyDescent="0.25">
      <c r="A648" t="s">
        <v>9</v>
      </c>
      <c r="B648" t="s">
        <v>14</v>
      </c>
      <c r="C648" t="s">
        <v>11</v>
      </c>
      <c r="D648" t="s">
        <v>95</v>
      </c>
      <c r="E648" s="1">
        <v>42418</v>
      </c>
      <c r="F648" s="1" t="str">
        <f>TEXT(Sales_tbl[[#This Row],[Order Date]],"MMM")</f>
        <v>Feb</v>
      </c>
      <c r="G648" s="1" t="str">
        <f>TEXT(Sales_tbl[[#This Row],[Order Date]],"YYY")</f>
        <v>2016</v>
      </c>
      <c r="H648" t="s">
        <v>20</v>
      </c>
      <c r="I648">
        <v>2</v>
      </c>
      <c r="J648" s="4">
        <v>16.32</v>
      </c>
      <c r="K648" s="4">
        <v>32.64</v>
      </c>
    </row>
    <row r="649" spans="1:11" x14ac:dyDescent="0.25">
      <c r="A649" t="s">
        <v>9</v>
      </c>
      <c r="B649" t="s">
        <v>10</v>
      </c>
      <c r="C649" t="s">
        <v>11</v>
      </c>
      <c r="D649" t="s">
        <v>311</v>
      </c>
      <c r="E649" s="1">
        <v>42418</v>
      </c>
      <c r="F649" s="1" t="str">
        <f>TEXT(Sales_tbl[[#This Row],[Order Date]],"MMM")</f>
        <v>Feb</v>
      </c>
      <c r="G649" s="1" t="str">
        <f>TEXT(Sales_tbl[[#This Row],[Order Date]],"YYY")</f>
        <v>2016</v>
      </c>
      <c r="H649" t="s">
        <v>13</v>
      </c>
      <c r="I649">
        <v>5</v>
      </c>
      <c r="J649" s="4">
        <v>12.42</v>
      </c>
      <c r="K649" s="4">
        <v>62.1</v>
      </c>
    </row>
    <row r="650" spans="1:11" x14ac:dyDescent="0.25">
      <c r="A650" t="s">
        <v>30</v>
      </c>
      <c r="B650" t="s">
        <v>68</v>
      </c>
      <c r="C650" t="s">
        <v>11</v>
      </c>
      <c r="D650" t="s">
        <v>399</v>
      </c>
      <c r="E650" s="1">
        <v>42418</v>
      </c>
      <c r="F650" s="1" t="str">
        <f>TEXT(Sales_tbl[[#This Row],[Order Date]],"MMM")</f>
        <v>Feb</v>
      </c>
      <c r="G650" s="1" t="str">
        <f>TEXT(Sales_tbl[[#This Row],[Order Date]],"YYY")</f>
        <v>2016</v>
      </c>
      <c r="H650" t="s">
        <v>13</v>
      </c>
      <c r="I650">
        <v>3</v>
      </c>
      <c r="J650" s="4">
        <v>12.42</v>
      </c>
      <c r="K650" s="4">
        <v>37.26</v>
      </c>
    </row>
    <row r="651" spans="1:11" x14ac:dyDescent="0.25">
      <c r="A651" t="s">
        <v>46</v>
      </c>
      <c r="B651" t="s">
        <v>21</v>
      </c>
      <c r="C651" t="s">
        <v>11</v>
      </c>
      <c r="D651" t="s">
        <v>160</v>
      </c>
      <c r="E651" s="1">
        <v>42418</v>
      </c>
      <c r="F651" s="1" t="str">
        <f>TEXT(Sales_tbl[[#This Row],[Order Date]],"MMM")</f>
        <v>Feb</v>
      </c>
      <c r="G651" s="1" t="str">
        <f>TEXT(Sales_tbl[[#This Row],[Order Date]],"YYY")</f>
        <v>2016</v>
      </c>
      <c r="H651" t="s">
        <v>24</v>
      </c>
      <c r="I651">
        <v>6</v>
      </c>
      <c r="J651" s="4">
        <v>17.829999999999998</v>
      </c>
      <c r="K651" s="4">
        <v>106.97999999999999</v>
      </c>
    </row>
    <row r="652" spans="1:11" x14ac:dyDescent="0.25">
      <c r="A652" t="s">
        <v>16</v>
      </c>
      <c r="B652" t="s">
        <v>52</v>
      </c>
      <c r="C652" t="s">
        <v>18</v>
      </c>
      <c r="D652" t="s">
        <v>237</v>
      </c>
      <c r="E652" s="1">
        <v>42419</v>
      </c>
      <c r="F652" s="1" t="str">
        <f>TEXT(Sales_tbl[[#This Row],[Order Date]],"MMM")</f>
        <v>Feb</v>
      </c>
      <c r="G652" s="1" t="str">
        <f>TEXT(Sales_tbl[[#This Row],[Order Date]],"YYY")</f>
        <v>2016</v>
      </c>
      <c r="H652" t="s">
        <v>13</v>
      </c>
      <c r="I652">
        <v>3</v>
      </c>
      <c r="J652" s="4">
        <v>12.42</v>
      </c>
      <c r="K652" s="4">
        <v>37.26</v>
      </c>
    </row>
    <row r="653" spans="1:11" x14ac:dyDescent="0.25">
      <c r="A653" t="s">
        <v>30</v>
      </c>
      <c r="B653" t="s">
        <v>68</v>
      </c>
      <c r="C653" t="s">
        <v>11</v>
      </c>
      <c r="D653" t="s">
        <v>400</v>
      </c>
      <c r="E653" s="1">
        <v>42419</v>
      </c>
      <c r="F653" s="1" t="str">
        <f>TEXT(Sales_tbl[[#This Row],[Order Date]],"MMM")</f>
        <v>Feb</v>
      </c>
      <c r="G653" s="1" t="str">
        <f>TEXT(Sales_tbl[[#This Row],[Order Date]],"YYY")</f>
        <v>2016</v>
      </c>
      <c r="H653" t="s">
        <v>13</v>
      </c>
      <c r="I653">
        <v>5</v>
      </c>
      <c r="J653" s="4">
        <v>12.42</v>
      </c>
      <c r="K653" s="4">
        <v>62.1</v>
      </c>
    </row>
    <row r="654" spans="1:11" x14ac:dyDescent="0.25">
      <c r="A654" t="s">
        <v>25</v>
      </c>
      <c r="B654" t="s">
        <v>17</v>
      </c>
      <c r="C654" t="s">
        <v>18</v>
      </c>
      <c r="D654" t="s">
        <v>401</v>
      </c>
      <c r="E654" s="1">
        <v>42419</v>
      </c>
      <c r="F654" s="1" t="str">
        <f>TEXT(Sales_tbl[[#This Row],[Order Date]],"MMM")</f>
        <v>Feb</v>
      </c>
      <c r="G654" s="1" t="str">
        <f>TEXT(Sales_tbl[[#This Row],[Order Date]],"YYY")</f>
        <v>2016</v>
      </c>
      <c r="H654" t="s">
        <v>24</v>
      </c>
      <c r="I654">
        <v>4</v>
      </c>
      <c r="J654" s="4">
        <v>17.829999999999998</v>
      </c>
      <c r="K654" s="4">
        <v>71.319999999999993</v>
      </c>
    </row>
    <row r="655" spans="1:11" x14ac:dyDescent="0.25">
      <c r="A655" t="s">
        <v>9</v>
      </c>
      <c r="B655" t="s">
        <v>21</v>
      </c>
      <c r="C655" t="s">
        <v>11</v>
      </c>
      <c r="D655" t="s">
        <v>376</v>
      </c>
      <c r="E655" s="1">
        <v>42419</v>
      </c>
      <c r="F655" s="1" t="str">
        <f>TEXT(Sales_tbl[[#This Row],[Order Date]],"MMM")</f>
        <v>Feb</v>
      </c>
      <c r="G655" s="1" t="str">
        <f>TEXT(Sales_tbl[[#This Row],[Order Date]],"YYY")</f>
        <v>2016</v>
      </c>
      <c r="H655" t="s">
        <v>20</v>
      </c>
      <c r="I655">
        <v>5</v>
      </c>
      <c r="J655" s="4">
        <v>16.32</v>
      </c>
      <c r="K655" s="4">
        <v>81.599999999999994</v>
      </c>
    </row>
    <row r="656" spans="1:11" x14ac:dyDescent="0.25">
      <c r="A656" t="s">
        <v>9</v>
      </c>
      <c r="B656" t="s">
        <v>10</v>
      </c>
      <c r="C656" t="s">
        <v>11</v>
      </c>
      <c r="D656" t="s">
        <v>402</v>
      </c>
      <c r="E656" s="1">
        <v>42419</v>
      </c>
      <c r="F656" s="1" t="str">
        <f>TEXT(Sales_tbl[[#This Row],[Order Date]],"MMM")</f>
        <v>Feb</v>
      </c>
      <c r="G656" s="1" t="str">
        <f>TEXT(Sales_tbl[[#This Row],[Order Date]],"YYY")</f>
        <v>2016</v>
      </c>
      <c r="H656" t="s">
        <v>13</v>
      </c>
      <c r="I656">
        <v>2</v>
      </c>
      <c r="J656" s="4">
        <v>12.42</v>
      </c>
      <c r="K656" s="4">
        <v>24.84</v>
      </c>
    </row>
    <row r="657" spans="1:11" x14ac:dyDescent="0.25">
      <c r="A657" t="s">
        <v>9</v>
      </c>
      <c r="B657" t="s">
        <v>14</v>
      </c>
      <c r="C657" t="s">
        <v>11</v>
      </c>
      <c r="D657" t="s">
        <v>261</v>
      </c>
      <c r="E657" s="1">
        <v>42419</v>
      </c>
      <c r="F657" s="1" t="str">
        <f>TEXT(Sales_tbl[[#This Row],[Order Date]],"MMM")</f>
        <v>Feb</v>
      </c>
      <c r="G657" s="1" t="str">
        <f>TEXT(Sales_tbl[[#This Row],[Order Date]],"YYY")</f>
        <v>2016</v>
      </c>
      <c r="H657" t="s">
        <v>20</v>
      </c>
      <c r="I657">
        <v>6</v>
      </c>
      <c r="J657" s="4">
        <v>16.32</v>
      </c>
      <c r="K657" s="4">
        <v>97.92</v>
      </c>
    </row>
    <row r="658" spans="1:11" x14ac:dyDescent="0.25">
      <c r="A658" t="s">
        <v>46</v>
      </c>
      <c r="B658" t="s">
        <v>10</v>
      </c>
      <c r="C658" t="s">
        <v>11</v>
      </c>
      <c r="D658" t="s">
        <v>355</v>
      </c>
      <c r="E658" s="1">
        <v>42419</v>
      </c>
      <c r="F658" s="1" t="str">
        <f>TEXT(Sales_tbl[[#This Row],[Order Date]],"MMM")</f>
        <v>Feb</v>
      </c>
      <c r="G658" s="1" t="str">
        <f>TEXT(Sales_tbl[[#This Row],[Order Date]],"YYY")</f>
        <v>2016</v>
      </c>
      <c r="H658" t="s">
        <v>24</v>
      </c>
      <c r="I658">
        <v>8</v>
      </c>
      <c r="J658" s="4">
        <v>17.829999999999998</v>
      </c>
      <c r="K658" s="4">
        <v>142.63999999999999</v>
      </c>
    </row>
    <row r="659" spans="1:11" x14ac:dyDescent="0.25">
      <c r="A659" t="s">
        <v>46</v>
      </c>
      <c r="B659" t="s">
        <v>21</v>
      </c>
      <c r="C659" t="s">
        <v>11</v>
      </c>
      <c r="D659" t="s">
        <v>22</v>
      </c>
      <c r="E659" s="1">
        <v>42419</v>
      </c>
      <c r="F659" s="1" t="str">
        <f>TEXT(Sales_tbl[[#This Row],[Order Date]],"MMM")</f>
        <v>Feb</v>
      </c>
      <c r="G659" s="1" t="str">
        <f>TEXT(Sales_tbl[[#This Row],[Order Date]],"YYY")</f>
        <v>2016</v>
      </c>
      <c r="H659" t="s">
        <v>13</v>
      </c>
      <c r="I659">
        <v>8</v>
      </c>
      <c r="J659" s="4">
        <v>12.42</v>
      </c>
      <c r="K659" s="4">
        <v>99.36</v>
      </c>
    </row>
    <row r="660" spans="1:11" x14ac:dyDescent="0.25">
      <c r="A660" t="s">
        <v>25</v>
      </c>
      <c r="B660" t="s">
        <v>52</v>
      </c>
      <c r="C660" t="s">
        <v>18</v>
      </c>
      <c r="D660" t="s">
        <v>127</v>
      </c>
      <c r="E660" s="1">
        <v>42419</v>
      </c>
      <c r="F660" s="1" t="str">
        <f>TEXT(Sales_tbl[[#This Row],[Order Date]],"MMM")</f>
        <v>Feb</v>
      </c>
      <c r="G660" s="1" t="str">
        <f>TEXT(Sales_tbl[[#This Row],[Order Date]],"YYY")</f>
        <v>2016</v>
      </c>
      <c r="H660" t="s">
        <v>13</v>
      </c>
      <c r="I660">
        <v>10</v>
      </c>
      <c r="J660" s="4">
        <v>12.42</v>
      </c>
      <c r="K660" s="4">
        <v>124.2</v>
      </c>
    </row>
    <row r="661" spans="1:11" x14ac:dyDescent="0.25">
      <c r="A661" t="s">
        <v>16</v>
      </c>
      <c r="B661" t="s">
        <v>17</v>
      </c>
      <c r="C661" t="s">
        <v>18</v>
      </c>
      <c r="D661" t="s">
        <v>403</v>
      </c>
      <c r="E661" s="1">
        <v>42419</v>
      </c>
      <c r="F661" s="1" t="str">
        <f>TEXT(Sales_tbl[[#This Row],[Order Date]],"MMM")</f>
        <v>Feb</v>
      </c>
      <c r="G661" s="1" t="str">
        <f>TEXT(Sales_tbl[[#This Row],[Order Date]],"YYY")</f>
        <v>2016</v>
      </c>
      <c r="H661" t="s">
        <v>27</v>
      </c>
      <c r="I661">
        <v>8</v>
      </c>
      <c r="J661" s="4">
        <v>53.35</v>
      </c>
      <c r="K661" s="4">
        <v>426.8</v>
      </c>
    </row>
    <row r="662" spans="1:11" x14ac:dyDescent="0.25">
      <c r="A662" t="s">
        <v>25</v>
      </c>
      <c r="B662" t="s">
        <v>52</v>
      </c>
      <c r="C662" t="s">
        <v>18</v>
      </c>
      <c r="D662" t="s">
        <v>284</v>
      </c>
      <c r="E662" s="1">
        <v>42419</v>
      </c>
      <c r="F662" s="1" t="str">
        <f>TEXT(Sales_tbl[[#This Row],[Order Date]],"MMM")</f>
        <v>Feb</v>
      </c>
      <c r="G662" s="1" t="str">
        <f>TEXT(Sales_tbl[[#This Row],[Order Date]],"YYY")</f>
        <v>2016</v>
      </c>
      <c r="H662" t="s">
        <v>27</v>
      </c>
      <c r="I662">
        <v>8</v>
      </c>
      <c r="J662" s="4">
        <v>53.35</v>
      </c>
      <c r="K662" s="4">
        <v>426.8</v>
      </c>
    </row>
    <row r="663" spans="1:11" x14ac:dyDescent="0.25">
      <c r="A663" t="s">
        <v>9</v>
      </c>
      <c r="B663" t="s">
        <v>21</v>
      </c>
      <c r="C663" t="s">
        <v>11</v>
      </c>
      <c r="D663" t="s">
        <v>378</v>
      </c>
      <c r="E663" s="1">
        <v>42419</v>
      </c>
      <c r="F663" s="1" t="str">
        <f>TEXT(Sales_tbl[[#This Row],[Order Date]],"MMM")</f>
        <v>Feb</v>
      </c>
      <c r="G663" s="1" t="str">
        <f>TEXT(Sales_tbl[[#This Row],[Order Date]],"YYY")</f>
        <v>2016</v>
      </c>
      <c r="H663" t="s">
        <v>13</v>
      </c>
      <c r="I663">
        <v>5</v>
      </c>
      <c r="J663" s="4">
        <v>12.42</v>
      </c>
      <c r="K663" s="4">
        <v>62.1</v>
      </c>
    </row>
    <row r="664" spans="1:11" x14ac:dyDescent="0.25">
      <c r="A664" t="s">
        <v>30</v>
      </c>
      <c r="B664" t="s">
        <v>21</v>
      </c>
      <c r="C664" t="s">
        <v>11</v>
      </c>
      <c r="D664" t="s">
        <v>404</v>
      </c>
      <c r="E664" s="1">
        <v>42419</v>
      </c>
      <c r="F664" s="1" t="str">
        <f>TEXT(Sales_tbl[[#This Row],[Order Date]],"MMM")</f>
        <v>Feb</v>
      </c>
      <c r="G664" s="1" t="str">
        <f>TEXT(Sales_tbl[[#This Row],[Order Date]],"YYY")</f>
        <v>2016</v>
      </c>
      <c r="H664" t="s">
        <v>13</v>
      </c>
      <c r="I664">
        <v>7</v>
      </c>
      <c r="J664" s="4">
        <v>12.42</v>
      </c>
      <c r="K664" s="4">
        <v>86.94</v>
      </c>
    </row>
    <row r="665" spans="1:11" x14ac:dyDescent="0.25">
      <c r="A665" t="s">
        <v>30</v>
      </c>
      <c r="B665" t="s">
        <v>14</v>
      </c>
      <c r="C665" t="s">
        <v>11</v>
      </c>
      <c r="D665" t="s">
        <v>212</v>
      </c>
      <c r="E665" s="1">
        <v>42419</v>
      </c>
      <c r="F665" s="1" t="str">
        <f>TEXT(Sales_tbl[[#This Row],[Order Date]],"MMM")</f>
        <v>Feb</v>
      </c>
      <c r="G665" s="1" t="str">
        <f>TEXT(Sales_tbl[[#This Row],[Order Date]],"YYY")</f>
        <v>2016</v>
      </c>
      <c r="H665" t="s">
        <v>27</v>
      </c>
      <c r="I665">
        <v>1</v>
      </c>
      <c r="J665" s="4">
        <v>53.35</v>
      </c>
      <c r="K665" s="4">
        <v>53.35</v>
      </c>
    </row>
    <row r="666" spans="1:11" x14ac:dyDescent="0.25">
      <c r="A666" t="s">
        <v>9</v>
      </c>
      <c r="B666" t="s">
        <v>14</v>
      </c>
      <c r="C666" t="s">
        <v>11</v>
      </c>
      <c r="D666" t="s">
        <v>405</v>
      </c>
      <c r="E666" s="1">
        <v>42419</v>
      </c>
      <c r="F666" s="1" t="str">
        <f>TEXT(Sales_tbl[[#This Row],[Order Date]],"MMM")</f>
        <v>Feb</v>
      </c>
      <c r="G666" s="1" t="str">
        <f>TEXT(Sales_tbl[[#This Row],[Order Date]],"YYY")</f>
        <v>2016</v>
      </c>
      <c r="H666" t="s">
        <v>27</v>
      </c>
      <c r="I666">
        <v>2</v>
      </c>
      <c r="J666" s="4">
        <v>53.35</v>
      </c>
      <c r="K666" s="4">
        <v>106.7</v>
      </c>
    </row>
    <row r="667" spans="1:11" x14ac:dyDescent="0.25">
      <c r="A667" t="s">
        <v>30</v>
      </c>
      <c r="B667" t="s">
        <v>14</v>
      </c>
      <c r="C667" t="s">
        <v>11</v>
      </c>
      <c r="D667" t="s">
        <v>307</v>
      </c>
      <c r="E667" s="1">
        <v>42419</v>
      </c>
      <c r="F667" s="1" t="str">
        <f>TEXT(Sales_tbl[[#This Row],[Order Date]],"MMM")</f>
        <v>Feb</v>
      </c>
      <c r="G667" s="1" t="str">
        <f>TEXT(Sales_tbl[[#This Row],[Order Date]],"YYY")</f>
        <v>2016</v>
      </c>
      <c r="H667" t="s">
        <v>13</v>
      </c>
      <c r="I667">
        <v>7</v>
      </c>
      <c r="J667" s="4">
        <v>12.42</v>
      </c>
      <c r="K667" s="4">
        <v>86.94</v>
      </c>
    </row>
    <row r="668" spans="1:11" x14ac:dyDescent="0.25">
      <c r="A668" t="s">
        <v>9</v>
      </c>
      <c r="B668" t="s">
        <v>14</v>
      </c>
      <c r="C668" t="s">
        <v>11</v>
      </c>
      <c r="D668" t="s">
        <v>224</v>
      </c>
      <c r="E668" s="1">
        <v>42419</v>
      </c>
      <c r="F668" s="1" t="str">
        <f>TEXT(Sales_tbl[[#This Row],[Order Date]],"MMM")</f>
        <v>Feb</v>
      </c>
      <c r="G668" s="1" t="str">
        <f>TEXT(Sales_tbl[[#This Row],[Order Date]],"YYY")</f>
        <v>2016</v>
      </c>
      <c r="H668" t="s">
        <v>13</v>
      </c>
      <c r="I668">
        <v>5</v>
      </c>
      <c r="J668" s="4">
        <v>12.42</v>
      </c>
      <c r="K668" s="4">
        <v>62.1</v>
      </c>
    </row>
    <row r="669" spans="1:11" x14ac:dyDescent="0.25">
      <c r="A669" t="s">
        <v>9</v>
      </c>
      <c r="B669" t="s">
        <v>14</v>
      </c>
      <c r="C669" t="s">
        <v>11</v>
      </c>
      <c r="D669" t="s">
        <v>215</v>
      </c>
      <c r="E669" s="1">
        <v>42420</v>
      </c>
      <c r="F669" s="1" t="str">
        <f>TEXT(Sales_tbl[[#This Row],[Order Date]],"MMM")</f>
        <v>Feb</v>
      </c>
      <c r="G669" s="1" t="str">
        <f>TEXT(Sales_tbl[[#This Row],[Order Date]],"YYY")</f>
        <v>2016</v>
      </c>
      <c r="H669" t="s">
        <v>24</v>
      </c>
      <c r="I669">
        <v>1</v>
      </c>
      <c r="J669" s="4">
        <v>17.829999999999998</v>
      </c>
      <c r="K669" s="4">
        <v>17.829999999999998</v>
      </c>
    </row>
    <row r="670" spans="1:11" x14ac:dyDescent="0.25">
      <c r="A670" t="s">
        <v>9</v>
      </c>
      <c r="B670" t="s">
        <v>10</v>
      </c>
      <c r="C670" t="s">
        <v>11</v>
      </c>
      <c r="D670" t="s">
        <v>354</v>
      </c>
      <c r="E670" s="1">
        <v>42420</v>
      </c>
      <c r="F670" s="1" t="str">
        <f>TEXT(Sales_tbl[[#This Row],[Order Date]],"MMM")</f>
        <v>Feb</v>
      </c>
      <c r="G670" s="1" t="str">
        <f>TEXT(Sales_tbl[[#This Row],[Order Date]],"YYY")</f>
        <v>2016</v>
      </c>
      <c r="H670" t="s">
        <v>20</v>
      </c>
      <c r="I670">
        <v>2</v>
      </c>
      <c r="J670" s="4">
        <v>16.32</v>
      </c>
      <c r="K670" s="4">
        <v>32.64</v>
      </c>
    </row>
    <row r="671" spans="1:11" x14ac:dyDescent="0.25">
      <c r="A671" t="s">
        <v>30</v>
      </c>
      <c r="B671" t="s">
        <v>21</v>
      </c>
      <c r="C671" t="s">
        <v>11</v>
      </c>
      <c r="D671" t="s">
        <v>406</v>
      </c>
      <c r="E671" s="1">
        <v>42420</v>
      </c>
      <c r="F671" s="1" t="str">
        <f>TEXT(Sales_tbl[[#This Row],[Order Date]],"MMM")</f>
        <v>Feb</v>
      </c>
      <c r="G671" s="1" t="str">
        <f>TEXT(Sales_tbl[[#This Row],[Order Date]],"YYY")</f>
        <v>2016</v>
      </c>
      <c r="H671" t="s">
        <v>27</v>
      </c>
      <c r="I671">
        <v>1</v>
      </c>
      <c r="J671" s="4">
        <v>53.35</v>
      </c>
      <c r="K671" s="4">
        <v>53.35</v>
      </c>
    </row>
    <row r="672" spans="1:11" x14ac:dyDescent="0.25">
      <c r="A672" t="s">
        <v>30</v>
      </c>
      <c r="B672" t="s">
        <v>21</v>
      </c>
      <c r="C672" t="s">
        <v>11</v>
      </c>
      <c r="D672" t="s">
        <v>407</v>
      </c>
      <c r="E672" s="1">
        <v>42420</v>
      </c>
      <c r="F672" s="1" t="str">
        <f>TEXT(Sales_tbl[[#This Row],[Order Date]],"MMM")</f>
        <v>Feb</v>
      </c>
      <c r="G672" s="1" t="str">
        <f>TEXT(Sales_tbl[[#This Row],[Order Date]],"YYY")</f>
        <v>2016</v>
      </c>
      <c r="H672" t="s">
        <v>13</v>
      </c>
      <c r="I672">
        <v>10</v>
      </c>
      <c r="J672" s="4">
        <v>12.42</v>
      </c>
      <c r="K672" s="4">
        <v>124.2</v>
      </c>
    </row>
    <row r="673" spans="1:11" x14ac:dyDescent="0.25">
      <c r="A673" t="s">
        <v>9</v>
      </c>
      <c r="B673" t="s">
        <v>21</v>
      </c>
      <c r="C673" t="s">
        <v>11</v>
      </c>
      <c r="D673" t="s">
        <v>154</v>
      </c>
      <c r="E673" s="1">
        <v>42420</v>
      </c>
      <c r="F673" s="1" t="str">
        <f>TEXT(Sales_tbl[[#This Row],[Order Date]],"MMM")</f>
        <v>Feb</v>
      </c>
      <c r="G673" s="1" t="str">
        <f>TEXT(Sales_tbl[[#This Row],[Order Date]],"YYY")</f>
        <v>2016</v>
      </c>
      <c r="H673" t="s">
        <v>24</v>
      </c>
      <c r="I673">
        <v>3</v>
      </c>
      <c r="J673" s="4">
        <v>17.829999999999998</v>
      </c>
      <c r="K673" s="4">
        <v>53.489999999999995</v>
      </c>
    </row>
    <row r="674" spans="1:11" x14ac:dyDescent="0.25">
      <c r="A674" t="s">
        <v>9</v>
      </c>
      <c r="B674" t="s">
        <v>10</v>
      </c>
      <c r="C674" t="s">
        <v>11</v>
      </c>
      <c r="D674" t="s">
        <v>408</v>
      </c>
      <c r="E674" s="1">
        <v>42420</v>
      </c>
      <c r="F674" s="1" t="str">
        <f>TEXT(Sales_tbl[[#This Row],[Order Date]],"MMM")</f>
        <v>Feb</v>
      </c>
      <c r="G674" s="1" t="str">
        <f>TEXT(Sales_tbl[[#This Row],[Order Date]],"YYY")</f>
        <v>2016</v>
      </c>
      <c r="H674" t="s">
        <v>13</v>
      </c>
      <c r="I674">
        <v>2</v>
      </c>
      <c r="J674" s="4">
        <v>12.42</v>
      </c>
      <c r="K674" s="4">
        <v>24.84</v>
      </c>
    </row>
    <row r="675" spans="1:11" x14ac:dyDescent="0.25">
      <c r="A675" t="s">
        <v>9</v>
      </c>
      <c r="B675" t="s">
        <v>10</v>
      </c>
      <c r="C675" t="s">
        <v>11</v>
      </c>
      <c r="D675" t="s">
        <v>409</v>
      </c>
      <c r="E675" s="1">
        <v>42420</v>
      </c>
      <c r="F675" s="1" t="str">
        <f>TEXT(Sales_tbl[[#This Row],[Order Date]],"MMM")</f>
        <v>Feb</v>
      </c>
      <c r="G675" s="1" t="str">
        <f>TEXT(Sales_tbl[[#This Row],[Order Date]],"YYY")</f>
        <v>2016</v>
      </c>
      <c r="H675" t="s">
        <v>13</v>
      </c>
      <c r="I675">
        <v>6</v>
      </c>
      <c r="J675" s="4">
        <v>12.42</v>
      </c>
      <c r="K675" s="4">
        <v>74.52</v>
      </c>
    </row>
    <row r="676" spans="1:11" x14ac:dyDescent="0.25">
      <c r="A676" t="s">
        <v>30</v>
      </c>
      <c r="B676" t="s">
        <v>14</v>
      </c>
      <c r="C676" t="s">
        <v>11</v>
      </c>
      <c r="D676" t="s">
        <v>290</v>
      </c>
      <c r="E676" s="1">
        <v>42420</v>
      </c>
      <c r="F676" s="1" t="str">
        <f>TEXT(Sales_tbl[[#This Row],[Order Date]],"MMM")</f>
        <v>Feb</v>
      </c>
      <c r="G676" s="1" t="str">
        <f>TEXT(Sales_tbl[[#This Row],[Order Date]],"YYY")</f>
        <v>2016</v>
      </c>
      <c r="H676" t="s">
        <v>24</v>
      </c>
      <c r="I676">
        <v>8</v>
      </c>
      <c r="J676" s="4">
        <v>17.829999999999998</v>
      </c>
      <c r="K676" s="4">
        <v>142.63999999999999</v>
      </c>
    </row>
    <row r="677" spans="1:11" x14ac:dyDescent="0.25">
      <c r="A677" t="s">
        <v>46</v>
      </c>
      <c r="B677" t="s">
        <v>14</v>
      </c>
      <c r="C677" t="s">
        <v>11</v>
      </c>
      <c r="D677" t="s">
        <v>410</v>
      </c>
      <c r="E677" s="1">
        <v>42420</v>
      </c>
      <c r="F677" s="1" t="str">
        <f>TEXT(Sales_tbl[[#This Row],[Order Date]],"MMM")</f>
        <v>Feb</v>
      </c>
      <c r="G677" s="1" t="str">
        <f>TEXT(Sales_tbl[[#This Row],[Order Date]],"YYY")</f>
        <v>2016</v>
      </c>
      <c r="H677" t="s">
        <v>13</v>
      </c>
      <c r="I677">
        <v>8</v>
      </c>
      <c r="J677" s="4">
        <v>12.42</v>
      </c>
      <c r="K677" s="4">
        <v>99.36</v>
      </c>
    </row>
    <row r="678" spans="1:11" x14ac:dyDescent="0.25">
      <c r="A678" t="s">
        <v>9</v>
      </c>
      <c r="B678" t="s">
        <v>14</v>
      </c>
      <c r="C678" t="s">
        <v>11</v>
      </c>
      <c r="D678" t="s">
        <v>411</v>
      </c>
      <c r="E678" s="1">
        <v>42420</v>
      </c>
      <c r="F678" s="1" t="str">
        <f>TEXT(Sales_tbl[[#This Row],[Order Date]],"MMM")</f>
        <v>Feb</v>
      </c>
      <c r="G678" s="1" t="str">
        <f>TEXT(Sales_tbl[[#This Row],[Order Date]],"YYY")</f>
        <v>2016</v>
      </c>
      <c r="H678" t="s">
        <v>24</v>
      </c>
      <c r="I678">
        <v>5</v>
      </c>
      <c r="J678" s="4">
        <v>17.829999999999998</v>
      </c>
      <c r="K678" s="4">
        <v>89.149999999999991</v>
      </c>
    </row>
    <row r="679" spans="1:11" x14ac:dyDescent="0.25">
      <c r="A679" t="s">
        <v>9</v>
      </c>
      <c r="B679" t="s">
        <v>14</v>
      </c>
      <c r="C679" t="s">
        <v>11</v>
      </c>
      <c r="D679" t="s">
        <v>256</v>
      </c>
      <c r="E679" s="1">
        <v>42420</v>
      </c>
      <c r="F679" s="1" t="str">
        <f>TEXT(Sales_tbl[[#This Row],[Order Date]],"MMM")</f>
        <v>Feb</v>
      </c>
      <c r="G679" s="1" t="str">
        <f>TEXT(Sales_tbl[[#This Row],[Order Date]],"YYY")</f>
        <v>2016</v>
      </c>
      <c r="H679" t="s">
        <v>24</v>
      </c>
      <c r="I679">
        <v>6</v>
      </c>
      <c r="J679" s="4">
        <v>17.829999999999998</v>
      </c>
      <c r="K679" s="4">
        <v>106.97999999999999</v>
      </c>
    </row>
    <row r="680" spans="1:11" x14ac:dyDescent="0.25">
      <c r="A680" t="s">
        <v>25</v>
      </c>
      <c r="B680" t="s">
        <v>52</v>
      </c>
      <c r="C680" t="s">
        <v>18</v>
      </c>
      <c r="D680" t="s">
        <v>237</v>
      </c>
      <c r="E680" s="1">
        <v>42420</v>
      </c>
      <c r="F680" s="1" t="str">
        <f>TEXT(Sales_tbl[[#This Row],[Order Date]],"MMM")</f>
        <v>Feb</v>
      </c>
      <c r="G680" s="1" t="str">
        <f>TEXT(Sales_tbl[[#This Row],[Order Date]],"YYY")</f>
        <v>2016</v>
      </c>
      <c r="H680" t="s">
        <v>27</v>
      </c>
      <c r="I680">
        <v>6</v>
      </c>
      <c r="J680" s="4">
        <v>53.35</v>
      </c>
      <c r="K680" s="4">
        <v>320.10000000000002</v>
      </c>
    </row>
    <row r="681" spans="1:11" x14ac:dyDescent="0.25">
      <c r="A681" t="s">
        <v>9</v>
      </c>
      <c r="B681" t="s">
        <v>10</v>
      </c>
      <c r="C681" t="s">
        <v>11</v>
      </c>
      <c r="D681" t="s">
        <v>73</v>
      </c>
      <c r="E681" s="1">
        <v>42420</v>
      </c>
      <c r="F681" s="1" t="str">
        <f>TEXT(Sales_tbl[[#This Row],[Order Date]],"MMM")</f>
        <v>Feb</v>
      </c>
      <c r="G681" s="1" t="str">
        <f>TEXT(Sales_tbl[[#This Row],[Order Date]],"YYY")</f>
        <v>2016</v>
      </c>
      <c r="H681" t="s">
        <v>24</v>
      </c>
      <c r="I681">
        <v>1</v>
      </c>
      <c r="J681" s="4">
        <v>17.829999999999998</v>
      </c>
      <c r="K681" s="4">
        <v>17.829999999999998</v>
      </c>
    </row>
    <row r="682" spans="1:11" x14ac:dyDescent="0.25">
      <c r="A682" t="s">
        <v>30</v>
      </c>
      <c r="B682" t="s">
        <v>10</v>
      </c>
      <c r="C682" t="s">
        <v>11</v>
      </c>
      <c r="D682" t="s">
        <v>257</v>
      </c>
      <c r="E682" s="1">
        <v>42421</v>
      </c>
      <c r="F682" s="1" t="str">
        <f>TEXT(Sales_tbl[[#This Row],[Order Date]],"MMM")</f>
        <v>Feb</v>
      </c>
      <c r="G682" s="1" t="str">
        <f>TEXT(Sales_tbl[[#This Row],[Order Date]],"YYY")</f>
        <v>2016</v>
      </c>
      <c r="H682" t="s">
        <v>20</v>
      </c>
      <c r="I682">
        <v>6</v>
      </c>
      <c r="J682" s="4">
        <v>16.32</v>
      </c>
      <c r="K682" s="4">
        <v>97.92</v>
      </c>
    </row>
    <row r="683" spans="1:11" x14ac:dyDescent="0.25">
      <c r="A683" t="s">
        <v>9</v>
      </c>
      <c r="B683" t="s">
        <v>14</v>
      </c>
      <c r="C683" t="s">
        <v>11</v>
      </c>
      <c r="D683" t="s">
        <v>412</v>
      </c>
      <c r="E683" s="1">
        <v>42421</v>
      </c>
      <c r="F683" s="1" t="str">
        <f>TEXT(Sales_tbl[[#This Row],[Order Date]],"MMM")</f>
        <v>Feb</v>
      </c>
      <c r="G683" s="1" t="str">
        <f>TEXT(Sales_tbl[[#This Row],[Order Date]],"YYY")</f>
        <v>2016</v>
      </c>
      <c r="H683" t="s">
        <v>24</v>
      </c>
      <c r="I683">
        <v>9</v>
      </c>
      <c r="J683" s="4">
        <v>17.829999999999998</v>
      </c>
      <c r="K683" s="4">
        <v>160.46999999999997</v>
      </c>
    </row>
    <row r="684" spans="1:11" x14ac:dyDescent="0.25">
      <c r="A684" t="s">
        <v>25</v>
      </c>
      <c r="B684" t="s">
        <v>17</v>
      </c>
      <c r="C684" t="s">
        <v>18</v>
      </c>
      <c r="D684" t="s">
        <v>369</v>
      </c>
      <c r="E684" s="1">
        <v>42421</v>
      </c>
      <c r="F684" s="1" t="str">
        <f>TEXT(Sales_tbl[[#This Row],[Order Date]],"MMM")</f>
        <v>Feb</v>
      </c>
      <c r="G684" s="1" t="str">
        <f>TEXT(Sales_tbl[[#This Row],[Order Date]],"YYY")</f>
        <v>2016</v>
      </c>
      <c r="H684" t="s">
        <v>24</v>
      </c>
      <c r="I684">
        <v>2</v>
      </c>
      <c r="J684" s="4">
        <v>17.829999999999998</v>
      </c>
      <c r="K684" s="4">
        <v>35.659999999999997</v>
      </c>
    </row>
    <row r="685" spans="1:11" x14ac:dyDescent="0.25">
      <c r="A685" t="s">
        <v>9</v>
      </c>
      <c r="B685" t="s">
        <v>10</v>
      </c>
      <c r="C685" t="s">
        <v>11</v>
      </c>
      <c r="D685" t="s">
        <v>370</v>
      </c>
      <c r="E685" s="1">
        <v>42421</v>
      </c>
      <c r="F685" s="1" t="str">
        <f>TEXT(Sales_tbl[[#This Row],[Order Date]],"MMM")</f>
        <v>Feb</v>
      </c>
      <c r="G685" s="1" t="str">
        <f>TEXT(Sales_tbl[[#This Row],[Order Date]],"YYY")</f>
        <v>2016</v>
      </c>
      <c r="H685" t="s">
        <v>13</v>
      </c>
      <c r="I685">
        <v>8</v>
      </c>
      <c r="J685" s="4">
        <v>12.42</v>
      </c>
      <c r="K685" s="4">
        <v>99.36</v>
      </c>
    </row>
    <row r="686" spans="1:11" x14ac:dyDescent="0.25">
      <c r="A686" t="s">
        <v>30</v>
      </c>
      <c r="B686" t="s">
        <v>68</v>
      </c>
      <c r="C686" t="s">
        <v>11</v>
      </c>
      <c r="D686" t="s">
        <v>80</v>
      </c>
      <c r="E686" s="1">
        <v>42421</v>
      </c>
      <c r="F686" s="1" t="str">
        <f>TEXT(Sales_tbl[[#This Row],[Order Date]],"MMM")</f>
        <v>Feb</v>
      </c>
      <c r="G686" s="1" t="str">
        <f>TEXT(Sales_tbl[[#This Row],[Order Date]],"YYY")</f>
        <v>2016</v>
      </c>
      <c r="H686" t="s">
        <v>13</v>
      </c>
      <c r="I686">
        <v>9</v>
      </c>
      <c r="J686" s="4">
        <v>12.42</v>
      </c>
      <c r="K686" s="4">
        <v>111.78</v>
      </c>
    </row>
    <row r="687" spans="1:11" x14ac:dyDescent="0.25">
      <c r="A687" t="s">
        <v>9</v>
      </c>
      <c r="B687" t="s">
        <v>10</v>
      </c>
      <c r="C687" t="s">
        <v>11</v>
      </c>
      <c r="D687" t="s">
        <v>260</v>
      </c>
      <c r="E687" s="1">
        <v>42421</v>
      </c>
      <c r="F687" s="1" t="str">
        <f>TEXT(Sales_tbl[[#This Row],[Order Date]],"MMM")</f>
        <v>Feb</v>
      </c>
      <c r="G687" s="1" t="str">
        <f>TEXT(Sales_tbl[[#This Row],[Order Date]],"YYY")</f>
        <v>2016</v>
      </c>
      <c r="H687" t="s">
        <v>27</v>
      </c>
      <c r="I687">
        <v>9</v>
      </c>
      <c r="J687" s="4">
        <v>53.35</v>
      </c>
      <c r="K687" s="4">
        <v>480.15000000000003</v>
      </c>
    </row>
    <row r="688" spans="1:11" x14ac:dyDescent="0.25">
      <c r="A688" t="s">
        <v>9</v>
      </c>
      <c r="B688" t="s">
        <v>10</v>
      </c>
      <c r="C688" t="s">
        <v>11</v>
      </c>
      <c r="D688" t="s">
        <v>36</v>
      </c>
      <c r="E688" s="1">
        <v>42421</v>
      </c>
      <c r="F688" s="1" t="str">
        <f>TEXT(Sales_tbl[[#This Row],[Order Date]],"MMM")</f>
        <v>Feb</v>
      </c>
      <c r="G688" s="1" t="str">
        <f>TEXT(Sales_tbl[[#This Row],[Order Date]],"YYY")</f>
        <v>2016</v>
      </c>
      <c r="H688" t="s">
        <v>27</v>
      </c>
      <c r="I688">
        <v>8</v>
      </c>
      <c r="J688" s="4">
        <v>53.35</v>
      </c>
      <c r="K688" s="4">
        <v>426.8</v>
      </c>
    </row>
    <row r="689" spans="1:11" x14ac:dyDescent="0.25">
      <c r="A689" t="s">
        <v>30</v>
      </c>
      <c r="B689" t="s">
        <v>68</v>
      </c>
      <c r="C689" t="s">
        <v>11</v>
      </c>
      <c r="D689" t="s">
        <v>413</v>
      </c>
      <c r="E689" s="1">
        <v>42421</v>
      </c>
      <c r="F689" s="1" t="str">
        <f>TEXT(Sales_tbl[[#This Row],[Order Date]],"MMM")</f>
        <v>Feb</v>
      </c>
      <c r="G689" s="1" t="str">
        <f>TEXT(Sales_tbl[[#This Row],[Order Date]],"YYY")</f>
        <v>2016</v>
      </c>
      <c r="H689" t="s">
        <v>13</v>
      </c>
      <c r="I689">
        <v>7</v>
      </c>
      <c r="J689" s="4">
        <v>12.42</v>
      </c>
      <c r="K689" s="4">
        <v>86.94</v>
      </c>
    </row>
    <row r="690" spans="1:11" x14ac:dyDescent="0.25">
      <c r="A690" t="s">
        <v>9</v>
      </c>
      <c r="B690" t="s">
        <v>10</v>
      </c>
      <c r="C690" t="s">
        <v>11</v>
      </c>
      <c r="D690" t="s">
        <v>402</v>
      </c>
      <c r="E690" s="1">
        <v>42421</v>
      </c>
      <c r="F690" s="1" t="str">
        <f>TEXT(Sales_tbl[[#This Row],[Order Date]],"MMM")</f>
        <v>Feb</v>
      </c>
      <c r="G690" s="1" t="str">
        <f>TEXT(Sales_tbl[[#This Row],[Order Date]],"YYY")</f>
        <v>2016</v>
      </c>
      <c r="H690" t="s">
        <v>20</v>
      </c>
      <c r="I690">
        <v>10</v>
      </c>
      <c r="J690" s="4">
        <v>16.32</v>
      </c>
      <c r="K690" s="4">
        <v>163.19999999999999</v>
      </c>
    </row>
    <row r="691" spans="1:11" x14ac:dyDescent="0.25">
      <c r="A691" t="s">
        <v>25</v>
      </c>
      <c r="B691" t="s">
        <v>34</v>
      </c>
      <c r="C691" t="s">
        <v>18</v>
      </c>
      <c r="D691" t="s">
        <v>166</v>
      </c>
      <c r="E691" s="1">
        <v>42421</v>
      </c>
      <c r="F691" s="1" t="str">
        <f>TEXT(Sales_tbl[[#This Row],[Order Date]],"MMM")</f>
        <v>Feb</v>
      </c>
      <c r="G691" s="1" t="str">
        <f>TEXT(Sales_tbl[[#This Row],[Order Date]],"YYY")</f>
        <v>2016</v>
      </c>
      <c r="H691" t="s">
        <v>20</v>
      </c>
      <c r="I691">
        <v>3</v>
      </c>
      <c r="J691" s="4">
        <v>16.32</v>
      </c>
      <c r="K691" s="4">
        <v>48.96</v>
      </c>
    </row>
    <row r="692" spans="1:11" x14ac:dyDescent="0.25">
      <c r="A692" t="s">
        <v>16</v>
      </c>
      <c r="B692" t="s">
        <v>52</v>
      </c>
      <c r="C692" t="s">
        <v>18</v>
      </c>
      <c r="D692" t="s">
        <v>397</v>
      </c>
      <c r="E692" s="1">
        <v>42422</v>
      </c>
      <c r="F692" s="1" t="str">
        <f>TEXT(Sales_tbl[[#This Row],[Order Date]],"MMM")</f>
        <v>Feb</v>
      </c>
      <c r="G692" s="1" t="str">
        <f>TEXT(Sales_tbl[[#This Row],[Order Date]],"YYY")</f>
        <v>2016</v>
      </c>
      <c r="H692" t="s">
        <v>13</v>
      </c>
      <c r="I692">
        <v>1</v>
      </c>
      <c r="J692" s="4">
        <v>12.42</v>
      </c>
      <c r="K692" s="4">
        <v>12.42</v>
      </c>
    </row>
    <row r="693" spans="1:11" x14ac:dyDescent="0.25">
      <c r="A693" t="s">
        <v>30</v>
      </c>
      <c r="B693" t="s">
        <v>21</v>
      </c>
      <c r="C693" t="s">
        <v>11</v>
      </c>
      <c r="D693" t="s">
        <v>190</v>
      </c>
      <c r="E693" s="1">
        <v>42422</v>
      </c>
      <c r="F693" s="1" t="str">
        <f>TEXT(Sales_tbl[[#This Row],[Order Date]],"MMM")</f>
        <v>Feb</v>
      </c>
      <c r="G693" s="1" t="str">
        <f>TEXT(Sales_tbl[[#This Row],[Order Date]],"YYY")</f>
        <v>2016</v>
      </c>
      <c r="H693" t="s">
        <v>27</v>
      </c>
      <c r="I693">
        <v>4</v>
      </c>
      <c r="J693" s="4">
        <v>53.35</v>
      </c>
      <c r="K693" s="4">
        <v>213.4</v>
      </c>
    </row>
    <row r="694" spans="1:11" x14ac:dyDescent="0.25">
      <c r="A694" t="s">
        <v>25</v>
      </c>
      <c r="B694" t="s">
        <v>17</v>
      </c>
      <c r="C694" t="s">
        <v>18</v>
      </c>
      <c r="D694" t="s">
        <v>158</v>
      </c>
      <c r="E694" s="1">
        <v>42422</v>
      </c>
      <c r="F694" s="1" t="str">
        <f>TEXT(Sales_tbl[[#This Row],[Order Date]],"MMM")</f>
        <v>Feb</v>
      </c>
      <c r="G694" s="1" t="str">
        <f>TEXT(Sales_tbl[[#This Row],[Order Date]],"YYY")</f>
        <v>2016</v>
      </c>
      <c r="H694" t="s">
        <v>24</v>
      </c>
      <c r="I694">
        <v>10</v>
      </c>
      <c r="J694" s="4">
        <v>17.829999999999998</v>
      </c>
      <c r="K694" s="4">
        <v>178.29999999999998</v>
      </c>
    </row>
    <row r="695" spans="1:11" x14ac:dyDescent="0.25">
      <c r="A695" t="s">
        <v>16</v>
      </c>
      <c r="B695" t="s">
        <v>52</v>
      </c>
      <c r="C695" t="s">
        <v>18</v>
      </c>
      <c r="D695" t="s">
        <v>138</v>
      </c>
      <c r="E695" s="1">
        <v>42422</v>
      </c>
      <c r="F695" s="1" t="str">
        <f>TEXT(Sales_tbl[[#This Row],[Order Date]],"MMM")</f>
        <v>Feb</v>
      </c>
      <c r="G695" s="1" t="str">
        <f>TEXT(Sales_tbl[[#This Row],[Order Date]],"YYY")</f>
        <v>2016</v>
      </c>
      <c r="H695" t="s">
        <v>13</v>
      </c>
      <c r="I695">
        <v>9</v>
      </c>
      <c r="J695" s="4">
        <v>12.42</v>
      </c>
      <c r="K695" s="4">
        <v>111.78</v>
      </c>
    </row>
    <row r="696" spans="1:11" x14ac:dyDescent="0.25">
      <c r="A696" t="s">
        <v>30</v>
      </c>
      <c r="B696" t="s">
        <v>14</v>
      </c>
      <c r="C696" t="s">
        <v>11</v>
      </c>
      <c r="D696" t="s">
        <v>344</v>
      </c>
      <c r="E696" s="1">
        <v>42422</v>
      </c>
      <c r="F696" s="1" t="str">
        <f>TEXT(Sales_tbl[[#This Row],[Order Date]],"MMM")</f>
        <v>Feb</v>
      </c>
      <c r="G696" s="1" t="str">
        <f>TEXT(Sales_tbl[[#This Row],[Order Date]],"YYY")</f>
        <v>2016</v>
      </c>
      <c r="H696" t="s">
        <v>20</v>
      </c>
      <c r="I696">
        <v>2</v>
      </c>
      <c r="J696" s="4">
        <v>16.32</v>
      </c>
      <c r="K696" s="4">
        <v>32.64</v>
      </c>
    </row>
    <row r="697" spans="1:11" x14ac:dyDescent="0.25">
      <c r="A697" t="s">
        <v>9</v>
      </c>
      <c r="B697" t="s">
        <v>10</v>
      </c>
      <c r="C697" t="s">
        <v>11</v>
      </c>
      <c r="D697" t="s">
        <v>414</v>
      </c>
      <c r="E697" s="1">
        <v>42422</v>
      </c>
      <c r="F697" s="1" t="str">
        <f>TEXT(Sales_tbl[[#This Row],[Order Date]],"MMM")</f>
        <v>Feb</v>
      </c>
      <c r="G697" s="1" t="str">
        <f>TEXT(Sales_tbl[[#This Row],[Order Date]],"YYY")</f>
        <v>2016</v>
      </c>
      <c r="H697" t="s">
        <v>27</v>
      </c>
      <c r="I697">
        <v>7</v>
      </c>
      <c r="J697" s="4">
        <v>53.35</v>
      </c>
      <c r="K697" s="4">
        <v>373.45</v>
      </c>
    </row>
    <row r="698" spans="1:11" x14ac:dyDescent="0.25">
      <c r="A698" t="s">
        <v>25</v>
      </c>
      <c r="B698" t="s">
        <v>52</v>
      </c>
      <c r="C698" t="s">
        <v>18</v>
      </c>
      <c r="D698" t="s">
        <v>138</v>
      </c>
      <c r="E698" s="1">
        <v>42422</v>
      </c>
      <c r="F698" s="1" t="str">
        <f>TEXT(Sales_tbl[[#This Row],[Order Date]],"MMM")</f>
        <v>Feb</v>
      </c>
      <c r="G698" s="1" t="str">
        <f>TEXT(Sales_tbl[[#This Row],[Order Date]],"YYY")</f>
        <v>2016</v>
      </c>
      <c r="H698" t="s">
        <v>20</v>
      </c>
      <c r="I698">
        <v>9</v>
      </c>
      <c r="J698" s="4">
        <v>16.32</v>
      </c>
      <c r="K698" s="4">
        <v>146.88</v>
      </c>
    </row>
    <row r="699" spans="1:11" x14ac:dyDescent="0.25">
      <c r="A699" t="s">
        <v>30</v>
      </c>
      <c r="B699" t="s">
        <v>21</v>
      </c>
      <c r="C699" t="s">
        <v>11</v>
      </c>
      <c r="D699" t="s">
        <v>190</v>
      </c>
      <c r="E699" s="1">
        <v>42422</v>
      </c>
      <c r="F699" s="1" t="str">
        <f>TEXT(Sales_tbl[[#This Row],[Order Date]],"MMM")</f>
        <v>Feb</v>
      </c>
      <c r="G699" s="1" t="str">
        <f>TEXT(Sales_tbl[[#This Row],[Order Date]],"YYY")</f>
        <v>2016</v>
      </c>
      <c r="H699" t="s">
        <v>27</v>
      </c>
      <c r="I699">
        <v>1</v>
      </c>
      <c r="J699" s="4">
        <v>53.35</v>
      </c>
      <c r="K699" s="4">
        <v>53.35</v>
      </c>
    </row>
    <row r="700" spans="1:11" x14ac:dyDescent="0.25">
      <c r="A700" t="s">
        <v>16</v>
      </c>
      <c r="B700" t="s">
        <v>17</v>
      </c>
      <c r="C700" t="s">
        <v>18</v>
      </c>
      <c r="D700" t="s">
        <v>415</v>
      </c>
      <c r="E700" s="1">
        <v>42422</v>
      </c>
      <c r="F700" s="1" t="str">
        <f>TEXT(Sales_tbl[[#This Row],[Order Date]],"MMM")</f>
        <v>Feb</v>
      </c>
      <c r="G700" s="1" t="str">
        <f>TEXT(Sales_tbl[[#This Row],[Order Date]],"YYY")</f>
        <v>2016</v>
      </c>
      <c r="H700" t="s">
        <v>13</v>
      </c>
      <c r="I700">
        <v>9</v>
      </c>
      <c r="J700" s="4">
        <v>12.42</v>
      </c>
      <c r="K700" s="4">
        <v>111.78</v>
      </c>
    </row>
    <row r="701" spans="1:11" x14ac:dyDescent="0.25">
      <c r="A701" t="s">
        <v>46</v>
      </c>
      <c r="B701" t="s">
        <v>14</v>
      </c>
      <c r="C701" t="s">
        <v>11</v>
      </c>
      <c r="D701" t="s">
        <v>416</v>
      </c>
      <c r="E701" s="1">
        <v>42422</v>
      </c>
      <c r="F701" s="1" t="str">
        <f>TEXT(Sales_tbl[[#This Row],[Order Date]],"MMM")</f>
        <v>Feb</v>
      </c>
      <c r="G701" s="1" t="str">
        <f>TEXT(Sales_tbl[[#This Row],[Order Date]],"YYY")</f>
        <v>2016</v>
      </c>
      <c r="H701" t="s">
        <v>27</v>
      </c>
      <c r="I701">
        <v>10</v>
      </c>
      <c r="J701" s="4">
        <v>53.35</v>
      </c>
      <c r="K701" s="4">
        <v>533.5</v>
      </c>
    </row>
    <row r="702" spans="1:11" x14ac:dyDescent="0.25">
      <c r="A702" t="s">
        <v>9</v>
      </c>
      <c r="B702" t="s">
        <v>14</v>
      </c>
      <c r="C702" t="s">
        <v>11</v>
      </c>
      <c r="D702" t="s">
        <v>417</v>
      </c>
      <c r="E702" s="1">
        <v>42422</v>
      </c>
      <c r="F702" s="1" t="str">
        <f>TEXT(Sales_tbl[[#This Row],[Order Date]],"MMM")</f>
        <v>Feb</v>
      </c>
      <c r="G702" s="1" t="str">
        <f>TEXT(Sales_tbl[[#This Row],[Order Date]],"YYY")</f>
        <v>2016</v>
      </c>
      <c r="H702" t="s">
        <v>24</v>
      </c>
      <c r="I702">
        <v>5</v>
      </c>
      <c r="J702" s="4">
        <v>17.829999999999998</v>
      </c>
      <c r="K702" s="4">
        <v>89.149999999999991</v>
      </c>
    </row>
    <row r="703" spans="1:11" x14ac:dyDescent="0.25">
      <c r="A703" t="s">
        <v>25</v>
      </c>
      <c r="B703" t="s">
        <v>34</v>
      </c>
      <c r="C703" t="s">
        <v>18</v>
      </c>
      <c r="D703" t="s">
        <v>372</v>
      </c>
      <c r="E703" s="1">
        <v>42423</v>
      </c>
      <c r="F703" s="1" t="str">
        <f>TEXT(Sales_tbl[[#This Row],[Order Date]],"MMM")</f>
        <v>Feb</v>
      </c>
      <c r="G703" s="1" t="str">
        <f>TEXT(Sales_tbl[[#This Row],[Order Date]],"YYY")</f>
        <v>2016</v>
      </c>
      <c r="H703" t="s">
        <v>13</v>
      </c>
      <c r="I703">
        <v>5</v>
      </c>
      <c r="J703" s="4">
        <v>12.42</v>
      </c>
      <c r="K703" s="4">
        <v>62.1</v>
      </c>
    </row>
    <row r="704" spans="1:11" x14ac:dyDescent="0.25">
      <c r="A704" t="s">
        <v>25</v>
      </c>
      <c r="B704" t="s">
        <v>34</v>
      </c>
      <c r="C704" t="s">
        <v>18</v>
      </c>
      <c r="D704" t="s">
        <v>77</v>
      </c>
      <c r="E704" s="1">
        <v>42423</v>
      </c>
      <c r="F704" s="1" t="str">
        <f>TEXT(Sales_tbl[[#This Row],[Order Date]],"MMM")</f>
        <v>Feb</v>
      </c>
      <c r="G704" s="1" t="str">
        <f>TEXT(Sales_tbl[[#This Row],[Order Date]],"YYY")</f>
        <v>2016</v>
      </c>
      <c r="H704" t="s">
        <v>24</v>
      </c>
      <c r="I704">
        <v>7</v>
      </c>
      <c r="J704" s="4">
        <v>17.829999999999998</v>
      </c>
      <c r="K704" s="4">
        <v>124.80999999999999</v>
      </c>
    </row>
    <row r="705" spans="1:11" x14ac:dyDescent="0.25">
      <c r="A705" t="s">
        <v>25</v>
      </c>
      <c r="B705" t="s">
        <v>17</v>
      </c>
      <c r="C705" t="s">
        <v>18</v>
      </c>
      <c r="D705" t="s">
        <v>418</v>
      </c>
      <c r="E705" s="1">
        <v>42423</v>
      </c>
      <c r="F705" s="1" t="str">
        <f>TEXT(Sales_tbl[[#This Row],[Order Date]],"MMM")</f>
        <v>Feb</v>
      </c>
      <c r="G705" s="1" t="str">
        <f>TEXT(Sales_tbl[[#This Row],[Order Date]],"YYY")</f>
        <v>2016</v>
      </c>
      <c r="H705" t="s">
        <v>13</v>
      </c>
      <c r="I705">
        <v>10</v>
      </c>
      <c r="J705" s="4">
        <v>12.42</v>
      </c>
      <c r="K705" s="4">
        <v>124.2</v>
      </c>
    </row>
    <row r="706" spans="1:11" x14ac:dyDescent="0.25">
      <c r="A706" t="s">
        <v>30</v>
      </c>
      <c r="B706" t="s">
        <v>68</v>
      </c>
      <c r="C706" t="s">
        <v>11</v>
      </c>
      <c r="D706" t="s">
        <v>173</v>
      </c>
      <c r="E706" s="1">
        <v>42423</v>
      </c>
      <c r="F706" s="1" t="str">
        <f>TEXT(Sales_tbl[[#This Row],[Order Date]],"MMM")</f>
        <v>Feb</v>
      </c>
      <c r="G706" s="1" t="str">
        <f>TEXT(Sales_tbl[[#This Row],[Order Date]],"YYY")</f>
        <v>2016</v>
      </c>
      <c r="H706" t="s">
        <v>27</v>
      </c>
      <c r="I706">
        <v>10</v>
      </c>
      <c r="J706" s="4">
        <v>53.35</v>
      </c>
      <c r="K706" s="4">
        <v>533.5</v>
      </c>
    </row>
    <row r="707" spans="1:11" x14ac:dyDescent="0.25">
      <c r="A707" t="s">
        <v>9</v>
      </c>
      <c r="B707" t="s">
        <v>21</v>
      </c>
      <c r="C707" t="s">
        <v>11</v>
      </c>
      <c r="D707" t="s">
        <v>191</v>
      </c>
      <c r="E707" s="1">
        <v>42423</v>
      </c>
      <c r="F707" s="1" t="str">
        <f>TEXT(Sales_tbl[[#This Row],[Order Date]],"MMM")</f>
        <v>Feb</v>
      </c>
      <c r="G707" s="1" t="str">
        <f>TEXT(Sales_tbl[[#This Row],[Order Date]],"YYY")</f>
        <v>2016</v>
      </c>
      <c r="H707" t="s">
        <v>13</v>
      </c>
      <c r="I707">
        <v>9</v>
      </c>
      <c r="J707" s="4">
        <v>12.42</v>
      </c>
      <c r="K707" s="4">
        <v>111.78</v>
      </c>
    </row>
    <row r="708" spans="1:11" x14ac:dyDescent="0.25">
      <c r="A708" t="s">
        <v>9</v>
      </c>
      <c r="B708" t="s">
        <v>10</v>
      </c>
      <c r="C708" t="s">
        <v>11</v>
      </c>
      <c r="D708" t="s">
        <v>339</v>
      </c>
      <c r="E708" s="1">
        <v>42423</v>
      </c>
      <c r="F708" s="1" t="str">
        <f>TEXT(Sales_tbl[[#This Row],[Order Date]],"MMM")</f>
        <v>Feb</v>
      </c>
      <c r="G708" s="1" t="str">
        <f>TEXT(Sales_tbl[[#This Row],[Order Date]],"YYY")</f>
        <v>2016</v>
      </c>
      <c r="H708" t="s">
        <v>27</v>
      </c>
      <c r="I708">
        <v>4</v>
      </c>
      <c r="J708" s="4">
        <v>53.35</v>
      </c>
      <c r="K708" s="4">
        <v>213.4</v>
      </c>
    </row>
    <row r="709" spans="1:11" x14ac:dyDescent="0.25">
      <c r="A709" t="s">
        <v>9</v>
      </c>
      <c r="B709" t="s">
        <v>21</v>
      </c>
      <c r="C709" t="s">
        <v>11</v>
      </c>
      <c r="D709" t="s">
        <v>148</v>
      </c>
      <c r="E709" s="1">
        <v>42423</v>
      </c>
      <c r="F709" s="1" t="str">
        <f>TEXT(Sales_tbl[[#This Row],[Order Date]],"MMM")</f>
        <v>Feb</v>
      </c>
      <c r="G709" s="1" t="str">
        <f>TEXT(Sales_tbl[[#This Row],[Order Date]],"YYY")</f>
        <v>2016</v>
      </c>
      <c r="H709" t="s">
        <v>24</v>
      </c>
      <c r="I709">
        <v>1</v>
      </c>
      <c r="J709" s="4">
        <v>17.829999999999998</v>
      </c>
      <c r="K709" s="4">
        <v>17.829999999999998</v>
      </c>
    </row>
    <row r="710" spans="1:11" x14ac:dyDescent="0.25">
      <c r="A710" t="s">
        <v>16</v>
      </c>
      <c r="B710" t="s">
        <v>34</v>
      </c>
      <c r="C710" t="s">
        <v>18</v>
      </c>
      <c r="D710" t="s">
        <v>371</v>
      </c>
      <c r="E710" s="1">
        <v>42423</v>
      </c>
      <c r="F710" s="1" t="str">
        <f>TEXT(Sales_tbl[[#This Row],[Order Date]],"MMM")</f>
        <v>Feb</v>
      </c>
      <c r="G710" s="1" t="str">
        <f>TEXT(Sales_tbl[[#This Row],[Order Date]],"YYY")</f>
        <v>2016</v>
      </c>
      <c r="H710" t="s">
        <v>24</v>
      </c>
      <c r="I710">
        <v>7</v>
      </c>
      <c r="J710" s="4">
        <v>17.829999999999998</v>
      </c>
      <c r="K710" s="4">
        <v>124.80999999999999</v>
      </c>
    </row>
    <row r="711" spans="1:11" x14ac:dyDescent="0.25">
      <c r="A711" t="s">
        <v>25</v>
      </c>
      <c r="B711" t="s">
        <v>122</v>
      </c>
      <c r="C711" t="s">
        <v>18</v>
      </c>
      <c r="D711" t="s">
        <v>152</v>
      </c>
      <c r="E711" s="1">
        <v>42423</v>
      </c>
      <c r="F711" s="1" t="str">
        <f>TEXT(Sales_tbl[[#This Row],[Order Date]],"MMM")</f>
        <v>Feb</v>
      </c>
      <c r="G711" s="1" t="str">
        <f>TEXT(Sales_tbl[[#This Row],[Order Date]],"YYY")</f>
        <v>2016</v>
      </c>
      <c r="H711" t="s">
        <v>13</v>
      </c>
      <c r="I711">
        <v>7</v>
      </c>
      <c r="J711" s="4">
        <v>12.42</v>
      </c>
      <c r="K711" s="4">
        <v>86.94</v>
      </c>
    </row>
    <row r="712" spans="1:11" x14ac:dyDescent="0.25">
      <c r="A712" t="s">
        <v>9</v>
      </c>
      <c r="B712" t="s">
        <v>21</v>
      </c>
      <c r="C712" t="s">
        <v>11</v>
      </c>
      <c r="D712" t="s">
        <v>148</v>
      </c>
      <c r="E712" s="1">
        <v>42424</v>
      </c>
      <c r="F712" s="1" t="str">
        <f>TEXT(Sales_tbl[[#This Row],[Order Date]],"MMM")</f>
        <v>Feb</v>
      </c>
      <c r="G712" s="1" t="str">
        <f>TEXT(Sales_tbl[[#This Row],[Order Date]],"YYY")</f>
        <v>2016</v>
      </c>
      <c r="H712" t="s">
        <v>27</v>
      </c>
      <c r="I712">
        <v>7</v>
      </c>
      <c r="J712" s="4">
        <v>53.35</v>
      </c>
      <c r="K712" s="4">
        <v>373.45</v>
      </c>
    </row>
    <row r="713" spans="1:11" x14ac:dyDescent="0.25">
      <c r="A713" t="s">
        <v>9</v>
      </c>
      <c r="B713" t="s">
        <v>10</v>
      </c>
      <c r="C713" t="s">
        <v>11</v>
      </c>
      <c r="D713" t="s">
        <v>419</v>
      </c>
      <c r="E713" s="1">
        <v>42424</v>
      </c>
      <c r="F713" s="1" t="str">
        <f>TEXT(Sales_tbl[[#This Row],[Order Date]],"MMM")</f>
        <v>Feb</v>
      </c>
      <c r="G713" s="1" t="str">
        <f>TEXT(Sales_tbl[[#This Row],[Order Date]],"YYY")</f>
        <v>2016</v>
      </c>
      <c r="H713" t="s">
        <v>24</v>
      </c>
      <c r="I713">
        <v>9</v>
      </c>
      <c r="J713" s="4">
        <v>17.829999999999998</v>
      </c>
      <c r="K713" s="4">
        <v>160.46999999999997</v>
      </c>
    </row>
    <row r="714" spans="1:11" x14ac:dyDescent="0.25">
      <c r="A714" t="s">
        <v>25</v>
      </c>
      <c r="B714" t="s">
        <v>52</v>
      </c>
      <c r="C714" t="s">
        <v>18</v>
      </c>
      <c r="D714" t="s">
        <v>420</v>
      </c>
      <c r="E714" s="1">
        <v>42424</v>
      </c>
      <c r="F714" s="1" t="str">
        <f>TEXT(Sales_tbl[[#This Row],[Order Date]],"MMM")</f>
        <v>Feb</v>
      </c>
      <c r="G714" s="1" t="str">
        <f>TEXT(Sales_tbl[[#This Row],[Order Date]],"YYY")</f>
        <v>2016</v>
      </c>
      <c r="H714" t="s">
        <v>24</v>
      </c>
      <c r="I714">
        <v>10</v>
      </c>
      <c r="J714" s="4">
        <v>17.829999999999998</v>
      </c>
      <c r="K714" s="4">
        <v>178.29999999999998</v>
      </c>
    </row>
    <row r="715" spans="1:11" x14ac:dyDescent="0.25">
      <c r="A715" t="s">
        <v>25</v>
      </c>
      <c r="B715" t="s">
        <v>17</v>
      </c>
      <c r="C715" t="s">
        <v>18</v>
      </c>
      <c r="D715" t="s">
        <v>262</v>
      </c>
      <c r="E715" s="1">
        <v>42424</v>
      </c>
      <c r="F715" s="1" t="str">
        <f>TEXT(Sales_tbl[[#This Row],[Order Date]],"MMM")</f>
        <v>Feb</v>
      </c>
      <c r="G715" s="1" t="str">
        <f>TEXT(Sales_tbl[[#This Row],[Order Date]],"YYY")</f>
        <v>2016</v>
      </c>
      <c r="H715" t="s">
        <v>27</v>
      </c>
      <c r="I715">
        <v>5</v>
      </c>
      <c r="J715" s="4">
        <v>53.35</v>
      </c>
      <c r="K715" s="4">
        <v>266.75</v>
      </c>
    </row>
    <row r="716" spans="1:11" x14ac:dyDescent="0.25">
      <c r="A716" t="s">
        <v>9</v>
      </c>
      <c r="B716" t="s">
        <v>14</v>
      </c>
      <c r="C716" t="s">
        <v>11</v>
      </c>
      <c r="D716" t="s">
        <v>281</v>
      </c>
      <c r="E716" s="1">
        <v>42424</v>
      </c>
      <c r="F716" s="1" t="str">
        <f>TEXT(Sales_tbl[[#This Row],[Order Date]],"MMM")</f>
        <v>Feb</v>
      </c>
      <c r="G716" s="1" t="str">
        <f>TEXT(Sales_tbl[[#This Row],[Order Date]],"YYY")</f>
        <v>2016</v>
      </c>
      <c r="H716" t="s">
        <v>13</v>
      </c>
      <c r="I716">
        <v>8</v>
      </c>
      <c r="J716" s="4">
        <v>12.42</v>
      </c>
      <c r="K716" s="4">
        <v>99.36</v>
      </c>
    </row>
    <row r="717" spans="1:11" x14ac:dyDescent="0.25">
      <c r="A717" t="s">
        <v>25</v>
      </c>
      <c r="B717" t="s">
        <v>17</v>
      </c>
      <c r="C717" t="s">
        <v>18</v>
      </c>
      <c r="D717" t="s">
        <v>57</v>
      </c>
      <c r="E717" s="1">
        <v>42424</v>
      </c>
      <c r="F717" s="1" t="str">
        <f>TEXT(Sales_tbl[[#This Row],[Order Date]],"MMM")</f>
        <v>Feb</v>
      </c>
      <c r="G717" s="1" t="str">
        <f>TEXT(Sales_tbl[[#This Row],[Order Date]],"YYY")</f>
        <v>2016</v>
      </c>
      <c r="H717" t="s">
        <v>20</v>
      </c>
      <c r="I717">
        <v>2</v>
      </c>
      <c r="J717" s="4">
        <v>16.32</v>
      </c>
      <c r="K717" s="4">
        <v>32.64</v>
      </c>
    </row>
    <row r="718" spans="1:11" x14ac:dyDescent="0.25">
      <c r="A718" t="s">
        <v>16</v>
      </c>
      <c r="B718" t="s">
        <v>17</v>
      </c>
      <c r="C718" t="s">
        <v>18</v>
      </c>
      <c r="D718" t="s">
        <v>239</v>
      </c>
      <c r="E718" s="1">
        <v>42424</v>
      </c>
      <c r="F718" s="1" t="str">
        <f>TEXT(Sales_tbl[[#This Row],[Order Date]],"MMM")</f>
        <v>Feb</v>
      </c>
      <c r="G718" s="1" t="str">
        <f>TEXT(Sales_tbl[[#This Row],[Order Date]],"YYY")</f>
        <v>2016</v>
      </c>
      <c r="H718" t="s">
        <v>27</v>
      </c>
      <c r="I718">
        <v>2</v>
      </c>
      <c r="J718" s="4">
        <v>53.35</v>
      </c>
      <c r="K718" s="4">
        <v>106.7</v>
      </c>
    </row>
    <row r="719" spans="1:11" x14ac:dyDescent="0.25">
      <c r="A719" t="s">
        <v>30</v>
      </c>
      <c r="B719" t="s">
        <v>14</v>
      </c>
      <c r="C719" t="s">
        <v>11</v>
      </c>
      <c r="D719" t="s">
        <v>196</v>
      </c>
      <c r="E719" s="1">
        <v>42424</v>
      </c>
      <c r="F719" s="1" t="str">
        <f>TEXT(Sales_tbl[[#This Row],[Order Date]],"MMM")</f>
        <v>Feb</v>
      </c>
      <c r="G719" s="1" t="str">
        <f>TEXT(Sales_tbl[[#This Row],[Order Date]],"YYY")</f>
        <v>2016</v>
      </c>
      <c r="H719" t="s">
        <v>13</v>
      </c>
      <c r="I719">
        <v>2</v>
      </c>
      <c r="J719" s="4">
        <v>12.42</v>
      </c>
      <c r="K719" s="4">
        <v>24.84</v>
      </c>
    </row>
    <row r="720" spans="1:11" x14ac:dyDescent="0.25">
      <c r="A720" t="s">
        <v>46</v>
      </c>
      <c r="B720" t="s">
        <v>14</v>
      </c>
      <c r="C720" t="s">
        <v>11</v>
      </c>
      <c r="D720" t="s">
        <v>356</v>
      </c>
      <c r="E720" s="1">
        <v>42424</v>
      </c>
      <c r="F720" s="1" t="str">
        <f>TEXT(Sales_tbl[[#This Row],[Order Date]],"MMM")</f>
        <v>Feb</v>
      </c>
      <c r="G720" s="1" t="str">
        <f>TEXT(Sales_tbl[[#This Row],[Order Date]],"YYY")</f>
        <v>2016</v>
      </c>
      <c r="H720" t="s">
        <v>20</v>
      </c>
      <c r="I720">
        <v>5</v>
      </c>
      <c r="J720" s="4">
        <v>16.32</v>
      </c>
      <c r="K720" s="4">
        <v>81.599999999999994</v>
      </c>
    </row>
    <row r="721" spans="1:11" x14ac:dyDescent="0.25">
      <c r="A721" t="s">
        <v>25</v>
      </c>
      <c r="B721" t="s">
        <v>122</v>
      </c>
      <c r="C721" t="s">
        <v>18</v>
      </c>
      <c r="D721" t="s">
        <v>421</v>
      </c>
      <c r="E721" s="1">
        <v>42424</v>
      </c>
      <c r="F721" s="1" t="str">
        <f>TEXT(Sales_tbl[[#This Row],[Order Date]],"MMM")</f>
        <v>Feb</v>
      </c>
      <c r="G721" s="1" t="str">
        <f>TEXT(Sales_tbl[[#This Row],[Order Date]],"YYY")</f>
        <v>2016</v>
      </c>
      <c r="H721" t="s">
        <v>13</v>
      </c>
      <c r="I721">
        <v>4</v>
      </c>
      <c r="J721" s="4">
        <v>12.42</v>
      </c>
      <c r="K721" s="4">
        <v>49.68</v>
      </c>
    </row>
    <row r="722" spans="1:11" x14ac:dyDescent="0.25">
      <c r="A722" t="s">
        <v>9</v>
      </c>
      <c r="B722" t="s">
        <v>21</v>
      </c>
      <c r="C722" t="s">
        <v>11</v>
      </c>
      <c r="D722" t="s">
        <v>96</v>
      </c>
      <c r="E722" s="1">
        <v>42424</v>
      </c>
      <c r="F722" s="1" t="str">
        <f>TEXT(Sales_tbl[[#This Row],[Order Date]],"MMM")</f>
        <v>Feb</v>
      </c>
      <c r="G722" s="1" t="str">
        <f>TEXT(Sales_tbl[[#This Row],[Order Date]],"YYY")</f>
        <v>2016</v>
      </c>
      <c r="H722" t="s">
        <v>24</v>
      </c>
      <c r="I722">
        <v>1</v>
      </c>
      <c r="J722" s="4">
        <v>17.829999999999998</v>
      </c>
      <c r="K722" s="4">
        <v>17.829999999999998</v>
      </c>
    </row>
    <row r="723" spans="1:11" x14ac:dyDescent="0.25">
      <c r="A723" t="s">
        <v>25</v>
      </c>
      <c r="B723" t="s">
        <v>17</v>
      </c>
      <c r="C723" t="s">
        <v>18</v>
      </c>
      <c r="D723" t="s">
        <v>377</v>
      </c>
      <c r="E723" s="1">
        <v>42424</v>
      </c>
      <c r="F723" s="1" t="str">
        <f>TEXT(Sales_tbl[[#This Row],[Order Date]],"MMM")</f>
        <v>Feb</v>
      </c>
      <c r="G723" s="1" t="str">
        <f>TEXT(Sales_tbl[[#This Row],[Order Date]],"YYY")</f>
        <v>2016</v>
      </c>
      <c r="H723" t="s">
        <v>13</v>
      </c>
      <c r="I723">
        <v>6</v>
      </c>
      <c r="J723" s="4">
        <v>12.42</v>
      </c>
      <c r="K723" s="4">
        <v>74.52</v>
      </c>
    </row>
    <row r="724" spans="1:11" x14ac:dyDescent="0.25">
      <c r="A724" t="s">
        <v>9</v>
      </c>
      <c r="B724" t="s">
        <v>14</v>
      </c>
      <c r="C724" t="s">
        <v>11</v>
      </c>
      <c r="D724" t="s">
        <v>306</v>
      </c>
      <c r="E724" s="1">
        <v>42424</v>
      </c>
      <c r="F724" s="1" t="str">
        <f>TEXT(Sales_tbl[[#This Row],[Order Date]],"MMM")</f>
        <v>Feb</v>
      </c>
      <c r="G724" s="1" t="str">
        <f>TEXT(Sales_tbl[[#This Row],[Order Date]],"YYY")</f>
        <v>2016</v>
      </c>
      <c r="H724" t="s">
        <v>24</v>
      </c>
      <c r="I724">
        <v>9</v>
      </c>
      <c r="J724" s="4">
        <v>17.829999999999998</v>
      </c>
      <c r="K724" s="4">
        <v>160.46999999999997</v>
      </c>
    </row>
    <row r="725" spans="1:11" x14ac:dyDescent="0.25">
      <c r="A725" t="s">
        <v>16</v>
      </c>
      <c r="B725" t="s">
        <v>52</v>
      </c>
      <c r="C725" t="s">
        <v>18</v>
      </c>
      <c r="D725" t="s">
        <v>360</v>
      </c>
      <c r="E725" s="1">
        <v>42424</v>
      </c>
      <c r="F725" s="1" t="str">
        <f>TEXT(Sales_tbl[[#This Row],[Order Date]],"MMM")</f>
        <v>Feb</v>
      </c>
      <c r="G725" s="1" t="str">
        <f>TEXT(Sales_tbl[[#This Row],[Order Date]],"YYY")</f>
        <v>2016</v>
      </c>
      <c r="H725" t="s">
        <v>13</v>
      </c>
      <c r="I725">
        <v>2</v>
      </c>
      <c r="J725" s="4">
        <v>12.42</v>
      </c>
      <c r="K725" s="4">
        <v>24.84</v>
      </c>
    </row>
    <row r="726" spans="1:11" x14ac:dyDescent="0.25">
      <c r="A726" t="s">
        <v>46</v>
      </c>
      <c r="B726" t="s">
        <v>10</v>
      </c>
      <c r="C726" t="s">
        <v>11</v>
      </c>
      <c r="D726" t="s">
        <v>193</v>
      </c>
      <c r="E726" s="1">
        <v>42425</v>
      </c>
      <c r="F726" s="1" t="str">
        <f>TEXT(Sales_tbl[[#This Row],[Order Date]],"MMM")</f>
        <v>Feb</v>
      </c>
      <c r="G726" s="1" t="str">
        <f>TEXT(Sales_tbl[[#This Row],[Order Date]],"YYY")</f>
        <v>2016</v>
      </c>
      <c r="H726" t="s">
        <v>13</v>
      </c>
      <c r="I726">
        <v>10</v>
      </c>
      <c r="J726" s="4">
        <v>12.42</v>
      </c>
      <c r="K726" s="4">
        <v>124.2</v>
      </c>
    </row>
    <row r="727" spans="1:11" x14ac:dyDescent="0.25">
      <c r="A727" t="s">
        <v>25</v>
      </c>
      <c r="B727" t="s">
        <v>17</v>
      </c>
      <c r="C727" t="s">
        <v>18</v>
      </c>
      <c r="D727" t="s">
        <v>422</v>
      </c>
      <c r="E727" s="1">
        <v>42425</v>
      </c>
      <c r="F727" s="1" t="str">
        <f>TEXT(Sales_tbl[[#This Row],[Order Date]],"MMM")</f>
        <v>Feb</v>
      </c>
      <c r="G727" s="1" t="str">
        <f>TEXT(Sales_tbl[[#This Row],[Order Date]],"YYY")</f>
        <v>2016</v>
      </c>
      <c r="H727" t="s">
        <v>13</v>
      </c>
      <c r="I727">
        <v>1</v>
      </c>
      <c r="J727" s="4">
        <v>12.42</v>
      </c>
      <c r="K727" s="4">
        <v>12.42</v>
      </c>
    </row>
    <row r="728" spans="1:11" x14ac:dyDescent="0.25">
      <c r="A728" t="s">
        <v>9</v>
      </c>
      <c r="B728" t="s">
        <v>10</v>
      </c>
      <c r="C728" t="s">
        <v>11</v>
      </c>
      <c r="D728" t="s">
        <v>44</v>
      </c>
      <c r="E728" s="1">
        <v>42425</v>
      </c>
      <c r="F728" s="1" t="str">
        <f>TEXT(Sales_tbl[[#This Row],[Order Date]],"MMM")</f>
        <v>Feb</v>
      </c>
      <c r="G728" s="1" t="str">
        <f>TEXT(Sales_tbl[[#This Row],[Order Date]],"YYY")</f>
        <v>2016</v>
      </c>
      <c r="H728" t="s">
        <v>24</v>
      </c>
      <c r="I728">
        <v>10</v>
      </c>
      <c r="J728" s="4">
        <v>17.829999999999998</v>
      </c>
      <c r="K728" s="4">
        <v>178.29999999999998</v>
      </c>
    </row>
    <row r="729" spans="1:11" x14ac:dyDescent="0.25">
      <c r="A729" t="s">
        <v>25</v>
      </c>
      <c r="B729" t="s">
        <v>52</v>
      </c>
      <c r="C729" t="s">
        <v>18</v>
      </c>
      <c r="D729" t="s">
        <v>114</v>
      </c>
      <c r="E729" s="1">
        <v>42425</v>
      </c>
      <c r="F729" s="1" t="str">
        <f>TEXT(Sales_tbl[[#This Row],[Order Date]],"MMM")</f>
        <v>Feb</v>
      </c>
      <c r="G729" s="1" t="str">
        <f>TEXT(Sales_tbl[[#This Row],[Order Date]],"YYY")</f>
        <v>2016</v>
      </c>
      <c r="H729" t="s">
        <v>20</v>
      </c>
      <c r="I729">
        <v>2</v>
      </c>
      <c r="J729" s="4">
        <v>16.32</v>
      </c>
      <c r="K729" s="4">
        <v>32.64</v>
      </c>
    </row>
    <row r="730" spans="1:11" x14ac:dyDescent="0.25">
      <c r="A730" t="s">
        <v>46</v>
      </c>
      <c r="B730" t="s">
        <v>10</v>
      </c>
      <c r="C730" t="s">
        <v>11</v>
      </c>
      <c r="D730" t="s">
        <v>423</v>
      </c>
      <c r="E730" s="1">
        <v>42425</v>
      </c>
      <c r="F730" s="1" t="str">
        <f>TEXT(Sales_tbl[[#This Row],[Order Date]],"MMM")</f>
        <v>Feb</v>
      </c>
      <c r="G730" s="1" t="str">
        <f>TEXT(Sales_tbl[[#This Row],[Order Date]],"YYY")</f>
        <v>2016</v>
      </c>
      <c r="H730" t="s">
        <v>24</v>
      </c>
      <c r="I730">
        <v>3</v>
      </c>
      <c r="J730" s="4">
        <v>17.829999999999998</v>
      </c>
      <c r="K730" s="4">
        <v>53.489999999999995</v>
      </c>
    </row>
    <row r="731" spans="1:11" x14ac:dyDescent="0.25">
      <c r="A731" t="s">
        <v>25</v>
      </c>
      <c r="B731" t="s">
        <v>17</v>
      </c>
      <c r="C731" t="s">
        <v>18</v>
      </c>
      <c r="D731" t="s">
        <v>424</v>
      </c>
      <c r="E731" s="1">
        <v>42425</v>
      </c>
      <c r="F731" s="1" t="str">
        <f>TEXT(Sales_tbl[[#This Row],[Order Date]],"MMM")</f>
        <v>Feb</v>
      </c>
      <c r="G731" s="1" t="str">
        <f>TEXT(Sales_tbl[[#This Row],[Order Date]],"YYY")</f>
        <v>2016</v>
      </c>
      <c r="H731" t="s">
        <v>13</v>
      </c>
      <c r="I731">
        <v>1</v>
      </c>
      <c r="J731" s="4">
        <v>12.42</v>
      </c>
      <c r="K731" s="4">
        <v>12.42</v>
      </c>
    </row>
    <row r="732" spans="1:11" x14ac:dyDescent="0.25">
      <c r="A732" t="s">
        <v>9</v>
      </c>
      <c r="B732" t="s">
        <v>68</v>
      </c>
      <c r="C732" t="s">
        <v>11</v>
      </c>
      <c r="D732" t="s">
        <v>325</v>
      </c>
      <c r="E732" s="1">
        <v>42425</v>
      </c>
      <c r="F732" s="1" t="str">
        <f>TEXT(Sales_tbl[[#This Row],[Order Date]],"MMM")</f>
        <v>Feb</v>
      </c>
      <c r="G732" s="1" t="str">
        <f>TEXT(Sales_tbl[[#This Row],[Order Date]],"YYY")</f>
        <v>2016</v>
      </c>
      <c r="H732" t="s">
        <v>24</v>
      </c>
      <c r="I732">
        <v>9</v>
      </c>
      <c r="J732" s="4">
        <v>17.829999999999998</v>
      </c>
      <c r="K732" s="4">
        <v>160.46999999999997</v>
      </c>
    </row>
    <row r="733" spans="1:11" x14ac:dyDescent="0.25">
      <c r="A733" t="s">
        <v>30</v>
      </c>
      <c r="B733" t="s">
        <v>21</v>
      </c>
      <c r="C733" t="s">
        <v>11</v>
      </c>
      <c r="D733" t="s">
        <v>22</v>
      </c>
      <c r="E733" s="1">
        <v>42425</v>
      </c>
      <c r="F733" s="1" t="str">
        <f>TEXT(Sales_tbl[[#This Row],[Order Date]],"MMM")</f>
        <v>Feb</v>
      </c>
      <c r="G733" s="1" t="str">
        <f>TEXT(Sales_tbl[[#This Row],[Order Date]],"YYY")</f>
        <v>2016</v>
      </c>
      <c r="H733" t="s">
        <v>20</v>
      </c>
      <c r="I733">
        <v>1</v>
      </c>
      <c r="J733" s="4">
        <v>16.32</v>
      </c>
      <c r="K733" s="4">
        <v>16.32</v>
      </c>
    </row>
    <row r="734" spans="1:11" x14ac:dyDescent="0.25">
      <c r="A734" t="s">
        <v>9</v>
      </c>
      <c r="B734" t="s">
        <v>10</v>
      </c>
      <c r="C734" t="s">
        <v>11</v>
      </c>
      <c r="D734" t="s">
        <v>395</v>
      </c>
      <c r="E734" s="1">
        <v>42425</v>
      </c>
      <c r="F734" s="1" t="str">
        <f>TEXT(Sales_tbl[[#This Row],[Order Date]],"MMM")</f>
        <v>Feb</v>
      </c>
      <c r="G734" s="1" t="str">
        <f>TEXT(Sales_tbl[[#This Row],[Order Date]],"YYY")</f>
        <v>2016</v>
      </c>
      <c r="H734" t="s">
        <v>13</v>
      </c>
      <c r="I734">
        <v>2</v>
      </c>
      <c r="J734" s="4">
        <v>12.42</v>
      </c>
      <c r="K734" s="4">
        <v>24.84</v>
      </c>
    </row>
    <row r="735" spans="1:11" x14ac:dyDescent="0.25">
      <c r="A735" t="s">
        <v>9</v>
      </c>
      <c r="B735" t="s">
        <v>68</v>
      </c>
      <c r="C735" t="s">
        <v>11</v>
      </c>
      <c r="D735" t="s">
        <v>325</v>
      </c>
      <c r="E735" s="1">
        <v>42425</v>
      </c>
      <c r="F735" s="1" t="str">
        <f>TEXT(Sales_tbl[[#This Row],[Order Date]],"MMM")</f>
        <v>Feb</v>
      </c>
      <c r="G735" s="1" t="str">
        <f>TEXT(Sales_tbl[[#This Row],[Order Date]],"YYY")</f>
        <v>2016</v>
      </c>
      <c r="H735" t="s">
        <v>13</v>
      </c>
      <c r="I735">
        <v>2</v>
      </c>
      <c r="J735" s="4">
        <v>12.42</v>
      </c>
      <c r="K735" s="4">
        <v>24.84</v>
      </c>
    </row>
    <row r="736" spans="1:11" x14ac:dyDescent="0.25">
      <c r="A736" t="s">
        <v>30</v>
      </c>
      <c r="B736" t="s">
        <v>21</v>
      </c>
      <c r="C736" t="s">
        <v>11</v>
      </c>
      <c r="D736" t="s">
        <v>191</v>
      </c>
      <c r="E736" s="1">
        <v>42425</v>
      </c>
      <c r="F736" s="1" t="str">
        <f>TEXT(Sales_tbl[[#This Row],[Order Date]],"MMM")</f>
        <v>Feb</v>
      </c>
      <c r="G736" s="1" t="str">
        <f>TEXT(Sales_tbl[[#This Row],[Order Date]],"YYY")</f>
        <v>2016</v>
      </c>
      <c r="H736" t="s">
        <v>20</v>
      </c>
      <c r="I736">
        <v>10</v>
      </c>
      <c r="J736" s="4">
        <v>16.32</v>
      </c>
      <c r="K736" s="4">
        <v>163.19999999999999</v>
      </c>
    </row>
    <row r="737" spans="1:11" x14ac:dyDescent="0.25">
      <c r="A737" t="s">
        <v>25</v>
      </c>
      <c r="B737" t="s">
        <v>17</v>
      </c>
      <c r="C737" t="s">
        <v>18</v>
      </c>
      <c r="D737" t="s">
        <v>425</v>
      </c>
      <c r="E737" s="1">
        <v>42425</v>
      </c>
      <c r="F737" s="1" t="str">
        <f>TEXT(Sales_tbl[[#This Row],[Order Date]],"MMM")</f>
        <v>Feb</v>
      </c>
      <c r="G737" s="1" t="str">
        <f>TEXT(Sales_tbl[[#This Row],[Order Date]],"YYY")</f>
        <v>2016</v>
      </c>
      <c r="H737" t="s">
        <v>27</v>
      </c>
      <c r="I737">
        <v>4</v>
      </c>
      <c r="J737" s="4">
        <v>53.35</v>
      </c>
      <c r="K737" s="4">
        <v>213.4</v>
      </c>
    </row>
    <row r="738" spans="1:11" x14ac:dyDescent="0.25">
      <c r="A738" t="s">
        <v>25</v>
      </c>
      <c r="B738" t="s">
        <v>52</v>
      </c>
      <c r="C738" t="s">
        <v>18</v>
      </c>
      <c r="D738" t="s">
        <v>188</v>
      </c>
      <c r="E738" s="1">
        <v>42425</v>
      </c>
      <c r="F738" s="1" t="str">
        <f>TEXT(Sales_tbl[[#This Row],[Order Date]],"MMM")</f>
        <v>Feb</v>
      </c>
      <c r="G738" s="1" t="str">
        <f>TEXT(Sales_tbl[[#This Row],[Order Date]],"YYY")</f>
        <v>2016</v>
      </c>
      <c r="H738" t="s">
        <v>13</v>
      </c>
      <c r="I738">
        <v>10</v>
      </c>
      <c r="J738" s="4">
        <v>12.42</v>
      </c>
      <c r="K738" s="4">
        <v>124.2</v>
      </c>
    </row>
    <row r="739" spans="1:11" x14ac:dyDescent="0.25">
      <c r="A739" t="s">
        <v>25</v>
      </c>
      <c r="B739" t="s">
        <v>17</v>
      </c>
      <c r="C739" t="s">
        <v>18</v>
      </c>
      <c r="D739" t="s">
        <v>40</v>
      </c>
      <c r="E739" s="1">
        <v>42425</v>
      </c>
      <c r="F739" s="1" t="str">
        <f>TEXT(Sales_tbl[[#This Row],[Order Date]],"MMM")</f>
        <v>Feb</v>
      </c>
      <c r="G739" s="1" t="str">
        <f>TEXT(Sales_tbl[[#This Row],[Order Date]],"YYY")</f>
        <v>2016</v>
      </c>
      <c r="H739" t="s">
        <v>24</v>
      </c>
      <c r="I739">
        <v>6</v>
      </c>
      <c r="J739" s="4">
        <v>17.829999999999998</v>
      </c>
      <c r="K739" s="4">
        <v>106.97999999999999</v>
      </c>
    </row>
    <row r="740" spans="1:11" x14ac:dyDescent="0.25">
      <c r="A740" t="s">
        <v>25</v>
      </c>
      <c r="B740" t="s">
        <v>17</v>
      </c>
      <c r="C740" t="s">
        <v>18</v>
      </c>
      <c r="D740" t="s">
        <v>153</v>
      </c>
      <c r="E740" s="1">
        <v>42426</v>
      </c>
      <c r="F740" s="1" t="str">
        <f>TEXT(Sales_tbl[[#This Row],[Order Date]],"MMM")</f>
        <v>Feb</v>
      </c>
      <c r="G740" s="1" t="str">
        <f>TEXT(Sales_tbl[[#This Row],[Order Date]],"YYY")</f>
        <v>2016</v>
      </c>
      <c r="H740" t="s">
        <v>24</v>
      </c>
      <c r="I740">
        <v>5</v>
      </c>
      <c r="J740" s="4">
        <v>17.829999999999998</v>
      </c>
      <c r="K740" s="4">
        <v>89.149999999999991</v>
      </c>
    </row>
    <row r="741" spans="1:11" x14ac:dyDescent="0.25">
      <c r="A741" t="s">
        <v>25</v>
      </c>
      <c r="B741" t="s">
        <v>17</v>
      </c>
      <c r="C741" t="s">
        <v>18</v>
      </c>
      <c r="D741" t="s">
        <v>294</v>
      </c>
      <c r="E741" s="1">
        <v>42426</v>
      </c>
      <c r="F741" s="1" t="str">
        <f>TEXT(Sales_tbl[[#This Row],[Order Date]],"MMM")</f>
        <v>Feb</v>
      </c>
      <c r="G741" s="1" t="str">
        <f>TEXT(Sales_tbl[[#This Row],[Order Date]],"YYY")</f>
        <v>2016</v>
      </c>
      <c r="H741" t="s">
        <v>13</v>
      </c>
      <c r="I741">
        <v>9</v>
      </c>
      <c r="J741" s="4">
        <v>12.42</v>
      </c>
      <c r="K741" s="4">
        <v>111.78</v>
      </c>
    </row>
    <row r="742" spans="1:11" x14ac:dyDescent="0.25">
      <c r="A742" t="s">
        <v>46</v>
      </c>
      <c r="B742" t="s">
        <v>21</v>
      </c>
      <c r="C742" t="s">
        <v>11</v>
      </c>
      <c r="D742" t="s">
        <v>190</v>
      </c>
      <c r="E742" s="1">
        <v>42426</v>
      </c>
      <c r="F742" s="1" t="str">
        <f>TEXT(Sales_tbl[[#This Row],[Order Date]],"MMM")</f>
        <v>Feb</v>
      </c>
      <c r="G742" s="1" t="str">
        <f>TEXT(Sales_tbl[[#This Row],[Order Date]],"YYY")</f>
        <v>2016</v>
      </c>
      <c r="H742" t="s">
        <v>13</v>
      </c>
      <c r="I742">
        <v>9</v>
      </c>
      <c r="J742" s="4">
        <v>12.42</v>
      </c>
      <c r="K742" s="4">
        <v>111.78</v>
      </c>
    </row>
    <row r="743" spans="1:11" x14ac:dyDescent="0.25">
      <c r="A743" t="s">
        <v>16</v>
      </c>
      <c r="B743" t="s">
        <v>122</v>
      </c>
      <c r="C743" t="s">
        <v>18</v>
      </c>
      <c r="D743" t="s">
        <v>152</v>
      </c>
      <c r="E743" s="1">
        <v>42426</v>
      </c>
      <c r="F743" s="1" t="str">
        <f>TEXT(Sales_tbl[[#This Row],[Order Date]],"MMM")</f>
        <v>Feb</v>
      </c>
      <c r="G743" s="1" t="str">
        <f>TEXT(Sales_tbl[[#This Row],[Order Date]],"YYY")</f>
        <v>2016</v>
      </c>
      <c r="H743" t="s">
        <v>20</v>
      </c>
      <c r="I743">
        <v>10</v>
      </c>
      <c r="J743" s="4">
        <v>16.32</v>
      </c>
      <c r="K743" s="4">
        <v>163.19999999999999</v>
      </c>
    </row>
    <row r="744" spans="1:11" x14ac:dyDescent="0.25">
      <c r="A744" t="s">
        <v>9</v>
      </c>
      <c r="B744" t="s">
        <v>21</v>
      </c>
      <c r="C744" t="s">
        <v>11</v>
      </c>
      <c r="D744" t="s">
        <v>93</v>
      </c>
      <c r="E744" s="1">
        <v>42426</v>
      </c>
      <c r="F744" s="1" t="str">
        <f>TEXT(Sales_tbl[[#This Row],[Order Date]],"MMM")</f>
        <v>Feb</v>
      </c>
      <c r="G744" s="1" t="str">
        <f>TEXT(Sales_tbl[[#This Row],[Order Date]],"YYY")</f>
        <v>2016</v>
      </c>
      <c r="H744" t="s">
        <v>20</v>
      </c>
      <c r="I744">
        <v>5</v>
      </c>
      <c r="J744" s="4">
        <v>16.32</v>
      </c>
      <c r="K744" s="4">
        <v>81.599999999999994</v>
      </c>
    </row>
    <row r="745" spans="1:11" x14ac:dyDescent="0.25">
      <c r="A745" t="s">
        <v>9</v>
      </c>
      <c r="B745" t="s">
        <v>14</v>
      </c>
      <c r="C745" t="s">
        <v>11</v>
      </c>
      <c r="D745" t="s">
        <v>344</v>
      </c>
      <c r="E745" s="1">
        <v>42426</v>
      </c>
      <c r="F745" s="1" t="str">
        <f>TEXT(Sales_tbl[[#This Row],[Order Date]],"MMM")</f>
        <v>Feb</v>
      </c>
      <c r="G745" s="1" t="str">
        <f>TEXT(Sales_tbl[[#This Row],[Order Date]],"YYY")</f>
        <v>2016</v>
      </c>
      <c r="H745" t="s">
        <v>13</v>
      </c>
      <c r="I745">
        <v>4</v>
      </c>
      <c r="J745" s="4">
        <v>12.42</v>
      </c>
      <c r="K745" s="4">
        <v>49.68</v>
      </c>
    </row>
    <row r="746" spans="1:11" x14ac:dyDescent="0.25">
      <c r="A746" t="s">
        <v>9</v>
      </c>
      <c r="B746" t="s">
        <v>10</v>
      </c>
      <c r="C746" t="s">
        <v>11</v>
      </c>
      <c r="D746" t="s">
        <v>119</v>
      </c>
      <c r="E746" s="1">
        <v>42426</v>
      </c>
      <c r="F746" s="1" t="str">
        <f>TEXT(Sales_tbl[[#This Row],[Order Date]],"MMM")</f>
        <v>Feb</v>
      </c>
      <c r="G746" s="1" t="str">
        <f>TEXT(Sales_tbl[[#This Row],[Order Date]],"YYY")</f>
        <v>2016</v>
      </c>
      <c r="H746" t="s">
        <v>20</v>
      </c>
      <c r="I746">
        <v>10</v>
      </c>
      <c r="J746" s="4">
        <v>16.32</v>
      </c>
      <c r="K746" s="4">
        <v>163.19999999999999</v>
      </c>
    </row>
    <row r="747" spans="1:11" x14ac:dyDescent="0.25">
      <c r="A747" t="s">
        <v>25</v>
      </c>
      <c r="B747" t="s">
        <v>17</v>
      </c>
      <c r="C747" t="s">
        <v>18</v>
      </c>
      <c r="D747" t="s">
        <v>332</v>
      </c>
      <c r="E747" s="1">
        <v>42426</v>
      </c>
      <c r="F747" s="1" t="str">
        <f>TEXT(Sales_tbl[[#This Row],[Order Date]],"MMM")</f>
        <v>Feb</v>
      </c>
      <c r="G747" s="1" t="str">
        <f>TEXT(Sales_tbl[[#This Row],[Order Date]],"YYY")</f>
        <v>2016</v>
      </c>
      <c r="H747" t="s">
        <v>20</v>
      </c>
      <c r="I747">
        <v>5</v>
      </c>
      <c r="J747" s="4">
        <v>16.32</v>
      </c>
      <c r="K747" s="4">
        <v>81.599999999999994</v>
      </c>
    </row>
    <row r="748" spans="1:11" x14ac:dyDescent="0.25">
      <c r="A748" t="s">
        <v>25</v>
      </c>
      <c r="B748" t="s">
        <v>122</v>
      </c>
      <c r="C748" t="s">
        <v>18</v>
      </c>
      <c r="D748" t="s">
        <v>426</v>
      </c>
      <c r="E748" s="1">
        <v>42426</v>
      </c>
      <c r="F748" s="1" t="str">
        <f>TEXT(Sales_tbl[[#This Row],[Order Date]],"MMM")</f>
        <v>Feb</v>
      </c>
      <c r="G748" s="1" t="str">
        <f>TEXT(Sales_tbl[[#This Row],[Order Date]],"YYY")</f>
        <v>2016</v>
      </c>
      <c r="H748" t="s">
        <v>13</v>
      </c>
      <c r="I748">
        <v>6</v>
      </c>
      <c r="J748" s="4">
        <v>12.42</v>
      </c>
      <c r="K748" s="4">
        <v>74.52</v>
      </c>
    </row>
    <row r="749" spans="1:11" x14ac:dyDescent="0.25">
      <c r="A749" t="s">
        <v>30</v>
      </c>
      <c r="B749" t="s">
        <v>14</v>
      </c>
      <c r="C749" t="s">
        <v>11</v>
      </c>
      <c r="D749" t="s">
        <v>427</v>
      </c>
      <c r="E749" s="1">
        <v>42426</v>
      </c>
      <c r="F749" s="1" t="str">
        <f>TEXT(Sales_tbl[[#This Row],[Order Date]],"MMM")</f>
        <v>Feb</v>
      </c>
      <c r="G749" s="1" t="str">
        <f>TEXT(Sales_tbl[[#This Row],[Order Date]],"YYY")</f>
        <v>2016</v>
      </c>
      <c r="H749" t="s">
        <v>20</v>
      </c>
      <c r="I749">
        <v>5</v>
      </c>
      <c r="J749" s="4">
        <v>16.32</v>
      </c>
      <c r="K749" s="4">
        <v>81.599999999999994</v>
      </c>
    </row>
    <row r="750" spans="1:11" x14ac:dyDescent="0.25">
      <c r="A750" t="s">
        <v>9</v>
      </c>
      <c r="B750" t="s">
        <v>21</v>
      </c>
      <c r="C750" t="s">
        <v>11</v>
      </c>
      <c r="D750" t="s">
        <v>428</v>
      </c>
      <c r="E750" s="1">
        <v>42426</v>
      </c>
      <c r="F750" s="1" t="str">
        <f>TEXT(Sales_tbl[[#This Row],[Order Date]],"MMM")</f>
        <v>Feb</v>
      </c>
      <c r="G750" s="1" t="str">
        <f>TEXT(Sales_tbl[[#This Row],[Order Date]],"YYY")</f>
        <v>2016</v>
      </c>
      <c r="H750" t="s">
        <v>20</v>
      </c>
      <c r="I750">
        <v>4</v>
      </c>
      <c r="J750" s="4">
        <v>16.32</v>
      </c>
      <c r="K750" s="4">
        <v>65.28</v>
      </c>
    </row>
    <row r="751" spans="1:11" x14ac:dyDescent="0.25">
      <c r="A751" t="s">
        <v>16</v>
      </c>
      <c r="B751" t="s">
        <v>17</v>
      </c>
      <c r="C751" t="s">
        <v>18</v>
      </c>
      <c r="D751" t="s">
        <v>158</v>
      </c>
      <c r="E751" s="1">
        <v>42426</v>
      </c>
      <c r="F751" s="1" t="str">
        <f>TEXT(Sales_tbl[[#This Row],[Order Date]],"MMM")</f>
        <v>Feb</v>
      </c>
      <c r="G751" s="1" t="str">
        <f>TEXT(Sales_tbl[[#This Row],[Order Date]],"YYY")</f>
        <v>2016</v>
      </c>
      <c r="H751" t="s">
        <v>27</v>
      </c>
      <c r="I751">
        <v>6</v>
      </c>
      <c r="J751" s="4">
        <v>53.35</v>
      </c>
      <c r="K751" s="4">
        <v>320.10000000000002</v>
      </c>
    </row>
    <row r="752" spans="1:11" x14ac:dyDescent="0.25">
      <c r="A752" t="s">
        <v>16</v>
      </c>
      <c r="B752" t="s">
        <v>17</v>
      </c>
      <c r="C752" t="s">
        <v>18</v>
      </c>
      <c r="D752" t="s">
        <v>429</v>
      </c>
      <c r="E752" s="1">
        <v>42426</v>
      </c>
      <c r="F752" s="1" t="str">
        <f>TEXT(Sales_tbl[[#This Row],[Order Date]],"MMM")</f>
        <v>Feb</v>
      </c>
      <c r="G752" s="1" t="str">
        <f>TEXT(Sales_tbl[[#This Row],[Order Date]],"YYY")</f>
        <v>2016</v>
      </c>
      <c r="H752" t="s">
        <v>13</v>
      </c>
      <c r="I752">
        <v>4</v>
      </c>
      <c r="J752" s="4">
        <v>12.42</v>
      </c>
      <c r="K752" s="4">
        <v>49.68</v>
      </c>
    </row>
    <row r="753" spans="1:11" x14ac:dyDescent="0.25">
      <c r="A753" t="s">
        <v>9</v>
      </c>
      <c r="B753" t="s">
        <v>10</v>
      </c>
      <c r="C753" t="s">
        <v>11</v>
      </c>
      <c r="D753" t="s">
        <v>430</v>
      </c>
      <c r="E753" s="1">
        <v>42427</v>
      </c>
      <c r="F753" s="1" t="str">
        <f>TEXT(Sales_tbl[[#This Row],[Order Date]],"MMM")</f>
        <v>Feb</v>
      </c>
      <c r="G753" s="1" t="str">
        <f>TEXT(Sales_tbl[[#This Row],[Order Date]],"YYY")</f>
        <v>2016</v>
      </c>
      <c r="H753" t="s">
        <v>27</v>
      </c>
      <c r="I753">
        <v>5</v>
      </c>
      <c r="J753" s="4">
        <v>53.35</v>
      </c>
      <c r="K753" s="4">
        <v>266.75</v>
      </c>
    </row>
    <row r="754" spans="1:11" x14ac:dyDescent="0.25">
      <c r="A754" t="s">
        <v>30</v>
      </c>
      <c r="B754" t="s">
        <v>21</v>
      </c>
      <c r="C754" t="s">
        <v>11</v>
      </c>
      <c r="D754" t="s">
        <v>383</v>
      </c>
      <c r="E754" s="1">
        <v>42427</v>
      </c>
      <c r="F754" s="1" t="str">
        <f>TEXT(Sales_tbl[[#This Row],[Order Date]],"MMM")</f>
        <v>Feb</v>
      </c>
      <c r="G754" s="1" t="str">
        <f>TEXT(Sales_tbl[[#This Row],[Order Date]],"YYY")</f>
        <v>2016</v>
      </c>
      <c r="H754" t="s">
        <v>13</v>
      </c>
      <c r="I754">
        <v>9</v>
      </c>
      <c r="J754" s="4">
        <v>12.42</v>
      </c>
      <c r="K754" s="4">
        <v>111.78</v>
      </c>
    </row>
    <row r="755" spans="1:11" x14ac:dyDescent="0.25">
      <c r="A755" t="s">
        <v>16</v>
      </c>
      <c r="B755" t="s">
        <v>17</v>
      </c>
      <c r="C755" t="s">
        <v>18</v>
      </c>
      <c r="D755" t="s">
        <v>211</v>
      </c>
      <c r="E755" s="1">
        <v>42427</v>
      </c>
      <c r="F755" s="1" t="str">
        <f>TEXT(Sales_tbl[[#This Row],[Order Date]],"MMM")</f>
        <v>Feb</v>
      </c>
      <c r="G755" s="1" t="str">
        <f>TEXT(Sales_tbl[[#This Row],[Order Date]],"YYY")</f>
        <v>2016</v>
      </c>
      <c r="H755" t="s">
        <v>13</v>
      </c>
      <c r="I755">
        <v>4</v>
      </c>
      <c r="J755" s="4">
        <v>12.42</v>
      </c>
      <c r="K755" s="4">
        <v>49.68</v>
      </c>
    </row>
    <row r="756" spans="1:11" x14ac:dyDescent="0.25">
      <c r="A756" t="s">
        <v>16</v>
      </c>
      <c r="B756" t="s">
        <v>34</v>
      </c>
      <c r="C756" t="s">
        <v>18</v>
      </c>
      <c r="D756" t="s">
        <v>301</v>
      </c>
      <c r="E756" s="1">
        <v>42427</v>
      </c>
      <c r="F756" s="1" t="str">
        <f>TEXT(Sales_tbl[[#This Row],[Order Date]],"MMM")</f>
        <v>Feb</v>
      </c>
      <c r="G756" s="1" t="str">
        <f>TEXT(Sales_tbl[[#This Row],[Order Date]],"YYY")</f>
        <v>2016</v>
      </c>
      <c r="H756" t="s">
        <v>13</v>
      </c>
      <c r="I756">
        <v>7</v>
      </c>
      <c r="J756" s="4">
        <v>12.42</v>
      </c>
      <c r="K756" s="4">
        <v>86.94</v>
      </c>
    </row>
    <row r="757" spans="1:11" x14ac:dyDescent="0.25">
      <c r="A757" t="s">
        <v>9</v>
      </c>
      <c r="B757" t="s">
        <v>68</v>
      </c>
      <c r="C757" t="s">
        <v>11</v>
      </c>
      <c r="D757" t="s">
        <v>137</v>
      </c>
      <c r="E757" s="1">
        <v>42427</v>
      </c>
      <c r="F757" s="1" t="str">
        <f>TEXT(Sales_tbl[[#This Row],[Order Date]],"MMM")</f>
        <v>Feb</v>
      </c>
      <c r="G757" s="1" t="str">
        <f>TEXT(Sales_tbl[[#This Row],[Order Date]],"YYY")</f>
        <v>2016</v>
      </c>
      <c r="H757" t="s">
        <v>13</v>
      </c>
      <c r="I757">
        <v>3</v>
      </c>
      <c r="J757" s="4">
        <v>12.42</v>
      </c>
      <c r="K757" s="4">
        <v>37.26</v>
      </c>
    </row>
    <row r="758" spans="1:11" x14ac:dyDescent="0.25">
      <c r="A758" t="s">
        <v>9</v>
      </c>
      <c r="B758" t="s">
        <v>10</v>
      </c>
      <c r="C758" t="s">
        <v>11</v>
      </c>
      <c r="D758" t="s">
        <v>121</v>
      </c>
      <c r="E758" s="1">
        <v>42427</v>
      </c>
      <c r="F758" s="1" t="str">
        <f>TEXT(Sales_tbl[[#This Row],[Order Date]],"MMM")</f>
        <v>Feb</v>
      </c>
      <c r="G758" s="1" t="str">
        <f>TEXT(Sales_tbl[[#This Row],[Order Date]],"YYY")</f>
        <v>2016</v>
      </c>
      <c r="H758" t="s">
        <v>27</v>
      </c>
      <c r="I758">
        <v>6</v>
      </c>
      <c r="J758" s="4">
        <v>53.35</v>
      </c>
      <c r="K758" s="4">
        <v>320.10000000000002</v>
      </c>
    </row>
    <row r="759" spans="1:11" x14ac:dyDescent="0.25">
      <c r="A759" t="s">
        <v>9</v>
      </c>
      <c r="B759" t="s">
        <v>10</v>
      </c>
      <c r="C759" t="s">
        <v>11</v>
      </c>
      <c r="D759" t="s">
        <v>136</v>
      </c>
      <c r="E759" s="1">
        <v>42427</v>
      </c>
      <c r="F759" s="1" t="str">
        <f>TEXT(Sales_tbl[[#This Row],[Order Date]],"MMM")</f>
        <v>Feb</v>
      </c>
      <c r="G759" s="1" t="str">
        <f>TEXT(Sales_tbl[[#This Row],[Order Date]],"YYY")</f>
        <v>2016</v>
      </c>
      <c r="H759" t="s">
        <v>20</v>
      </c>
      <c r="I759">
        <v>4</v>
      </c>
      <c r="J759" s="4">
        <v>16.32</v>
      </c>
      <c r="K759" s="4">
        <v>65.28</v>
      </c>
    </row>
    <row r="760" spans="1:11" x14ac:dyDescent="0.25">
      <c r="A760" t="s">
        <v>9</v>
      </c>
      <c r="B760" t="s">
        <v>68</v>
      </c>
      <c r="C760" t="s">
        <v>11</v>
      </c>
      <c r="D760" t="s">
        <v>287</v>
      </c>
      <c r="E760" s="1">
        <v>42427</v>
      </c>
      <c r="F760" s="1" t="str">
        <f>TEXT(Sales_tbl[[#This Row],[Order Date]],"MMM")</f>
        <v>Feb</v>
      </c>
      <c r="G760" s="1" t="str">
        <f>TEXT(Sales_tbl[[#This Row],[Order Date]],"YYY")</f>
        <v>2016</v>
      </c>
      <c r="H760" t="s">
        <v>13</v>
      </c>
      <c r="I760">
        <v>9</v>
      </c>
      <c r="J760" s="4">
        <v>12.42</v>
      </c>
      <c r="K760" s="4">
        <v>111.78</v>
      </c>
    </row>
    <row r="761" spans="1:11" x14ac:dyDescent="0.25">
      <c r="A761" t="s">
        <v>9</v>
      </c>
      <c r="B761" t="s">
        <v>14</v>
      </c>
      <c r="C761" t="s">
        <v>11</v>
      </c>
      <c r="D761" t="s">
        <v>431</v>
      </c>
      <c r="E761" s="1">
        <v>42428</v>
      </c>
      <c r="F761" s="1" t="str">
        <f>TEXT(Sales_tbl[[#This Row],[Order Date]],"MMM")</f>
        <v>Feb</v>
      </c>
      <c r="G761" s="1" t="str">
        <f>TEXT(Sales_tbl[[#This Row],[Order Date]],"YYY")</f>
        <v>2016</v>
      </c>
      <c r="H761" t="s">
        <v>13</v>
      </c>
      <c r="I761">
        <v>5</v>
      </c>
      <c r="J761" s="4">
        <v>12.42</v>
      </c>
      <c r="K761" s="4">
        <v>62.1</v>
      </c>
    </row>
    <row r="762" spans="1:11" x14ac:dyDescent="0.25">
      <c r="A762" t="s">
        <v>9</v>
      </c>
      <c r="B762" t="s">
        <v>21</v>
      </c>
      <c r="C762" t="s">
        <v>11</v>
      </c>
      <c r="D762" t="s">
        <v>268</v>
      </c>
      <c r="E762" s="1">
        <v>42428</v>
      </c>
      <c r="F762" s="1" t="str">
        <f>TEXT(Sales_tbl[[#This Row],[Order Date]],"MMM")</f>
        <v>Feb</v>
      </c>
      <c r="G762" s="1" t="str">
        <f>TEXT(Sales_tbl[[#This Row],[Order Date]],"YYY")</f>
        <v>2016</v>
      </c>
      <c r="H762" t="s">
        <v>13</v>
      </c>
      <c r="I762">
        <v>8</v>
      </c>
      <c r="J762" s="4">
        <v>12.42</v>
      </c>
      <c r="K762" s="4">
        <v>99.36</v>
      </c>
    </row>
    <row r="763" spans="1:11" x14ac:dyDescent="0.25">
      <c r="A763" t="s">
        <v>25</v>
      </c>
      <c r="B763" t="s">
        <v>17</v>
      </c>
      <c r="C763" t="s">
        <v>18</v>
      </c>
      <c r="D763" t="s">
        <v>211</v>
      </c>
      <c r="E763" s="1">
        <v>42428</v>
      </c>
      <c r="F763" s="1" t="str">
        <f>TEXT(Sales_tbl[[#This Row],[Order Date]],"MMM")</f>
        <v>Feb</v>
      </c>
      <c r="G763" s="1" t="str">
        <f>TEXT(Sales_tbl[[#This Row],[Order Date]],"YYY")</f>
        <v>2016</v>
      </c>
      <c r="H763" t="s">
        <v>13</v>
      </c>
      <c r="I763">
        <v>3</v>
      </c>
      <c r="J763" s="4">
        <v>12.42</v>
      </c>
      <c r="K763" s="4">
        <v>37.26</v>
      </c>
    </row>
    <row r="764" spans="1:11" x14ac:dyDescent="0.25">
      <c r="A764" t="s">
        <v>9</v>
      </c>
      <c r="B764" t="s">
        <v>10</v>
      </c>
      <c r="C764" t="s">
        <v>11</v>
      </c>
      <c r="D764" t="s">
        <v>432</v>
      </c>
      <c r="E764" s="1">
        <v>42428</v>
      </c>
      <c r="F764" s="1" t="str">
        <f>TEXT(Sales_tbl[[#This Row],[Order Date]],"MMM")</f>
        <v>Feb</v>
      </c>
      <c r="G764" s="1" t="str">
        <f>TEXT(Sales_tbl[[#This Row],[Order Date]],"YYY")</f>
        <v>2016</v>
      </c>
      <c r="H764" t="s">
        <v>27</v>
      </c>
      <c r="I764">
        <v>10</v>
      </c>
      <c r="J764" s="4">
        <v>53.35</v>
      </c>
      <c r="K764" s="4">
        <v>533.5</v>
      </c>
    </row>
    <row r="765" spans="1:11" x14ac:dyDescent="0.25">
      <c r="A765" t="s">
        <v>9</v>
      </c>
      <c r="B765" t="s">
        <v>14</v>
      </c>
      <c r="C765" t="s">
        <v>11</v>
      </c>
      <c r="D765" t="s">
        <v>411</v>
      </c>
      <c r="E765" s="1">
        <v>42428</v>
      </c>
      <c r="F765" s="1" t="str">
        <f>TEXT(Sales_tbl[[#This Row],[Order Date]],"MMM")</f>
        <v>Feb</v>
      </c>
      <c r="G765" s="1" t="str">
        <f>TEXT(Sales_tbl[[#This Row],[Order Date]],"YYY")</f>
        <v>2016</v>
      </c>
      <c r="H765" t="s">
        <v>27</v>
      </c>
      <c r="I765">
        <v>3</v>
      </c>
      <c r="J765" s="4">
        <v>53.35</v>
      </c>
      <c r="K765" s="4">
        <v>160.05000000000001</v>
      </c>
    </row>
    <row r="766" spans="1:11" x14ac:dyDescent="0.25">
      <c r="A766" t="s">
        <v>9</v>
      </c>
      <c r="B766" t="s">
        <v>10</v>
      </c>
      <c r="C766" t="s">
        <v>11</v>
      </c>
      <c r="D766" t="s">
        <v>433</v>
      </c>
      <c r="E766" s="1">
        <v>42428</v>
      </c>
      <c r="F766" s="1" t="str">
        <f>TEXT(Sales_tbl[[#This Row],[Order Date]],"MMM")</f>
        <v>Feb</v>
      </c>
      <c r="G766" s="1" t="str">
        <f>TEXT(Sales_tbl[[#This Row],[Order Date]],"YYY")</f>
        <v>2016</v>
      </c>
      <c r="H766" t="s">
        <v>13</v>
      </c>
      <c r="I766">
        <v>1</v>
      </c>
      <c r="J766" s="4">
        <v>12.42</v>
      </c>
      <c r="K766" s="4">
        <v>12.42</v>
      </c>
    </row>
    <row r="767" spans="1:11" x14ac:dyDescent="0.25">
      <c r="A767" t="s">
        <v>25</v>
      </c>
      <c r="B767" t="s">
        <v>52</v>
      </c>
      <c r="C767" t="s">
        <v>18</v>
      </c>
      <c r="D767" t="s">
        <v>302</v>
      </c>
      <c r="E767" s="1">
        <v>42428</v>
      </c>
      <c r="F767" s="1" t="str">
        <f>TEXT(Sales_tbl[[#This Row],[Order Date]],"MMM")</f>
        <v>Feb</v>
      </c>
      <c r="G767" s="1" t="str">
        <f>TEXT(Sales_tbl[[#This Row],[Order Date]],"YYY")</f>
        <v>2016</v>
      </c>
      <c r="H767" t="s">
        <v>24</v>
      </c>
      <c r="I767">
        <v>2</v>
      </c>
      <c r="J767" s="4">
        <v>17.829999999999998</v>
      </c>
      <c r="K767" s="4">
        <v>35.659999999999997</v>
      </c>
    </row>
    <row r="768" spans="1:11" x14ac:dyDescent="0.25">
      <c r="A768" t="s">
        <v>16</v>
      </c>
      <c r="B768" t="s">
        <v>52</v>
      </c>
      <c r="C768" t="s">
        <v>18</v>
      </c>
      <c r="D768" t="s">
        <v>434</v>
      </c>
      <c r="E768" s="1">
        <v>42428</v>
      </c>
      <c r="F768" s="1" t="str">
        <f>TEXT(Sales_tbl[[#This Row],[Order Date]],"MMM")</f>
        <v>Feb</v>
      </c>
      <c r="G768" s="1" t="str">
        <f>TEXT(Sales_tbl[[#This Row],[Order Date]],"YYY")</f>
        <v>2016</v>
      </c>
      <c r="H768" t="s">
        <v>27</v>
      </c>
      <c r="I768">
        <v>5</v>
      </c>
      <c r="J768" s="4">
        <v>53.35</v>
      </c>
      <c r="K768" s="4">
        <v>266.75</v>
      </c>
    </row>
    <row r="769" spans="1:11" x14ac:dyDescent="0.25">
      <c r="A769" t="s">
        <v>25</v>
      </c>
      <c r="B769" t="s">
        <v>34</v>
      </c>
      <c r="C769" t="s">
        <v>18</v>
      </c>
      <c r="D769" t="s">
        <v>157</v>
      </c>
      <c r="E769" s="1">
        <v>42428</v>
      </c>
      <c r="F769" s="1" t="str">
        <f>TEXT(Sales_tbl[[#This Row],[Order Date]],"MMM")</f>
        <v>Feb</v>
      </c>
      <c r="G769" s="1" t="str">
        <f>TEXT(Sales_tbl[[#This Row],[Order Date]],"YYY")</f>
        <v>2016</v>
      </c>
      <c r="H769" t="s">
        <v>20</v>
      </c>
      <c r="I769">
        <v>1</v>
      </c>
      <c r="J769" s="4">
        <v>16.32</v>
      </c>
      <c r="K769" s="4">
        <v>16.32</v>
      </c>
    </row>
    <row r="770" spans="1:11" x14ac:dyDescent="0.25">
      <c r="A770" t="s">
        <v>16</v>
      </c>
      <c r="B770" t="s">
        <v>17</v>
      </c>
      <c r="C770" t="s">
        <v>18</v>
      </c>
      <c r="D770" t="s">
        <v>216</v>
      </c>
      <c r="E770" s="1">
        <v>42428</v>
      </c>
      <c r="F770" s="1" t="str">
        <f>TEXT(Sales_tbl[[#This Row],[Order Date]],"MMM")</f>
        <v>Feb</v>
      </c>
      <c r="G770" s="1" t="str">
        <f>TEXT(Sales_tbl[[#This Row],[Order Date]],"YYY")</f>
        <v>2016</v>
      </c>
      <c r="H770" t="s">
        <v>13</v>
      </c>
      <c r="I770">
        <v>8</v>
      </c>
      <c r="J770" s="4">
        <v>12.42</v>
      </c>
      <c r="K770" s="4">
        <v>99.36</v>
      </c>
    </row>
    <row r="771" spans="1:11" x14ac:dyDescent="0.25">
      <c r="A771" t="s">
        <v>30</v>
      </c>
      <c r="B771" t="s">
        <v>21</v>
      </c>
      <c r="C771" t="s">
        <v>11</v>
      </c>
      <c r="D771" t="s">
        <v>210</v>
      </c>
      <c r="E771" s="1">
        <v>42428</v>
      </c>
      <c r="F771" s="1" t="str">
        <f>TEXT(Sales_tbl[[#This Row],[Order Date]],"MMM")</f>
        <v>Feb</v>
      </c>
      <c r="G771" s="1" t="str">
        <f>TEXT(Sales_tbl[[#This Row],[Order Date]],"YYY")</f>
        <v>2016</v>
      </c>
      <c r="H771" t="s">
        <v>24</v>
      </c>
      <c r="I771">
        <v>1</v>
      </c>
      <c r="J771" s="4">
        <v>17.829999999999998</v>
      </c>
      <c r="K771" s="4">
        <v>17.829999999999998</v>
      </c>
    </row>
    <row r="772" spans="1:11" x14ac:dyDescent="0.25">
      <c r="A772" t="s">
        <v>9</v>
      </c>
      <c r="B772" t="s">
        <v>14</v>
      </c>
      <c r="C772" t="s">
        <v>11</v>
      </c>
      <c r="D772" t="s">
        <v>255</v>
      </c>
      <c r="E772" s="1">
        <v>42428</v>
      </c>
      <c r="F772" s="1" t="str">
        <f>TEXT(Sales_tbl[[#This Row],[Order Date]],"MMM")</f>
        <v>Feb</v>
      </c>
      <c r="G772" s="1" t="str">
        <f>TEXT(Sales_tbl[[#This Row],[Order Date]],"YYY")</f>
        <v>2016</v>
      </c>
      <c r="H772" t="s">
        <v>24</v>
      </c>
      <c r="I772">
        <v>9</v>
      </c>
      <c r="J772" s="4">
        <v>17.829999999999998</v>
      </c>
      <c r="K772" s="4">
        <v>160.46999999999997</v>
      </c>
    </row>
    <row r="773" spans="1:11" x14ac:dyDescent="0.25">
      <c r="A773" t="s">
        <v>9</v>
      </c>
      <c r="B773" t="s">
        <v>10</v>
      </c>
      <c r="C773" t="s">
        <v>11</v>
      </c>
      <c r="D773" t="s">
        <v>283</v>
      </c>
      <c r="E773" s="1">
        <v>42428</v>
      </c>
      <c r="F773" s="1" t="str">
        <f>TEXT(Sales_tbl[[#This Row],[Order Date]],"MMM")</f>
        <v>Feb</v>
      </c>
      <c r="G773" s="1" t="str">
        <f>TEXT(Sales_tbl[[#This Row],[Order Date]],"YYY")</f>
        <v>2016</v>
      </c>
      <c r="H773" t="s">
        <v>20</v>
      </c>
      <c r="I773">
        <v>4</v>
      </c>
      <c r="J773" s="4">
        <v>16.32</v>
      </c>
      <c r="K773" s="4">
        <v>65.28</v>
      </c>
    </row>
    <row r="774" spans="1:11" x14ac:dyDescent="0.25">
      <c r="A774" t="s">
        <v>9</v>
      </c>
      <c r="B774" t="s">
        <v>10</v>
      </c>
      <c r="C774" t="s">
        <v>11</v>
      </c>
      <c r="D774" t="s">
        <v>279</v>
      </c>
      <c r="E774" s="1">
        <v>42428</v>
      </c>
      <c r="F774" s="1" t="str">
        <f>TEXT(Sales_tbl[[#This Row],[Order Date]],"MMM")</f>
        <v>Feb</v>
      </c>
      <c r="G774" s="1" t="str">
        <f>TEXT(Sales_tbl[[#This Row],[Order Date]],"YYY")</f>
        <v>2016</v>
      </c>
      <c r="H774" t="s">
        <v>27</v>
      </c>
      <c r="I774">
        <v>2</v>
      </c>
      <c r="J774" s="4">
        <v>53.35</v>
      </c>
      <c r="K774" s="4">
        <v>106.7</v>
      </c>
    </row>
    <row r="775" spans="1:11" x14ac:dyDescent="0.25">
      <c r="A775" t="s">
        <v>9</v>
      </c>
      <c r="B775" t="s">
        <v>21</v>
      </c>
      <c r="C775" t="s">
        <v>11</v>
      </c>
      <c r="D775" t="s">
        <v>156</v>
      </c>
      <c r="E775" s="1">
        <v>42428</v>
      </c>
      <c r="F775" s="1" t="str">
        <f>TEXT(Sales_tbl[[#This Row],[Order Date]],"MMM")</f>
        <v>Feb</v>
      </c>
      <c r="G775" s="1" t="str">
        <f>TEXT(Sales_tbl[[#This Row],[Order Date]],"YYY")</f>
        <v>2016</v>
      </c>
      <c r="H775" t="s">
        <v>13</v>
      </c>
      <c r="I775">
        <v>1</v>
      </c>
      <c r="J775" s="4">
        <v>12.42</v>
      </c>
      <c r="K775" s="4">
        <v>12.42</v>
      </c>
    </row>
    <row r="776" spans="1:11" x14ac:dyDescent="0.25">
      <c r="A776" t="s">
        <v>16</v>
      </c>
      <c r="B776" t="s">
        <v>122</v>
      </c>
      <c r="C776" t="s">
        <v>18</v>
      </c>
      <c r="D776" t="s">
        <v>426</v>
      </c>
      <c r="E776" s="1">
        <v>42428</v>
      </c>
      <c r="F776" s="1" t="str">
        <f>TEXT(Sales_tbl[[#This Row],[Order Date]],"MMM")</f>
        <v>Feb</v>
      </c>
      <c r="G776" s="1" t="str">
        <f>TEXT(Sales_tbl[[#This Row],[Order Date]],"YYY")</f>
        <v>2016</v>
      </c>
      <c r="H776" t="s">
        <v>13</v>
      </c>
      <c r="I776">
        <v>3</v>
      </c>
      <c r="J776" s="4">
        <v>12.42</v>
      </c>
      <c r="K776" s="4">
        <v>37.26</v>
      </c>
    </row>
    <row r="777" spans="1:11" x14ac:dyDescent="0.25">
      <c r="A777" t="s">
        <v>25</v>
      </c>
      <c r="B777" t="s">
        <v>34</v>
      </c>
      <c r="C777" t="s">
        <v>18</v>
      </c>
      <c r="D777" t="s">
        <v>270</v>
      </c>
      <c r="E777" s="1">
        <v>42428</v>
      </c>
      <c r="F777" s="1" t="str">
        <f>TEXT(Sales_tbl[[#This Row],[Order Date]],"MMM")</f>
        <v>Feb</v>
      </c>
      <c r="G777" s="1" t="str">
        <f>TEXT(Sales_tbl[[#This Row],[Order Date]],"YYY")</f>
        <v>2016</v>
      </c>
      <c r="H777" t="s">
        <v>20</v>
      </c>
      <c r="I777">
        <v>5</v>
      </c>
      <c r="J777" s="4">
        <v>16.32</v>
      </c>
      <c r="K777" s="4">
        <v>81.599999999999994</v>
      </c>
    </row>
    <row r="778" spans="1:11" x14ac:dyDescent="0.25">
      <c r="A778" t="s">
        <v>46</v>
      </c>
      <c r="B778" t="s">
        <v>10</v>
      </c>
      <c r="C778" t="s">
        <v>11</v>
      </c>
      <c r="D778" t="s">
        <v>435</v>
      </c>
      <c r="E778" s="1">
        <v>42428</v>
      </c>
      <c r="F778" s="1" t="str">
        <f>TEXT(Sales_tbl[[#This Row],[Order Date]],"MMM")</f>
        <v>Feb</v>
      </c>
      <c r="G778" s="1" t="str">
        <f>TEXT(Sales_tbl[[#This Row],[Order Date]],"YYY")</f>
        <v>2016</v>
      </c>
      <c r="H778" t="s">
        <v>27</v>
      </c>
      <c r="I778">
        <v>8</v>
      </c>
      <c r="J778" s="4">
        <v>53.35</v>
      </c>
      <c r="K778" s="4">
        <v>426.8</v>
      </c>
    </row>
    <row r="779" spans="1:11" x14ac:dyDescent="0.25">
      <c r="A779" t="s">
        <v>9</v>
      </c>
      <c r="B779" t="s">
        <v>10</v>
      </c>
      <c r="C779" t="s">
        <v>11</v>
      </c>
      <c r="D779" t="s">
        <v>72</v>
      </c>
      <c r="E779" s="1">
        <v>42428</v>
      </c>
      <c r="F779" s="1" t="str">
        <f>TEXT(Sales_tbl[[#This Row],[Order Date]],"MMM")</f>
        <v>Feb</v>
      </c>
      <c r="G779" s="1" t="str">
        <f>TEXT(Sales_tbl[[#This Row],[Order Date]],"YYY")</f>
        <v>2016</v>
      </c>
      <c r="H779" t="s">
        <v>27</v>
      </c>
      <c r="I779">
        <v>1</v>
      </c>
      <c r="J779" s="4">
        <v>53.35</v>
      </c>
      <c r="K779" s="4">
        <v>53.35</v>
      </c>
    </row>
    <row r="780" spans="1:11" x14ac:dyDescent="0.25">
      <c r="A780" t="s">
        <v>25</v>
      </c>
      <c r="B780" t="s">
        <v>17</v>
      </c>
      <c r="C780" t="s">
        <v>18</v>
      </c>
      <c r="D780" t="s">
        <v>377</v>
      </c>
      <c r="E780" s="1">
        <v>42428</v>
      </c>
      <c r="F780" s="1" t="str">
        <f>TEXT(Sales_tbl[[#This Row],[Order Date]],"MMM")</f>
        <v>Feb</v>
      </c>
      <c r="G780" s="1" t="str">
        <f>TEXT(Sales_tbl[[#This Row],[Order Date]],"YYY")</f>
        <v>2016</v>
      </c>
      <c r="H780" t="s">
        <v>20</v>
      </c>
      <c r="I780">
        <v>8</v>
      </c>
      <c r="J780" s="4">
        <v>16.32</v>
      </c>
      <c r="K780" s="4">
        <v>130.56</v>
      </c>
    </row>
    <row r="781" spans="1:11" x14ac:dyDescent="0.25">
      <c r="A781" t="s">
        <v>46</v>
      </c>
      <c r="B781" t="s">
        <v>14</v>
      </c>
      <c r="C781" t="s">
        <v>11</v>
      </c>
      <c r="D781" t="s">
        <v>293</v>
      </c>
      <c r="E781" s="1">
        <v>42429</v>
      </c>
      <c r="F781" s="1" t="str">
        <f>TEXT(Sales_tbl[[#This Row],[Order Date]],"MMM")</f>
        <v>Feb</v>
      </c>
      <c r="G781" s="1" t="str">
        <f>TEXT(Sales_tbl[[#This Row],[Order Date]],"YYY")</f>
        <v>2016</v>
      </c>
      <c r="H781" t="s">
        <v>13</v>
      </c>
      <c r="I781">
        <v>2</v>
      </c>
      <c r="J781" s="4">
        <v>12.42</v>
      </c>
      <c r="K781" s="4">
        <v>24.84</v>
      </c>
    </row>
    <row r="782" spans="1:11" x14ac:dyDescent="0.25">
      <c r="A782" t="s">
        <v>16</v>
      </c>
      <c r="B782" t="s">
        <v>17</v>
      </c>
      <c r="C782" t="s">
        <v>18</v>
      </c>
      <c r="D782" t="s">
        <v>436</v>
      </c>
      <c r="E782" s="1">
        <v>42429</v>
      </c>
      <c r="F782" s="1" t="str">
        <f>TEXT(Sales_tbl[[#This Row],[Order Date]],"MMM")</f>
        <v>Feb</v>
      </c>
      <c r="G782" s="1" t="str">
        <f>TEXT(Sales_tbl[[#This Row],[Order Date]],"YYY")</f>
        <v>2016</v>
      </c>
      <c r="H782" t="s">
        <v>20</v>
      </c>
      <c r="I782">
        <v>1</v>
      </c>
      <c r="J782" s="4">
        <v>16.32</v>
      </c>
      <c r="K782" s="4">
        <v>16.32</v>
      </c>
    </row>
    <row r="783" spans="1:11" x14ac:dyDescent="0.25">
      <c r="A783" t="s">
        <v>9</v>
      </c>
      <c r="B783" t="s">
        <v>14</v>
      </c>
      <c r="C783" t="s">
        <v>11</v>
      </c>
      <c r="D783" t="s">
        <v>307</v>
      </c>
      <c r="E783" s="1">
        <v>42429</v>
      </c>
      <c r="F783" s="1" t="str">
        <f>TEXT(Sales_tbl[[#This Row],[Order Date]],"MMM")</f>
        <v>Feb</v>
      </c>
      <c r="G783" s="1" t="str">
        <f>TEXT(Sales_tbl[[#This Row],[Order Date]],"YYY")</f>
        <v>2016</v>
      </c>
      <c r="H783" t="s">
        <v>13</v>
      </c>
      <c r="I783">
        <v>2</v>
      </c>
      <c r="J783" s="4">
        <v>12.42</v>
      </c>
      <c r="K783" s="4">
        <v>24.84</v>
      </c>
    </row>
    <row r="784" spans="1:11" x14ac:dyDescent="0.25">
      <c r="A784" t="s">
        <v>9</v>
      </c>
      <c r="B784" t="s">
        <v>21</v>
      </c>
      <c r="C784" t="s">
        <v>11</v>
      </c>
      <c r="D784" t="s">
        <v>300</v>
      </c>
      <c r="E784" s="1">
        <v>42429</v>
      </c>
      <c r="F784" s="1" t="str">
        <f>TEXT(Sales_tbl[[#This Row],[Order Date]],"MMM")</f>
        <v>Feb</v>
      </c>
      <c r="G784" s="1" t="str">
        <f>TEXT(Sales_tbl[[#This Row],[Order Date]],"YYY")</f>
        <v>2016</v>
      </c>
      <c r="H784" t="s">
        <v>27</v>
      </c>
      <c r="I784">
        <v>8</v>
      </c>
      <c r="J784" s="4">
        <v>53.35</v>
      </c>
      <c r="K784" s="4">
        <v>426.8</v>
      </c>
    </row>
    <row r="785" spans="1:11" x14ac:dyDescent="0.25">
      <c r="A785" t="s">
        <v>9</v>
      </c>
      <c r="B785" t="s">
        <v>14</v>
      </c>
      <c r="C785" t="s">
        <v>11</v>
      </c>
      <c r="D785" t="s">
        <v>316</v>
      </c>
      <c r="E785" s="1">
        <v>42429</v>
      </c>
      <c r="F785" s="1" t="str">
        <f>TEXT(Sales_tbl[[#This Row],[Order Date]],"MMM")</f>
        <v>Feb</v>
      </c>
      <c r="G785" s="1" t="str">
        <f>TEXT(Sales_tbl[[#This Row],[Order Date]],"YYY")</f>
        <v>2016</v>
      </c>
      <c r="H785" t="s">
        <v>13</v>
      </c>
      <c r="I785">
        <v>2</v>
      </c>
      <c r="J785" s="4">
        <v>12.42</v>
      </c>
      <c r="K785" s="4">
        <v>24.84</v>
      </c>
    </row>
    <row r="786" spans="1:11" x14ac:dyDescent="0.25">
      <c r="A786" t="s">
        <v>30</v>
      </c>
      <c r="B786" t="s">
        <v>14</v>
      </c>
      <c r="C786" t="s">
        <v>11</v>
      </c>
      <c r="D786" t="s">
        <v>134</v>
      </c>
      <c r="E786" s="1">
        <v>42429</v>
      </c>
      <c r="F786" s="1" t="str">
        <f>TEXT(Sales_tbl[[#This Row],[Order Date]],"MMM")</f>
        <v>Feb</v>
      </c>
      <c r="G786" s="1" t="str">
        <f>TEXT(Sales_tbl[[#This Row],[Order Date]],"YYY")</f>
        <v>2016</v>
      </c>
      <c r="H786" t="s">
        <v>24</v>
      </c>
      <c r="I786">
        <v>5</v>
      </c>
      <c r="J786" s="4">
        <v>17.829999999999998</v>
      </c>
      <c r="K786" s="4">
        <v>89.149999999999991</v>
      </c>
    </row>
    <row r="787" spans="1:11" x14ac:dyDescent="0.25">
      <c r="A787" t="s">
        <v>16</v>
      </c>
      <c r="B787" t="s">
        <v>34</v>
      </c>
      <c r="C787" t="s">
        <v>18</v>
      </c>
      <c r="D787" t="s">
        <v>437</v>
      </c>
      <c r="E787" s="1">
        <v>42429</v>
      </c>
      <c r="F787" s="1" t="str">
        <f>TEXT(Sales_tbl[[#This Row],[Order Date]],"MMM")</f>
        <v>Feb</v>
      </c>
      <c r="G787" s="1" t="str">
        <f>TEXT(Sales_tbl[[#This Row],[Order Date]],"YYY")</f>
        <v>2016</v>
      </c>
      <c r="H787" t="s">
        <v>27</v>
      </c>
      <c r="I787">
        <v>2</v>
      </c>
      <c r="J787" s="4">
        <v>53.35</v>
      </c>
      <c r="K787" s="4">
        <v>106.7</v>
      </c>
    </row>
    <row r="788" spans="1:11" x14ac:dyDescent="0.25">
      <c r="A788" t="s">
        <v>30</v>
      </c>
      <c r="B788" t="s">
        <v>10</v>
      </c>
      <c r="C788" t="s">
        <v>11</v>
      </c>
      <c r="D788" t="s">
        <v>339</v>
      </c>
      <c r="E788" s="1">
        <v>42429</v>
      </c>
      <c r="F788" s="1" t="str">
        <f>TEXT(Sales_tbl[[#This Row],[Order Date]],"MMM")</f>
        <v>Feb</v>
      </c>
      <c r="G788" s="1" t="str">
        <f>TEXT(Sales_tbl[[#This Row],[Order Date]],"YYY")</f>
        <v>2016</v>
      </c>
      <c r="H788" t="s">
        <v>13</v>
      </c>
      <c r="I788">
        <v>5</v>
      </c>
      <c r="J788" s="4">
        <v>12.42</v>
      </c>
      <c r="K788" s="4">
        <v>62.1</v>
      </c>
    </row>
    <row r="789" spans="1:11" x14ac:dyDescent="0.25">
      <c r="A789" t="s">
        <v>30</v>
      </c>
      <c r="B789" t="s">
        <v>14</v>
      </c>
      <c r="C789" t="s">
        <v>11</v>
      </c>
      <c r="D789" t="s">
        <v>438</v>
      </c>
      <c r="E789" s="1">
        <v>42429</v>
      </c>
      <c r="F789" s="1" t="str">
        <f>TEXT(Sales_tbl[[#This Row],[Order Date]],"MMM")</f>
        <v>Feb</v>
      </c>
      <c r="G789" s="1" t="str">
        <f>TEXT(Sales_tbl[[#This Row],[Order Date]],"YYY")</f>
        <v>2016</v>
      </c>
      <c r="H789" t="s">
        <v>27</v>
      </c>
      <c r="I789">
        <v>6</v>
      </c>
      <c r="J789" s="4">
        <v>53.35</v>
      </c>
      <c r="K789" s="4">
        <v>320.10000000000002</v>
      </c>
    </row>
    <row r="790" spans="1:11" x14ac:dyDescent="0.25">
      <c r="A790" t="s">
        <v>30</v>
      </c>
      <c r="B790" t="s">
        <v>14</v>
      </c>
      <c r="C790" t="s">
        <v>11</v>
      </c>
      <c r="D790" t="s">
        <v>439</v>
      </c>
      <c r="E790" s="1">
        <v>42429</v>
      </c>
      <c r="F790" s="1" t="str">
        <f>TEXT(Sales_tbl[[#This Row],[Order Date]],"MMM")</f>
        <v>Feb</v>
      </c>
      <c r="G790" s="1" t="str">
        <f>TEXT(Sales_tbl[[#This Row],[Order Date]],"YYY")</f>
        <v>2016</v>
      </c>
      <c r="H790" t="s">
        <v>13</v>
      </c>
      <c r="I790">
        <v>8</v>
      </c>
      <c r="J790" s="4">
        <v>12.42</v>
      </c>
      <c r="K790" s="4">
        <v>99.36</v>
      </c>
    </row>
    <row r="791" spans="1:11" x14ac:dyDescent="0.25">
      <c r="A791" t="s">
        <v>9</v>
      </c>
      <c r="B791" t="s">
        <v>10</v>
      </c>
      <c r="C791" t="s">
        <v>11</v>
      </c>
      <c r="D791" t="s">
        <v>440</v>
      </c>
      <c r="E791" s="1">
        <v>42429</v>
      </c>
      <c r="F791" s="1" t="str">
        <f>TEXT(Sales_tbl[[#This Row],[Order Date]],"MMM")</f>
        <v>Feb</v>
      </c>
      <c r="G791" s="1" t="str">
        <f>TEXT(Sales_tbl[[#This Row],[Order Date]],"YYY")</f>
        <v>2016</v>
      </c>
      <c r="H791" t="s">
        <v>13</v>
      </c>
      <c r="I791">
        <v>6</v>
      </c>
      <c r="J791" s="4">
        <v>12.42</v>
      </c>
      <c r="K791" s="4">
        <v>74.52</v>
      </c>
    </row>
    <row r="792" spans="1:11" x14ac:dyDescent="0.25">
      <c r="A792" t="s">
        <v>25</v>
      </c>
      <c r="B792" t="s">
        <v>17</v>
      </c>
      <c r="C792" t="s">
        <v>18</v>
      </c>
      <c r="D792" t="s">
        <v>351</v>
      </c>
      <c r="E792" s="1">
        <v>42429</v>
      </c>
      <c r="F792" s="1" t="str">
        <f>TEXT(Sales_tbl[[#This Row],[Order Date]],"MMM")</f>
        <v>Feb</v>
      </c>
      <c r="G792" s="1" t="str">
        <f>TEXT(Sales_tbl[[#This Row],[Order Date]],"YYY")</f>
        <v>2016</v>
      </c>
      <c r="H792" t="s">
        <v>24</v>
      </c>
      <c r="I792">
        <v>7</v>
      </c>
      <c r="J792" s="4">
        <v>17.829999999999998</v>
      </c>
      <c r="K792" s="4">
        <v>124.80999999999999</v>
      </c>
    </row>
    <row r="793" spans="1:11" x14ac:dyDescent="0.25">
      <c r="A793" t="s">
        <v>9</v>
      </c>
      <c r="B793" t="s">
        <v>10</v>
      </c>
      <c r="C793" t="s">
        <v>11</v>
      </c>
      <c r="D793" t="s">
        <v>441</v>
      </c>
      <c r="E793" s="1">
        <v>42429</v>
      </c>
      <c r="F793" s="1" t="str">
        <f>TEXT(Sales_tbl[[#This Row],[Order Date]],"MMM")</f>
        <v>Feb</v>
      </c>
      <c r="G793" s="1" t="str">
        <f>TEXT(Sales_tbl[[#This Row],[Order Date]],"YYY")</f>
        <v>2016</v>
      </c>
      <c r="H793" t="s">
        <v>13</v>
      </c>
      <c r="I793">
        <v>7</v>
      </c>
      <c r="J793" s="4">
        <v>12.42</v>
      </c>
      <c r="K793" s="4">
        <v>86.94</v>
      </c>
    </row>
    <row r="794" spans="1:11" x14ac:dyDescent="0.25">
      <c r="A794" t="s">
        <v>9</v>
      </c>
      <c r="B794" t="s">
        <v>14</v>
      </c>
      <c r="C794" t="s">
        <v>11</v>
      </c>
      <c r="D794" t="s">
        <v>442</v>
      </c>
      <c r="E794" s="1">
        <v>42429</v>
      </c>
      <c r="F794" s="1" t="str">
        <f>TEXT(Sales_tbl[[#This Row],[Order Date]],"MMM")</f>
        <v>Feb</v>
      </c>
      <c r="G794" s="1" t="str">
        <f>TEXT(Sales_tbl[[#This Row],[Order Date]],"YYY")</f>
        <v>2016</v>
      </c>
      <c r="H794" t="s">
        <v>27</v>
      </c>
      <c r="I794">
        <v>6</v>
      </c>
      <c r="J794" s="4">
        <v>53.35</v>
      </c>
      <c r="K794" s="4">
        <v>320.10000000000002</v>
      </c>
    </row>
    <row r="795" spans="1:11" x14ac:dyDescent="0.25">
      <c r="A795" t="s">
        <v>30</v>
      </c>
      <c r="B795" t="s">
        <v>10</v>
      </c>
      <c r="C795" t="s">
        <v>11</v>
      </c>
      <c r="D795" t="s">
        <v>102</v>
      </c>
      <c r="E795" s="1">
        <v>42429</v>
      </c>
      <c r="F795" s="1" t="str">
        <f>TEXT(Sales_tbl[[#This Row],[Order Date]],"MMM")</f>
        <v>Feb</v>
      </c>
      <c r="G795" s="1" t="str">
        <f>TEXT(Sales_tbl[[#This Row],[Order Date]],"YYY")</f>
        <v>2016</v>
      </c>
      <c r="H795" t="s">
        <v>24</v>
      </c>
      <c r="I795">
        <v>8</v>
      </c>
      <c r="J795" s="4">
        <v>17.829999999999998</v>
      </c>
      <c r="K795" s="4">
        <v>142.63999999999999</v>
      </c>
    </row>
    <row r="796" spans="1:11" x14ac:dyDescent="0.25">
      <c r="A796" t="s">
        <v>46</v>
      </c>
      <c r="B796" t="s">
        <v>68</v>
      </c>
      <c r="C796" t="s">
        <v>11</v>
      </c>
      <c r="D796" t="s">
        <v>195</v>
      </c>
      <c r="E796" s="1">
        <v>42430</v>
      </c>
      <c r="F796" s="1" t="str">
        <f>TEXT(Sales_tbl[[#This Row],[Order Date]],"MMM")</f>
        <v>Mar</v>
      </c>
      <c r="G796" s="1" t="str">
        <f>TEXT(Sales_tbl[[#This Row],[Order Date]],"YYY")</f>
        <v>2016</v>
      </c>
      <c r="H796" t="s">
        <v>13</v>
      </c>
      <c r="I796">
        <v>2</v>
      </c>
      <c r="J796" s="4">
        <v>12.42</v>
      </c>
      <c r="K796" s="4">
        <v>24.84</v>
      </c>
    </row>
    <row r="797" spans="1:11" x14ac:dyDescent="0.25">
      <c r="A797" t="s">
        <v>9</v>
      </c>
      <c r="B797" t="s">
        <v>10</v>
      </c>
      <c r="C797" t="s">
        <v>11</v>
      </c>
      <c r="D797" t="s">
        <v>354</v>
      </c>
      <c r="E797" s="1">
        <v>42430</v>
      </c>
      <c r="F797" s="1" t="str">
        <f>TEXT(Sales_tbl[[#This Row],[Order Date]],"MMM")</f>
        <v>Mar</v>
      </c>
      <c r="G797" s="1" t="str">
        <f>TEXT(Sales_tbl[[#This Row],[Order Date]],"YYY")</f>
        <v>2016</v>
      </c>
      <c r="H797" t="s">
        <v>13</v>
      </c>
      <c r="I797">
        <v>5</v>
      </c>
      <c r="J797" s="4">
        <v>12.42</v>
      </c>
      <c r="K797" s="4">
        <v>62.1</v>
      </c>
    </row>
    <row r="798" spans="1:11" x14ac:dyDescent="0.25">
      <c r="A798" t="s">
        <v>9</v>
      </c>
      <c r="B798" t="s">
        <v>21</v>
      </c>
      <c r="C798" t="s">
        <v>11</v>
      </c>
      <c r="D798" t="s">
        <v>358</v>
      </c>
      <c r="E798" s="1">
        <v>42430</v>
      </c>
      <c r="F798" s="1" t="str">
        <f>TEXT(Sales_tbl[[#This Row],[Order Date]],"MMM")</f>
        <v>Mar</v>
      </c>
      <c r="G798" s="1" t="str">
        <f>TEXT(Sales_tbl[[#This Row],[Order Date]],"YYY")</f>
        <v>2016</v>
      </c>
      <c r="H798" t="s">
        <v>20</v>
      </c>
      <c r="I798">
        <v>10</v>
      </c>
      <c r="J798" s="4">
        <v>16.32</v>
      </c>
      <c r="K798" s="4">
        <v>163.19999999999999</v>
      </c>
    </row>
    <row r="799" spans="1:11" x14ac:dyDescent="0.25">
      <c r="A799" t="s">
        <v>30</v>
      </c>
      <c r="B799" t="s">
        <v>10</v>
      </c>
      <c r="C799" t="s">
        <v>11</v>
      </c>
      <c r="D799" t="s">
        <v>279</v>
      </c>
      <c r="E799" s="1">
        <v>42430</v>
      </c>
      <c r="F799" s="1" t="str">
        <f>TEXT(Sales_tbl[[#This Row],[Order Date]],"MMM")</f>
        <v>Mar</v>
      </c>
      <c r="G799" s="1" t="str">
        <f>TEXT(Sales_tbl[[#This Row],[Order Date]],"YYY")</f>
        <v>2016</v>
      </c>
      <c r="H799" t="s">
        <v>27</v>
      </c>
      <c r="I799">
        <v>8</v>
      </c>
      <c r="J799" s="4">
        <v>53.35</v>
      </c>
      <c r="K799" s="4">
        <v>426.8</v>
      </c>
    </row>
    <row r="800" spans="1:11" x14ac:dyDescent="0.25">
      <c r="A800" t="s">
        <v>16</v>
      </c>
      <c r="B800" t="s">
        <v>122</v>
      </c>
      <c r="C800" t="s">
        <v>18</v>
      </c>
      <c r="D800" t="s">
        <v>443</v>
      </c>
      <c r="E800" s="1">
        <v>42430</v>
      </c>
      <c r="F800" s="1" t="str">
        <f>TEXT(Sales_tbl[[#This Row],[Order Date]],"MMM")</f>
        <v>Mar</v>
      </c>
      <c r="G800" s="1" t="str">
        <f>TEXT(Sales_tbl[[#This Row],[Order Date]],"YYY")</f>
        <v>2016</v>
      </c>
      <c r="H800" t="s">
        <v>27</v>
      </c>
      <c r="I800">
        <v>3</v>
      </c>
      <c r="J800" s="4">
        <v>53.35</v>
      </c>
      <c r="K800" s="4">
        <v>160.05000000000001</v>
      </c>
    </row>
    <row r="801" spans="1:11" x14ac:dyDescent="0.25">
      <c r="A801" t="s">
        <v>9</v>
      </c>
      <c r="B801" t="s">
        <v>10</v>
      </c>
      <c r="C801" t="s">
        <v>11</v>
      </c>
      <c r="D801" t="s">
        <v>441</v>
      </c>
      <c r="E801" s="1">
        <v>42430</v>
      </c>
      <c r="F801" s="1" t="str">
        <f>TEXT(Sales_tbl[[#This Row],[Order Date]],"MMM")</f>
        <v>Mar</v>
      </c>
      <c r="G801" s="1" t="str">
        <f>TEXT(Sales_tbl[[#This Row],[Order Date]],"YYY")</f>
        <v>2016</v>
      </c>
      <c r="H801" t="s">
        <v>13</v>
      </c>
      <c r="I801">
        <v>3</v>
      </c>
      <c r="J801" s="4">
        <v>12.42</v>
      </c>
      <c r="K801" s="4">
        <v>37.26</v>
      </c>
    </row>
    <row r="802" spans="1:11" x14ac:dyDescent="0.25">
      <c r="A802" t="s">
        <v>9</v>
      </c>
      <c r="B802" t="s">
        <v>21</v>
      </c>
      <c r="C802" t="s">
        <v>11</v>
      </c>
      <c r="D802" t="s">
        <v>236</v>
      </c>
      <c r="E802" s="1">
        <v>42430</v>
      </c>
      <c r="F802" s="1" t="str">
        <f>TEXT(Sales_tbl[[#This Row],[Order Date]],"MMM")</f>
        <v>Mar</v>
      </c>
      <c r="G802" s="1" t="str">
        <f>TEXT(Sales_tbl[[#This Row],[Order Date]],"YYY")</f>
        <v>2016</v>
      </c>
      <c r="H802" t="s">
        <v>13</v>
      </c>
      <c r="I802">
        <v>3</v>
      </c>
      <c r="J802" s="4">
        <v>12.42</v>
      </c>
      <c r="K802" s="4">
        <v>37.26</v>
      </c>
    </row>
    <row r="803" spans="1:11" x14ac:dyDescent="0.25">
      <c r="A803" t="s">
        <v>16</v>
      </c>
      <c r="B803" t="s">
        <v>17</v>
      </c>
      <c r="C803" t="s">
        <v>18</v>
      </c>
      <c r="D803" t="s">
        <v>369</v>
      </c>
      <c r="E803" s="1">
        <v>42430</v>
      </c>
      <c r="F803" s="1" t="str">
        <f>TEXT(Sales_tbl[[#This Row],[Order Date]],"MMM")</f>
        <v>Mar</v>
      </c>
      <c r="G803" s="1" t="str">
        <f>TEXT(Sales_tbl[[#This Row],[Order Date]],"YYY")</f>
        <v>2016</v>
      </c>
      <c r="H803" t="s">
        <v>13</v>
      </c>
      <c r="I803">
        <v>8</v>
      </c>
      <c r="J803" s="4">
        <v>12.42</v>
      </c>
      <c r="K803" s="4">
        <v>99.36</v>
      </c>
    </row>
    <row r="804" spans="1:11" x14ac:dyDescent="0.25">
      <c r="A804" t="s">
        <v>30</v>
      </c>
      <c r="B804" t="s">
        <v>10</v>
      </c>
      <c r="C804" t="s">
        <v>11</v>
      </c>
      <c r="D804" t="s">
        <v>335</v>
      </c>
      <c r="E804" s="1">
        <v>42430</v>
      </c>
      <c r="F804" s="1" t="str">
        <f>TEXT(Sales_tbl[[#This Row],[Order Date]],"MMM")</f>
        <v>Mar</v>
      </c>
      <c r="G804" s="1" t="str">
        <f>TEXT(Sales_tbl[[#This Row],[Order Date]],"YYY")</f>
        <v>2016</v>
      </c>
      <c r="H804" t="s">
        <v>20</v>
      </c>
      <c r="I804">
        <v>6</v>
      </c>
      <c r="J804" s="4">
        <v>16.32</v>
      </c>
      <c r="K804" s="4">
        <v>97.92</v>
      </c>
    </row>
    <row r="805" spans="1:11" x14ac:dyDescent="0.25">
      <c r="A805" t="s">
        <v>30</v>
      </c>
      <c r="B805" t="s">
        <v>21</v>
      </c>
      <c r="C805" t="s">
        <v>11</v>
      </c>
      <c r="D805" t="s">
        <v>93</v>
      </c>
      <c r="E805" s="1">
        <v>42430</v>
      </c>
      <c r="F805" s="1" t="str">
        <f>TEXT(Sales_tbl[[#This Row],[Order Date]],"MMM")</f>
        <v>Mar</v>
      </c>
      <c r="G805" s="1" t="str">
        <f>TEXT(Sales_tbl[[#This Row],[Order Date]],"YYY")</f>
        <v>2016</v>
      </c>
      <c r="H805" t="s">
        <v>13</v>
      </c>
      <c r="I805">
        <v>3</v>
      </c>
      <c r="J805" s="4">
        <v>12.42</v>
      </c>
      <c r="K805" s="4">
        <v>37.26</v>
      </c>
    </row>
    <row r="806" spans="1:11" x14ac:dyDescent="0.25">
      <c r="A806" t="s">
        <v>9</v>
      </c>
      <c r="B806" t="s">
        <v>21</v>
      </c>
      <c r="C806" t="s">
        <v>11</v>
      </c>
      <c r="D806" t="s">
        <v>264</v>
      </c>
      <c r="E806" s="1">
        <v>42430</v>
      </c>
      <c r="F806" s="1" t="str">
        <f>TEXT(Sales_tbl[[#This Row],[Order Date]],"MMM")</f>
        <v>Mar</v>
      </c>
      <c r="G806" s="1" t="str">
        <f>TEXT(Sales_tbl[[#This Row],[Order Date]],"YYY")</f>
        <v>2016</v>
      </c>
      <c r="H806" t="s">
        <v>13</v>
      </c>
      <c r="I806">
        <v>7</v>
      </c>
      <c r="J806" s="4">
        <v>12.42</v>
      </c>
      <c r="K806" s="4">
        <v>86.94</v>
      </c>
    </row>
    <row r="807" spans="1:11" x14ac:dyDescent="0.25">
      <c r="A807" t="s">
        <v>9</v>
      </c>
      <c r="B807" t="s">
        <v>10</v>
      </c>
      <c r="C807" t="s">
        <v>11</v>
      </c>
      <c r="D807" t="s">
        <v>91</v>
      </c>
      <c r="E807" s="1">
        <v>42430</v>
      </c>
      <c r="F807" s="1" t="str">
        <f>TEXT(Sales_tbl[[#This Row],[Order Date]],"MMM")</f>
        <v>Mar</v>
      </c>
      <c r="G807" s="1" t="str">
        <f>TEXT(Sales_tbl[[#This Row],[Order Date]],"YYY")</f>
        <v>2016</v>
      </c>
      <c r="H807" t="s">
        <v>13</v>
      </c>
      <c r="I807">
        <v>10</v>
      </c>
      <c r="J807" s="4">
        <v>12.42</v>
      </c>
      <c r="K807" s="4">
        <v>124.2</v>
      </c>
    </row>
    <row r="808" spans="1:11" x14ac:dyDescent="0.25">
      <c r="A808" t="s">
        <v>9</v>
      </c>
      <c r="B808" t="s">
        <v>10</v>
      </c>
      <c r="C808" t="s">
        <v>11</v>
      </c>
      <c r="D808" t="s">
        <v>363</v>
      </c>
      <c r="E808" s="1">
        <v>42430</v>
      </c>
      <c r="F808" s="1" t="str">
        <f>TEXT(Sales_tbl[[#This Row],[Order Date]],"MMM")</f>
        <v>Mar</v>
      </c>
      <c r="G808" s="1" t="str">
        <f>TEXT(Sales_tbl[[#This Row],[Order Date]],"YYY")</f>
        <v>2016</v>
      </c>
      <c r="H808" t="s">
        <v>27</v>
      </c>
      <c r="I808">
        <v>9</v>
      </c>
      <c r="J808" s="4">
        <v>53.35</v>
      </c>
      <c r="K808" s="4">
        <v>480.15000000000003</v>
      </c>
    </row>
    <row r="809" spans="1:11" x14ac:dyDescent="0.25">
      <c r="A809" t="s">
        <v>9</v>
      </c>
      <c r="B809" t="s">
        <v>10</v>
      </c>
      <c r="C809" t="s">
        <v>11</v>
      </c>
      <c r="D809" t="s">
        <v>409</v>
      </c>
      <c r="E809" s="1">
        <v>42430</v>
      </c>
      <c r="F809" s="1" t="str">
        <f>TEXT(Sales_tbl[[#This Row],[Order Date]],"MMM")</f>
        <v>Mar</v>
      </c>
      <c r="G809" s="1" t="str">
        <f>TEXT(Sales_tbl[[#This Row],[Order Date]],"YYY")</f>
        <v>2016</v>
      </c>
      <c r="H809" t="s">
        <v>20</v>
      </c>
      <c r="I809">
        <v>3</v>
      </c>
      <c r="J809" s="4">
        <v>16.32</v>
      </c>
      <c r="K809" s="4">
        <v>48.96</v>
      </c>
    </row>
    <row r="810" spans="1:11" x14ac:dyDescent="0.25">
      <c r="A810" t="s">
        <v>46</v>
      </c>
      <c r="B810" t="s">
        <v>21</v>
      </c>
      <c r="C810" t="s">
        <v>11</v>
      </c>
      <c r="D810" t="s">
        <v>444</v>
      </c>
      <c r="E810" s="1">
        <v>42430</v>
      </c>
      <c r="F810" s="1" t="str">
        <f>TEXT(Sales_tbl[[#This Row],[Order Date]],"MMM")</f>
        <v>Mar</v>
      </c>
      <c r="G810" s="1" t="str">
        <f>TEXT(Sales_tbl[[#This Row],[Order Date]],"YYY")</f>
        <v>2016</v>
      </c>
      <c r="H810" t="s">
        <v>24</v>
      </c>
      <c r="I810">
        <v>8</v>
      </c>
      <c r="J810" s="4">
        <v>17.829999999999998</v>
      </c>
      <c r="K810" s="4">
        <v>142.63999999999999</v>
      </c>
    </row>
    <row r="811" spans="1:11" x14ac:dyDescent="0.25">
      <c r="A811" t="s">
        <v>9</v>
      </c>
      <c r="B811" t="s">
        <v>10</v>
      </c>
      <c r="C811" t="s">
        <v>11</v>
      </c>
      <c r="D811" t="s">
        <v>441</v>
      </c>
      <c r="E811" s="1">
        <v>42430</v>
      </c>
      <c r="F811" s="1" t="str">
        <f>TEXT(Sales_tbl[[#This Row],[Order Date]],"MMM")</f>
        <v>Mar</v>
      </c>
      <c r="G811" s="1" t="str">
        <f>TEXT(Sales_tbl[[#This Row],[Order Date]],"YYY")</f>
        <v>2016</v>
      </c>
      <c r="H811" t="s">
        <v>20</v>
      </c>
      <c r="I811">
        <v>2</v>
      </c>
      <c r="J811" s="4">
        <v>16.32</v>
      </c>
      <c r="K811" s="4">
        <v>32.64</v>
      </c>
    </row>
    <row r="812" spans="1:11" x14ac:dyDescent="0.25">
      <c r="A812" t="s">
        <v>30</v>
      </c>
      <c r="B812" t="s">
        <v>10</v>
      </c>
      <c r="C812" t="s">
        <v>11</v>
      </c>
      <c r="D812" t="s">
        <v>100</v>
      </c>
      <c r="E812" s="1">
        <v>42430</v>
      </c>
      <c r="F812" s="1" t="str">
        <f>TEXT(Sales_tbl[[#This Row],[Order Date]],"MMM")</f>
        <v>Mar</v>
      </c>
      <c r="G812" s="1" t="str">
        <f>TEXT(Sales_tbl[[#This Row],[Order Date]],"YYY")</f>
        <v>2016</v>
      </c>
      <c r="H812" t="s">
        <v>27</v>
      </c>
      <c r="I812">
        <v>6</v>
      </c>
      <c r="J812" s="4">
        <v>53.35</v>
      </c>
      <c r="K812" s="4">
        <v>320.10000000000002</v>
      </c>
    </row>
    <row r="813" spans="1:11" x14ac:dyDescent="0.25">
      <c r="A813" t="s">
        <v>30</v>
      </c>
      <c r="B813" t="s">
        <v>14</v>
      </c>
      <c r="C813" t="s">
        <v>11</v>
      </c>
      <c r="D813" t="s">
        <v>343</v>
      </c>
      <c r="E813" s="1">
        <v>42430</v>
      </c>
      <c r="F813" s="1" t="str">
        <f>TEXT(Sales_tbl[[#This Row],[Order Date]],"MMM")</f>
        <v>Mar</v>
      </c>
      <c r="G813" s="1" t="str">
        <f>TEXT(Sales_tbl[[#This Row],[Order Date]],"YYY")</f>
        <v>2016</v>
      </c>
      <c r="H813" t="s">
        <v>24</v>
      </c>
      <c r="I813">
        <v>10</v>
      </c>
      <c r="J813" s="4">
        <v>17.829999999999998</v>
      </c>
      <c r="K813" s="4">
        <v>178.29999999999998</v>
      </c>
    </row>
    <row r="814" spans="1:11" x14ac:dyDescent="0.25">
      <c r="A814" t="s">
        <v>9</v>
      </c>
      <c r="B814" t="s">
        <v>10</v>
      </c>
      <c r="C814" t="s">
        <v>11</v>
      </c>
      <c r="D814" t="s">
        <v>419</v>
      </c>
      <c r="E814" s="1">
        <v>42430</v>
      </c>
      <c r="F814" s="1" t="str">
        <f>TEXT(Sales_tbl[[#This Row],[Order Date]],"MMM")</f>
        <v>Mar</v>
      </c>
      <c r="G814" s="1" t="str">
        <f>TEXT(Sales_tbl[[#This Row],[Order Date]],"YYY")</f>
        <v>2016</v>
      </c>
      <c r="H814" t="s">
        <v>27</v>
      </c>
      <c r="I814">
        <v>10</v>
      </c>
      <c r="J814" s="4">
        <v>53.35</v>
      </c>
      <c r="K814" s="4">
        <v>533.5</v>
      </c>
    </row>
    <row r="815" spans="1:11" x14ac:dyDescent="0.25">
      <c r="A815" t="s">
        <v>16</v>
      </c>
      <c r="B815" t="s">
        <v>34</v>
      </c>
      <c r="C815" t="s">
        <v>18</v>
      </c>
      <c r="D815" t="s">
        <v>131</v>
      </c>
      <c r="E815" s="1">
        <v>42431</v>
      </c>
      <c r="F815" s="1" t="str">
        <f>TEXT(Sales_tbl[[#This Row],[Order Date]],"MMM")</f>
        <v>Mar</v>
      </c>
      <c r="G815" s="1" t="str">
        <f>TEXT(Sales_tbl[[#This Row],[Order Date]],"YYY")</f>
        <v>2016</v>
      </c>
      <c r="H815" t="s">
        <v>27</v>
      </c>
      <c r="I815">
        <v>5</v>
      </c>
      <c r="J815" s="4">
        <v>53.35</v>
      </c>
      <c r="K815" s="4">
        <v>266.75</v>
      </c>
    </row>
    <row r="816" spans="1:11" x14ac:dyDescent="0.25">
      <c r="A816" t="s">
        <v>46</v>
      </c>
      <c r="B816" t="s">
        <v>21</v>
      </c>
      <c r="C816" t="s">
        <v>11</v>
      </c>
      <c r="D816" t="s">
        <v>349</v>
      </c>
      <c r="E816" s="1">
        <v>42431</v>
      </c>
      <c r="F816" s="1" t="str">
        <f>TEXT(Sales_tbl[[#This Row],[Order Date]],"MMM")</f>
        <v>Mar</v>
      </c>
      <c r="G816" s="1" t="str">
        <f>TEXT(Sales_tbl[[#This Row],[Order Date]],"YYY")</f>
        <v>2016</v>
      </c>
      <c r="H816" t="s">
        <v>20</v>
      </c>
      <c r="I816">
        <v>2</v>
      </c>
      <c r="J816" s="4">
        <v>16.32</v>
      </c>
      <c r="K816" s="4">
        <v>32.64</v>
      </c>
    </row>
    <row r="817" spans="1:11" x14ac:dyDescent="0.25">
      <c r="A817" t="s">
        <v>25</v>
      </c>
      <c r="B817" t="s">
        <v>34</v>
      </c>
      <c r="C817" t="s">
        <v>18</v>
      </c>
      <c r="D817" t="s">
        <v>132</v>
      </c>
      <c r="E817" s="1">
        <v>42431</v>
      </c>
      <c r="F817" s="1" t="str">
        <f>TEXT(Sales_tbl[[#This Row],[Order Date]],"MMM")</f>
        <v>Mar</v>
      </c>
      <c r="G817" s="1" t="str">
        <f>TEXT(Sales_tbl[[#This Row],[Order Date]],"YYY")</f>
        <v>2016</v>
      </c>
      <c r="H817" t="s">
        <v>13</v>
      </c>
      <c r="I817">
        <v>2</v>
      </c>
      <c r="J817" s="4">
        <v>12.42</v>
      </c>
      <c r="K817" s="4">
        <v>24.84</v>
      </c>
    </row>
    <row r="818" spans="1:11" x14ac:dyDescent="0.25">
      <c r="A818" t="s">
        <v>30</v>
      </c>
      <c r="B818" t="s">
        <v>10</v>
      </c>
      <c r="C818" t="s">
        <v>11</v>
      </c>
      <c r="D818" t="s">
        <v>220</v>
      </c>
      <c r="E818" s="1">
        <v>42431</v>
      </c>
      <c r="F818" s="1" t="str">
        <f>TEXT(Sales_tbl[[#This Row],[Order Date]],"MMM")</f>
        <v>Mar</v>
      </c>
      <c r="G818" s="1" t="str">
        <f>TEXT(Sales_tbl[[#This Row],[Order Date]],"YYY")</f>
        <v>2016</v>
      </c>
      <c r="H818" t="s">
        <v>27</v>
      </c>
      <c r="I818">
        <v>4</v>
      </c>
      <c r="J818" s="4">
        <v>53.35</v>
      </c>
      <c r="K818" s="4">
        <v>213.4</v>
      </c>
    </row>
    <row r="819" spans="1:11" x14ac:dyDescent="0.25">
      <c r="A819" t="s">
        <v>16</v>
      </c>
      <c r="B819" t="s">
        <v>52</v>
      </c>
      <c r="C819" t="s">
        <v>18</v>
      </c>
      <c r="D819" t="s">
        <v>115</v>
      </c>
      <c r="E819" s="1">
        <v>42431</v>
      </c>
      <c r="F819" s="1" t="str">
        <f>TEXT(Sales_tbl[[#This Row],[Order Date]],"MMM")</f>
        <v>Mar</v>
      </c>
      <c r="G819" s="1" t="str">
        <f>TEXT(Sales_tbl[[#This Row],[Order Date]],"YYY")</f>
        <v>2016</v>
      </c>
      <c r="H819" t="s">
        <v>13</v>
      </c>
      <c r="I819">
        <v>8</v>
      </c>
      <c r="J819" s="4">
        <v>12.42</v>
      </c>
      <c r="K819" s="4">
        <v>99.36</v>
      </c>
    </row>
    <row r="820" spans="1:11" x14ac:dyDescent="0.25">
      <c r="A820" t="s">
        <v>30</v>
      </c>
      <c r="B820" t="s">
        <v>21</v>
      </c>
      <c r="C820" t="s">
        <v>11</v>
      </c>
      <c r="D820" t="s">
        <v>349</v>
      </c>
      <c r="E820" s="1">
        <v>42431</v>
      </c>
      <c r="F820" s="1" t="str">
        <f>TEXT(Sales_tbl[[#This Row],[Order Date]],"MMM")</f>
        <v>Mar</v>
      </c>
      <c r="G820" s="1" t="str">
        <f>TEXT(Sales_tbl[[#This Row],[Order Date]],"YYY")</f>
        <v>2016</v>
      </c>
      <c r="H820" t="s">
        <v>27</v>
      </c>
      <c r="I820">
        <v>7</v>
      </c>
      <c r="J820" s="4">
        <v>53.35</v>
      </c>
      <c r="K820" s="4">
        <v>373.45</v>
      </c>
    </row>
    <row r="821" spans="1:11" x14ac:dyDescent="0.25">
      <c r="A821" t="s">
        <v>9</v>
      </c>
      <c r="B821" t="s">
        <v>21</v>
      </c>
      <c r="C821" t="s">
        <v>11</v>
      </c>
      <c r="D821" t="s">
        <v>368</v>
      </c>
      <c r="E821" s="1">
        <v>42431</v>
      </c>
      <c r="F821" s="1" t="str">
        <f>TEXT(Sales_tbl[[#This Row],[Order Date]],"MMM")</f>
        <v>Mar</v>
      </c>
      <c r="G821" s="1" t="str">
        <f>TEXT(Sales_tbl[[#This Row],[Order Date]],"YYY")</f>
        <v>2016</v>
      </c>
      <c r="H821" t="s">
        <v>13</v>
      </c>
      <c r="I821">
        <v>4</v>
      </c>
      <c r="J821" s="4">
        <v>12.42</v>
      </c>
      <c r="K821" s="4">
        <v>49.68</v>
      </c>
    </row>
    <row r="822" spans="1:11" x14ac:dyDescent="0.25">
      <c r="A822" t="s">
        <v>30</v>
      </c>
      <c r="B822" t="s">
        <v>21</v>
      </c>
      <c r="C822" t="s">
        <v>11</v>
      </c>
      <c r="D822" t="s">
        <v>380</v>
      </c>
      <c r="E822" s="1">
        <v>42431</v>
      </c>
      <c r="F822" s="1" t="str">
        <f>TEXT(Sales_tbl[[#This Row],[Order Date]],"MMM")</f>
        <v>Mar</v>
      </c>
      <c r="G822" s="1" t="str">
        <f>TEXT(Sales_tbl[[#This Row],[Order Date]],"YYY")</f>
        <v>2016</v>
      </c>
      <c r="H822" t="s">
        <v>13</v>
      </c>
      <c r="I822">
        <v>6</v>
      </c>
      <c r="J822" s="4">
        <v>12.42</v>
      </c>
      <c r="K822" s="4">
        <v>74.52</v>
      </c>
    </row>
    <row r="823" spans="1:11" x14ac:dyDescent="0.25">
      <c r="A823" t="s">
        <v>9</v>
      </c>
      <c r="B823" t="s">
        <v>68</v>
      </c>
      <c r="C823" t="s">
        <v>11</v>
      </c>
      <c r="D823" t="s">
        <v>445</v>
      </c>
      <c r="E823" s="1">
        <v>42431</v>
      </c>
      <c r="F823" s="1" t="str">
        <f>TEXT(Sales_tbl[[#This Row],[Order Date]],"MMM")</f>
        <v>Mar</v>
      </c>
      <c r="G823" s="1" t="str">
        <f>TEXT(Sales_tbl[[#This Row],[Order Date]],"YYY")</f>
        <v>2016</v>
      </c>
      <c r="H823" t="s">
        <v>27</v>
      </c>
      <c r="I823">
        <v>8</v>
      </c>
      <c r="J823" s="4">
        <v>53.35</v>
      </c>
      <c r="K823" s="4">
        <v>426.8</v>
      </c>
    </row>
    <row r="824" spans="1:11" x14ac:dyDescent="0.25">
      <c r="A824" t="s">
        <v>9</v>
      </c>
      <c r="B824" t="s">
        <v>10</v>
      </c>
      <c r="C824" t="s">
        <v>11</v>
      </c>
      <c r="D824" t="s">
        <v>106</v>
      </c>
      <c r="E824" s="1">
        <v>42431</v>
      </c>
      <c r="F824" s="1" t="str">
        <f>TEXT(Sales_tbl[[#This Row],[Order Date]],"MMM")</f>
        <v>Mar</v>
      </c>
      <c r="G824" s="1" t="str">
        <f>TEXT(Sales_tbl[[#This Row],[Order Date]],"YYY")</f>
        <v>2016</v>
      </c>
      <c r="H824" t="s">
        <v>20</v>
      </c>
      <c r="I824">
        <v>5</v>
      </c>
      <c r="J824" s="4">
        <v>16.32</v>
      </c>
      <c r="K824" s="4">
        <v>81.599999999999994</v>
      </c>
    </row>
    <row r="825" spans="1:11" x14ac:dyDescent="0.25">
      <c r="A825" t="s">
        <v>25</v>
      </c>
      <c r="B825" t="s">
        <v>34</v>
      </c>
      <c r="C825" t="s">
        <v>18</v>
      </c>
      <c r="D825" t="s">
        <v>446</v>
      </c>
      <c r="E825" s="1">
        <v>42431</v>
      </c>
      <c r="F825" s="1" t="str">
        <f>TEXT(Sales_tbl[[#This Row],[Order Date]],"MMM")</f>
        <v>Mar</v>
      </c>
      <c r="G825" s="1" t="str">
        <f>TEXT(Sales_tbl[[#This Row],[Order Date]],"YYY")</f>
        <v>2016</v>
      </c>
      <c r="H825" t="s">
        <v>20</v>
      </c>
      <c r="I825">
        <v>1</v>
      </c>
      <c r="J825" s="4">
        <v>16.32</v>
      </c>
      <c r="K825" s="4">
        <v>16.32</v>
      </c>
    </row>
    <row r="826" spans="1:11" x14ac:dyDescent="0.25">
      <c r="A826" t="s">
        <v>9</v>
      </c>
      <c r="B826" t="s">
        <v>68</v>
      </c>
      <c r="C826" t="s">
        <v>11</v>
      </c>
      <c r="D826" t="s">
        <v>399</v>
      </c>
      <c r="E826" s="1">
        <v>42431</v>
      </c>
      <c r="F826" s="1" t="str">
        <f>TEXT(Sales_tbl[[#This Row],[Order Date]],"MMM")</f>
        <v>Mar</v>
      </c>
      <c r="G826" s="1" t="str">
        <f>TEXT(Sales_tbl[[#This Row],[Order Date]],"YYY")</f>
        <v>2016</v>
      </c>
      <c r="H826" t="s">
        <v>13</v>
      </c>
      <c r="I826">
        <v>4</v>
      </c>
      <c r="J826" s="4">
        <v>12.42</v>
      </c>
      <c r="K826" s="4">
        <v>49.68</v>
      </c>
    </row>
    <row r="827" spans="1:11" x14ac:dyDescent="0.25">
      <c r="A827" t="s">
        <v>25</v>
      </c>
      <c r="B827" t="s">
        <v>52</v>
      </c>
      <c r="C827" t="s">
        <v>18</v>
      </c>
      <c r="D827" t="s">
        <v>98</v>
      </c>
      <c r="E827" s="1">
        <v>42431</v>
      </c>
      <c r="F827" s="1" t="str">
        <f>TEXT(Sales_tbl[[#This Row],[Order Date]],"MMM")</f>
        <v>Mar</v>
      </c>
      <c r="G827" s="1" t="str">
        <f>TEXT(Sales_tbl[[#This Row],[Order Date]],"YYY")</f>
        <v>2016</v>
      </c>
      <c r="H827" t="s">
        <v>13</v>
      </c>
      <c r="I827">
        <v>10</v>
      </c>
      <c r="J827" s="4">
        <v>12.42</v>
      </c>
      <c r="K827" s="4">
        <v>124.2</v>
      </c>
    </row>
    <row r="828" spans="1:11" x14ac:dyDescent="0.25">
      <c r="A828" t="s">
        <v>9</v>
      </c>
      <c r="B828" t="s">
        <v>14</v>
      </c>
      <c r="C828" t="s">
        <v>11</v>
      </c>
      <c r="D828" t="s">
        <v>417</v>
      </c>
      <c r="E828" s="1">
        <v>42431</v>
      </c>
      <c r="F828" s="1" t="str">
        <f>TEXT(Sales_tbl[[#This Row],[Order Date]],"MMM")</f>
        <v>Mar</v>
      </c>
      <c r="G828" s="1" t="str">
        <f>TEXT(Sales_tbl[[#This Row],[Order Date]],"YYY")</f>
        <v>2016</v>
      </c>
      <c r="H828" t="s">
        <v>20</v>
      </c>
      <c r="I828">
        <v>6</v>
      </c>
      <c r="J828" s="4">
        <v>16.32</v>
      </c>
      <c r="K828" s="4">
        <v>97.92</v>
      </c>
    </row>
    <row r="829" spans="1:11" x14ac:dyDescent="0.25">
      <c r="A829" t="s">
        <v>9</v>
      </c>
      <c r="B829" t="s">
        <v>68</v>
      </c>
      <c r="C829" t="s">
        <v>11</v>
      </c>
      <c r="D829" t="s">
        <v>287</v>
      </c>
      <c r="E829" s="1">
        <v>42431</v>
      </c>
      <c r="F829" s="1" t="str">
        <f>TEXT(Sales_tbl[[#This Row],[Order Date]],"MMM")</f>
        <v>Mar</v>
      </c>
      <c r="G829" s="1" t="str">
        <f>TEXT(Sales_tbl[[#This Row],[Order Date]],"YYY")</f>
        <v>2016</v>
      </c>
      <c r="H829" t="s">
        <v>20</v>
      </c>
      <c r="I829">
        <v>7</v>
      </c>
      <c r="J829" s="4">
        <v>16.32</v>
      </c>
      <c r="K829" s="4">
        <v>114.24000000000001</v>
      </c>
    </row>
    <row r="830" spans="1:11" x14ac:dyDescent="0.25">
      <c r="A830" t="s">
        <v>16</v>
      </c>
      <c r="B830" t="s">
        <v>17</v>
      </c>
      <c r="C830" t="s">
        <v>18</v>
      </c>
      <c r="D830" t="s">
        <v>197</v>
      </c>
      <c r="E830" s="1">
        <v>42432</v>
      </c>
      <c r="F830" s="1" t="str">
        <f>TEXT(Sales_tbl[[#This Row],[Order Date]],"MMM")</f>
        <v>Mar</v>
      </c>
      <c r="G830" s="1" t="str">
        <f>TEXT(Sales_tbl[[#This Row],[Order Date]],"YYY")</f>
        <v>2016</v>
      </c>
      <c r="H830" t="s">
        <v>13</v>
      </c>
      <c r="I830">
        <v>9</v>
      </c>
      <c r="J830" s="4">
        <v>12.42</v>
      </c>
      <c r="K830" s="4">
        <v>111.78</v>
      </c>
    </row>
    <row r="831" spans="1:11" x14ac:dyDescent="0.25">
      <c r="A831" t="s">
        <v>30</v>
      </c>
      <c r="B831" t="s">
        <v>68</v>
      </c>
      <c r="C831" t="s">
        <v>11</v>
      </c>
      <c r="D831" t="s">
        <v>70</v>
      </c>
      <c r="E831" s="1">
        <v>42432</v>
      </c>
      <c r="F831" s="1" t="str">
        <f>TEXT(Sales_tbl[[#This Row],[Order Date]],"MMM")</f>
        <v>Mar</v>
      </c>
      <c r="G831" s="1" t="str">
        <f>TEXT(Sales_tbl[[#This Row],[Order Date]],"YYY")</f>
        <v>2016</v>
      </c>
      <c r="H831" t="s">
        <v>13</v>
      </c>
      <c r="I831">
        <v>6</v>
      </c>
      <c r="J831" s="4">
        <v>12.42</v>
      </c>
      <c r="K831" s="4">
        <v>74.52</v>
      </c>
    </row>
    <row r="832" spans="1:11" x14ac:dyDescent="0.25">
      <c r="A832" t="s">
        <v>9</v>
      </c>
      <c r="B832" t="s">
        <v>10</v>
      </c>
      <c r="C832" t="s">
        <v>11</v>
      </c>
      <c r="D832" t="s">
        <v>447</v>
      </c>
      <c r="E832" s="1">
        <v>42432</v>
      </c>
      <c r="F832" s="1" t="str">
        <f>TEXT(Sales_tbl[[#This Row],[Order Date]],"MMM")</f>
        <v>Mar</v>
      </c>
      <c r="G832" s="1" t="str">
        <f>TEXT(Sales_tbl[[#This Row],[Order Date]],"YYY")</f>
        <v>2016</v>
      </c>
      <c r="H832" t="s">
        <v>20</v>
      </c>
      <c r="I832">
        <v>2</v>
      </c>
      <c r="J832" s="4">
        <v>16.32</v>
      </c>
      <c r="K832" s="4">
        <v>32.64</v>
      </c>
    </row>
    <row r="833" spans="1:11" x14ac:dyDescent="0.25">
      <c r="A833" t="s">
        <v>30</v>
      </c>
      <c r="B833" t="s">
        <v>10</v>
      </c>
      <c r="C833" t="s">
        <v>11</v>
      </c>
      <c r="D833" t="s">
        <v>220</v>
      </c>
      <c r="E833" s="1">
        <v>42432</v>
      </c>
      <c r="F833" s="1" t="str">
        <f>TEXT(Sales_tbl[[#This Row],[Order Date]],"MMM")</f>
        <v>Mar</v>
      </c>
      <c r="G833" s="1" t="str">
        <f>TEXT(Sales_tbl[[#This Row],[Order Date]],"YYY")</f>
        <v>2016</v>
      </c>
      <c r="H833" t="s">
        <v>13</v>
      </c>
      <c r="I833">
        <v>10</v>
      </c>
      <c r="J833" s="4">
        <v>12.42</v>
      </c>
      <c r="K833" s="4">
        <v>124.2</v>
      </c>
    </row>
    <row r="834" spans="1:11" x14ac:dyDescent="0.25">
      <c r="A834" t="s">
        <v>16</v>
      </c>
      <c r="B834" t="s">
        <v>17</v>
      </c>
      <c r="C834" t="s">
        <v>18</v>
      </c>
      <c r="D834" t="s">
        <v>394</v>
      </c>
      <c r="E834" s="1">
        <v>42432</v>
      </c>
      <c r="F834" s="1" t="str">
        <f>TEXT(Sales_tbl[[#This Row],[Order Date]],"MMM")</f>
        <v>Mar</v>
      </c>
      <c r="G834" s="1" t="str">
        <f>TEXT(Sales_tbl[[#This Row],[Order Date]],"YYY")</f>
        <v>2016</v>
      </c>
      <c r="H834" t="s">
        <v>13</v>
      </c>
      <c r="I834">
        <v>8</v>
      </c>
      <c r="J834" s="4">
        <v>12.42</v>
      </c>
      <c r="K834" s="4">
        <v>99.36</v>
      </c>
    </row>
    <row r="835" spans="1:11" x14ac:dyDescent="0.25">
      <c r="A835" t="s">
        <v>25</v>
      </c>
      <c r="B835" t="s">
        <v>52</v>
      </c>
      <c r="C835" t="s">
        <v>18</v>
      </c>
      <c r="D835" t="s">
        <v>127</v>
      </c>
      <c r="E835" s="1">
        <v>42432</v>
      </c>
      <c r="F835" s="1" t="str">
        <f>TEXT(Sales_tbl[[#This Row],[Order Date]],"MMM")</f>
        <v>Mar</v>
      </c>
      <c r="G835" s="1" t="str">
        <f>TEXT(Sales_tbl[[#This Row],[Order Date]],"YYY")</f>
        <v>2016</v>
      </c>
      <c r="H835" t="s">
        <v>24</v>
      </c>
      <c r="I835">
        <v>1</v>
      </c>
      <c r="J835" s="4">
        <v>17.829999999999998</v>
      </c>
      <c r="K835" s="4">
        <v>17.829999999999998</v>
      </c>
    </row>
    <row r="836" spans="1:11" x14ac:dyDescent="0.25">
      <c r="A836" t="s">
        <v>25</v>
      </c>
      <c r="B836" t="s">
        <v>34</v>
      </c>
      <c r="C836" t="s">
        <v>18</v>
      </c>
      <c r="D836" t="s">
        <v>97</v>
      </c>
      <c r="E836" s="1">
        <v>42432</v>
      </c>
      <c r="F836" s="1" t="str">
        <f>TEXT(Sales_tbl[[#This Row],[Order Date]],"MMM")</f>
        <v>Mar</v>
      </c>
      <c r="G836" s="1" t="str">
        <f>TEXT(Sales_tbl[[#This Row],[Order Date]],"YYY")</f>
        <v>2016</v>
      </c>
      <c r="H836" t="s">
        <v>27</v>
      </c>
      <c r="I836">
        <v>1</v>
      </c>
      <c r="J836" s="4">
        <v>53.35</v>
      </c>
      <c r="K836" s="4">
        <v>53.35</v>
      </c>
    </row>
    <row r="837" spans="1:11" x14ac:dyDescent="0.25">
      <c r="A837" t="s">
        <v>30</v>
      </c>
      <c r="B837" t="s">
        <v>21</v>
      </c>
      <c r="C837" t="s">
        <v>11</v>
      </c>
      <c r="D837" t="s">
        <v>448</v>
      </c>
      <c r="E837" s="1">
        <v>42432</v>
      </c>
      <c r="F837" s="1" t="str">
        <f>TEXT(Sales_tbl[[#This Row],[Order Date]],"MMM")</f>
        <v>Mar</v>
      </c>
      <c r="G837" s="1" t="str">
        <f>TEXT(Sales_tbl[[#This Row],[Order Date]],"YYY")</f>
        <v>2016</v>
      </c>
      <c r="H837" t="s">
        <v>27</v>
      </c>
      <c r="I837">
        <v>3</v>
      </c>
      <c r="J837" s="4">
        <v>53.35</v>
      </c>
      <c r="K837" s="4">
        <v>160.05000000000001</v>
      </c>
    </row>
    <row r="838" spans="1:11" x14ac:dyDescent="0.25">
      <c r="A838" t="s">
        <v>30</v>
      </c>
      <c r="B838" t="s">
        <v>10</v>
      </c>
      <c r="C838" t="s">
        <v>11</v>
      </c>
      <c r="D838" t="s">
        <v>186</v>
      </c>
      <c r="E838" s="1">
        <v>42432</v>
      </c>
      <c r="F838" s="1" t="str">
        <f>TEXT(Sales_tbl[[#This Row],[Order Date]],"MMM")</f>
        <v>Mar</v>
      </c>
      <c r="G838" s="1" t="str">
        <f>TEXT(Sales_tbl[[#This Row],[Order Date]],"YYY")</f>
        <v>2016</v>
      </c>
      <c r="H838" t="s">
        <v>13</v>
      </c>
      <c r="I838">
        <v>9</v>
      </c>
      <c r="J838" s="4">
        <v>12.42</v>
      </c>
      <c r="K838" s="4">
        <v>111.78</v>
      </c>
    </row>
    <row r="839" spans="1:11" x14ac:dyDescent="0.25">
      <c r="A839" t="s">
        <v>46</v>
      </c>
      <c r="B839" t="s">
        <v>14</v>
      </c>
      <c r="C839" t="s">
        <v>11</v>
      </c>
      <c r="D839" t="s">
        <v>412</v>
      </c>
      <c r="E839" s="1">
        <v>42432</v>
      </c>
      <c r="F839" s="1" t="str">
        <f>TEXT(Sales_tbl[[#This Row],[Order Date]],"MMM")</f>
        <v>Mar</v>
      </c>
      <c r="G839" s="1" t="str">
        <f>TEXT(Sales_tbl[[#This Row],[Order Date]],"YYY")</f>
        <v>2016</v>
      </c>
      <c r="H839" t="s">
        <v>24</v>
      </c>
      <c r="I839">
        <v>7</v>
      </c>
      <c r="J839" s="4">
        <v>17.829999999999998</v>
      </c>
      <c r="K839" s="4">
        <v>124.80999999999999</v>
      </c>
    </row>
    <row r="840" spans="1:11" x14ac:dyDescent="0.25">
      <c r="A840" t="s">
        <v>25</v>
      </c>
      <c r="B840" t="s">
        <v>34</v>
      </c>
      <c r="C840" t="s">
        <v>18</v>
      </c>
      <c r="D840" t="s">
        <v>164</v>
      </c>
      <c r="E840" s="1">
        <v>42432</v>
      </c>
      <c r="F840" s="1" t="str">
        <f>TEXT(Sales_tbl[[#This Row],[Order Date]],"MMM")</f>
        <v>Mar</v>
      </c>
      <c r="G840" s="1" t="str">
        <f>TEXT(Sales_tbl[[#This Row],[Order Date]],"YYY")</f>
        <v>2016</v>
      </c>
      <c r="H840" t="s">
        <v>24</v>
      </c>
      <c r="I840">
        <v>4</v>
      </c>
      <c r="J840" s="4">
        <v>17.829999999999998</v>
      </c>
      <c r="K840" s="4">
        <v>71.319999999999993</v>
      </c>
    </row>
    <row r="841" spans="1:11" x14ac:dyDescent="0.25">
      <c r="A841" t="s">
        <v>25</v>
      </c>
      <c r="B841" t="s">
        <v>17</v>
      </c>
      <c r="C841" t="s">
        <v>18</v>
      </c>
      <c r="D841" t="s">
        <v>418</v>
      </c>
      <c r="E841" s="1">
        <v>42432</v>
      </c>
      <c r="F841" s="1" t="str">
        <f>TEXT(Sales_tbl[[#This Row],[Order Date]],"MMM")</f>
        <v>Mar</v>
      </c>
      <c r="G841" s="1" t="str">
        <f>TEXT(Sales_tbl[[#This Row],[Order Date]],"YYY")</f>
        <v>2016</v>
      </c>
      <c r="H841" t="s">
        <v>24</v>
      </c>
      <c r="I841">
        <v>10</v>
      </c>
      <c r="J841" s="4">
        <v>17.829999999999998</v>
      </c>
      <c r="K841" s="4">
        <v>178.29999999999998</v>
      </c>
    </row>
    <row r="842" spans="1:11" x14ac:dyDescent="0.25">
      <c r="A842" t="s">
        <v>16</v>
      </c>
      <c r="B842" t="s">
        <v>52</v>
      </c>
      <c r="C842" t="s">
        <v>18</v>
      </c>
      <c r="D842" t="s">
        <v>272</v>
      </c>
      <c r="E842" s="1">
        <v>42432</v>
      </c>
      <c r="F842" s="1" t="str">
        <f>TEXT(Sales_tbl[[#This Row],[Order Date]],"MMM")</f>
        <v>Mar</v>
      </c>
      <c r="G842" s="1" t="str">
        <f>TEXT(Sales_tbl[[#This Row],[Order Date]],"YYY")</f>
        <v>2016</v>
      </c>
      <c r="H842" t="s">
        <v>20</v>
      </c>
      <c r="I842">
        <v>4</v>
      </c>
      <c r="J842" s="4">
        <v>16.32</v>
      </c>
      <c r="K842" s="4">
        <v>65.28</v>
      </c>
    </row>
    <row r="843" spans="1:11" x14ac:dyDescent="0.25">
      <c r="A843" t="s">
        <v>9</v>
      </c>
      <c r="B843" t="s">
        <v>14</v>
      </c>
      <c r="C843" t="s">
        <v>11</v>
      </c>
      <c r="D843" t="s">
        <v>449</v>
      </c>
      <c r="E843" s="1">
        <v>42432</v>
      </c>
      <c r="F843" s="1" t="str">
        <f>TEXT(Sales_tbl[[#This Row],[Order Date]],"MMM")</f>
        <v>Mar</v>
      </c>
      <c r="G843" s="1" t="str">
        <f>TEXT(Sales_tbl[[#This Row],[Order Date]],"YYY")</f>
        <v>2016</v>
      </c>
      <c r="H843" t="s">
        <v>13</v>
      </c>
      <c r="I843">
        <v>5</v>
      </c>
      <c r="J843" s="4">
        <v>12.42</v>
      </c>
      <c r="K843" s="4">
        <v>62.1</v>
      </c>
    </row>
    <row r="844" spans="1:11" x14ac:dyDescent="0.25">
      <c r="A844" t="s">
        <v>9</v>
      </c>
      <c r="B844" t="s">
        <v>21</v>
      </c>
      <c r="C844" t="s">
        <v>11</v>
      </c>
      <c r="D844" t="s">
        <v>358</v>
      </c>
      <c r="E844" s="1">
        <v>42432</v>
      </c>
      <c r="F844" s="1" t="str">
        <f>TEXT(Sales_tbl[[#This Row],[Order Date]],"MMM")</f>
        <v>Mar</v>
      </c>
      <c r="G844" s="1" t="str">
        <f>TEXT(Sales_tbl[[#This Row],[Order Date]],"YYY")</f>
        <v>2016</v>
      </c>
      <c r="H844" t="s">
        <v>24</v>
      </c>
      <c r="I844">
        <v>9</v>
      </c>
      <c r="J844" s="4">
        <v>17.829999999999998</v>
      </c>
      <c r="K844" s="4">
        <v>160.46999999999997</v>
      </c>
    </row>
    <row r="845" spans="1:11" x14ac:dyDescent="0.25">
      <c r="A845" t="s">
        <v>16</v>
      </c>
      <c r="B845" t="s">
        <v>34</v>
      </c>
      <c r="C845" t="s">
        <v>18</v>
      </c>
      <c r="D845" t="s">
        <v>267</v>
      </c>
      <c r="E845" s="1">
        <v>42432</v>
      </c>
      <c r="F845" s="1" t="str">
        <f>TEXT(Sales_tbl[[#This Row],[Order Date]],"MMM")</f>
        <v>Mar</v>
      </c>
      <c r="G845" s="1" t="str">
        <f>TEXT(Sales_tbl[[#This Row],[Order Date]],"YYY")</f>
        <v>2016</v>
      </c>
      <c r="H845" t="s">
        <v>27</v>
      </c>
      <c r="I845">
        <v>5</v>
      </c>
      <c r="J845" s="4">
        <v>53.35</v>
      </c>
      <c r="K845" s="4">
        <v>266.75</v>
      </c>
    </row>
    <row r="846" spans="1:11" x14ac:dyDescent="0.25">
      <c r="A846" t="s">
        <v>9</v>
      </c>
      <c r="B846" t="s">
        <v>21</v>
      </c>
      <c r="C846" t="s">
        <v>11</v>
      </c>
      <c r="D846" t="s">
        <v>362</v>
      </c>
      <c r="E846" s="1">
        <v>42432</v>
      </c>
      <c r="F846" s="1" t="str">
        <f>TEXT(Sales_tbl[[#This Row],[Order Date]],"MMM")</f>
        <v>Mar</v>
      </c>
      <c r="G846" s="1" t="str">
        <f>TEXT(Sales_tbl[[#This Row],[Order Date]],"YYY")</f>
        <v>2016</v>
      </c>
      <c r="H846" t="s">
        <v>20</v>
      </c>
      <c r="I846">
        <v>2</v>
      </c>
      <c r="J846" s="4">
        <v>16.32</v>
      </c>
      <c r="K846" s="4">
        <v>32.64</v>
      </c>
    </row>
    <row r="847" spans="1:11" x14ac:dyDescent="0.25">
      <c r="A847" t="s">
        <v>9</v>
      </c>
      <c r="B847" t="s">
        <v>10</v>
      </c>
      <c r="C847" t="s">
        <v>11</v>
      </c>
      <c r="D847" t="s">
        <v>73</v>
      </c>
      <c r="E847" s="1">
        <v>42432</v>
      </c>
      <c r="F847" s="1" t="str">
        <f>TEXT(Sales_tbl[[#This Row],[Order Date]],"MMM")</f>
        <v>Mar</v>
      </c>
      <c r="G847" s="1" t="str">
        <f>TEXT(Sales_tbl[[#This Row],[Order Date]],"YYY")</f>
        <v>2016</v>
      </c>
      <c r="H847" t="s">
        <v>13</v>
      </c>
      <c r="I847">
        <v>4</v>
      </c>
      <c r="J847" s="4">
        <v>12.42</v>
      </c>
      <c r="K847" s="4">
        <v>49.68</v>
      </c>
    </row>
    <row r="848" spans="1:11" x14ac:dyDescent="0.25">
      <c r="A848" t="s">
        <v>16</v>
      </c>
      <c r="B848" t="s">
        <v>17</v>
      </c>
      <c r="C848" t="s">
        <v>18</v>
      </c>
      <c r="D848" t="s">
        <v>230</v>
      </c>
      <c r="E848" s="1">
        <v>42432</v>
      </c>
      <c r="F848" s="1" t="str">
        <f>TEXT(Sales_tbl[[#This Row],[Order Date]],"MMM")</f>
        <v>Mar</v>
      </c>
      <c r="G848" s="1" t="str">
        <f>TEXT(Sales_tbl[[#This Row],[Order Date]],"YYY")</f>
        <v>2016</v>
      </c>
      <c r="H848" t="s">
        <v>24</v>
      </c>
      <c r="I848">
        <v>2</v>
      </c>
      <c r="J848" s="4">
        <v>17.829999999999998</v>
      </c>
      <c r="K848" s="4">
        <v>35.659999999999997</v>
      </c>
    </row>
    <row r="849" spans="1:11" x14ac:dyDescent="0.25">
      <c r="A849" t="s">
        <v>9</v>
      </c>
      <c r="B849" t="s">
        <v>68</v>
      </c>
      <c r="C849" t="s">
        <v>11</v>
      </c>
      <c r="D849" t="s">
        <v>450</v>
      </c>
      <c r="E849" s="1">
        <v>42432</v>
      </c>
      <c r="F849" s="1" t="str">
        <f>TEXT(Sales_tbl[[#This Row],[Order Date]],"MMM")</f>
        <v>Mar</v>
      </c>
      <c r="G849" s="1" t="str">
        <f>TEXT(Sales_tbl[[#This Row],[Order Date]],"YYY")</f>
        <v>2016</v>
      </c>
      <c r="H849" t="s">
        <v>24</v>
      </c>
      <c r="I849">
        <v>7</v>
      </c>
      <c r="J849" s="4">
        <v>17.829999999999998</v>
      </c>
      <c r="K849" s="4">
        <v>124.80999999999999</v>
      </c>
    </row>
    <row r="850" spans="1:11" x14ac:dyDescent="0.25">
      <c r="A850" t="s">
        <v>16</v>
      </c>
      <c r="B850" t="s">
        <v>17</v>
      </c>
      <c r="C850" t="s">
        <v>18</v>
      </c>
      <c r="D850" t="s">
        <v>41</v>
      </c>
      <c r="E850" s="1">
        <v>42433</v>
      </c>
      <c r="F850" s="1" t="str">
        <f>TEXT(Sales_tbl[[#This Row],[Order Date]],"MMM")</f>
        <v>Mar</v>
      </c>
      <c r="G850" s="1" t="str">
        <f>TEXT(Sales_tbl[[#This Row],[Order Date]],"YYY")</f>
        <v>2016</v>
      </c>
      <c r="H850" t="s">
        <v>13</v>
      </c>
      <c r="I850">
        <v>6</v>
      </c>
      <c r="J850" s="4">
        <v>12.42</v>
      </c>
      <c r="K850" s="4">
        <v>74.52</v>
      </c>
    </row>
    <row r="851" spans="1:11" x14ac:dyDescent="0.25">
      <c r="A851" t="s">
        <v>25</v>
      </c>
      <c r="B851" t="s">
        <v>34</v>
      </c>
      <c r="C851" t="s">
        <v>18</v>
      </c>
      <c r="D851" t="s">
        <v>314</v>
      </c>
      <c r="E851" s="1">
        <v>42433</v>
      </c>
      <c r="F851" s="1" t="str">
        <f>TEXT(Sales_tbl[[#This Row],[Order Date]],"MMM")</f>
        <v>Mar</v>
      </c>
      <c r="G851" s="1" t="str">
        <f>TEXT(Sales_tbl[[#This Row],[Order Date]],"YYY")</f>
        <v>2016</v>
      </c>
      <c r="H851" t="s">
        <v>13</v>
      </c>
      <c r="I851">
        <v>2</v>
      </c>
      <c r="J851" s="4">
        <v>12.42</v>
      </c>
      <c r="K851" s="4">
        <v>24.84</v>
      </c>
    </row>
    <row r="852" spans="1:11" x14ac:dyDescent="0.25">
      <c r="A852" t="s">
        <v>16</v>
      </c>
      <c r="B852" t="s">
        <v>34</v>
      </c>
      <c r="C852" t="s">
        <v>18</v>
      </c>
      <c r="D852" t="s">
        <v>251</v>
      </c>
      <c r="E852" s="1">
        <v>42433</v>
      </c>
      <c r="F852" s="1" t="str">
        <f>TEXT(Sales_tbl[[#This Row],[Order Date]],"MMM")</f>
        <v>Mar</v>
      </c>
      <c r="G852" s="1" t="str">
        <f>TEXT(Sales_tbl[[#This Row],[Order Date]],"YYY")</f>
        <v>2016</v>
      </c>
      <c r="H852" t="s">
        <v>20</v>
      </c>
      <c r="I852">
        <v>6</v>
      </c>
      <c r="J852" s="4">
        <v>16.32</v>
      </c>
      <c r="K852" s="4">
        <v>97.92</v>
      </c>
    </row>
    <row r="853" spans="1:11" x14ac:dyDescent="0.25">
      <c r="A853" t="s">
        <v>9</v>
      </c>
      <c r="B853" t="s">
        <v>14</v>
      </c>
      <c r="C853" t="s">
        <v>11</v>
      </c>
      <c r="D853" t="s">
        <v>75</v>
      </c>
      <c r="E853" s="1">
        <v>42433</v>
      </c>
      <c r="F853" s="1" t="str">
        <f>TEXT(Sales_tbl[[#This Row],[Order Date]],"MMM")</f>
        <v>Mar</v>
      </c>
      <c r="G853" s="1" t="str">
        <f>TEXT(Sales_tbl[[#This Row],[Order Date]],"YYY")</f>
        <v>2016</v>
      </c>
      <c r="H853" t="s">
        <v>20</v>
      </c>
      <c r="I853">
        <v>9</v>
      </c>
      <c r="J853" s="4">
        <v>16.32</v>
      </c>
      <c r="K853" s="4">
        <v>146.88</v>
      </c>
    </row>
    <row r="854" spans="1:11" x14ac:dyDescent="0.25">
      <c r="A854" t="s">
        <v>30</v>
      </c>
      <c r="B854" t="s">
        <v>14</v>
      </c>
      <c r="C854" t="s">
        <v>11</v>
      </c>
      <c r="D854" t="s">
        <v>241</v>
      </c>
      <c r="E854" s="1">
        <v>42433</v>
      </c>
      <c r="F854" s="1" t="str">
        <f>TEXT(Sales_tbl[[#This Row],[Order Date]],"MMM")</f>
        <v>Mar</v>
      </c>
      <c r="G854" s="1" t="str">
        <f>TEXT(Sales_tbl[[#This Row],[Order Date]],"YYY")</f>
        <v>2016</v>
      </c>
      <c r="H854" t="s">
        <v>13</v>
      </c>
      <c r="I854">
        <v>8</v>
      </c>
      <c r="J854" s="4">
        <v>12.42</v>
      </c>
      <c r="K854" s="4">
        <v>99.36</v>
      </c>
    </row>
    <row r="855" spans="1:11" x14ac:dyDescent="0.25">
      <c r="A855" t="s">
        <v>9</v>
      </c>
      <c r="B855" t="s">
        <v>10</v>
      </c>
      <c r="C855" t="s">
        <v>11</v>
      </c>
      <c r="D855" t="s">
        <v>382</v>
      </c>
      <c r="E855" s="1">
        <v>42433</v>
      </c>
      <c r="F855" s="1" t="str">
        <f>TEXT(Sales_tbl[[#This Row],[Order Date]],"MMM")</f>
        <v>Mar</v>
      </c>
      <c r="G855" s="1" t="str">
        <f>TEXT(Sales_tbl[[#This Row],[Order Date]],"YYY")</f>
        <v>2016</v>
      </c>
      <c r="H855" t="s">
        <v>13</v>
      </c>
      <c r="I855">
        <v>7</v>
      </c>
      <c r="J855" s="4">
        <v>12.42</v>
      </c>
      <c r="K855" s="4">
        <v>86.94</v>
      </c>
    </row>
    <row r="856" spans="1:11" x14ac:dyDescent="0.25">
      <c r="A856" t="s">
        <v>9</v>
      </c>
      <c r="B856" t="s">
        <v>10</v>
      </c>
      <c r="C856" t="s">
        <v>11</v>
      </c>
      <c r="D856" t="s">
        <v>283</v>
      </c>
      <c r="E856" s="1">
        <v>42433</v>
      </c>
      <c r="F856" s="1" t="str">
        <f>TEXT(Sales_tbl[[#This Row],[Order Date]],"MMM")</f>
        <v>Mar</v>
      </c>
      <c r="G856" s="1" t="str">
        <f>TEXT(Sales_tbl[[#This Row],[Order Date]],"YYY")</f>
        <v>2016</v>
      </c>
      <c r="H856" t="s">
        <v>13</v>
      </c>
      <c r="I856">
        <v>3</v>
      </c>
      <c r="J856" s="4">
        <v>12.42</v>
      </c>
      <c r="K856" s="4">
        <v>37.26</v>
      </c>
    </row>
    <row r="857" spans="1:11" x14ac:dyDescent="0.25">
      <c r="A857" t="s">
        <v>30</v>
      </c>
      <c r="B857" t="s">
        <v>21</v>
      </c>
      <c r="C857" t="s">
        <v>11</v>
      </c>
      <c r="D857" t="s">
        <v>148</v>
      </c>
      <c r="E857" s="1">
        <v>42433</v>
      </c>
      <c r="F857" s="1" t="str">
        <f>TEXT(Sales_tbl[[#This Row],[Order Date]],"MMM")</f>
        <v>Mar</v>
      </c>
      <c r="G857" s="1" t="str">
        <f>TEXT(Sales_tbl[[#This Row],[Order Date]],"YYY")</f>
        <v>2016</v>
      </c>
      <c r="H857" t="s">
        <v>13</v>
      </c>
      <c r="I857">
        <v>10</v>
      </c>
      <c r="J857" s="4">
        <v>12.42</v>
      </c>
      <c r="K857" s="4">
        <v>124.2</v>
      </c>
    </row>
    <row r="858" spans="1:11" x14ac:dyDescent="0.25">
      <c r="A858" t="s">
        <v>30</v>
      </c>
      <c r="B858" t="s">
        <v>21</v>
      </c>
      <c r="C858" t="s">
        <v>11</v>
      </c>
      <c r="D858" t="s">
        <v>349</v>
      </c>
      <c r="E858" s="1">
        <v>42433</v>
      </c>
      <c r="F858" s="1" t="str">
        <f>TEXT(Sales_tbl[[#This Row],[Order Date]],"MMM")</f>
        <v>Mar</v>
      </c>
      <c r="G858" s="1" t="str">
        <f>TEXT(Sales_tbl[[#This Row],[Order Date]],"YYY")</f>
        <v>2016</v>
      </c>
      <c r="H858" t="s">
        <v>20</v>
      </c>
      <c r="I858">
        <v>8</v>
      </c>
      <c r="J858" s="4">
        <v>16.32</v>
      </c>
      <c r="K858" s="4">
        <v>130.56</v>
      </c>
    </row>
    <row r="859" spans="1:11" x14ac:dyDescent="0.25">
      <c r="A859" t="s">
        <v>9</v>
      </c>
      <c r="B859" t="s">
        <v>10</v>
      </c>
      <c r="C859" t="s">
        <v>11</v>
      </c>
      <c r="D859" t="s">
        <v>103</v>
      </c>
      <c r="E859" s="1">
        <v>42433</v>
      </c>
      <c r="F859" s="1" t="str">
        <f>TEXT(Sales_tbl[[#This Row],[Order Date]],"MMM")</f>
        <v>Mar</v>
      </c>
      <c r="G859" s="1" t="str">
        <f>TEXT(Sales_tbl[[#This Row],[Order Date]],"YYY")</f>
        <v>2016</v>
      </c>
      <c r="H859" t="s">
        <v>13</v>
      </c>
      <c r="I859">
        <v>8</v>
      </c>
      <c r="J859" s="4">
        <v>12.42</v>
      </c>
      <c r="K859" s="4">
        <v>99.36</v>
      </c>
    </row>
    <row r="860" spans="1:11" x14ac:dyDescent="0.25">
      <c r="A860" t="s">
        <v>9</v>
      </c>
      <c r="B860" t="s">
        <v>21</v>
      </c>
      <c r="C860" t="s">
        <v>11</v>
      </c>
      <c r="D860" t="s">
        <v>358</v>
      </c>
      <c r="E860" s="1">
        <v>42433</v>
      </c>
      <c r="F860" s="1" t="str">
        <f>TEXT(Sales_tbl[[#This Row],[Order Date]],"MMM")</f>
        <v>Mar</v>
      </c>
      <c r="G860" s="1" t="str">
        <f>TEXT(Sales_tbl[[#This Row],[Order Date]],"YYY")</f>
        <v>2016</v>
      </c>
      <c r="H860" t="s">
        <v>13</v>
      </c>
      <c r="I860">
        <v>8</v>
      </c>
      <c r="J860" s="4">
        <v>12.42</v>
      </c>
      <c r="K860" s="4">
        <v>99.36</v>
      </c>
    </row>
    <row r="861" spans="1:11" x14ac:dyDescent="0.25">
      <c r="A861" t="s">
        <v>25</v>
      </c>
      <c r="B861" t="s">
        <v>34</v>
      </c>
      <c r="C861" t="s">
        <v>18</v>
      </c>
      <c r="D861" t="s">
        <v>82</v>
      </c>
      <c r="E861" s="1">
        <v>42433</v>
      </c>
      <c r="F861" s="1" t="str">
        <f>TEXT(Sales_tbl[[#This Row],[Order Date]],"MMM")</f>
        <v>Mar</v>
      </c>
      <c r="G861" s="1" t="str">
        <f>TEXT(Sales_tbl[[#This Row],[Order Date]],"YYY")</f>
        <v>2016</v>
      </c>
      <c r="H861" t="s">
        <v>20</v>
      </c>
      <c r="I861">
        <v>4</v>
      </c>
      <c r="J861" s="4">
        <v>16.32</v>
      </c>
      <c r="K861" s="4">
        <v>65.28</v>
      </c>
    </row>
    <row r="862" spans="1:11" x14ac:dyDescent="0.25">
      <c r="A862" t="s">
        <v>46</v>
      </c>
      <c r="B862" t="s">
        <v>10</v>
      </c>
      <c r="C862" t="s">
        <v>11</v>
      </c>
      <c r="D862" t="s">
        <v>451</v>
      </c>
      <c r="E862" s="1">
        <v>42433</v>
      </c>
      <c r="F862" s="1" t="str">
        <f>TEXT(Sales_tbl[[#This Row],[Order Date]],"MMM")</f>
        <v>Mar</v>
      </c>
      <c r="G862" s="1" t="str">
        <f>TEXT(Sales_tbl[[#This Row],[Order Date]],"YYY")</f>
        <v>2016</v>
      </c>
      <c r="H862" t="s">
        <v>27</v>
      </c>
      <c r="I862">
        <v>1</v>
      </c>
      <c r="J862" s="4">
        <v>53.35</v>
      </c>
      <c r="K862" s="4">
        <v>53.35</v>
      </c>
    </row>
    <row r="863" spans="1:11" x14ac:dyDescent="0.25">
      <c r="A863" t="s">
        <v>9</v>
      </c>
      <c r="B863" t="s">
        <v>10</v>
      </c>
      <c r="C863" t="s">
        <v>11</v>
      </c>
      <c r="D863" t="s">
        <v>72</v>
      </c>
      <c r="E863" s="1">
        <v>42433</v>
      </c>
      <c r="F863" s="1" t="str">
        <f>TEXT(Sales_tbl[[#This Row],[Order Date]],"MMM")</f>
        <v>Mar</v>
      </c>
      <c r="G863" s="1" t="str">
        <f>TEXT(Sales_tbl[[#This Row],[Order Date]],"YYY")</f>
        <v>2016</v>
      </c>
      <c r="H863" t="s">
        <v>24</v>
      </c>
      <c r="I863">
        <v>9</v>
      </c>
      <c r="J863" s="4">
        <v>17.829999999999998</v>
      </c>
      <c r="K863" s="4">
        <v>160.46999999999997</v>
      </c>
    </row>
    <row r="864" spans="1:11" x14ac:dyDescent="0.25">
      <c r="A864" t="s">
        <v>9</v>
      </c>
      <c r="B864" t="s">
        <v>68</v>
      </c>
      <c r="C864" t="s">
        <v>11</v>
      </c>
      <c r="D864" t="s">
        <v>195</v>
      </c>
      <c r="E864" s="1">
        <v>42433</v>
      </c>
      <c r="F864" s="1" t="str">
        <f>TEXT(Sales_tbl[[#This Row],[Order Date]],"MMM")</f>
        <v>Mar</v>
      </c>
      <c r="G864" s="1" t="str">
        <f>TEXT(Sales_tbl[[#This Row],[Order Date]],"YYY")</f>
        <v>2016</v>
      </c>
      <c r="H864" t="s">
        <v>13</v>
      </c>
      <c r="I864">
        <v>5</v>
      </c>
      <c r="J864" s="4">
        <v>12.42</v>
      </c>
      <c r="K864" s="4">
        <v>62.1</v>
      </c>
    </row>
    <row r="865" spans="1:11" x14ac:dyDescent="0.25">
      <c r="A865" t="s">
        <v>9</v>
      </c>
      <c r="B865" t="s">
        <v>14</v>
      </c>
      <c r="C865" t="s">
        <v>11</v>
      </c>
      <c r="D865" t="s">
        <v>452</v>
      </c>
      <c r="E865" s="1">
        <v>42433</v>
      </c>
      <c r="F865" s="1" t="str">
        <f>TEXT(Sales_tbl[[#This Row],[Order Date]],"MMM")</f>
        <v>Mar</v>
      </c>
      <c r="G865" s="1" t="str">
        <f>TEXT(Sales_tbl[[#This Row],[Order Date]],"YYY")</f>
        <v>2016</v>
      </c>
      <c r="H865" t="s">
        <v>13</v>
      </c>
      <c r="I865">
        <v>6</v>
      </c>
      <c r="J865" s="4">
        <v>12.42</v>
      </c>
      <c r="K865" s="4">
        <v>74.52</v>
      </c>
    </row>
    <row r="866" spans="1:11" x14ac:dyDescent="0.25">
      <c r="A866" t="s">
        <v>30</v>
      </c>
      <c r="B866" t="s">
        <v>21</v>
      </c>
      <c r="C866" t="s">
        <v>11</v>
      </c>
      <c r="D866" t="s">
        <v>274</v>
      </c>
      <c r="E866" s="1">
        <v>42434</v>
      </c>
      <c r="F866" s="1" t="str">
        <f>TEXT(Sales_tbl[[#This Row],[Order Date]],"MMM")</f>
        <v>Mar</v>
      </c>
      <c r="G866" s="1" t="str">
        <f>TEXT(Sales_tbl[[#This Row],[Order Date]],"YYY")</f>
        <v>2016</v>
      </c>
      <c r="H866" t="s">
        <v>27</v>
      </c>
      <c r="I866">
        <v>3</v>
      </c>
      <c r="J866" s="4">
        <v>53.35</v>
      </c>
      <c r="K866" s="4">
        <v>160.05000000000001</v>
      </c>
    </row>
    <row r="867" spans="1:11" x14ac:dyDescent="0.25">
      <c r="A867" t="s">
        <v>9</v>
      </c>
      <c r="B867" t="s">
        <v>14</v>
      </c>
      <c r="C867" t="s">
        <v>11</v>
      </c>
      <c r="D867" t="s">
        <v>255</v>
      </c>
      <c r="E867" s="1">
        <v>42434</v>
      </c>
      <c r="F867" s="1" t="str">
        <f>TEXT(Sales_tbl[[#This Row],[Order Date]],"MMM")</f>
        <v>Mar</v>
      </c>
      <c r="G867" s="1" t="str">
        <f>TEXT(Sales_tbl[[#This Row],[Order Date]],"YYY")</f>
        <v>2016</v>
      </c>
      <c r="H867" t="s">
        <v>24</v>
      </c>
      <c r="I867">
        <v>1</v>
      </c>
      <c r="J867" s="4">
        <v>17.829999999999998</v>
      </c>
      <c r="K867" s="4">
        <v>17.829999999999998</v>
      </c>
    </row>
    <row r="868" spans="1:11" x14ac:dyDescent="0.25">
      <c r="A868" t="s">
        <v>9</v>
      </c>
      <c r="B868" t="s">
        <v>14</v>
      </c>
      <c r="C868" t="s">
        <v>11</v>
      </c>
      <c r="D868" t="s">
        <v>453</v>
      </c>
      <c r="E868" s="1">
        <v>42434</v>
      </c>
      <c r="F868" s="1" t="str">
        <f>TEXT(Sales_tbl[[#This Row],[Order Date]],"MMM")</f>
        <v>Mar</v>
      </c>
      <c r="G868" s="1" t="str">
        <f>TEXT(Sales_tbl[[#This Row],[Order Date]],"YYY")</f>
        <v>2016</v>
      </c>
      <c r="H868" t="s">
        <v>27</v>
      </c>
      <c r="I868">
        <v>7</v>
      </c>
      <c r="J868" s="4">
        <v>53.35</v>
      </c>
      <c r="K868" s="4">
        <v>373.45</v>
      </c>
    </row>
    <row r="869" spans="1:11" x14ac:dyDescent="0.25">
      <c r="A869" t="s">
        <v>9</v>
      </c>
      <c r="B869" t="s">
        <v>14</v>
      </c>
      <c r="C869" t="s">
        <v>11</v>
      </c>
      <c r="D869" t="s">
        <v>235</v>
      </c>
      <c r="E869" s="1">
        <v>42434</v>
      </c>
      <c r="F869" s="1" t="str">
        <f>TEXT(Sales_tbl[[#This Row],[Order Date]],"MMM")</f>
        <v>Mar</v>
      </c>
      <c r="G869" s="1" t="str">
        <f>TEXT(Sales_tbl[[#This Row],[Order Date]],"YYY")</f>
        <v>2016</v>
      </c>
      <c r="H869" t="s">
        <v>13</v>
      </c>
      <c r="I869">
        <v>8</v>
      </c>
      <c r="J869" s="4">
        <v>12.42</v>
      </c>
      <c r="K869" s="4">
        <v>99.36</v>
      </c>
    </row>
    <row r="870" spans="1:11" x14ac:dyDescent="0.25">
      <c r="A870" t="s">
        <v>9</v>
      </c>
      <c r="B870" t="s">
        <v>14</v>
      </c>
      <c r="C870" t="s">
        <v>11</v>
      </c>
      <c r="D870" t="s">
        <v>454</v>
      </c>
      <c r="E870" s="1">
        <v>42434</v>
      </c>
      <c r="F870" s="1" t="str">
        <f>TEXT(Sales_tbl[[#This Row],[Order Date]],"MMM")</f>
        <v>Mar</v>
      </c>
      <c r="G870" s="1" t="str">
        <f>TEXT(Sales_tbl[[#This Row],[Order Date]],"YYY")</f>
        <v>2016</v>
      </c>
      <c r="H870" t="s">
        <v>13</v>
      </c>
      <c r="I870">
        <v>8</v>
      </c>
      <c r="J870" s="4">
        <v>12.42</v>
      </c>
      <c r="K870" s="4">
        <v>99.36</v>
      </c>
    </row>
    <row r="871" spans="1:11" x14ac:dyDescent="0.25">
      <c r="A871" t="s">
        <v>16</v>
      </c>
      <c r="B871" t="s">
        <v>17</v>
      </c>
      <c r="C871" t="s">
        <v>18</v>
      </c>
      <c r="D871" t="s">
        <v>41</v>
      </c>
      <c r="E871" s="1">
        <v>42434</v>
      </c>
      <c r="F871" s="1" t="str">
        <f>TEXT(Sales_tbl[[#This Row],[Order Date]],"MMM")</f>
        <v>Mar</v>
      </c>
      <c r="G871" s="1" t="str">
        <f>TEXT(Sales_tbl[[#This Row],[Order Date]],"YYY")</f>
        <v>2016</v>
      </c>
      <c r="H871" t="s">
        <v>13</v>
      </c>
      <c r="I871">
        <v>9</v>
      </c>
      <c r="J871" s="4">
        <v>12.42</v>
      </c>
      <c r="K871" s="4">
        <v>111.78</v>
      </c>
    </row>
    <row r="872" spans="1:11" x14ac:dyDescent="0.25">
      <c r="A872" t="s">
        <v>9</v>
      </c>
      <c r="B872" t="s">
        <v>10</v>
      </c>
      <c r="C872" t="s">
        <v>11</v>
      </c>
      <c r="D872" t="s">
        <v>409</v>
      </c>
      <c r="E872" s="1">
        <v>42434</v>
      </c>
      <c r="F872" s="1" t="str">
        <f>TEXT(Sales_tbl[[#This Row],[Order Date]],"MMM")</f>
        <v>Mar</v>
      </c>
      <c r="G872" s="1" t="str">
        <f>TEXT(Sales_tbl[[#This Row],[Order Date]],"YYY")</f>
        <v>2016</v>
      </c>
      <c r="H872" t="s">
        <v>13</v>
      </c>
      <c r="I872">
        <v>7</v>
      </c>
      <c r="J872" s="4">
        <v>12.42</v>
      </c>
      <c r="K872" s="4">
        <v>86.94</v>
      </c>
    </row>
    <row r="873" spans="1:11" x14ac:dyDescent="0.25">
      <c r="A873" t="s">
        <v>9</v>
      </c>
      <c r="B873" t="s">
        <v>10</v>
      </c>
      <c r="C873" t="s">
        <v>11</v>
      </c>
      <c r="D873" t="s">
        <v>285</v>
      </c>
      <c r="E873" s="1">
        <v>42434</v>
      </c>
      <c r="F873" s="1" t="str">
        <f>TEXT(Sales_tbl[[#This Row],[Order Date]],"MMM")</f>
        <v>Mar</v>
      </c>
      <c r="G873" s="1" t="str">
        <f>TEXT(Sales_tbl[[#This Row],[Order Date]],"YYY")</f>
        <v>2016</v>
      </c>
      <c r="H873" t="s">
        <v>24</v>
      </c>
      <c r="I873">
        <v>5</v>
      </c>
      <c r="J873" s="4">
        <v>17.829999999999998</v>
      </c>
      <c r="K873" s="4">
        <v>89.149999999999991</v>
      </c>
    </row>
    <row r="874" spans="1:11" x14ac:dyDescent="0.25">
      <c r="A874" t="s">
        <v>25</v>
      </c>
      <c r="B874" t="s">
        <v>34</v>
      </c>
      <c r="C874" t="s">
        <v>18</v>
      </c>
      <c r="D874" t="s">
        <v>116</v>
      </c>
      <c r="E874" s="1">
        <v>42435</v>
      </c>
      <c r="F874" s="1" t="str">
        <f>TEXT(Sales_tbl[[#This Row],[Order Date]],"MMM")</f>
        <v>Mar</v>
      </c>
      <c r="G874" s="1" t="str">
        <f>TEXT(Sales_tbl[[#This Row],[Order Date]],"YYY")</f>
        <v>2016</v>
      </c>
      <c r="H874" t="s">
        <v>24</v>
      </c>
      <c r="I874">
        <v>9</v>
      </c>
      <c r="J874" s="4">
        <v>17.829999999999998</v>
      </c>
      <c r="K874" s="4">
        <v>160.46999999999997</v>
      </c>
    </row>
    <row r="875" spans="1:11" x14ac:dyDescent="0.25">
      <c r="A875" t="s">
        <v>9</v>
      </c>
      <c r="B875" t="s">
        <v>14</v>
      </c>
      <c r="C875" t="s">
        <v>11</v>
      </c>
      <c r="D875" t="s">
        <v>185</v>
      </c>
      <c r="E875" s="1">
        <v>42435</v>
      </c>
      <c r="F875" s="1" t="str">
        <f>TEXT(Sales_tbl[[#This Row],[Order Date]],"MMM")</f>
        <v>Mar</v>
      </c>
      <c r="G875" s="1" t="str">
        <f>TEXT(Sales_tbl[[#This Row],[Order Date]],"YYY")</f>
        <v>2016</v>
      </c>
      <c r="H875" t="s">
        <v>13</v>
      </c>
      <c r="I875">
        <v>8</v>
      </c>
      <c r="J875" s="4">
        <v>12.42</v>
      </c>
      <c r="K875" s="4">
        <v>99.36</v>
      </c>
    </row>
    <row r="876" spans="1:11" x14ac:dyDescent="0.25">
      <c r="A876" t="s">
        <v>25</v>
      </c>
      <c r="B876" t="s">
        <v>122</v>
      </c>
      <c r="C876" t="s">
        <v>18</v>
      </c>
      <c r="D876" t="s">
        <v>455</v>
      </c>
      <c r="E876" s="1">
        <v>42435</v>
      </c>
      <c r="F876" s="1" t="str">
        <f>TEXT(Sales_tbl[[#This Row],[Order Date]],"MMM")</f>
        <v>Mar</v>
      </c>
      <c r="G876" s="1" t="str">
        <f>TEXT(Sales_tbl[[#This Row],[Order Date]],"YYY")</f>
        <v>2016</v>
      </c>
      <c r="H876" t="s">
        <v>13</v>
      </c>
      <c r="I876">
        <v>8</v>
      </c>
      <c r="J876" s="4">
        <v>12.42</v>
      </c>
      <c r="K876" s="4">
        <v>99.36</v>
      </c>
    </row>
    <row r="877" spans="1:11" x14ac:dyDescent="0.25">
      <c r="A877" t="s">
        <v>16</v>
      </c>
      <c r="B877" t="s">
        <v>34</v>
      </c>
      <c r="C877" t="s">
        <v>18</v>
      </c>
      <c r="D877" t="s">
        <v>309</v>
      </c>
      <c r="E877" s="1">
        <v>42435</v>
      </c>
      <c r="F877" s="1" t="str">
        <f>TEXT(Sales_tbl[[#This Row],[Order Date]],"MMM")</f>
        <v>Mar</v>
      </c>
      <c r="G877" s="1" t="str">
        <f>TEXT(Sales_tbl[[#This Row],[Order Date]],"YYY")</f>
        <v>2016</v>
      </c>
      <c r="H877" t="s">
        <v>13</v>
      </c>
      <c r="I877">
        <v>7</v>
      </c>
      <c r="J877" s="4">
        <v>12.42</v>
      </c>
      <c r="K877" s="4">
        <v>86.94</v>
      </c>
    </row>
    <row r="878" spans="1:11" x14ac:dyDescent="0.25">
      <c r="A878" t="s">
        <v>9</v>
      </c>
      <c r="B878" t="s">
        <v>21</v>
      </c>
      <c r="C878" t="s">
        <v>11</v>
      </c>
      <c r="D878" t="s">
        <v>171</v>
      </c>
      <c r="E878" s="1">
        <v>42435</v>
      </c>
      <c r="F878" s="1" t="str">
        <f>TEXT(Sales_tbl[[#This Row],[Order Date]],"MMM")</f>
        <v>Mar</v>
      </c>
      <c r="G878" s="1" t="str">
        <f>TEXT(Sales_tbl[[#This Row],[Order Date]],"YYY")</f>
        <v>2016</v>
      </c>
      <c r="H878" t="s">
        <v>27</v>
      </c>
      <c r="I878">
        <v>2</v>
      </c>
      <c r="J878" s="4">
        <v>53.35</v>
      </c>
      <c r="K878" s="4">
        <v>106.7</v>
      </c>
    </row>
    <row r="879" spans="1:11" x14ac:dyDescent="0.25">
      <c r="A879" t="s">
        <v>25</v>
      </c>
      <c r="B879" t="s">
        <v>17</v>
      </c>
      <c r="C879" t="s">
        <v>18</v>
      </c>
      <c r="D879" t="s">
        <v>456</v>
      </c>
      <c r="E879" s="1">
        <v>42435</v>
      </c>
      <c r="F879" s="1" t="str">
        <f>TEXT(Sales_tbl[[#This Row],[Order Date]],"MMM")</f>
        <v>Mar</v>
      </c>
      <c r="G879" s="1" t="str">
        <f>TEXT(Sales_tbl[[#This Row],[Order Date]],"YYY")</f>
        <v>2016</v>
      </c>
      <c r="H879" t="s">
        <v>27</v>
      </c>
      <c r="I879">
        <v>5</v>
      </c>
      <c r="J879" s="4">
        <v>53.35</v>
      </c>
      <c r="K879" s="4">
        <v>266.75</v>
      </c>
    </row>
    <row r="880" spans="1:11" x14ac:dyDescent="0.25">
      <c r="A880" t="s">
        <v>16</v>
      </c>
      <c r="B880" t="s">
        <v>34</v>
      </c>
      <c r="C880" t="s">
        <v>18</v>
      </c>
      <c r="D880" t="s">
        <v>203</v>
      </c>
      <c r="E880" s="1">
        <v>42435</v>
      </c>
      <c r="F880" s="1" t="str">
        <f>TEXT(Sales_tbl[[#This Row],[Order Date]],"MMM")</f>
        <v>Mar</v>
      </c>
      <c r="G880" s="1" t="str">
        <f>TEXT(Sales_tbl[[#This Row],[Order Date]],"YYY")</f>
        <v>2016</v>
      </c>
      <c r="H880" t="s">
        <v>20</v>
      </c>
      <c r="I880">
        <v>8</v>
      </c>
      <c r="J880" s="4">
        <v>16.32</v>
      </c>
      <c r="K880" s="4">
        <v>130.56</v>
      </c>
    </row>
    <row r="881" spans="1:11" x14ac:dyDescent="0.25">
      <c r="A881" t="s">
        <v>30</v>
      </c>
      <c r="B881" t="s">
        <v>14</v>
      </c>
      <c r="C881" t="s">
        <v>11</v>
      </c>
      <c r="D881" t="s">
        <v>295</v>
      </c>
      <c r="E881" s="1">
        <v>42435</v>
      </c>
      <c r="F881" s="1" t="str">
        <f>TEXT(Sales_tbl[[#This Row],[Order Date]],"MMM")</f>
        <v>Mar</v>
      </c>
      <c r="G881" s="1" t="str">
        <f>TEXT(Sales_tbl[[#This Row],[Order Date]],"YYY")</f>
        <v>2016</v>
      </c>
      <c r="H881" t="s">
        <v>27</v>
      </c>
      <c r="I881">
        <v>10</v>
      </c>
      <c r="J881" s="4">
        <v>53.35</v>
      </c>
      <c r="K881" s="4">
        <v>533.5</v>
      </c>
    </row>
    <row r="882" spans="1:11" x14ac:dyDescent="0.25">
      <c r="A882" t="s">
        <v>46</v>
      </c>
      <c r="B882" t="s">
        <v>10</v>
      </c>
      <c r="C882" t="s">
        <v>11</v>
      </c>
      <c r="D882" t="s">
        <v>457</v>
      </c>
      <c r="E882" s="1">
        <v>42435</v>
      </c>
      <c r="F882" s="1" t="str">
        <f>TEXT(Sales_tbl[[#This Row],[Order Date]],"MMM")</f>
        <v>Mar</v>
      </c>
      <c r="G882" s="1" t="str">
        <f>TEXT(Sales_tbl[[#This Row],[Order Date]],"YYY")</f>
        <v>2016</v>
      </c>
      <c r="H882" t="s">
        <v>24</v>
      </c>
      <c r="I882">
        <v>5</v>
      </c>
      <c r="J882" s="4">
        <v>17.829999999999998</v>
      </c>
      <c r="K882" s="4">
        <v>89.149999999999991</v>
      </c>
    </row>
    <row r="883" spans="1:11" x14ac:dyDescent="0.25">
      <c r="A883" t="s">
        <v>9</v>
      </c>
      <c r="B883" t="s">
        <v>14</v>
      </c>
      <c r="C883" t="s">
        <v>11</v>
      </c>
      <c r="D883" t="s">
        <v>427</v>
      </c>
      <c r="E883" s="1">
        <v>42435</v>
      </c>
      <c r="F883" s="1" t="str">
        <f>TEXT(Sales_tbl[[#This Row],[Order Date]],"MMM")</f>
        <v>Mar</v>
      </c>
      <c r="G883" s="1" t="str">
        <f>TEXT(Sales_tbl[[#This Row],[Order Date]],"YYY")</f>
        <v>2016</v>
      </c>
      <c r="H883" t="s">
        <v>13</v>
      </c>
      <c r="I883">
        <v>10</v>
      </c>
      <c r="J883" s="4">
        <v>12.42</v>
      </c>
      <c r="K883" s="4">
        <v>124.2</v>
      </c>
    </row>
    <row r="884" spans="1:11" x14ac:dyDescent="0.25">
      <c r="A884" t="s">
        <v>9</v>
      </c>
      <c r="B884" t="s">
        <v>21</v>
      </c>
      <c r="C884" t="s">
        <v>11</v>
      </c>
      <c r="D884" t="s">
        <v>234</v>
      </c>
      <c r="E884" s="1">
        <v>42435</v>
      </c>
      <c r="F884" s="1" t="str">
        <f>TEXT(Sales_tbl[[#This Row],[Order Date]],"MMM")</f>
        <v>Mar</v>
      </c>
      <c r="G884" s="1" t="str">
        <f>TEXT(Sales_tbl[[#This Row],[Order Date]],"YYY")</f>
        <v>2016</v>
      </c>
      <c r="H884" t="s">
        <v>24</v>
      </c>
      <c r="I884">
        <v>4</v>
      </c>
      <c r="J884" s="4">
        <v>17.829999999999998</v>
      </c>
      <c r="K884" s="4">
        <v>71.319999999999993</v>
      </c>
    </row>
    <row r="885" spans="1:11" x14ac:dyDescent="0.25">
      <c r="A885" t="s">
        <v>25</v>
      </c>
      <c r="B885" t="s">
        <v>34</v>
      </c>
      <c r="C885" t="s">
        <v>18</v>
      </c>
      <c r="D885" t="s">
        <v>458</v>
      </c>
      <c r="E885" s="1">
        <v>42435</v>
      </c>
      <c r="F885" s="1" t="str">
        <f>TEXT(Sales_tbl[[#This Row],[Order Date]],"MMM")</f>
        <v>Mar</v>
      </c>
      <c r="G885" s="1" t="str">
        <f>TEXT(Sales_tbl[[#This Row],[Order Date]],"YYY")</f>
        <v>2016</v>
      </c>
      <c r="H885" t="s">
        <v>13</v>
      </c>
      <c r="I885">
        <v>6</v>
      </c>
      <c r="J885" s="4">
        <v>12.42</v>
      </c>
      <c r="K885" s="4">
        <v>74.52</v>
      </c>
    </row>
    <row r="886" spans="1:11" x14ac:dyDescent="0.25">
      <c r="A886" t="s">
        <v>9</v>
      </c>
      <c r="B886" t="s">
        <v>68</v>
      </c>
      <c r="C886" t="s">
        <v>11</v>
      </c>
      <c r="D886" t="s">
        <v>384</v>
      </c>
      <c r="E886" s="1">
        <v>42435</v>
      </c>
      <c r="F886" s="1" t="str">
        <f>TEXT(Sales_tbl[[#This Row],[Order Date]],"MMM")</f>
        <v>Mar</v>
      </c>
      <c r="G886" s="1" t="str">
        <f>TEXT(Sales_tbl[[#This Row],[Order Date]],"YYY")</f>
        <v>2016</v>
      </c>
      <c r="H886" t="s">
        <v>24</v>
      </c>
      <c r="I886">
        <v>6</v>
      </c>
      <c r="J886" s="4">
        <v>17.829999999999998</v>
      </c>
      <c r="K886" s="4">
        <v>106.97999999999999</v>
      </c>
    </row>
    <row r="887" spans="1:11" x14ac:dyDescent="0.25">
      <c r="A887" t="s">
        <v>9</v>
      </c>
      <c r="B887" t="s">
        <v>21</v>
      </c>
      <c r="C887" t="s">
        <v>11</v>
      </c>
      <c r="D887" t="s">
        <v>214</v>
      </c>
      <c r="E887" s="1">
        <v>42435</v>
      </c>
      <c r="F887" s="1" t="str">
        <f>TEXT(Sales_tbl[[#This Row],[Order Date]],"MMM")</f>
        <v>Mar</v>
      </c>
      <c r="G887" s="1" t="str">
        <f>TEXT(Sales_tbl[[#This Row],[Order Date]],"YYY")</f>
        <v>2016</v>
      </c>
      <c r="H887" t="s">
        <v>27</v>
      </c>
      <c r="I887">
        <v>7</v>
      </c>
      <c r="J887" s="4">
        <v>53.35</v>
      </c>
      <c r="K887" s="4">
        <v>373.45</v>
      </c>
    </row>
    <row r="888" spans="1:11" x14ac:dyDescent="0.25">
      <c r="A888" t="s">
        <v>25</v>
      </c>
      <c r="B888" t="s">
        <v>122</v>
      </c>
      <c r="C888" t="s">
        <v>18</v>
      </c>
      <c r="D888" t="s">
        <v>330</v>
      </c>
      <c r="E888" s="1">
        <v>42435</v>
      </c>
      <c r="F888" s="1" t="str">
        <f>TEXT(Sales_tbl[[#This Row],[Order Date]],"MMM")</f>
        <v>Mar</v>
      </c>
      <c r="G888" s="1" t="str">
        <f>TEXT(Sales_tbl[[#This Row],[Order Date]],"YYY")</f>
        <v>2016</v>
      </c>
      <c r="H888" t="s">
        <v>13</v>
      </c>
      <c r="I888">
        <v>10</v>
      </c>
      <c r="J888" s="4">
        <v>12.42</v>
      </c>
      <c r="K888" s="4">
        <v>124.2</v>
      </c>
    </row>
    <row r="889" spans="1:11" x14ac:dyDescent="0.25">
      <c r="A889" t="s">
        <v>30</v>
      </c>
      <c r="B889" t="s">
        <v>10</v>
      </c>
      <c r="C889" t="s">
        <v>11</v>
      </c>
      <c r="D889" t="s">
        <v>165</v>
      </c>
      <c r="E889" s="1">
        <v>42435</v>
      </c>
      <c r="F889" s="1" t="str">
        <f>TEXT(Sales_tbl[[#This Row],[Order Date]],"MMM")</f>
        <v>Mar</v>
      </c>
      <c r="G889" s="1" t="str">
        <f>TEXT(Sales_tbl[[#This Row],[Order Date]],"YYY")</f>
        <v>2016</v>
      </c>
      <c r="H889" t="s">
        <v>20</v>
      </c>
      <c r="I889">
        <v>1</v>
      </c>
      <c r="J889" s="4">
        <v>16.32</v>
      </c>
      <c r="K889" s="4">
        <v>16.32</v>
      </c>
    </row>
    <row r="890" spans="1:11" x14ac:dyDescent="0.25">
      <c r="A890" t="s">
        <v>9</v>
      </c>
      <c r="B890" t="s">
        <v>10</v>
      </c>
      <c r="C890" t="s">
        <v>11</v>
      </c>
      <c r="D890" t="s">
        <v>44</v>
      </c>
      <c r="E890" s="1">
        <v>42435</v>
      </c>
      <c r="F890" s="1" t="str">
        <f>TEXT(Sales_tbl[[#This Row],[Order Date]],"MMM")</f>
        <v>Mar</v>
      </c>
      <c r="G890" s="1" t="str">
        <f>TEXT(Sales_tbl[[#This Row],[Order Date]],"YYY")</f>
        <v>2016</v>
      </c>
      <c r="H890" t="s">
        <v>27</v>
      </c>
      <c r="I890">
        <v>2</v>
      </c>
      <c r="J890" s="4">
        <v>53.35</v>
      </c>
      <c r="K890" s="4">
        <v>106.7</v>
      </c>
    </row>
    <row r="891" spans="1:11" x14ac:dyDescent="0.25">
      <c r="A891" t="s">
        <v>30</v>
      </c>
      <c r="B891" t="s">
        <v>21</v>
      </c>
      <c r="C891" t="s">
        <v>11</v>
      </c>
      <c r="D891" t="s">
        <v>459</v>
      </c>
      <c r="E891" s="1">
        <v>42436</v>
      </c>
      <c r="F891" s="1" t="str">
        <f>TEXT(Sales_tbl[[#This Row],[Order Date]],"MMM")</f>
        <v>Mar</v>
      </c>
      <c r="G891" s="1" t="str">
        <f>TEXT(Sales_tbl[[#This Row],[Order Date]],"YYY")</f>
        <v>2016</v>
      </c>
      <c r="H891" t="s">
        <v>24</v>
      </c>
      <c r="I891">
        <v>1</v>
      </c>
      <c r="J891" s="4">
        <v>17.829999999999998</v>
      </c>
      <c r="K891" s="4">
        <v>17.829999999999998</v>
      </c>
    </row>
    <row r="892" spans="1:11" x14ac:dyDescent="0.25">
      <c r="A892" t="s">
        <v>16</v>
      </c>
      <c r="B892" t="s">
        <v>17</v>
      </c>
      <c r="C892" t="s">
        <v>18</v>
      </c>
      <c r="D892" t="s">
        <v>66</v>
      </c>
      <c r="E892" s="1">
        <v>42436</v>
      </c>
      <c r="F892" s="1" t="str">
        <f>TEXT(Sales_tbl[[#This Row],[Order Date]],"MMM")</f>
        <v>Mar</v>
      </c>
      <c r="G892" s="1" t="str">
        <f>TEXT(Sales_tbl[[#This Row],[Order Date]],"YYY")</f>
        <v>2016</v>
      </c>
      <c r="H892" t="s">
        <v>13</v>
      </c>
      <c r="I892">
        <v>9</v>
      </c>
      <c r="J892" s="4">
        <v>12.42</v>
      </c>
      <c r="K892" s="4">
        <v>111.78</v>
      </c>
    </row>
    <row r="893" spans="1:11" x14ac:dyDescent="0.25">
      <c r="A893" t="s">
        <v>25</v>
      </c>
      <c r="B893" t="s">
        <v>17</v>
      </c>
      <c r="C893" t="s">
        <v>18</v>
      </c>
      <c r="D893" t="s">
        <v>460</v>
      </c>
      <c r="E893" s="1">
        <v>42436</v>
      </c>
      <c r="F893" s="1" t="str">
        <f>TEXT(Sales_tbl[[#This Row],[Order Date]],"MMM")</f>
        <v>Mar</v>
      </c>
      <c r="G893" s="1" t="str">
        <f>TEXT(Sales_tbl[[#This Row],[Order Date]],"YYY")</f>
        <v>2016</v>
      </c>
      <c r="H893" t="s">
        <v>13</v>
      </c>
      <c r="I893">
        <v>6</v>
      </c>
      <c r="J893" s="4">
        <v>12.42</v>
      </c>
      <c r="K893" s="4">
        <v>74.52</v>
      </c>
    </row>
    <row r="894" spans="1:11" x14ac:dyDescent="0.25">
      <c r="A894" t="s">
        <v>9</v>
      </c>
      <c r="B894" t="s">
        <v>14</v>
      </c>
      <c r="C894" t="s">
        <v>11</v>
      </c>
      <c r="D894" t="s">
        <v>461</v>
      </c>
      <c r="E894" s="1">
        <v>42436</v>
      </c>
      <c r="F894" s="1" t="str">
        <f>TEXT(Sales_tbl[[#This Row],[Order Date]],"MMM")</f>
        <v>Mar</v>
      </c>
      <c r="G894" s="1" t="str">
        <f>TEXT(Sales_tbl[[#This Row],[Order Date]],"YYY")</f>
        <v>2016</v>
      </c>
      <c r="H894" t="s">
        <v>13</v>
      </c>
      <c r="I894">
        <v>2</v>
      </c>
      <c r="J894" s="4">
        <v>12.42</v>
      </c>
      <c r="K894" s="4">
        <v>24.84</v>
      </c>
    </row>
    <row r="895" spans="1:11" x14ac:dyDescent="0.25">
      <c r="A895" t="s">
        <v>9</v>
      </c>
      <c r="B895" t="s">
        <v>10</v>
      </c>
      <c r="C895" t="s">
        <v>11</v>
      </c>
      <c r="D895" t="s">
        <v>165</v>
      </c>
      <c r="E895" s="1">
        <v>42436</v>
      </c>
      <c r="F895" s="1" t="str">
        <f>TEXT(Sales_tbl[[#This Row],[Order Date]],"MMM")</f>
        <v>Mar</v>
      </c>
      <c r="G895" s="1" t="str">
        <f>TEXT(Sales_tbl[[#This Row],[Order Date]],"YYY")</f>
        <v>2016</v>
      </c>
      <c r="H895" t="s">
        <v>27</v>
      </c>
      <c r="I895">
        <v>1</v>
      </c>
      <c r="J895" s="4">
        <v>53.35</v>
      </c>
      <c r="K895" s="4">
        <v>53.35</v>
      </c>
    </row>
    <row r="896" spans="1:11" x14ac:dyDescent="0.25">
      <c r="A896" t="s">
        <v>25</v>
      </c>
      <c r="B896" t="s">
        <v>122</v>
      </c>
      <c r="C896" t="s">
        <v>18</v>
      </c>
      <c r="D896" t="s">
        <v>421</v>
      </c>
      <c r="E896" s="1">
        <v>42436</v>
      </c>
      <c r="F896" s="1" t="str">
        <f>TEXT(Sales_tbl[[#This Row],[Order Date]],"MMM")</f>
        <v>Mar</v>
      </c>
      <c r="G896" s="1" t="str">
        <f>TEXT(Sales_tbl[[#This Row],[Order Date]],"YYY")</f>
        <v>2016</v>
      </c>
      <c r="H896" t="s">
        <v>24</v>
      </c>
      <c r="I896">
        <v>4</v>
      </c>
      <c r="J896" s="4">
        <v>17.829999999999998</v>
      </c>
      <c r="K896" s="4">
        <v>71.319999999999993</v>
      </c>
    </row>
    <row r="897" spans="1:11" x14ac:dyDescent="0.25">
      <c r="A897" t="s">
        <v>30</v>
      </c>
      <c r="B897" t="s">
        <v>14</v>
      </c>
      <c r="C897" t="s">
        <v>11</v>
      </c>
      <c r="D897" t="s">
        <v>353</v>
      </c>
      <c r="E897" s="1">
        <v>42436</v>
      </c>
      <c r="F897" s="1" t="str">
        <f>TEXT(Sales_tbl[[#This Row],[Order Date]],"MMM")</f>
        <v>Mar</v>
      </c>
      <c r="G897" s="1" t="str">
        <f>TEXT(Sales_tbl[[#This Row],[Order Date]],"YYY")</f>
        <v>2016</v>
      </c>
      <c r="H897" t="s">
        <v>13</v>
      </c>
      <c r="I897">
        <v>10</v>
      </c>
      <c r="J897" s="4">
        <v>12.42</v>
      </c>
      <c r="K897" s="4">
        <v>124.2</v>
      </c>
    </row>
    <row r="898" spans="1:11" x14ac:dyDescent="0.25">
      <c r="A898" t="s">
        <v>9</v>
      </c>
      <c r="B898" t="s">
        <v>14</v>
      </c>
      <c r="C898" t="s">
        <v>11</v>
      </c>
      <c r="D898" t="s">
        <v>205</v>
      </c>
      <c r="E898" s="1">
        <v>42436</v>
      </c>
      <c r="F898" s="1" t="str">
        <f>TEXT(Sales_tbl[[#This Row],[Order Date]],"MMM")</f>
        <v>Mar</v>
      </c>
      <c r="G898" s="1" t="str">
        <f>TEXT(Sales_tbl[[#This Row],[Order Date]],"YYY")</f>
        <v>2016</v>
      </c>
      <c r="H898" t="s">
        <v>27</v>
      </c>
      <c r="I898">
        <v>10</v>
      </c>
      <c r="J898" s="4">
        <v>53.35</v>
      </c>
      <c r="K898" s="4">
        <v>533.5</v>
      </c>
    </row>
    <row r="899" spans="1:11" x14ac:dyDescent="0.25">
      <c r="A899" t="s">
        <v>46</v>
      </c>
      <c r="B899" t="s">
        <v>68</v>
      </c>
      <c r="C899" t="s">
        <v>11</v>
      </c>
      <c r="D899" t="s">
        <v>462</v>
      </c>
      <c r="E899" s="1">
        <v>42436</v>
      </c>
      <c r="F899" s="1" t="str">
        <f>TEXT(Sales_tbl[[#This Row],[Order Date]],"MMM")</f>
        <v>Mar</v>
      </c>
      <c r="G899" s="1" t="str">
        <f>TEXT(Sales_tbl[[#This Row],[Order Date]],"YYY")</f>
        <v>2016</v>
      </c>
      <c r="H899" t="s">
        <v>13</v>
      </c>
      <c r="I899">
        <v>10</v>
      </c>
      <c r="J899" s="4">
        <v>12.42</v>
      </c>
      <c r="K899" s="4">
        <v>124.2</v>
      </c>
    </row>
    <row r="900" spans="1:11" x14ac:dyDescent="0.25">
      <c r="A900" t="s">
        <v>16</v>
      </c>
      <c r="B900" t="s">
        <v>52</v>
      </c>
      <c r="C900" t="s">
        <v>18</v>
      </c>
      <c r="D900" t="s">
        <v>202</v>
      </c>
      <c r="E900" s="1">
        <v>42436</v>
      </c>
      <c r="F900" s="1" t="str">
        <f>TEXT(Sales_tbl[[#This Row],[Order Date]],"MMM")</f>
        <v>Mar</v>
      </c>
      <c r="G900" s="1" t="str">
        <f>TEXT(Sales_tbl[[#This Row],[Order Date]],"YYY")</f>
        <v>2016</v>
      </c>
      <c r="H900" t="s">
        <v>20</v>
      </c>
      <c r="I900">
        <v>8</v>
      </c>
      <c r="J900" s="4">
        <v>16.32</v>
      </c>
      <c r="K900" s="4">
        <v>130.56</v>
      </c>
    </row>
    <row r="901" spans="1:11" x14ac:dyDescent="0.25">
      <c r="A901" t="s">
        <v>16</v>
      </c>
      <c r="B901" t="s">
        <v>122</v>
      </c>
      <c r="C901" t="s">
        <v>18</v>
      </c>
      <c r="D901" t="s">
        <v>123</v>
      </c>
      <c r="E901" s="1">
        <v>42436</v>
      </c>
      <c r="F901" s="1" t="str">
        <f>TEXT(Sales_tbl[[#This Row],[Order Date]],"MMM")</f>
        <v>Mar</v>
      </c>
      <c r="G901" s="1" t="str">
        <f>TEXT(Sales_tbl[[#This Row],[Order Date]],"YYY")</f>
        <v>2016</v>
      </c>
      <c r="H901" t="s">
        <v>27</v>
      </c>
      <c r="I901">
        <v>7</v>
      </c>
      <c r="J901" s="4">
        <v>53.35</v>
      </c>
      <c r="K901" s="4">
        <v>373.45</v>
      </c>
    </row>
    <row r="902" spans="1:11" x14ac:dyDescent="0.25">
      <c r="A902" t="s">
        <v>9</v>
      </c>
      <c r="B902" t="s">
        <v>10</v>
      </c>
      <c r="C902" t="s">
        <v>11</v>
      </c>
      <c r="D902" t="s">
        <v>463</v>
      </c>
      <c r="E902" s="1">
        <v>42436</v>
      </c>
      <c r="F902" s="1" t="str">
        <f>TEXT(Sales_tbl[[#This Row],[Order Date]],"MMM")</f>
        <v>Mar</v>
      </c>
      <c r="G902" s="1" t="str">
        <f>TEXT(Sales_tbl[[#This Row],[Order Date]],"YYY")</f>
        <v>2016</v>
      </c>
      <c r="H902" t="s">
        <v>13</v>
      </c>
      <c r="I902">
        <v>9</v>
      </c>
      <c r="J902" s="4">
        <v>12.42</v>
      </c>
      <c r="K902" s="4">
        <v>111.78</v>
      </c>
    </row>
    <row r="903" spans="1:11" x14ac:dyDescent="0.25">
      <c r="A903" t="s">
        <v>9</v>
      </c>
      <c r="B903" t="s">
        <v>21</v>
      </c>
      <c r="C903" t="s">
        <v>11</v>
      </c>
      <c r="D903" t="s">
        <v>380</v>
      </c>
      <c r="E903" s="1">
        <v>42436</v>
      </c>
      <c r="F903" s="1" t="str">
        <f>TEXT(Sales_tbl[[#This Row],[Order Date]],"MMM")</f>
        <v>Mar</v>
      </c>
      <c r="G903" s="1" t="str">
        <f>TEXT(Sales_tbl[[#This Row],[Order Date]],"YYY")</f>
        <v>2016</v>
      </c>
      <c r="H903" t="s">
        <v>20</v>
      </c>
      <c r="I903">
        <v>1</v>
      </c>
      <c r="J903" s="4">
        <v>16.32</v>
      </c>
      <c r="K903" s="4">
        <v>16.32</v>
      </c>
    </row>
    <row r="904" spans="1:11" x14ac:dyDescent="0.25">
      <c r="A904" t="s">
        <v>30</v>
      </c>
      <c r="B904" t="s">
        <v>10</v>
      </c>
      <c r="C904" t="s">
        <v>11</v>
      </c>
      <c r="D904" t="s">
        <v>323</v>
      </c>
      <c r="E904" s="1">
        <v>42436</v>
      </c>
      <c r="F904" s="1" t="str">
        <f>TEXT(Sales_tbl[[#This Row],[Order Date]],"MMM")</f>
        <v>Mar</v>
      </c>
      <c r="G904" s="1" t="str">
        <f>TEXT(Sales_tbl[[#This Row],[Order Date]],"YYY")</f>
        <v>2016</v>
      </c>
      <c r="H904" t="s">
        <v>13</v>
      </c>
      <c r="I904">
        <v>10</v>
      </c>
      <c r="J904" s="4">
        <v>12.42</v>
      </c>
      <c r="K904" s="4">
        <v>124.2</v>
      </c>
    </row>
    <row r="905" spans="1:11" x14ac:dyDescent="0.25">
      <c r="A905" t="s">
        <v>46</v>
      </c>
      <c r="B905" t="s">
        <v>10</v>
      </c>
      <c r="C905" t="s">
        <v>11</v>
      </c>
      <c r="D905" t="s">
        <v>91</v>
      </c>
      <c r="E905" s="1">
        <v>42437</v>
      </c>
      <c r="F905" s="1" t="str">
        <f>TEXT(Sales_tbl[[#This Row],[Order Date]],"MMM")</f>
        <v>Mar</v>
      </c>
      <c r="G905" s="1" t="str">
        <f>TEXT(Sales_tbl[[#This Row],[Order Date]],"YYY")</f>
        <v>2016</v>
      </c>
      <c r="H905" t="s">
        <v>27</v>
      </c>
      <c r="I905">
        <v>6</v>
      </c>
      <c r="J905" s="4">
        <v>53.35</v>
      </c>
      <c r="K905" s="4">
        <v>320.10000000000002</v>
      </c>
    </row>
    <row r="906" spans="1:11" x14ac:dyDescent="0.25">
      <c r="A906" t="s">
        <v>9</v>
      </c>
      <c r="B906" t="s">
        <v>10</v>
      </c>
      <c r="C906" t="s">
        <v>11</v>
      </c>
      <c r="D906" t="s">
        <v>464</v>
      </c>
      <c r="E906" s="1">
        <v>42437</v>
      </c>
      <c r="F906" s="1" t="str">
        <f>TEXT(Sales_tbl[[#This Row],[Order Date]],"MMM")</f>
        <v>Mar</v>
      </c>
      <c r="G906" s="1" t="str">
        <f>TEXT(Sales_tbl[[#This Row],[Order Date]],"YYY")</f>
        <v>2016</v>
      </c>
      <c r="H906" t="s">
        <v>13</v>
      </c>
      <c r="I906">
        <v>8</v>
      </c>
      <c r="J906" s="4">
        <v>12.42</v>
      </c>
      <c r="K906" s="4">
        <v>99.36</v>
      </c>
    </row>
    <row r="907" spans="1:11" x14ac:dyDescent="0.25">
      <c r="A907" t="s">
        <v>9</v>
      </c>
      <c r="B907" t="s">
        <v>14</v>
      </c>
      <c r="C907" t="s">
        <v>11</v>
      </c>
      <c r="D907" t="s">
        <v>145</v>
      </c>
      <c r="E907" s="1">
        <v>42437</v>
      </c>
      <c r="F907" s="1" t="str">
        <f>TEXT(Sales_tbl[[#This Row],[Order Date]],"MMM")</f>
        <v>Mar</v>
      </c>
      <c r="G907" s="1" t="str">
        <f>TEXT(Sales_tbl[[#This Row],[Order Date]],"YYY")</f>
        <v>2016</v>
      </c>
      <c r="H907" t="s">
        <v>27</v>
      </c>
      <c r="I907">
        <v>4</v>
      </c>
      <c r="J907" s="4">
        <v>53.35</v>
      </c>
      <c r="K907" s="4">
        <v>213.4</v>
      </c>
    </row>
    <row r="908" spans="1:11" x14ac:dyDescent="0.25">
      <c r="A908" t="s">
        <v>9</v>
      </c>
      <c r="B908" t="s">
        <v>14</v>
      </c>
      <c r="C908" t="s">
        <v>11</v>
      </c>
      <c r="D908" t="s">
        <v>261</v>
      </c>
      <c r="E908" s="1">
        <v>42437</v>
      </c>
      <c r="F908" s="1" t="str">
        <f>TEXT(Sales_tbl[[#This Row],[Order Date]],"MMM")</f>
        <v>Mar</v>
      </c>
      <c r="G908" s="1" t="str">
        <f>TEXT(Sales_tbl[[#This Row],[Order Date]],"YYY")</f>
        <v>2016</v>
      </c>
      <c r="H908" t="s">
        <v>13</v>
      </c>
      <c r="I908">
        <v>3</v>
      </c>
      <c r="J908" s="4">
        <v>12.42</v>
      </c>
      <c r="K908" s="4">
        <v>37.26</v>
      </c>
    </row>
    <row r="909" spans="1:11" x14ac:dyDescent="0.25">
      <c r="A909" t="s">
        <v>9</v>
      </c>
      <c r="B909" t="s">
        <v>14</v>
      </c>
      <c r="C909" t="s">
        <v>11</v>
      </c>
      <c r="D909" t="s">
        <v>120</v>
      </c>
      <c r="E909" s="1">
        <v>42437</v>
      </c>
      <c r="F909" s="1" t="str">
        <f>TEXT(Sales_tbl[[#This Row],[Order Date]],"MMM")</f>
        <v>Mar</v>
      </c>
      <c r="G909" s="1" t="str">
        <f>TEXT(Sales_tbl[[#This Row],[Order Date]],"YYY")</f>
        <v>2016</v>
      </c>
      <c r="H909" t="s">
        <v>24</v>
      </c>
      <c r="I909">
        <v>4</v>
      </c>
      <c r="J909" s="4">
        <v>17.829999999999998</v>
      </c>
      <c r="K909" s="4">
        <v>71.319999999999993</v>
      </c>
    </row>
    <row r="910" spans="1:11" x14ac:dyDescent="0.25">
      <c r="A910" t="s">
        <v>9</v>
      </c>
      <c r="B910" t="s">
        <v>10</v>
      </c>
      <c r="C910" t="s">
        <v>11</v>
      </c>
      <c r="D910" t="s">
        <v>285</v>
      </c>
      <c r="E910" s="1">
        <v>42437</v>
      </c>
      <c r="F910" s="1" t="str">
        <f>TEXT(Sales_tbl[[#This Row],[Order Date]],"MMM")</f>
        <v>Mar</v>
      </c>
      <c r="G910" s="1" t="str">
        <f>TEXT(Sales_tbl[[#This Row],[Order Date]],"YYY")</f>
        <v>2016</v>
      </c>
      <c r="H910" t="s">
        <v>27</v>
      </c>
      <c r="I910">
        <v>9</v>
      </c>
      <c r="J910" s="4">
        <v>53.35</v>
      </c>
      <c r="K910" s="4">
        <v>480.15000000000003</v>
      </c>
    </row>
    <row r="911" spans="1:11" x14ac:dyDescent="0.25">
      <c r="A911" t="s">
        <v>16</v>
      </c>
      <c r="B911" t="s">
        <v>52</v>
      </c>
      <c r="C911" t="s">
        <v>18</v>
      </c>
      <c r="D911" t="s">
        <v>465</v>
      </c>
      <c r="E911" s="1">
        <v>42437</v>
      </c>
      <c r="F911" s="1" t="str">
        <f>TEXT(Sales_tbl[[#This Row],[Order Date]],"MMM")</f>
        <v>Mar</v>
      </c>
      <c r="G911" s="1" t="str">
        <f>TEXT(Sales_tbl[[#This Row],[Order Date]],"YYY")</f>
        <v>2016</v>
      </c>
      <c r="H911" t="s">
        <v>27</v>
      </c>
      <c r="I911">
        <v>8</v>
      </c>
      <c r="J911" s="4">
        <v>53.35</v>
      </c>
      <c r="K911" s="4">
        <v>426.8</v>
      </c>
    </row>
    <row r="912" spans="1:11" x14ac:dyDescent="0.25">
      <c r="A912" t="s">
        <v>9</v>
      </c>
      <c r="B912" t="s">
        <v>10</v>
      </c>
      <c r="C912" t="s">
        <v>11</v>
      </c>
      <c r="D912" t="s">
        <v>370</v>
      </c>
      <c r="E912" s="1">
        <v>42437</v>
      </c>
      <c r="F912" s="1" t="str">
        <f>TEXT(Sales_tbl[[#This Row],[Order Date]],"MMM")</f>
        <v>Mar</v>
      </c>
      <c r="G912" s="1" t="str">
        <f>TEXT(Sales_tbl[[#This Row],[Order Date]],"YYY")</f>
        <v>2016</v>
      </c>
      <c r="H912" t="s">
        <v>13</v>
      </c>
      <c r="I912">
        <v>1</v>
      </c>
      <c r="J912" s="4">
        <v>12.42</v>
      </c>
      <c r="K912" s="4">
        <v>12.42</v>
      </c>
    </row>
    <row r="913" spans="1:11" x14ac:dyDescent="0.25">
      <c r="A913" t="s">
        <v>25</v>
      </c>
      <c r="B913" t="s">
        <v>122</v>
      </c>
      <c r="C913" t="s">
        <v>18</v>
      </c>
      <c r="D913" t="s">
        <v>455</v>
      </c>
      <c r="E913" s="1">
        <v>42437</v>
      </c>
      <c r="F913" s="1" t="str">
        <f>TEXT(Sales_tbl[[#This Row],[Order Date]],"MMM")</f>
        <v>Mar</v>
      </c>
      <c r="G913" s="1" t="str">
        <f>TEXT(Sales_tbl[[#This Row],[Order Date]],"YYY")</f>
        <v>2016</v>
      </c>
      <c r="H913" t="s">
        <v>13</v>
      </c>
      <c r="I913">
        <v>6</v>
      </c>
      <c r="J913" s="4">
        <v>12.42</v>
      </c>
      <c r="K913" s="4">
        <v>74.52</v>
      </c>
    </row>
    <row r="914" spans="1:11" x14ac:dyDescent="0.25">
      <c r="A914" t="s">
        <v>46</v>
      </c>
      <c r="B914" t="s">
        <v>10</v>
      </c>
      <c r="C914" t="s">
        <v>11</v>
      </c>
      <c r="D914" t="s">
        <v>402</v>
      </c>
      <c r="E914" s="1">
        <v>42437</v>
      </c>
      <c r="F914" s="1" t="str">
        <f>TEXT(Sales_tbl[[#This Row],[Order Date]],"MMM")</f>
        <v>Mar</v>
      </c>
      <c r="G914" s="1" t="str">
        <f>TEXT(Sales_tbl[[#This Row],[Order Date]],"YYY")</f>
        <v>2016</v>
      </c>
      <c r="H914" t="s">
        <v>27</v>
      </c>
      <c r="I914">
        <v>2</v>
      </c>
      <c r="J914" s="4">
        <v>53.35</v>
      </c>
      <c r="K914" s="4">
        <v>106.7</v>
      </c>
    </row>
    <row r="915" spans="1:11" x14ac:dyDescent="0.25">
      <c r="A915" t="s">
        <v>16</v>
      </c>
      <c r="B915" t="s">
        <v>17</v>
      </c>
      <c r="C915" t="s">
        <v>18</v>
      </c>
      <c r="D915" t="s">
        <v>466</v>
      </c>
      <c r="E915" s="1">
        <v>42437</v>
      </c>
      <c r="F915" s="1" t="str">
        <f>TEXT(Sales_tbl[[#This Row],[Order Date]],"MMM")</f>
        <v>Mar</v>
      </c>
      <c r="G915" s="1" t="str">
        <f>TEXT(Sales_tbl[[#This Row],[Order Date]],"YYY")</f>
        <v>2016</v>
      </c>
      <c r="H915" t="s">
        <v>27</v>
      </c>
      <c r="I915">
        <v>7</v>
      </c>
      <c r="J915" s="4">
        <v>53.35</v>
      </c>
      <c r="K915" s="4">
        <v>373.45</v>
      </c>
    </row>
    <row r="916" spans="1:11" x14ac:dyDescent="0.25">
      <c r="A916" t="s">
        <v>25</v>
      </c>
      <c r="B916" t="s">
        <v>52</v>
      </c>
      <c r="C916" t="s">
        <v>18</v>
      </c>
      <c r="D916" t="s">
        <v>127</v>
      </c>
      <c r="E916" s="1">
        <v>42437</v>
      </c>
      <c r="F916" s="1" t="str">
        <f>TEXT(Sales_tbl[[#This Row],[Order Date]],"MMM")</f>
        <v>Mar</v>
      </c>
      <c r="G916" s="1" t="str">
        <f>TEXT(Sales_tbl[[#This Row],[Order Date]],"YYY")</f>
        <v>2016</v>
      </c>
      <c r="H916" t="s">
        <v>13</v>
      </c>
      <c r="I916">
        <v>9</v>
      </c>
      <c r="J916" s="4">
        <v>12.42</v>
      </c>
      <c r="K916" s="4">
        <v>111.78</v>
      </c>
    </row>
    <row r="917" spans="1:11" x14ac:dyDescent="0.25">
      <c r="A917" t="s">
        <v>25</v>
      </c>
      <c r="B917" t="s">
        <v>52</v>
      </c>
      <c r="C917" t="s">
        <v>18</v>
      </c>
      <c r="D917" t="s">
        <v>53</v>
      </c>
      <c r="E917" s="1">
        <v>42437</v>
      </c>
      <c r="F917" s="1" t="str">
        <f>TEXT(Sales_tbl[[#This Row],[Order Date]],"MMM")</f>
        <v>Mar</v>
      </c>
      <c r="G917" s="1" t="str">
        <f>TEXT(Sales_tbl[[#This Row],[Order Date]],"YYY")</f>
        <v>2016</v>
      </c>
      <c r="H917" t="s">
        <v>27</v>
      </c>
      <c r="I917">
        <v>1</v>
      </c>
      <c r="J917" s="4">
        <v>53.35</v>
      </c>
      <c r="K917" s="4">
        <v>53.35</v>
      </c>
    </row>
    <row r="918" spans="1:11" x14ac:dyDescent="0.25">
      <c r="A918" t="s">
        <v>9</v>
      </c>
      <c r="B918" t="s">
        <v>10</v>
      </c>
      <c r="C918" t="s">
        <v>11</v>
      </c>
      <c r="D918" t="s">
        <v>451</v>
      </c>
      <c r="E918" s="1">
        <v>42437</v>
      </c>
      <c r="F918" s="1" t="str">
        <f>TEXT(Sales_tbl[[#This Row],[Order Date]],"MMM")</f>
        <v>Mar</v>
      </c>
      <c r="G918" s="1" t="str">
        <f>TEXT(Sales_tbl[[#This Row],[Order Date]],"YYY")</f>
        <v>2016</v>
      </c>
      <c r="H918" t="s">
        <v>20</v>
      </c>
      <c r="I918">
        <v>6</v>
      </c>
      <c r="J918" s="4">
        <v>16.32</v>
      </c>
      <c r="K918" s="4">
        <v>97.92</v>
      </c>
    </row>
    <row r="919" spans="1:11" x14ac:dyDescent="0.25">
      <c r="A919" t="s">
        <v>9</v>
      </c>
      <c r="B919" t="s">
        <v>14</v>
      </c>
      <c r="C919" t="s">
        <v>11</v>
      </c>
      <c r="D919" t="s">
        <v>405</v>
      </c>
      <c r="E919" s="1">
        <v>42437</v>
      </c>
      <c r="F919" s="1" t="str">
        <f>TEXT(Sales_tbl[[#This Row],[Order Date]],"MMM")</f>
        <v>Mar</v>
      </c>
      <c r="G919" s="1" t="str">
        <f>TEXT(Sales_tbl[[#This Row],[Order Date]],"YYY")</f>
        <v>2016</v>
      </c>
      <c r="H919" t="s">
        <v>20</v>
      </c>
      <c r="I919">
        <v>4</v>
      </c>
      <c r="J919" s="4">
        <v>16.32</v>
      </c>
      <c r="K919" s="4">
        <v>65.28</v>
      </c>
    </row>
    <row r="920" spans="1:11" x14ac:dyDescent="0.25">
      <c r="A920" t="s">
        <v>30</v>
      </c>
      <c r="B920" t="s">
        <v>14</v>
      </c>
      <c r="C920" t="s">
        <v>11</v>
      </c>
      <c r="D920" t="s">
        <v>31</v>
      </c>
      <c r="E920" s="1">
        <v>42438</v>
      </c>
      <c r="F920" s="1" t="str">
        <f>TEXT(Sales_tbl[[#This Row],[Order Date]],"MMM")</f>
        <v>Mar</v>
      </c>
      <c r="G920" s="1" t="str">
        <f>TEXT(Sales_tbl[[#This Row],[Order Date]],"YYY")</f>
        <v>2016</v>
      </c>
      <c r="H920" t="s">
        <v>13</v>
      </c>
      <c r="I920">
        <v>6</v>
      </c>
      <c r="J920" s="4">
        <v>12.42</v>
      </c>
      <c r="K920" s="4">
        <v>74.52</v>
      </c>
    </row>
    <row r="921" spans="1:11" x14ac:dyDescent="0.25">
      <c r="A921" t="s">
        <v>25</v>
      </c>
      <c r="B921" t="s">
        <v>52</v>
      </c>
      <c r="C921" t="s">
        <v>18</v>
      </c>
      <c r="D921" t="s">
        <v>465</v>
      </c>
      <c r="E921" s="1">
        <v>42438</v>
      </c>
      <c r="F921" s="1" t="str">
        <f>TEXT(Sales_tbl[[#This Row],[Order Date]],"MMM")</f>
        <v>Mar</v>
      </c>
      <c r="G921" s="1" t="str">
        <f>TEXT(Sales_tbl[[#This Row],[Order Date]],"YYY")</f>
        <v>2016</v>
      </c>
      <c r="H921" t="s">
        <v>13</v>
      </c>
      <c r="I921">
        <v>7</v>
      </c>
      <c r="J921" s="4">
        <v>12.42</v>
      </c>
      <c r="K921" s="4">
        <v>86.94</v>
      </c>
    </row>
    <row r="922" spans="1:11" x14ac:dyDescent="0.25">
      <c r="A922" t="s">
        <v>9</v>
      </c>
      <c r="B922" t="s">
        <v>10</v>
      </c>
      <c r="C922" t="s">
        <v>11</v>
      </c>
      <c r="D922" t="s">
        <v>457</v>
      </c>
      <c r="E922" s="1">
        <v>42438</v>
      </c>
      <c r="F922" s="1" t="str">
        <f>TEXT(Sales_tbl[[#This Row],[Order Date]],"MMM")</f>
        <v>Mar</v>
      </c>
      <c r="G922" s="1" t="str">
        <f>TEXT(Sales_tbl[[#This Row],[Order Date]],"YYY")</f>
        <v>2016</v>
      </c>
      <c r="H922" t="s">
        <v>24</v>
      </c>
      <c r="I922">
        <v>3</v>
      </c>
      <c r="J922" s="4">
        <v>17.829999999999998</v>
      </c>
      <c r="K922" s="4">
        <v>53.489999999999995</v>
      </c>
    </row>
    <row r="923" spans="1:11" x14ac:dyDescent="0.25">
      <c r="A923" t="s">
        <v>46</v>
      </c>
      <c r="B923" t="s">
        <v>14</v>
      </c>
      <c r="C923" t="s">
        <v>11</v>
      </c>
      <c r="D923" t="s">
        <v>54</v>
      </c>
      <c r="E923" s="1">
        <v>42438</v>
      </c>
      <c r="F923" s="1" t="str">
        <f>TEXT(Sales_tbl[[#This Row],[Order Date]],"MMM")</f>
        <v>Mar</v>
      </c>
      <c r="G923" s="1" t="str">
        <f>TEXT(Sales_tbl[[#This Row],[Order Date]],"YYY")</f>
        <v>2016</v>
      </c>
      <c r="H923" t="s">
        <v>27</v>
      </c>
      <c r="I923">
        <v>7</v>
      </c>
      <c r="J923" s="4">
        <v>53.35</v>
      </c>
      <c r="K923" s="4">
        <v>373.45</v>
      </c>
    </row>
    <row r="924" spans="1:11" x14ac:dyDescent="0.25">
      <c r="A924" t="s">
        <v>25</v>
      </c>
      <c r="B924" t="s">
        <v>122</v>
      </c>
      <c r="C924" t="s">
        <v>18</v>
      </c>
      <c r="D924" t="s">
        <v>443</v>
      </c>
      <c r="E924" s="1">
        <v>42438</v>
      </c>
      <c r="F924" s="1" t="str">
        <f>TEXT(Sales_tbl[[#This Row],[Order Date]],"MMM")</f>
        <v>Mar</v>
      </c>
      <c r="G924" s="1" t="str">
        <f>TEXT(Sales_tbl[[#This Row],[Order Date]],"YYY")</f>
        <v>2016</v>
      </c>
      <c r="H924" t="s">
        <v>20</v>
      </c>
      <c r="I924">
        <v>1</v>
      </c>
      <c r="J924" s="4">
        <v>16.32</v>
      </c>
      <c r="K924" s="4">
        <v>16.32</v>
      </c>
    </row>
    <row r="925" spans="1:11" x14ac:dyDescent="0.25">
      <c r="A925" t="s">
        <v>16</v>
      </c>
      <c r="B925" t="s">
        <v>34</v>
      </c>
      <c r="C925" t="s">
        <v>18</v>
      </c>
      <c r="D925" t="s">
        <v>467</v>
      </c>
      <c r="E925" s="1">
        <v>42438</v>
      </c>
      <c r="F925" s="1" t="str">
        <f>TEXT(Sales_tbl[[#This Row],[Order Date]],"MMM")</f>
        <v>Mar</v>
      </c>
      <c r="G925" s="1" t="str">
        <f>TEXT(Sales_tbl[[#This Row],[Order Date]],"YYY")</f>
        <v>2016</v>
      </c>
      <c r="H925" t="s">
        <v>24</v>
      </c>
      <c r="I925">
        <v>8</v>
      </c>
      <c r="J925" s="4">
        <v>17.829999999999998</v>
      </c>
      <c r="K925" s="4">
        <v>142.63999999999999</v>
      </c>
    </row>
    <row r="926" spans="1:11" x14ac:dyDescent="0.25">
      <c r="A926" t="s">
        <v>25</v>
      </c>
      <c r="B926" t="s">
        <v>52</v>
      </c>
      <c r="C926" t="s">
        <v>18</v>
      </c>
      <c r="D926" t="s">
        <v>61</v>
      </c>
      <c r="E926" s="1">
        <v>42438</v>
      </c>
      <c r="F926" s="1" t="str">
        <f>TEXT(Sales_tbl[[#This Row],[Order Date]],"MMM")</f>
        <v>Mar</v>
      </c>
      <c r="G926" s="1" t="str">
        <f>TEXT(Sales_tbl[[#This Row],[Order Date]],"YYY")</f>
        <v>2016</v>
      </c>
      <c r="H926" t="s">
        <v>13</v>
      </c>
      <c r="I926">
        <v>6</v>
      </c>
      <c r="J926" s="4">
        <v>12.42</v>
      </c>
      <c r="K926" s="4">
        <v>74.52</v>
      </c>
    </row>
    <row r="927" spans="1:11" x14ac:dyDescent="0.25">
      <c r="A927" t="s">
        <v>30</v>
      </c>
      <c r="B927" t="s">
        <v>21</v>
      </c>
      <c r="C927" t="s">
        <v>11</v>
      </c>
      <c r="D927" t="s">
        <v>383</v>
      </c>
      <c r="E927" s="1">
        <v>42438</v>
      </c>
      <c r="F927" s="1" t="str">
        <f>TEXT(Sales_tbl[[#This Row],[Order Date]],"MMM")</f>
        <v>Mar</v>
      </c>
      <c r="G927" s="1" t="str">
        <f>TEXT(Sales_tbl[[#This Row],[Order Date]],"YYY")</f>
        <v>2016</v>
      </c>
      <c r="H927" t="s">
        <v>27</v>
      </c>
      <c r="I927">
        <v>1</v>
      </c>
      <c r="J927" s="4">
        <v>53.35</v>
      </c>
      <c r="K927" s="4">
        <v>53.35</v>
      </c>
    </row>
    <row r="928" spans="1:11" x14ac:dyDescent="0.25">
      <c r="A928" t="s">
        <v>16</v>
      </c>
      <c r="B928" t="s">
        <v>122</v>
      </c>
      <c r="C928" t="s">
        <v>18</v>
      </c>
      <c r="D928" t="s">
        <v>468</v>
      </c>
      <c r="E928" s="1">
        <v>42438</v>
      </c>
      <c r="F928" s="1" t="str">
        <f>TEXT(Sales_tbl[[#This Row],[Order Date]],"MMM")</f>
        <v>Mar</v>
      </c>
      <c r="G928" s="1" t="str">
        <f>TEXT(Sales_tbl[[#This Row],[Order Date]],"YYY")</f>
        <v>2016</v>
      </c>
      <c r="H928" t="s">
        <v>13</v>
      </c>
      <c r="I928">
        <v>4</v>
      </c>
      <c r="J928" s="4">
        <v>12.42</v>
      </c>
      <c r="K928" s="4">
        <v>49.68</v>
      </c>
    </row>
    <row r="929" spans="1:11" x14ac:dyDescent="0.25">
      <c r="A929" t="s">
        <v>9</v>
      </c>
      <c r="B929" t="s">
        <v>21</v>
      </c>
      <c r="C929" t="s">
        <v>11</v>
      </c>
      <c r="D929" t="s">
        <v>327</v>
      </c>
      <c r="E929" s="1">
        <v>42438</v>
      </c>
      <c r="F929" s="1" t="str">
        <f>TEXT(Sales_tbl[[#This Row],[Order Date]],"MMM")</f>
        <v>Mar</v>
      </c>
      <c r="G929" s="1" t="str">
        <f>TEXT(Sales_tbl[[#This Row],[Order Date]],"YYY")</f>
        <v>2016</v>
      </c>
      <c r="H929" t="s">
        <v>13</v>
      </c>
      <c r="I929">
        <v>5</v>
      </c>
      <c r="J929" s="4">
        <v>12.42</v>
      </c>
      <c r="K929" s="4">
        <v>62.1</v>
      </c>
    </row>
    <row r="930" spans="1:11" x14ac:dyDescent="0.25">
      <c r="A930" t="s">
        <v>9</v>
      </c>
      <c r="B930" t="s">
        <v>21</v>
      </c>
      <c r="C930" t="s">
        <v>11</v>
      </c>
      <c r="D930" t="s">
        <v>160</v>
      </c>
      <c r="E930" s="1">
        <v>42438</v>
      </c>
      <c r="F930" s="1" t="str">
        <f>TEXT(Sales_tbl[[#This Row],[Order Date]],"MMM")</f>
        <v>Mar</v>
      </c>
      <c r="G930" s="1" t="str">
        <f>TEXT(Sales_tbl[[#This Row],[Order Date]],"YYY")</f>
        <v>2016</v>
      </c>
      <c r="H930" t="s">
        <v>13</v>
      </c>
      <c r="I930">
        <v>6</v>
      </c>
      <c r="J930" s="4">
        <v>12.42</v>
      </c>
      <c r="K930" s="4">
        <v>74.52</v>
      </c>
    </row>
    <row r="931" spans="1:11" x14ac:dyDescent="0.25">
      <c r="A931" t="s">
        <v>16</v>
      </c>
      <c r="B931" t="s">
        <v>52</v>
      </c>
      <c r="C931" t="s">
        <v>18</v>
      </c>
      <c r="D931" t="s">
        <v>272</v>
      </c>
      <c r="E931" s="1">
        <v>42438</v>
      </c>
      <c r="F931" s="1" t="str">
        <f>TEXT(Sales_tbl[[#This Row],[Order Date]],"MMM")</f>
        <v>Mar</v>
      </c>
      <c r="G931" s="1" t="str">
        <f>TEXT(Sales_tbl[[#This Row],[Order Date]],"YYY")</f>
        <v>2016</v>
      </c>
      <c r="H931" t="s">
        <v>20</v>
      </c>
      <c r="I931">
        <v>3</v>
      </c>
      <c r="J931" s="4">
        <v>16.32</v>
      </c>
      <c r="K931" s="4">
        <v>48.96</v>
      </c>
    </row>
    <row r="932" spans="1:11" x14ac:dyDescent="0.25">
      <c r="A932" t="s">
        <v>30</v>
      </c>
      <c r="B932" t="s">
        <v>68</v>
      </c>
      <c r="C932" t="s">
        <v>11</v>
      </c>
      <c r="D932" t="s">
        <v>325</v>
      </c>
      <c r="E932" s="1">
        <v>42439</v>
      </c>
      <c r="F932" s="1" t="str">
        <f>TEXT(Sales_tbl[[#This Row],[Order Date]],"MMM")</f>
        <v>Mar</v>
      </c>
      <c r="G932" s="1" t="str">
        <f>TEXT(Sales_tbl[[#This Row],[Order Date]],"YYY")</f>
        <v>2016</v>
      </c>
      <c r="H932" t="s">
        <v>13</v>
      </c>
      <c r="I932">
        <v>10</v>
      </c>
      <c r="J932" s="4">
        <v>12.42</v>
      </c>
      <c r="K932" s="4">
        <v>124.2</v>
      </c>
    </row>
    <row r="933" spans="1:11" x14ac:dyDescent="0.25">
      <c r="A933" t="s">
        <v>46</v>
      </c>
      <c r="B933" t="s">
        <v>68</v>
      </c>
      <c r="C933" t="s">
        <v>11</v>
      </c>
      <c r="D933" t="s">
        <v>469</v>
      </c>
      <c r="E933" s="1">
        <v>42439</v>
      </c>
      <c r="F933" s="1" t="str">
        <f>TEXT(Sales_tbl[[#This Row],[Order Date]],"MMM")</f>
        <v>Mar</v>
      </c>
      <c r="G933" s="1" t="str">
        <f>TEXT(Sales_tbl[[#This Row],[Order Date]],"YYY")</f>
        <v>2016</v>
      </c>
      <c r="H933" t="s">
        <v>13</v>
      </c>
      <c r="I933">
        <v>9</v>
      </c>
      <c r="J933" s="4">
        <v>12.42</v>
      </c>
      <c r="K933" s="4">
        <v>111.78</v>
      </c>
    </row>
    <row r="934" spans="1:11" x14ac:dyDescent="0.25">
      <c r="A934" t="s">
        <v>9</v>
      </c>
      <c r="B934" t="s">
        <v>14</v>
      </c>
      <c r="C934" t="s">
        <v>11</v>
      </c>
      <c r="D934" t="s">
        <v>470</v>
      </c>
      <c r="E934" s="1">
        <v>42439</v>
      </c>
      <c r="F934" s="1" t="str">
        <f>TEXT(Sales_tbl[[#This Row],[Order Date]],"MMM")</f>
        <v>Mar</v>
      </c>
      <c r="G934" s="1" t="str">
        <f>TEXT(Sales_tbl[[#This Row],[Order Date]],"YYY")</f>
        <v>2016</v>
      </c>
      <c r="H934" t="s">
        <v>24</v>
      </c>
      <c r="I934">
        <v>5</v>
      </c>
      <c r="J934" s="4">
        <v>17.829999999999998</v>
      </c>
      <c r="K934" s="4">
        <v>89.149999999999991</v>
      </c>
    </row>
    <row r="935" spans="1:11" x14ac:dyDescent="0.25">
      <c r="A935" t="s">
        <v>9</v>
      </c>
      <c r="B935" t="s">
        <v>21</v>
      </c>
      <c r="C935" t="s">
        <v>11</v>
      </c>
      <c r="D935" t="s">
        <v>404</v>
      </c>
      <c r="E935" s="1">
        <v>42439</v>
      </c>
      <c r="F935" s="1" t="str">
        <f>TEXT(Sales_tbl[[#This Row],[Order Date]],"MMM")</f>
        <v>Mar</v>
      </c>
      <c r="G935" s="1" t="str">
        <f>TEXT(Sales_tbl[[#This Row],[Order Date]],"YYY")</f>
        <v>2016</v>
      </c>
      <c r="H935" t="s">
        <v>24</v>
      </c>
      <c r="I935">
        <v>4</v>
      </c>
      <c r="J935" s="4">
        <v>17.829999999999998</v>
      </c>
      <c r="K935" s="4">
        <v>71.319999999999993</v>
      </c>
    </row>
    <row r="936" spans="1:11" x14ac:dyDescent="0.25">
      <c r="A936" t="s">
        <v>30</v>
      </c>
      <c r="B936" t="s">
        <v>21</v>
      </c>
      <c r="C936" t="s">
        <v>11</v>
      </c>
      <c r="D936" t="s">
        <v>231</v>
      </c>
      <c r="E936" s="1">
        <v>42439</v>
      </c>
      <c r="F936" s="1" t="str">
        <f>TEXT(Sales_tbl[[#This Row],[Order Date]],"MMM")</f>
        <v>Mar</v>
      </c>
      <c r="G936" s="1" t="str">
        <f>TEXT(Sales_tbl[[#This Row],[Order Date]],"YYY")</f>
        <v>2016</v>
      </c>
      <c r="H936" t="s">
        <v>13</v>
      </c>
      <c r="I936">
        <v>9</v>
      </c>
      <c r="J936" s="4">
        <v>12.42</v>
      </c>
      <c r="K936" s="4">
        <v>111.78</v>
      </c>
    </row>
    <row r="937" spans="1:11" x14ac:dyDescent="0.25">
      <c r="A937" t="s">
        <v>25</v>
      </c>
      <c r="B937" t="s">
        <v>122</v>
      </c>
      <c r="C937" t="s">
        <v>18</v>
      </c>
      <c r="D937" t="s">
        <v>288</v>
      </c>
      <c r="E937" s="1">
        <v>42439</v>
      </c>
      <c r="F937" s="1" t="str">
        <f>TEXT(Sales_tbl[[#This Row],[Order Date]],"MMM")</f>
        <v>Mar</v>
      </c>
      <c r="G937" s="1" t="str">
        <f>TEXT(Sales_tbl[[#This Row],[Order Date]],"YYY")</f>
        <v>2016</v>
      </c>
      <c r="H937" t="s">
        <v>13</v>
      </c>
      <c r="I937">
        <v>10</v>
      </c>
      <c r="J937" s="4">
        <v>12.42</v>
      </c>
      <c r="K937" s="4">
        <v>124.2</v>
      </c>
    </row>
    <row r="938" spans="1:11" x14ac:dyDescent="0.25">
      <c r="A938" t="s">
        <v>16</v>
      </c>
      <c r="B938" t="s">
        <v>17</v>
      </c>
      <c r="C938" t="s">
        <v>18</v>
      </c>
      <c r="D938" t="s">
        <v>133</v>
      </c>
      <c r="E938" s="1">
        <v>42439</v>
      </c>
      <c r="F938" s="1" t="str">
        <f>TEXT(Sales_tbl[[#This Row],[Order Date]],"MMM")</f>
        <v>Mar</v>
      </c>
      <c r="G938" s="1" t="str">
        <f>TEXT(Sales_tbl[[#This Row],[Order Date]],"YYY")</f>
        <v>2016</v>
      </c>
      <c r="H938" t="s">
        <v>27</v>
      </c>
      <c r="I938">
        <v>8</v>
      </c>
      <c r="J938" s="4">
        <v>53.35</v>
      </c>
      <c r="K938" s="4">
        <v>426.8</v>
      </c>
    </row>
    <row r="939" spans="1:11" x14ac:dyDescent="0.25">
      <c r="A939" t="s">
        <v>9</v>
      </c>
      <c r="B939" t="s">
        <v>21</v>
      </c>
      <c r="C939" t="s">
        <v>11</v>
      </c>
      <c r="D939" t="s">
        <v>471</v>
      </c>
      <c r="E939" s="1">
        <v>42439</v>
      </c>
      <c r="F939" s="1" t="str">
        <f>TEXT(Sales_tbl[[#This Row],[Order Date]],"MMM")</f>
        <v>Mar</v>
      </c>
      <c r="G939" s="1" t="str">
        <f>TEXT(Sales_tbl[[#This Row],[Order Date]],"YYY")</f>
        <v>2016</v>
      </c>
      <c r="H939" t="s">
        <v>13</v>
      </c>
      <c r="I939">
        <v>10</v>
      </c>
      <c r="J939" s="4">
        <v>12.42</v>
      </c>
      <c r="K939" s="4">
        <v>124.2</v>
      </c>
    </row>
    <row r="940" spans="1:11" x14ac:dyDescent="0.25">
      <c r="A940" t="s">
        <v>9</v>
      </c>
      <c r="B940" t="s">
        <v>10</v>
      </c>
      <c r="C940" t="s">
        <v>11</v>
      </c>
      <c r="D940" t="s">
        <v>104</v>
      </c>
      <c r="E940" s="1">
        <v>42439</v>
      </c>
      <c r="F940" s="1" t="str">
        <f>TEXT(Sales_tbl[[#This Row],[Order Date]],"MMM")</f>
        <v>Mar</v>
      </c>
      <c r="G940" s="1" t="str">
        <f>TEXT(Sales_tbl[[#This Row],[Order Date]],"YYY")</f>
        <v>2016</v>
      </c>
      <c r="H940" t="s">
        <v>24</v>
      </c>
      <c r="I940">
        <v>7</v>
      </c>
      <c r="J940" s="4">
        <v>17.829999999999998</v>
      </c>
      <c r="K940" s="4">
        <v>124.80999999999999</v>
      </c>
    </row>
    <row r="941" spans="1:11" x14ac:dyDescent="0.25">
      <c r="A941" t="s">
        <v>9</v>
      </c>
      <c r="B941" t="s">
        <v>14</v>
      </c>
      <c r="C941" t="s">
        <v>11</v>
      </c>
      <c r="D941" t="s">
        <v>51</v>
      </c>
      <c r="E941" s="1">
        <v>42439</v>
      </c>
      <c r="F941" s="1" t="str">
        <f>TEXT(Sales_tbl[[#This Row],[Order Date]],"MMM")</f>
        <v>Mar</v>
      </c>
      <c r="G941" s="1" t="str">
        <f>TEXT(Sales_tbl[[#This Row],[Order Date]],"YYY")</f>
        <v>2016</v>
      </c>
      <c r="H941" t="s">
        <v>13</v>
      </c>
      <c r="I941">
        <v>4</v>
      </c>
      <c r="J941" s="4">
        <v>12.42</v>
      </c>
      <c r="K941" s="4">
        <v>49.68</v>
      </c>
    </row>
    <row r="942" spans="1:11" x14ac:dyDescent="0.25">
      <c r="A942" t="s">
        <v>46</v>
      </c>
      <c r="B942" t="s">
        <v>10</v>
      </c>
      <c r="C942" t="s">
        <v>11</v>
      </c>
      <c r="D942" t="s">
        <v>342</v>
      </c>
      <c r="E942" s="1">
        <v>42440</v>
      </c>
      <c r="F942" s="1" t="str">
        <f>TEXT(Sales_tbl[[#This Row],[Order Date]],"MMM")</f>
        <v>Mar</v>
      </c>
      <c r="G942" s="1" t="str">
        <f>TEXT(Sales_tbl[[#This Row],[Order Date]],"YYY")</f>
        <v>2016</v>
      </c>
      <c r="H942" t="s">
        <v>24</v>
      </c>
      <c r="I942">
        <v>1</v>
      </c>
      <c r="J942" s="4">
        <v>17.829999999999998</v>
      </c>
      <c r="K942" s="4">
        <v>17.829999999999998</v>
      </c>
    </row>
    <row r="943" spans="1:11" x14ac:dyDescent="0.25">
      <c r="A943" t="s">
        <v>30</v>
      </c>
      <c r="B943" t="s">
        <v>68</v>
      </c>
      <c r="C943" t="s">
        <v>11</v>
      </c>
      <c r="D943" t="s">
        <v>469</v>
      </c>
      <c r="E943" s="1">
        <v>42440</v>
      </c>
      <c r="F943" s="1" t="str">
        <f>TEXT(Sales_tbl[[#This Row],[Order Date]],"MMM")</f>
        <v>Mar</v>
      </c>
      <c r="G943" s="1" t="str">
        <f>TEXT(Sales_tbl[[#This Row],[Order Date]],"YYY")</f>
        <v>2016</v>
      </c>
      <c r="H943" t="s">
        <v>13</v>
      </c>
      <c r="I943">
        <v>7</v>
      </c>
      <c r="J943" s="4">
        <v>12.42</v>
      </c>
      <c r="K943" s="4">
        <v>86.94</v>
      </c>
    </row>
    <row r="944" spans="1:11" x14ac:dyDescent="0.25">
      <c r="A944" t="s">
        <v>25</v>
      </c>
      <c r="B944" t="s">
        <v>34</v>
      </c>
      <c r="C944" t="s">
        <v>18</v>
      </c>
      <c r="D944" t="s">
        <v>278</v>
      </c>
      <c r="E944" s="1">
        <v>42440</v>
      </c>
      <c r="F944" s="1" t="str">
        <f>TEXT(Sales_tbl[[#This Row],[Order Date]],"MMM")</f>
        <v>Mar</v>
      </c>
      <c r="G944" s="1" t="str">
        <f>TEXT(Sales_tbl[[#This Row],[Order Date]],"YYY")</f>
        <v>2016</v>
      </c>
      <c r="H944" t="s">
        <v>27</v>
      </c>
      <c r="I944">
        <v>8</v>
      </c>
      <c r="J944" s="4">
        <v>53.35</v>
      </c>
      <c r="K944" s="4">
        <v>426.8</v>
      </c>
    </row>
    <row r="945" spans="1:11" x14ac:dyDescent="0.25">
      <c r="A945" t="s">
        <v>46</v>
      </c>
      <c r="B945" t="s">
        <v>10</v>
      </c>
      <c r="C945" t="s">
        <v>11</v>
      </c>
      <c r="D945" t="s">
        <v>472</v>
      </c>
      <c r="E945" s="1">
        <v>42440</v>
      </c>
      <c r="F945" s="1" t="str">
        <f>TEXT(Sales_tbl[[#This Row],[Order Date]],"MMM")</f>
        <v>Mar</v>
      </c>
      <c r="G945" s="1" t="str">
        <f>TEXT(Sales_tbl[[#This Row],[Order Date]],"YYY")</f>
        <v>2016</v>
      </c>
      <c r="H945" t="s">
        <v>13</v>
      </c>
      <c r="I945">
        <v>4</v>
      </c>
      <c r="J945" s="4">
        <v>12.42</v>
      </c>
      <c r="K945" s="4">
        <v>49.68</v>
      </c>
    </row>
    <row r="946" spans="1:11" x14ac:dyDescent="0.25">
      <c r="A946" t="s">
        <v>9</v>
      </c>
      <c r="B946" t="s">
        <v>14</v>
      </c>
      <c r="C946" t="s">
        <v>11</v>
      </c>
      <c r="D946" t="s">
        <v>78</v>
      </c>
      <c r="E946" s="1">
        <v>42440</v>
      </c>
      <c r="F946" s="1" t="str">
        <f>TEXT(Sales_tbl[[#This Row],[Order Date]],"MMM")</f>
        <v>Mar</v>
      </c>
      <c r="G946" s="1" t="str">
        <f>TEXT(Sales_tbl[[#This Row],[Order Date]],"YYY")</f>
        <v>2016</v>
      </c>
      <c r="H946" t="s">
        <v>27</v>
      </c>
      <c r="I946">
        <v>4</v>
      </c>
      <c r="J946" s="4">
        <v>53.35</v>
      </c>
      <c r="K946" s="4">
        <v>213.4</v>
      </c>
    </row>
    <row r="947" spans="1:11" x14ac:dyDescent="0.25">
      <c r="A947" t="s">
        <v>9</v>
      </c>
      <c r="B947" t="s">
        <v>21</v>
      </c>
      <c r="C947" t="s">
        <v>11</v>
      </c>
      <c r="D947" t="s">
        <v>214</v>
      </c>
      <c r="E947" s="1">
        <v>42440</v>
      </c>
      <c r="F947" s="1" t="str">
        <f>TEXT(Sales_tbl[[#This Row],[Order Date]],"MMM")</f>
        <v>Mar</v>
      </c>
      <c r="G947" s="1" t="str">
        <f>TEXT(Sales_tbl[[#This Row],[Order Date]],"YYY")</f>
        <v>2016</v>
      </c>
      <c r="H947" t="s">
        <v>13</v>
      </c>
      <c r="I947">
        <v>6</v>
      </c>
      <c r="J947" s="4">
        <v>12.42</v>
      </c>
      <c r="K947" s="4">
        <v>74.52</v>
      </c>
    </row>
    <row r="948" spans="1:11" x14ac:dyDescent="0.25">
      <c r="A948" t="s">
        <v>9</v>
      </c>
      <c r="B948" t="s">
        <v>68</v>
      </c>
      <c r="C948" t="s">
        <v>11</v>
      </c>
      <c r="D948" t="s">
        <v>80</v>
      </c>
      <c r="E948" s="1">
        <v>42440</v>
      </c>
      <c r="F948" s="1" t="str">
        <f>TEXT(Sales_tbl[[#This Row],[Order Date]],"MMM")</f>
        <v>Mar</v>
      </c>
      <c r="G948" s="1" t="str">
        <f>TEXT(Sales_tbl[[#This Row],[Order Date]],"YYY")</f>
        <v>2016</v>
      </c>
      <c r="H948" t="s">
        <v>20</v>
      </c>
      <c r="I948">
        <v>7</v>
      </c>
      <c r="J948" s="4">
        <v>16.32</v>
      </c>
      <c r="K948" s="4">
        <v>114.24000000000001</v>
      </c>
    </row>
    <row r="949" spans="1:11" x14ac:dyDescent="0.25">
      <c r="A949" t="s">
        <v>30</v>
      </c>
      <c r="B949" t="s">
        <v>14</v>
      </c>
      <c r="C949" t="s">
        <v>11</v>
      </c>
      <c r="D949" t="s">
        <v>375</v>
      </c>
      <c r="E949" s="1">
        <v>42440</v>
      </c>
      <c r="F949" s="1" t="str">
        <f>TEXT(Sales_tbl[[#This Row],[Order Date]],"MMM")</f>
        <v>Mar</v>
      </c>
      <c r="G949" s="1" t="str">
        <f>TEXT(Sales_tbl[[#This Row],[Order Date]],"YYY")</f>
        <v>2016</v>
      </c>
      <c r="H949" t="s">
        <v>27</v>
      </c>
      <c r="I949">
        <v>6</v>
      </c>
      <c r="J949" s="4">
        <v>53.35</v>
      </c>
      <c r="K949" s="4">
        <v>320.10000000000002</v>
      </c>
    </row>
    <row r="950" spans="1:11" x14ac:dyDescent="0.25">
      <c r="A950" t="s">
        <v>9</v>
      </c>
      <c r="B950" t="s">
        <v>14</v>
      </c>
      <c r="C950" t="s">
        <v>11</v>
      </c>
      <c r="D950" t="s">
        <v>43</v>
      </c>
      <c r="E950" s="1">
        <v>42440</v>
      </c>
      <c r="F950" s="1" t="str">
        <f>TEXT(Sales_tbl[[#This Row],[Order Date]],"MMM")</f>
        <v>Mar</v>
      </c>
      <c r="G950" s="1" t="str">
        <f>TEXT(Sales_tbl[[#This Row],[Order Date]],"YYY")</f>
        <v>2016</v>
      </c>
      <c r="H950" t="s">
        <v>20</v>
      </c>
      <c r="I950">
        <v>10</v>
      </c>
      <c r="J950" s="4">
        <v>16.32</v>
      </c>
      <c r="K950" s="4">
        <v>163.19999999999999</v>
      </c>
    </row>
    <row r="951" spans="1:11" x14ac:dyDescent="0.25">
      <c r="A951" t="s">
        <v>16</v>
      </c>
      <c r="B951" t="s">
        <v>34</v>
      </c>
      <c r="C951" t="s">
        <v>18</v>
      </c>
      <c r="D951" t="s">
        <v>303</v>
      </c>
      <c r="E951" s="1">
        <v>42440</v>
      </c>
      <c r="F951" s="1" t="str">
        <f>TEXT(Sales_tbl[[#This Row],[Order Date]],"MMM")</f>
        <v>Mar</v>
      </c>
      <c r="G951" s="1" t="str">
        <f>TEXT(Sales_tbl[[#This Row],[Order Date]],"YYY")</f>
        <v>2016</v>
      </c>
      <c r="H951" t="s">
        <v>24</v>
      </c>
      <c r="I951">
        <v>9</v>
      </c>
      <c r="J951" s="4">
        <v>17.829999999999998</v>
      </c>
      <c r="K951" s="4">
        <v>160.46999999999997</v>
      </c>
    </row>
    <row r="952" spans="1:11" x14ac:dyDescent="0.25">
      <c r="A952" t="s">
        <v>9</v>
      </c>
      <c r="B952" t="s">
        <v>10</v>
      </c>
      <c r="C952" t="s">
        <v>11</v>
      </c>
      <c r="D952" t="s">
        <v>208</v>
      </c>
      <c r="E952" s="1">
        <v>42440</v>
      </c>
      <c r="F952" s="1" t="str">
        <f>TEXT(Sales_tbl[[#This Row],[Order Date]],"MMM")</f>
        <v>Mar</v>
      </c>
      <c r="G952" s="1" t="str">
        <f>TEXT(Sales_tbl[[#This Row],[Order Date]],"YYY")</f>
        <v>2016</v>
      </c>
      <c r="H952" t="s">
        <v>27</v>
      </c>
      <c r="I952">
        <v>9</v>
      </c>
      <c r="J952" s="4">
        <v>53.35</v>
      </c>
      <c r="K952" s="4">
        <v>480.15000000000003</v>
      </c>
    </row>
    <row r="953" spans="1:11" x14ac:dyDescent="0.25">
      <c r="A953" t="s">
        <v>25</v>
      </c>
      <c r="B953" t="s">
        <v>34</v>
      </c>
      <c r="C953" t="s">
        <v>18</v>
      </c>
      <c r="D953" t="s">
        <v>206</v>
      </c>
      <c r="E953" s="1">
        <v>42441</v>
      </c>
      <c r="F953" s="1" t="str">
        <f>TEXT(Sales_tbl[[#This Row],[Order Date]],"MMM")</f>
        <v>Mar</v>
      </c>
      <c r="G953" s="1" t="str">
        <f>TEXT(Sales_tbl[[#This Row],[Order Date]],"YYY")</f>
        <v>2016</v>
      </c>
      <c r="H953" t="s">
        <v>24</v>
      </c>
      <c r="I953">
        <v>4</v>
      </c>
      <c r="J953" s="4">
        <v>17.829999999999998</v>
      </c>
      <c r="K953" s="4">
        <v>71.319999999999993</v>
      </c>
    </row>
    <row r="954" spans="1:11" x14ac:dyDescent="0.25">
      <c r="A954" t="s">
        <v>9</v>
      </c>
      <c r="B954" t="s">
        <v>14</v>
      </c>
      <c r="C954" t="s">
        <v>11</v>
      </c>
      <c r="D954" t="s">
        <v>293</v>
      </c>
      <c r="E954" s="1">
        <v>42441</v>
      </c>
      <c r="F954" s="1" t="str">
        <f>TEXT(Sales_tbl[[#This Row],[Order Date]],"MMM")</f>
        <v>Mar</v>
      </c>
      <c r="G954" s="1" t="str">
        <f>TEXT(Sales_tbl[[#This Row],[Order Date]],"YYY")</f>
        <v>2016</v>
      </c>
      <c r="H954" t="s">
        <v>13</v>
      </c>
      <c r="I954">
        <v>5</v>
      </c>
      <c r="J954" s="4">
        <v>12.42</v>
      </c>
      <c r="K954" s="4">
        <v>62.1</v>
      </c>
    </row>
    <row r="955" spans="1:11" x14ac:dyDescent="0.25">
      <c r="A955" t="s">
        <v>9</v>
      </c>
      <c r="B955" t="s">
        <v>14</v>
      </c>
      <c r="C955" t="s">
        <v>11</v>
      </c>
      <c r="D955" t="s">
        <v>295</v>
      </c>
      <c r="E955" s="1">
        <v>42441</v>
      </c>
      <c r="F955" s="1" t="str">
        <f>TEXT(Sales_tbl[[#This Row],[Order Date]],"MMM")</f>
        <v>Mar</v>
      </c>
      <c r="G955" s="1" t="str">
        <f>TEXT(Sales_tbl[[#This Row],[Order Date]],"YYY")</f>
        <v>2016</v>
      </c>
      <c r="H955" t="s">
        <v>27</v>
      </c>
      <c r="I955">
        <v>9</v>
      </c>
      <c r="J955" s="4">
        <v>53.35</v>
      </c>
      <c r="K955" s="4">
        <v>480.15000000000003</v>
      </c>
    </row>
    <row r="956" spans="1:11" x14ac:dyDescent="0.25">
      <c r="A956" t="s">
        <v>30</v>
      </c>
      <c r="B956" t="s">
        <v>10</v>
      </c>
      <c r="C956" t="s">
        <v>11</v>
      </c>
      <c r="D956" t="s">
        <v>423</v>
      </c>
      <c r="E956" s="1">
        <v>42441</v>
      </c>
      <c r="F956" s="1" t="str">
        <f>TEXT(Sales_tbl[[#This Row],[Order Date]],"MMM")</f>
        <v>Mar</v>
      </c>
      <c r="G956" s="1" t="str">
        <f>TEXT(Sales_tbl[[#This Row],[Order Date]],"YYY")</f>
        <v>2016</v>
      </c>
      <c r="H956" t="s">
        <v>24</v>
      </c>
      <c r="I956">
        <v>3</v>
      </c>
      <c r="J956" s="4">
        <v>17.829999999999998</v>
      </c>
      <c r="K956" s="4">
        <v>53.489999999999995</v>
      </c>
    </row>
    <row r="957" spans="1:11" x14ac:dyDescent="0.25">
      <c r="A957" t="s">
        <v>9</v>
      </c>
      <c r="B957" t="s">
        <v>14</v>
      </c>
      <c r="C957" t="s">
        <v>11</v>
      </c>
      <c r="D957" t="s">
        <v>245</v>
      </c>
      <c r="E957" s="1">
        <v>42441</v>
      </c>
      <c r="F957" s="1" t="str">
        <f>TEXT(Sales_tbl[[#This Row],[Order Date]],"MMM")</f>
        <v>Mar</v>
      </c>
      <c r="G957" s="1" t="str">
        <f>TEXT(Sales_tbl[[#This Row],[Order Date]],"YYY")</f>
        <v>2016</v>
      </c>
      <c r="H957" t="s">
        <v>13</v>
      </c>
      <c r="I957">
        <v>7</v>
      </c>
      <c r="J957" s="4">
        <v>12.42</v>
      </c>
      <c r="K957" s="4">
        <v>86.94</v>
      </c>
    </row>
    <row r="958" spans="1:11" x14ac:dyDescent="0.25">
      <c r="A958" t="s">
        <v>9</v>
      </c>
      <c r="B958" t="s">
        <v>14</v>
      </c>
      <c r="C958" t="s">
        <v>11</v>
      </c>
      <c r="D958" t="s">
        <v>147</v>
      </c>
      <c r="E958" s="1">
        <v>42441</v>
      </c>
      <c r="F958" s="1" t="str">
        <f>TEXT(Sales_tbl[[#This Row],[Order Date]],"MMM")</f>
        <v>Mar</v>
      </c>
      <c r="G958" s="1" t="str">
        <f>TEXT(Sales_tbl[[#This Row],[Order Date]],"YYY")</f>
        <v>2016</v>
      </c>
      <c r="H958" t="s">
        <v>13</v>
      </c>
      <c r="I958">
        <v>2</v>
      </c>
      <c r="J958" s="4">
        <v>12.42</v>
      </c>
      <c r="K958" s="4">
        <v>24.84</v>
      </c>
    </row>
    <row r="959" spans="1:11" x14ac:dyDescent="0.25">
      <c r="A959" t="s">
        <v>16</v>
      </c>
      <c r="B959" t="s">
        <v>17</v>
      </c>
      <c r="C959" t="s">
        <v>18</v>
      </c>
      <c r="D959" t="s">
        <v>377</v>
      </c>
      <c r="E959" s="1">
        <v>42441</v>
      </c>
      <c r="F959" s="1" t="str">
        <f>TEXT(Sales_tbl[[#This Row],[Order Date]],"MMM")</f>
        <v>Mar</v>
      </c>
      <c r="G959" s="1" t="str">
        <f>TEXT(Sales_tbl[[#This Row],[Order Date]],"YYY")</f>
        <v>2016</v>
      </c>
      <c r="H959" t="s">
        <v>13</v>
      </c>
      <c r="I959">
        <v>7</v>
      </c>
      <c r="J959" s="4">
        <v>12.42</v>
      </c>
      <c r="K959" s="4">
        <v>86.94</v>
      </c>
    </row>
    <row r="960" spans="1:11" x14ac:dyDescent="0.25">
      <c r="A960" t="s">
        <v>9</v>
      </c>
      <c r="B960" t="s">
        <v>14</v>
      </c>
      <c r="C960" t="s">
        <v>11</v>
      </c>
      <c r="D960" t="s">
        <v>60</v>
      </c>
      <c r="E960" s="1">
        <v>42441</v>
      </c>
      <c r="F960" s="1" t="str">
        <f>TEXT(Sales_tbl[[#This Row],[Order Date]],"MMM")</f>
        <v>Mar</v>
      </c>
      <c r="G960" s="1" t="str">
        <f>TEXT(Sales_tbl[[#This Row],[Order Date]],"YYY")</f>
        <v>2016</v>
      </c>
      <c r="H960" t="s">
        <v>13</v>
      </c>
      <c r="I960">
        <v>7</v>
      </c>
      <c r="J960" s="4">
        <v>12.42</v>
      </c>
      <c r="K960" s="4">
        <v>86.94</v>
      </c>
    </row>
    <row r="961" spans="1:11" x14ac:dyDescent="0.25">
      <c r="A961" t="s">
        <v>46</v>
      </c>
      <c r="B961" t="s">
        <v>10</v>
      </c>
      <c r="C961" t="s">
        <v>11</v>
      </c>
      <c r="D961" t="s">
        <v>149</v>
      </c>
      <c r="E961" s="1">
        <v>42441</v>
      </c>
      <c r="F961" s="1" t="str">
        <f>TEXT(Sales_tbl[[#This Row],[Order Date]],"MMM")</f>
        <v>Mar</v>
      </c>
      <c r="G961" s="1" t="str">
        <f>TEXT(Sales_tbl[[#This Row],[Order Date]],"YYY")</f>
        <v>2016</v>
      </c>
      <c r="H961" t="s">
        <v>13</v>
      </c>
      <c r="I961">
        <v>9</v>
      </c>
      <c r="J961" s="4">
        <v>12.42</v>
      </c>
      <c r="K961" s="4">
        <v>111.78</v>
      </c>
    </row>
    <row r="962" spans="1:11" x14ac:dyDescent="0.25">
      <c r="A962" t="s">
        <v>9</v>
      </c>
      <c r="B962" t="s">
        <v>14</v>
      </c>
      <c r="C962" t="s">
        <v>11</v>
      </c>
      <c r="D962" t="s">
        <v>252</v>
      </c>
      <c r="E962" s="1">
        <v>42441</v>
      </c>
      <c r="F962" s="1" t="str">
        <f>TEXT(Sales_tbl[[#This Row],[Order Date]],"MMM")</f>
        <v>Mar</v>
      </c>
      <c r="G962" s="1" t="str">
        <f>TEXT(Sales_tbl[[#This Row],[Order Date]],"YYY")</f>
        <v>2016</v>
      </c>
      <c r="H962" t="s">
        <v>24</v>
      </c>
      <c r="I962">
        <v>5</v>
      </c>
      <c r="J962" s="4">
        <v>17.829999999999998</v>
      </c>
      <c r="K962" s="4">
        <v>89.149999999999991</v>
      </c>
    </row>
    <row r="963" spans="1:11" x14ac:dyDescent="0.25">
      <c r="A963" t="s">
        <v>16</v>
      </c>
      <c r="B963" t="s">
        <v>17</v>
      </c>
      <c r="C963" t="s">
        <v>18</v>
      </c>
      <c r="D963" t="s">
        <v>57</v>
      </c>
      <c r="E963" s="1">
        <v>42441</v>
      </c>
      <c r="F963" s="1" t="str">
        <f>TEXT(Sales_tbl[[#This Row],[Order Date]],"MMM")</f>
        <v>Mar</v>
      </c>
      <c r="G963" s="1" t="str">
        <f>TEXT(Sales_tbl[[#This Row],[Order Date]],"YYY")</f>
        <v>2016</v>
      </c>
      <c r="H963" t="s">
        <v>20</v>
      </c>
      <c r="I963">
        <v>9</v>
      </c>
      <c r="J963" s="4">
        <v>16.32</v>
      </c>
      <c r="K963" s="4">
        <v>146.88</v>
      </c>
    </row>
    <row r="964" spans="1:11" x14ac:dyDescent="0.25">
      <c r="A964" t="s">
        <v>25</v>
      </c>
      <c r="B964" t="s">
        <v>34</v>
      </c>
      <c r="C964" t="s">
        <v>18</v>
      </c>
      <c r="D964" t="s">
        <v>314</v>
      </c>
      <c r="E964" s="1">
        <v>42441</v>
      </c>
      <c r="F964" s="1" t="str">
        <f>TEXT(Sales_tbl[[#This Row],[Order Date]],"MMM")</f>
        <v>Mar</v>
      </c>
      <c r="G964" s="1" t="str">
        <f>TEXT(Sales_tbl[[#This Row],[Order Date]],"YYY")</f>
        <v>2016</v>
      </c>
      <c r="H964" t="s">
        <v>13</v>
      </c>
      <c r="I964">
        <v>4</v>
      </c>
      <c r="J964" s="4">
        <v>12.42</v>
      </c>
      <c r="K964" s="4">
        <v>49.68</v>
      </c>
    </row>
    <row r="965" spans="1:11" x14ac:dyDescent="0.25">
      <c r="A965" t="s">
        <v>9</v>
      </c>
      <c r="B965" t="s">
        <v>10</v>
      </c>
      <c r="C965" t="s">
        <v>11</v>
      </c>
      <c r="D965" t="s">
        <v>265</v>
      </c>
      <c r="E965" s="1">
        <v>42441</v>
      </c>
      <c r="F965" s="1" t="str">
        <f>TEXT(Sales_tbl[[#This Row],[Order Date]],"MMM")</f>
        <v>Mar</v>
      </c>
      <c r="G965" s="1" t="str">
        <f>TEXT(Sales_tbl[[#This Row],[Order Date]],"YYY")</f>
        <v>2016</v>
      </c>
      <c r="H965" t="s">
        <v>24</v>
      </c>
      <c r="I965">
        <v>8</v>
      </c>
      <c r="J965" s="4">
        <v>17.829999999999998</v>
      </c>
      <c r="K965" s="4">
        <v>142.63999999999999</v>
      </c>
    </row>
    <row r="966" spans="1:11" x14ac:dyDescent="0.25">
      <c r="A966" t="s">
        <v>9</v>
      </c>
      <c r="B966" t="s">
        <v>10</v>
      </c>
      <c r="C966" t="s">
        <v>11</v>
      </c>
      <c r="D966" t="s">
        <v>342</v>
      </c>
      <c r="E966" s="1">
        <v>42441</v>
      </c>
      <c r="F966" s="1" t="str">
        <f>TEXT(Sales_tbl[[#This Row],[Order Date]],"MMM")</f>
        <v>Mar</v>
      </c>
      <c r="G966" s="1" t="str">
        <f>TEXT(Sales_tbl[[#This Row],[Order Date]],"YYY")</f>
        <v>2016</v>
      </c>
      <c r="H966" t="s">
        <v>13</v>
      </c>
      <c r="I966">
        <v>6</v>
      </c>
      <c r="J966" s="4">
        <v>12.42</v>
      </c>
      <c r="K966" s="4">
        <v>74.52</v>
      </c>
    </row>
    <row r="967" spans="1:11" x14ac:dyDescent="0.25">
      <c r="A967" t="s">
        <v>30</v>
      </c>
      <c r="B967" t="s">
        <v>68</v>
      </c>
      <c r="C967" t="s">
        <v>11</v>
      </c>
      <c r="D967" t="s">
        <v>163</v>
      </c>
      <c r="E967" s="1">
        <v>42441</v>
      </c>
      <c r="F967" s="1" t="str">
        <f>TEXT(Sales_tbl[[#This Row],[Order Date]],"MMM")</f>
        <v>Mar</v>
      </c>
      <c r="G967" s="1" t="str">
        <f>TEXT(Sales_tbl[[#This Row],[Order Date]],"YYY")</f>
        <v>2016</v>
      </c>
      <c r="H967" t="s">
        <v>20</v>
      </c>
      <c r="I967">
        <v>10</v>
      </c>
      <c r="J967" s="4">
        <v>16.32</v>
      </c>
      <c r="K967" s="4">
        <v>163.19999999999999</v>
      </c>
    </row>
    <row r="968" spans="1:11" x14ac:dyDescent="0.25">
      <c r="A968" t="s">
        <v>9</v>
      </c>
      <c r="B968" t="s">
        <v>21</v>
      </c>
      <c r="C968" t="s">
        <v>11</v>
      </c>
      <c r="D968" t="s">
        <v>214</v>
      </c>
      <c r="E968" s="1">
        <v>42441</v>
      </c>
      <c r="F968" s="1" t="str">
        <f>TEXT(Sales_tbl[[#This Row],[Order Date]],"MMM")</f>
        <v>Mar</v>
      </c>
      <c r="G968" s="1" t="str">
        <f>TEXT(Sales_tbl[[#This Row],[Order Date]],"YYY")</f>
        <v>2016</v>
      </c>
      <c r="H968" t="s">
        <v>24</v>
      </c>
      <c r="I968">
        <v>9</v>
      </c>
      <c r="J968" s="4">
        <v>17.829999999999998</v>
      </c>
      <c r="K968" s="4">
        <v>160.46999999999997</v>
      </c>
    </row>
    <row r="969" spans="1:11" x14ac:dyDescent="0.25">
      <c r="A969" t="s">
        <v>25</v>
      </c>
      <c r="B969" t="s">
        <v>17</v>
      </c>
      <c r="C969" t="s">
        <v>18</v>
      </c>
      <c r="D969" t="s">
        <v>37</v>
      </c>
      <c r="E969" s="1">
        <v>42441</v>
      </c>
      <c r="F969" s="1" t="str">
        <f>TEXT(Sales_tbl[[#This Row],[Order Date]],"MMM")</f>
        <v>Mar</v>
      </c>
      <c r="G969" s="1" t="str">
        <f>TEXT(Sales_tbl[[#This Row],[Order Date]],"YYY")</f>
        <v>2016</v>
      </c>
      <c r="H969" t="s">
        <v>13</v>
      </c>
      <c r="I969">
        <v>2</v>
      </c>
      <c r="J969" s="4">
        <v>12.42</v>
      </c>
      <c r="K969" s="4">
        <v>24.84</v>
      </c>
    </row>
    <row r="970" spans="1:11" x14ac:dyDescent="0.25">
      <c r="A970" t="s">
        <v>30</v>
      </c>
      <c r="B970" t="s">
        <v>14</v>
      </c>
      <c r="C970" t="s">
        <v>11</v>
      </c>
      <c r="D970" t="s">
        <v>473</v>
      </c>
      <c r="E970" s="1">
        <v>42442</v>
      </c>
      <c r="F970" s="1" t="str">
        <f>TEXT(Sales_tbl[[#This Row],[Order Date]],"MMM")</f>
        <v>Mar</v>
      </c>
      <c r="G970" s="1" t="str">
        <f>TEXT(Sales_tbl[[#This Row],[Order Date]],"YYY")</f>
        <v>2016</v>
      </c>
      <c r="H970" t="s">
        <v>20</v>
      </c>
      <c r="I970">
        <v>4</v>
      </c>
      <c r="J970" s="4">
        <v>16.32</v>
      </c>
      <c r="K970" s="4">
        <v>65.28</v>
      </c>
    </row>
    <row r="971" spans="1:11" x14ac:dyDescent="0.25">
      <c r="A971" t="s">
        <v>46</v>
      </c>
      <c r="B971" t="s">
        <v>68</v>
      </c>
      <c r="C971" t="s">
        <v>11</v>
      </c>
      <c r="D971" t="s">
        <v>469</v>
      </c>
      <c r="E971" s="1">
        <v>42442</v>
      </c>
      <c r="F971" s="1" t="str">
        <f>TEXT(Sales_tbl[[#This Row],[Order Date]],"MMM")</f>
        <v>Mar</v>
      </c>
      <c r="G971" s="1" t="str">
        <f>TEXT(Sales_tbl[[#This Row],[Order Date]],"YYY")</f>
        <v>2016</v>
      </c>
      <c r="H971" t="s">
        <v>13</v>
      </c>
      <c r="I971">
        <v>1</v>
      </c>
      <c r="J971" s="4">
        <v>12.42</v>
      </c>
      <c r="K971" s="4">
        <v>12.42</v>
      </c>
    </row>
    <row r="972" spans="1:11" x14ac:dyDescent="0.25">
      <c r="A972" t="s">
        <v>9</v>
      </c>
      <c r="B972" t="s">
        <v>14</v>
      </c>
      <c r="C972" t="s">
        <v>11</v>
      </c>
      <c r="D972" t="s">
        <v>449</v>
      </c>
      <c r="E972" s="1">
        <v>42442</v>
      </c>
      <c r="F972" s="1" t="str">
        <f>TEXT(Sales_tbl[[#This Row],[Order Date]],"MMM")</f>
        <v>Mar</v>
      </c>
      <c r="G972" s="1" t="str">
        <f>TEXT(Sales_tbl[[#This Row],[Order Date]],"YYY")</f>
        <v>2016</v>
      </c>
      <c r="H972" t="s">
        <v>27</v>
      </c>
      <c r="I972">
        <v>10</v>
      </c>
      <c r="J972" s="4">
        <v>53.35</v>
      </c>
      <c r="K972" s="4">
        <v>533.5</v>
      </c>
    </row>
    <row r="973" spans="1:11" x14ac:dyDescent="0.25">
      <c r="A973" t="s">
        <v>16</v>
      </c>
      <c r="B973" t="s">
        <v>34</v>
      </c>
      <c r="C973" t="s">
        <v>18</v>
      </c>
      <c r="D973" t="s">
        <v>77</v>
      </c>
      <c r="E973" s="1">
        <v>42442</v>
      </c>
      <c r="F973" s="1" t="str">
        <f>TEXT(Sales_tbl[[#This Row],[Order Date]],"MMM")</f>
        <v>Mar</v>
      </c>
      <c r="G973" s="1" t="str">
        <f>TEXT(Sales_tbl[[#This Row],[Order Date]],"YYY")</f>
        <v>2016</v>
      </c>
      <c r="H973" t="s">
        <v>20</v>
      </c>
      <c r="I973">
        <v>6</v>
      </c>
      <c r="J973" s="4">
        <v>16.32</v>
      </c>
      <c r="K973" s="4">
        <v>97.92</v>
      </c>
    </row>
    <row r="974" spans="1:11" x14ac:dyDescent="0.25">
      <c r="A974" t="s">
        <v>25</v>
      </c>
      <c r="B974" t="s">
        <v>34</v>
      </c>
      <c r="C974" t="s">
        <v>18</v>
      </c>
      <c r="D974" t="s">
        <v>77</v>
      </c>
      <c r="E974" s="1">
        <v>42442</v>
      </c>
      <c r="F974" s="1" t="str">
        <f>TEXT(Sales_tbl[[#This Row],[Order Date]],"MMM")</f>
        <v>Mar</v>
      </c>
      <c r="G974" s="1" t="str">
        <f>TEXT(Sales_tbl[[#This Row],[Order Date]],"YYY")</f>
        <v>2016</v>
      </c>
      <c r="H974" t="s">
        <v>13</v>
      </c>
      <c r="I974">
        <v>9</v>
      </c>
      <c r="J974" s="4">
        <v>12.42</v>
      </c>
      <c r="K974" s="4">
        <v>111.78</v>
      </c>
    </row>
    <row r="975" spans="1:11" x14ac:dyDescent="0.25">
      <c r="A975" t="s">
        <v>9</v>
      </c>
      <c r="B975" t="s">
        <v>68</v>
      </c>
      <c r="C975" t="s">
        <v>11</v>
      </c>
      <c r="D975" t="s">
        <v>80</v>
      </c>
      <c r="E975" s="1">
        <v>42442</v>
      </c>
      <c r="F975" s="1" t="str">
        <f>TEXT(Sales_tbl[[#This Row],[Order Date]],"MMM")</f>
        <v>Mar</v>
      </c>
      <c r="G975" s="1" t="str">
        <f>TEXT(Sales_tbl[[#This Row],[Order Date]],"YYY")</f>
        <v>2016</v>
      </c>
      <c r="H975" t="s">
        <v>13</v>
      </c>
      <c r="I975">
        <v>8</v>
      </c>
      <c r="J975" s="4">
        <v>12.42</v>
      </c>
      <c r="K975" s="4">
        <v>99.36</v>
      </c>
    </row>
    <row r="976" spans="1:11" x14ac:dyDescent="0.25">
      <c r="A976" t="s">
        <v>16</v>
      </c>
      <c r="B976" t="s">
        <v>17</v>
      </c>
      <c r="C976" t="s">
        <v>18</v>
      </c>
      <c r="D976" t="s">
        <v>324</v>
      </c>
      <c r="E976" s="1">
        <v>42442</v>
      </c>
      <c r="F976" s="1" t="str">
        <f>TEXT(Sales_tbl[[#This Row],[Order Date]],"MMM")</f>
        <v>Mar</v>
      </c>
      <c r="G976" s="1" t="str">
        <f>TEXT(Sales_tbl[[#This Row],[Order Date]],"YYY")</f>
        <v>2016</v>
      </c>
      <c r="H976" t="s">
        <v>20</v>
      </c>
      <c r="I976">
        <v>1</v>
      </c>
      <c r="J976" s="4">
        <v>16.32</v>
      </c>
      <c r="K976" s="4">
        <v>16.32</v>
      </c>
    </row>
    <row r="977" spans="1:11" x14ac:dyDescent="0.25">
      <c r="A977" t="s">
        <v>46</v>
      </c>
      <c r="B977" t="s">
        <v>14</v>
      </c>
      <c r="C977" t="s">
        <v>11</v>
      </c>
      <c r="D977" t="s">
        <v>474</v>
      </c>
      <c r="E977" s="1">
        <v>42442</v>
      </c>
      <c r="F977" s="1" t="str">
        <f>TEXT(Sales_tbl[[#This Row],[Order Date]],"MMM")</f>
        <v>Mar</v>
      </c>
      <c r="G977" s="1" t="str">
        <f>TEXT(Sales_tbl[[#This Row],[Order Date]],"YYY")</f>
        <v>2016</v>
      </c>
      <c r="H977" t="s">
        <v>20</v>
      </c>
      <c r="I977">
        <v>5</v>
      </c>
      <c r="J977" s="4">
        <v>16.32</v>
      </c>
      <c r="K977" s="4">
        <v>81.599999999999994</v>
      </c>
    </row>
    <row r="978" spans="1:11" x14ac:dyDescent="0.25">
      <c r="A978" t="s">
        <v>9</v>
      </c>
      <c r="B978" t="s">
        <v>21</v>
      </c>
      <c r="C978" t="s">
        <v>11</v>
      </c>
      <c r="D978" t="s">
        <v>383</v>
      </c>
      <c r="E978" s="1">
        <v>42442</v>
      </c>
      <c r="F978" s="1" t="str">
        <f>TEXT(Sales_tbl[[#This Row],[Order Date]],"MMM")</f>
        <v>Mar</v>
      </c>
      <c r="G978" s="1" t="str">
        <f>TEXT(Sales_tbl[[#This Row],[Order Date]],"YYY")</f>
        <v>2016</v>
      </c>
      <c r="H978" t="s">
        <v>13</v>
      </c>
      <c r="I978">
        <v>4</v>
      </c>
      <c r="J978" s="4">
        <v>12.42</v>
      </c>
      <c r="K978" s="4">
        <v>49.68</v>
      </c>
    </row>
    <row r="979" spans="1:11" x14ac:dyDescent="0.25">
      <c r="A979" t="s">
        <v>9</v>
      </c>
      <c r="B979" t="s">
        <v>10</v>
      </c>
      <c r="C979" t="s">
        <v>11</v>
      </c>
      <c r="D979" t="s">
        <v>432</v>
      </c>
      <c r="E979" s="1">
        <v>42442</v>
      </c>
      <c r="F979" s="1" t="str">
        <f>TEXT(Sales_tbl[[#This Row],[Order Date]],"MMM")</f>
        <v>Mar</v>
      </c>
      <c r="G979" s="1" t="str">
        <f>TEXT(Sales_tbl[[#This Row],[Order Date]],"YYY")</f>
        <v>2016</v>
      </c>
      <c r="H979" t="s">
        <v>24</v>
      </c>
      <c r="I979">
        <v>2</v>
      </c>
      <c r="J979" s="4">
        <v>17.829999999999998</v>
      </c>
      <c r="K979" s="4">
        <v>35.659999999999997</v>
      </c>
    </row>
    <row r="980" spans="1:11" x14ac:dyDescent="0.25">
      <c r="A980" t="s">
        <v>9</v>
      </c>
      <c r="B980" t="s">
        <v>21</v>
      </c>
      <c r="C980" t="s">
        <v>11</v>
      </c>
      <c r="D980" t="s">
        <v>475</v>
      </c>
      <c r="E980" s="1">
        <v>42442</v>
      </c>
      <c r="F980" s="1" t="str">
        <f>TEXT(Sales_tbl[[#This Row],[Order Date]],"MMM")</f>
        <v>Mar</v>
      </c>
      <c r="G980" s="1" t="str">
        <f>TEXT(Sales_tbl[[#This Row],[Order Date]],"YYY")</f>
        <v>2016</v>
      </c>
      <c r="H980" t="s">
        <v>27</v>
      </c>
      <c r="I980">
        <v>10</v>
      </c>
      <c r="J980" s="4">
        <v>53.35</v>
      </c>
      <c r="K980" s="4">
        <v>533.5</v>
      </c>
    </row>
    <row r="981" spans="1:11" x14ac:dyDescent="0.25">
      <c r="A981" t="s">
        <v>9</v>
      </c>
      <c r="B981" t="s">
        <v>10</v>
      </c>
      <c r="C981" t="s">
        <v>11</v>
      </c>
      <c r="D981" t="s">
        <v>339</v>
      </c>
      <c r="E981" s="1">
        <v>42442</v>
      </c>
      <c r="F981" s="1" t="str">
        <f>TEXT(Sales_tbl[[#This Row],[Order Date]],"MMM")</f>
        <v>Mar</v>
      </c>
      <c r="G981" s="1" t="str">
        <f>TEXT(Sales_tbl[[#This Row],[Order Date]],"YYY")</f>
        <v>2016</v>
      </c>
      <c r="H981" t="s">
        <v>27</v>
      </c>
      <c r="I981">
        <v>5</v>
      </c>
      <c r="J981" s="4">
        <v>53.35</v>
      </c>
      <c r="K981" s="4">
        <v>266.75</v>
      </c>
    </row>
    <row r="982" spans="1:11" x14ac:dyDescent="0.25">
      <c r="A982" t="s">
        <v>9</v>
      </c>
      <c r="B982" t="s">
        <v>68</v>
      </c>
      <c r="C982" t="s">
        <v>11</v>
      </c>
      <c r="D982" t="s">
        <v>137</v>
      </c>
      <c r="E982" s="1">
        <v>42442</v>
      </c>
      <c r="F982" s="1" t="str">
        <f>TEXT(Sales_tbl[[#This Row],[Order Date]],"MMM")</f>
        <v>Mar</v>
      </c>
      <c r="G982" s="1" t="str">
        <f>TEXT(Sales_tbl[[#This Row],[Order Date]],"YYY")</f>
        <v>2016</v>
      </c>
      <c r="H982" t="s">
        <v>13</v>
      </c>
      <c r="I982">
        <v>3</v>
      </c>
      <c r="J982" s="4">
        <v>12.42</v>
      </c>
      <c r="K982" s="4">
        <v>37.26</v>
      </c>
    </row>
    <row r="983" spans="1:11" x14ac:dyDescent="0.25">
      <c r="A983" t="s">
        <v>25</v>
      </c>
      <c r="B983" t="s">
        <v>34</v>
      </c>
      <c r="C983" t="s">
        <v>18</v>
      </c>
      <c r="D983" t="s">
        <v>467</v>
      </c>
      <c r="E983" s="1">
        <v>42442</v>
      </c>
      <c r="F983" s="1" t="str">
        <f>TEXT(Sales_tbl[[#This Row],[Order Date]],"MMM")</f>
        <v>Mar</v>
      </c>
      <c r="G983" s="1" t="str">
        <f>TEXT(Sales_tbl[[#This Row],[Order Date]],"YYY")</f>
        <v>2016</v>
      </c>
      <c r="H983" t="s">
        <v>13</v>
      </c>
      <c r="I983">
        <v>8</v>
      </c>
      <c r="J983" s="4">
        <v>12.42</v>
      </c>
      <c r="K983" s="4">
        <v>99.36</v>
      </c>
    </row>
    <row r="984" spans="1:11" x14ac:dyDescent="0.25">
      <c r="A984" t="s">
        <v>30</v>
      </c>
      <c r="B984" t="s">
        <v>10</v>
      </c>
      <c r="C984" t="s">
        <v>11</v>
      </c>
      <c r="D984" t="s">
        <v>219</v>
      </c>
      <c r="E984" s="1">
        <v>42442</v>
      </c>
      <c r="F984" s="1" t="str">
        <f>TEXT(Sales_tbl[[#This Row],[Order Date]],"MMM")</f>
        <v>Mar</v>
      </c>
      <c r="G984" s="1" t="str">
        <f>TEXT(Sales_tbl[[#This Row],[Order Date]],"YYY")</f>
        <v>2016</v>
      </c>
      <c r="H984" t="s">
        <v>27</v>
      </c>
      <c r="I984">
        <v>4</v>
      </c>
      <c r="J984" s="4">
        <v>53.35</v>
      </c>
      <c r="K984" s="4">
        <v>213.4</v>
      </c>
    </row>
    <row r="985" spans="1:11" x14ac:dyDescent="0.25">
      <c r="A985" t="s">
        <v>25</v>
      </c>
      <c r="B985" t="s">
        <v>34</v>
      </c>
      <c r="C985" t="s">
        <v>18</v>
      </c>
      <c r="D985" t="s">
        <v>314</v>
      </c>
      <c r="E985" s="1">
        <v>42442</v>
      </c>
      <c r="F985" s="1" t="str">
        <f>TEXT(Sales_tbl[[#This Row],[Order Date]],"MMM")</f>
        <v>Mar</v>
      </c>
      <c r="G985" s="1" t="str">
        <f>TEXT(Sales_tbl[[#This Row],[Order Date]],"YYY")</f>
        <v>2016</v>
      </c>
      <c r="H985" t="s">
        <v>20</v>
      </c>
      <c r="I985">
        <v>8</v>
      </c>
      <c r="J985" s="4">
        <v>16.32</v>
      </c>
      <c r="K985" s="4">
        <v>130.56</v>
      </c>
    </row>
    <row r="986" spans="1:11" x14ac:dyDescent="0.25">
      <c r="A986" t="s">
        <v>25</v>
      </c>
      <c r="B986" t="s">
        <v>17</v>
      </c>
      <c r="C986" t="s">
        <v>18</v>
      </c>
      <c r="D986" t="s">
        <v>332</v>
      </c>
      <c r="E986" s="1">
        <v>42442</v>
      </c>
      <c r="F986" s="1" t="str">
        <f>TEXT(Sales_tbl[[#This Row],[Order Date]],"MMM")</f>
        <v>Mar</v>
      </c>
      <c r="G986" s="1" t="str">
        <f>TEXT(Sales_tbl[[#This Row],[Order Date]],"YYY")</f>
        <v>2016</v>
      </c>
      <c r="H986" t="s">
        <v>27</v>
      </c>
      <c r="I986">
        <v>6</v>
      </c>
      <c r="J986" s="4">
        <v>53.35</v>
      </c>
      <c r="K986" s="4">
        <v>320.10000000000002</v>
      </c>
    </row>
    <row r="987" spans="1:11" x14ac:dyDescent="0.25">
      <c r="A987" t="s">
        <v>25</v>
      </c>
      <c r="B987" t="s">
        <v>17</v>
      </c>
      <c r="C987" t="s">
        <v>18</v>
      </c>
      <c r="D987" t="s">
        <v>222</v>
      </c>
      <c r="E987" s="1">
        <v>42443</v>
      </c>
      <c r="F987" s="1" t="str">
        <f>TEXT(Sales_tbl[[#This Row],[Order Date]],"MMM")</f>
        <v>Mar</v>
      </c>
      <c r="G987" s="1" t="str">
        <f>TEXT(Sales_tbl[[#This Row],[Order Date]],"YYY")</f>
        <v>2016</v>
      </c>
      <c r="H987" t="s">
        <v>13</v>
      </c>
      <c r="I987">
        <v>9</v>
      </c>
      <c r="J987" s="4">
        <v>12.42</v>
      </c>
      <c r="K987" s="4">
        <v>111.78</v>
      </c>
    </row>
    <row r="988" spans="1:11" x14ac:dyDescent="0.25">
      <c r="A988" t="s">
        <v>30</v>
      </c>
      <c r="B988" t="s">
        <v>14</v>
      </c>
      <c r="C988" t="s">
        <v>11</v>
      </c>
      <c r="D988" t="s">
        <v>95</v>
      </c>
      <c r="E988" s="1">
        <v>42443</v>
      </c>
      <c r="F988" s="1" t="str">
        <f>TEXT(Sales_tbl[[#This Row],[Order Date]],"MMM")</f>
        <v>Mar</v>
      </c>
      <c r="G988" s="1" t="str">
        <f>TEXT(Sales_tbl[[#This Row],[Order Date]],"YYY")</f>
        <v>2016</v>
      </c>
      <c r="H988" t="s">
        <v>24</v>
      </c>
      <c r="I988">
        <v>10</v>
      </c>
      <c r="J988" s="4">
        <v>17.829999999999998</v>
      </c>
      <c r="K988" s="4">
        <v>178.29999999999998</v>
      </c>
    </row>
    <row r="989" spans="1:11" x14ac:dyDescent="0.25">
      <c r="A989" t="s">
        <v>25</v>
      </c>
      <c r="B989" t="s">
        <v>17</v>
      </c>
      <c r="C989" t="s">
        <v>18</v>
      </c>
      <c r="D989" t="s">
        <v>146</v>
      </c>
      <c r="E989" s="1">
        <v>42443</v>
      </c>
      <c r="F989" s="1" t="str">
        <f>TEXT(Sales_tbl[[#This Row],[Order Date]],"MMM")</f>
        <v>Mar</v>
      </c>
      <c r="G989" s="1" t="str">
        <f>TEXT(Sales_tbl[[#This Row],[Order Date]],"YYY")</f>
        <v>2016</v>
      </c>
      <c r="H989" t="s">
        <v>13</v>
      </c>
      <c r="I989">
        <v>4</v>
      </c>
      <c r="J989" s="4">
        <v>12.42</v>
      </c>
      <c r="K989" s="4">
        <v>49.68</v>
      </c>
    </row>
    <row r="990" spans="1:11" x14ac:dyDescent="0.25">
      <c r="A990" t="s">
        <v>9</v>
      </c>
      <c r="B990" t="s">
        <v>14</v>
      </c>
      <c r="C990" t="s">
        <v>11</v>
      </c>
      <c r="D990" t="s">
        <v>78</v>
      </c>
      <c r="E990" s="1">
        <v>42443</v>
      </c>
      <c r="F990" s="1" t="str">
        <f>TEXT(Sales_tbl[[#This Row],[Order Date]],"MMM")</f>
        <v>Mar</v>
      </c>
      <c r="G990" s="1" t="str">
        <f>TEXT(Sales_tbl[[#This Row],[Order Date]],"YYY")</f>
        <v>2016</v>
      </c>
      <c r="H990" t="s">
        <v>20</v>
      </c>
      <c r="I990">
        <v>9</v>
      </c>
      <c r="J990" s="4">
        <v>16.32</v>
      </c>
      <c r="K990" s="4">
        <v>146.88</v>
      </c>
    </row>
    <row r="991" spans="1:11" x14ac:dyDescent="0.25">
      <c r="A991" t="s">
        <v>9</v>
      </c>
      <c r="B991" t="s">
        <v>10</v>
      </c>
      <c r="C991" t="s">
        <v>11</v>
      </c>
      <c r="D991" t="s">
        <v>387</v>
      </c>
      <c r="E991" s="1">
        <v>42443</v>
      </c>
      <c r="F991" s="1" t="str">
        <f>TEXT(Sales_tbl[[#This Row],[Order Date]],"MMM")</f>
        <v>Mar</v>
      </c>
      <c r="G991" s="1" t="str">
        <f>TEXT(Sales_tbl[[#This Row],[Order Date]],"YYY")</f>
        <v>2016</v>
      </c>
      <c r="H991" t="s">
        <v>13</v>
      </c>
      <c r="I991">
        <v>3</v>
      </c>
      <c r="J991" s="4">
        <v>12.42</v>
      </c>
      <c r="K991" s="4">
        <v>37.26</v>
      </c>
    </row>
    <row r="992" spans="1:11" x14ac:dyDescent="0.25">
      <c r="A992" t="s">
        <v>9</v>
      </c>
      <c r="B992" t="s">
        <v>14</v>
      </c>
      <c r="C992" t="s">
        <v>11</v>
      </c>
      <c r="D992" t="s">
        <v>217</v>
      </c>
      <c r="E992" s="1">
        <v>42443</v>
      </c>
      <c r="F992" s="1" t="str">
        <f>TEXT(Sales_tbl[[#This Row],[Order Date]],"MMM")</f>
        <v>Mar</v>
      </c>
      <c r="G992" s="1" t="str">
        <f>TEXT(Sales_tbl[[#This Row],[Order Date]],"YYY")</f>
        <v>2016</v>
      </c>
      <c r="H992" t="s">
        <v>20</v>
      </c>
      <c r="I992">
        <v>9</v>
      </c>
      <c r="J992" s="4">
        <v>16.32</v>
      </c>
      <c r="K992" s="4">
        <v>146.88</v>
      </c>
    </row>
    <row r="993" spans="1:11" x14ac:dyDescent="0.25">
      <c r="A993" t="s">
        <v>30</v>
      </c>
      <c r="B993" t="s">
        <v>14</v>
      </c>
      <c r="C993" t="s">
        <v>11</v>
      </c>
      <c r="D993" t="s">
        <v>180</v>
      </c>
      <c r="E993" s="1">
        <v>42443</v>
      </c>
      <c r="F993" s="1" t="str">
        <f>TEXT(Sales_tbl[[#This Row],[Order Date]],"MMM")</f>
        <v>Mar</v>
      </c>
      <c r="G993" s="1" t="str">
        <f>TEXT(Sales_tbl[[#This Row],[Order Date]],"YYY")</f>
        <v>2016</v>
      </c>
      <c r="H993" t="s">
        <v>13</v>
      </c>
      <c r="I993">
        <v>8</v>
      </c>
      <c r="J993" s="4">
        <v>12.42</v>
      </c>
      <c r="K993" s="4">
        <v>99.36</v>
      </c>
    </row>
    <row r="994" spans="1:11" x14ac:dyDescent="0.25">
      <c r="A994" t="s">
        <v>30</v>
      </c>
      <c r="B994" t="s">
        <v>68</v>
      </c>
      <c r="C994" t="s">
        <v>11</v>
      </c>
      <c r="D994" t="s">
        <v>315</v>
      </c>
      <c r="E994" s="1">
        <v>42443</v>
      </c>
      <c r="F994" s="1" t="str">
        <f>TEXT(Sales_tbl[[#This Row],[Order Date]],"MMM")</f>
        <v>Mar</v>
      </c>
      <c r="G994" s="1" t="str">
        <f>TEXT(Sales_tbl[[#This Row],[Order Date]],"YYY")</f>
        <v>2016</v>
      </c>
      <c r="H994" t="s">
        <v>27</v>
      </c>
      <c r="I994">
        <v>6</v>
      </c>
      <c r="J994" s="4">
        <v>53.35</v>
      </c>
      <c r="K994" s="4">
        <v>320.10000000000002</v>
      </c>
    </row>
    <row r="995" spans="1:11" x14ac:dyDescent="0.25">
      <c r="A995" t="s">
        <v>30</v>
      </c>
      <c r="B995" t="s">
        <v>14</v>
      </c>
      <c r="C995" t="s">
        <v>11</v>
      </c>
      <c r="D995" t="s">
        <v>92</v>
      </c>
      <c r="E995" s="1">
        <v>42443</v>
      </c>
      <c r="F995" s="1" t="str">
        <f>TEXT(Sales_tbl[[#This Row],[Order Date]],"MMM")</f>
        <v>Mar</v>
      </c>
      <c r="G995" s="1" t="str">
        <f>TEXT(Sales_tbl[[#This Row],[Order Date]],"YYY")</f>
        <v>2016</v>
      </c>
      <c r="H995" t="s">
        <v>24</v>
      </c>
      <c r="I995">
        <v>1</v>
      </c>
      <c r="J995" s="4">
        <v>17.829999999999998</v>
      </c>
      <c r="K995" s="4">
        <v>17.829999999999998</v>
      </c>
    </row>
    <row r="996" spans="1:11" x14ac:dyDescent="0.25">
      <c r="A996" t="s">
        <v>16</v>
      </c>
      <c r="B996" t="s">
        <v>17</v>
      </c>
      <c r="C996" t="s">
        <v>18</v>
      </c>
      <c r="D996" t="s">
        <v>418</v>
      </c>
      <c r="E996" s="1">
        <v>42443</v>
      </c>
      <c r="F996" s="1" t="str">
        <f>TEXT(Sales_tbl[[#This Row],[Order Date]],"MMM")</f>
        <v>Mar</v>
      </c>
      <c r="G996" s="1" t="str">
        <f>TEXT(Sales_tbl[[#This Row],[Order Date]],"YYY")</f>
        <v>2016</v>
      </c>
      <c r="H996" t="s">
        <v>24</v>
      </c>
      <c r="I996">
        <v>1</v>
      </c>
      <c r="J996" s="4">
        <v>17.829999999999998</v>
      </c>
      <c r="K996" s="4">
        <v>17.829999999999998</v>
      </c>
    </row>
    <row r="997" spans="1:11" x14ac:dyDescent="0.25">
      <c r="A997" t="s">
        <v>25</v>
      </c>
      <c r="B997" t="s">
        <v>52</v>
      </c>
      <c r="C997" t="s">
        <v>18</v>
      </c>
      <c r="D997" t="s">
        <v>202</v>
      </c>
      <c r="E997" s="1">
        <v>42443</v>
      </c>
      <c r="F997" s="1" t="str">
        <f>TEXT(Sales_tbl[[#This Row],[Order Date]],"MMM")</f>
        <v>Mar</v>
      </c>
      <c r="G997" s="1" t="str">
        <f>TEXT(Sales_tbl[[#This Row],[Order Date]],"YYY")</f>
        <v>2016</v>
      </c>
      <c r="H997" t="s">
        <v>13</v>
      </c>
      <c r="I997">
        <v>3</v>
      </c>
      <c r="J997" s="4">
        <v>12.42</v>
      </c>
      <c r="K997" s="4">
        <v>37.26</v>
      </c>
    </row>
    <row r="998" spans="1:11" x14ac:dyDescent="0.25">
      <c r="A998" t="s">
        <v>46</v>
      </c>
      <c r="B998" t="s">
        <v>14</v>
      </c>
      <c r="C998" t="s">
        <v>11</v>
      </c>
      <c r="D998" t="s">
        <v>120</v>
      </c>
      <c r="E998" s="1">
        <v>42444</v>
      </c>
      <c r="F998" s="1" t="str">
        <f>TEXT(Sales_tbl[[#This Row],[Order Date]],"MMM")</f>
        <v>Mar</v>
      </c>
      <c r="G998" s="1" t="str">
        <f>TEXT(Sales_tbl[[#This Row],[Order Date]],"YYY")</f>
        <v>2016</v>
      </c>
      <c r="H998" t="s">
        <v>13</v>
      </c>
      <c r="I998">
        <v>6</v>
      </c>
      <c r="J998" s="4">
        <v>12.42</v>
      </c>
      <c r="K998" s="4">
        <v>74.52</v>
      </c>
    </row>
    <row r="999" spans="1:11" x14ac:dyDescent="0.25">
      <c r="A999" t="s">
        <v>9</v>
      </c>
      <c r="B999" t="s">
        <v>10</v>
      </c>
      <c r="C999" t="s">
        <v>11</v>
      </c>
      <c r="D999" t="s">
        <v>209</v>
      </c>
      <c r="E999" s="1">
        <v>42444</v>
      </c>
      <c r="F999" s="1" t="str">
        <f>TEXT(Sales_tbl[[#This Row],[Order Date]],"MMM")</f>
        <v>Mar</v>
      </c>
      <c r="G999" s="1" t="str">
        <f>TEXT(Sales_tbl[[#This Row],[Order Date]],"YYY")</f>
        <v>2016</v>
      </c>
      <c r="H999" t="s">
        <v>27</v>
      </c>
      <c r="I999">
        <v>2</v>
      </c>
      <c r="J999" s="4">
        <v>53.35</v>
      </c>
      <c r="K999" s="4">
        <v>106.7</v>
      </c>
    </row>
    <row r="1000" spans="1:11" x14ac:dyDescent="0.25">
      <c r="A1000" t="s">
        <v>9</v>
      </c>
      <c r="B1000" t="s">
        <v>14</v>
      </c>
      <c r="C1000" t="s">
        <v>11</v>
      </c>
      <c r="D1000" t="s">
        <v>364</v>
      </c>
      <c r="E1000" s="1">
        <v>42444</v>
      </c>
      <c r="F1000" s="1" t="str">
        <f>TEXT(Sales_tbl[[#This Row],[Order Date]],"MMM")</f>
        <v>Mar</v>
      </c>
      <c r="G1000" s="1" t="str">
        <f>TEXT(Sales_tbl[[#This Row],[Order Date]],"YYY")</f>
        <v>2016</v>
      </c>
      <c r="H1000" t="s">
        <v>27</v>
      </c>
      <c r="I1000">
        <v>4</v>
      </c>
      <c r="J1000" s="4">
        <v>53.35</v>
      </c>
      <c r="K1000" s="4">
        <v>213.4</v>
      </c>
    </row>
    <row r="1001" spans="1:11" x14ac:dyDescent="0.25">
      <c r="A1001" t="s">
        <v>25</v>
      </c>
      <c r="B1001" t="s">
        <v>122</v>
      </c>
      <c r="C1001" t="s">
        <v>18</v>
      </c>
      <c r="D1001" t="s">
        <v>476</v>
      </c>
      <c r="E1001" s="1">
        <v>42444</v>
      </c>
      <c r="F1001" s="1" t="str">
        <f>TEXT(Sales_tbl[[#This Row],[Order Date]],"MMM")</f>
        <v>Mar</v>
      </c>
      <c r="G1001" s="1" t="str">
        <f>TEXT(Sales_tbl[[#This Row],[Order Date]],"YYY")</f>
        <v>2016</v>
      </c>
      <c r="H1001" t="s">
        <v>13</v>
      </c>
      <c r="I1001">
        <v>2</v>
      </c>
      <c r="J1001" s="4">
        <v>12.42</v>
      </c>
      <c r="K1001" s="4">
        <v>24.84</v>
      </c>
    </row>
    <row r="1002" spans="1:11" x14ac:dyDescent="0.25">
      <c r="A1002" t="s">
        <v>9</v>
      </c>
      <c r="B1002" t="s">
        <v>14</v>
      </c>
      <c r="C1002" t="s">
        <v>11</v>
      </c>
      <c r="D1002" t="s">
        <v>47</v>
      </c>
      <c r="E1002" s="1">
        <v>42444</v>
      </c>
      <c r="F1002" s="1" t="str">
        <f>TEXT(Sales_tbl[[#This Row],[Order Date]],"MMM")</f>
        <v>Mar</v>
      </c>
      <c r="G1002" s="1" t="str">
        <f>TEXT(Sales_tbl[[#This Row],[Order Date]],"YYY")</f>
        <v>2016</v>
      </c>
      <c r="H1002" t="s">
        <v>27</v>
      </c>
      <c r="I1002">
        <v>8</v>
      </c>
      <c r="J1002" s="4">
        <v>53.35</v>
      </c>
      <c r="K1002" s="4">
        <v>426.8</v>
      </c>
    </row>
    <row r="1003" spans="1:11" x14ac:dyDescent="0.25">
      <c r="A1003" t="s">
        <v>46</v>
      </c>
      <c r="B1003" t="s">
        <v>10</v>
      </c>
      <c r="C1003" t="s">
        <v>11</v>
      </c>
      <c r="D1003" t="s">
        <v>207</v>
      </c>
      <c r="E1003" s="1">
        <v>42444</v>
      </c>
      <c r="F1003" s="1" t="str">
        <f>TEXT(Sales_tbl[[#This Row],[Order Date]],"MMM")</f>
        <v>Mar</v>
      </c>
      <c r="G1003" s="1" t="str">
        <f>TEXT(Sales_tbl[[#This Row],[Order Date]],"YYY")</f>
        <v>2016</v>
      </c>
      <c r="H1003" t="s">
        <v>13</v>
      </c>
      <c r="I1003">
        <v>6</v>
      </c>
      <c r="J1003" s="4">
        <v>12.42</v>
      </c>
      <c r="K1003" s="4">
        <v>74.52</v>
      </c>
    </row>
    <row r="1004" spans="1:11" x14ac:dyDescent="0.25">
      <c r="A1004" t="s">
        <v>25</v>
      </c>
      <c r="B1004" t="s">
        <v>34</v>
      </c>
      <c r="C1004" t="s">
        <v>18</v>
      </c>
      <c r="D1004" t="s">
        <v>309</v>
      </c>
      <c r="E1004" s="1">
        <v>42444</v>
      </c>
      <c r="F1004" s="1" t="str">
        <f>TEXT(Sales_tbl[[#This Row],[Order Date]],"MMM")</f>
        <v>Mar</v>
      </c>
      <c r="G1004" s="1" t="str">
        <f>TEXT(Sales_tbl[[#This Row],[Order Date]],"YYY")</f>
        <v>2016</v>
      </c>
      <c r="H1004" t="s">
        <v>13</v>
      </c>
      <c r="I1004">
        <v>9</v>
      </c>
      <c r="J1004" s="4">
        <v>12.42</v>
      </c>
      <c r="K1004" s="4">
        <v>111.78</v>
      </c>
    </row>
    <row r="1005" spans="1:11" x14ac:dyDescent="0.25">
      <c r="A1005" t="s">
        <v>16</v>
      </c>
      <c r="B1005" t="s">
        <v>17</v>
      </c>
      <c r="C1005" t="s">
        <v>18</v>
      </c>
      <c r="D1005" t="s">
        <v>394</v>
      </c>
      <c r="E1005" s="1">
        <v>42444</v>
      </c>
      <c r="F1005" s="1" t="str">
        <f>TEXT(Sales_tbl[[#This Row],[Order Date]],"MMM")</f>
        <v>Mar</v>
      </c>
      <c r="G1005" s="1" t="str">
        <f>TEXT(Sales_tbl[[#This Row],[Order Date]],"YYY")</f>
        <v>2016</v>
      </c>
      <c r="H1005" t="s">
        <v>13</v>
      </c>
      <c r="I1005">
        <v>6</v>
      </c>
      <c r="J1005" s="4">
        <v>12.42</v>
      </c>
      <c r="K1005" s="4">
        <v>74.52</v>
      </c>
    </row>
    <row r="1006" spans="1:11" x14ac:dyDescent="0.25">
      <c r="A1006" t="s">
        <v>30</v>
      </c>
      <c r="B1006" t="s">
        <v>21</v>
      </c>
      <c r="C1006" t="s">
        <v>11</v>
      </c>
      <c r="D1006" t="s">
        <v>231</v>
      </c>
      <c r="E1006" s="1">
        <v>42444</v>
      </c>
      <c r="F1006" s="1" t="str">
        <f>TEXT(Sales_tbl[[#This Row],[Order Date]],"MMM")</f>
        <v>Mar</v>
      </c>
      <c r="G1006" s="1" t="str">
        <f>TEXT(Sales_tbl[[#This Row],[Order Date]],"YYY")</f>
        <v>2016</v>
      </c>
      <c r="H1006" t="s">
        <v>13</v>
      </c>
      <c r="I1006">
        <v>5</v>
      </c>
      <c r="J1006" s="4">
        <v>12.42</v>
      </c>
      <c r="K1006" s="4">
        <v>62.1</v>
      </c>
    </row>
    <row r="1007" spans="1:11" x14ac:dyDescent="0.25">
      <c r="A1007" t="s">
        <v>25</v>
      </c>
      <c r="B1007" t="s">
        <v>17</v>
      </c>
      <c r="C1007" t="s">
        <v>18</v>
      </c>
      <c r="D1007" t="s">
        <v>477</v>
      </c>
      <c r="E1007" s="1">
        <v>42444</v>
      </c>
      <c r="F1007" s="1" t="str">
        <f>TEXT(Sales_tbl[[#This Row],[Order Date]],"MMM")</f>
        <v>Mar</v>
      </c>
      <c r="G1007" s="1" t="str">
        <f>TEXT(Sales_tbl[[#This Row],[Order Date]],"YYY")</f>
        <v>2016</v>
      </c>
      <c r="H1007" t="s">
        <v>20</v>
      </c>
      <c r="I1007">
        <v>4</v>
      </c>
      <c r="J1007" s="4">
        <v>16.32</v>
      </c>
      <c r="K1007" s="4">
        <v>65.28</v>
      </c>
    </row>
    <row r="1008" spans="1:11" x14ac:dyDescent="0.25">
      <c r="A1008" t="s">
        <v>46</v>
      </c>
      <c r="B1008" t="s">
        <v>21</v>
      </c>
      <c r="C1008" t="s">
        <v>11</v>
      </c>
      <c r="D1008" t="s">
        <v>448</v>
      </c>
      <c r="E1008" s="1">
        <v>42444</v>
      </c>
      <c r="F1008" s="1" t="str">
        <f>TEXT(Sales_tbl[[#This Row],[Order Date]],"MMM")</f>
        <v>Mar</v>
      </c>
      <c r="G1008" s="1" t="str">
        <f>TEXT(Sales_tbl[[#This Row],[Order Date]],"YYY")</f>
        <v>2016</v>
      </c>
      <c r="H1008" t="s">
        <v>27</v>
      </c>
      <c r="I1008">
        <v>6</v>
      </c>
      <c r="J1008" s="4">
        <v>53.35</v>
      </c>
      <c r="K1008" s="4">
        <v>320.10000000000002</v>
      </c>
    </row>
    <row r="1009" spans="1:11" x14ac:dyDescent="0.25">
      <c r="A1009" t="s">
        <v>9</v>
      </c>
      <c r="B1009" t="s">
        <v>10</v>
      </c>
      <c r="C1009" t="s">
        <v>11</v>
      </c>
      <c r="D1009" t="s">
        <v>350</v>
      </c>
      <c r="E1009" s="1">
        <v>42444</v>
      </c>
      <c r="F1009" s="1" t="str">
        <f>TEXT(Sales_tbl[[#This Row],[Order Date]],"MMM")</f>
        <v>Mar</v>
      </c>
      <c r="G1009" s="1" t="str">
        <f>TEXT(Sales_tbl[[#This Row],[Order Date]],"YYY")</f>
        <v>2016</v>
      </c>
      <c r="H1009" t="s">
        <v>24</v>
      </c>
      <c r="I1009">
        <v>4</v>
      </c>
      <c r="J1009" s="4">
        <v>17.829999999999998</v>
      </c>
      <c r="K1009" s="4">
        <v>71.319999999999993</v>
      </c>
    </row>
    <row r="1010" spans="1:11" x14ac:dyDescent="0.25">
      <c r="A1010" t="s">
        <v>25</v>
      </c>
      <c r="B1010" t="s">
        <v>17</v>
      </c>
      <c r="C1010" t="s">
        <v>18</v>
      </c>
      <c r="D1010" t="s">
        <v>253</v>
      </c>
      <c r="E1010" s="1">
        <v>42444</v>
      </c>
      <c r="F1010" s="1" t="str">
        <f>TEXT(Sales_tbl[[#This Row],[Order Date]],"MMM")</f>
        <v>Mar</v>
      </c>
      <c r="G1010" s="1" t="str">
        <f>TEXT(Sales_tbl[[#This Row],[Order Date]],"YYY")</f>
        <v>2016</v>
      </c>
      <c r="H1010" t="s">
        <v>13</v>
      </c>
      <c r="I1010">
        <v>3</v>
      </c>
      <c r="J1010" s="4">
        <v>12.42</v>
      </c>
      <c r="K1010" s="4">
        <v>37.26</v>
      </c>
    </row>
    <row r="1011" spans="1:11" x14ac:dyDescent="0.25">
      <c r="A1011" t="s">
        <v>9</v>
      </c>
      <c r="B1011" t="s">
        <v>10</v>
      </c>
      <c r="C1011" t="s">
        <v>11</v>
      </c>
      <c r="D1011" t="s">
        <v>121</v>
      </c>
      <c r="E1011" s="1">
        <v>42444</v>
      </c>
      <c r="F1011" s="1" t="str">
        <f>TEXT(Sales_tbl[[#This Row],[Order Date]],"MMM")</f>
        <v>Mar</v>
      </c>
      <c r="G1011" s="1" t="str">
        <f>TEXT(Sales_tbl[[#This Row],[Order Date]],"YYY")</f>
        <v>2016</v>
      </c>
      <c r="H1011" t="s">
        <v>13</v>
      </c>
      <c r="I1011">
        <v>9</v>
      </c>
      <c r="J1011" s="4">
        <v>12.42</v>
      </c>
      <c r="K1011" s="4">
        <v>111.78</v>
      </c>
    </row>
    <row r="1012" spans="1:11" x14ac:dyDescent="0.25">
      <c r="A1012" t="s">
        <v>16</v>
      </c>
      <c r="B1012" t="s">
        <v>17</v>
      </c>
      <c r="C1012" t="s">
        <v>18</v>
      </c>
      <c r="D1012" t="s">
        <v>178</v>
      </c>
      <c r="E1012" s="1">
        <v>42444</v>
      </c>
      <c r="F1012" s="1" t="str">
        <f>TEXT(Sales_tbl[[#This Row],[Order Date]],"MMM")</f>
        <v>Mar</v>
      </c>
      <c r="G1012" s="1" t="str">
        <f>TEXT(Sales_tbl[[#This Row],[Order Date]],"YYY")</f>
        <v>2016</v>
      </c>
      <c r="H1012" t="s">
        <v>13</v>
      </c>
      <c r="I1012">
        <v>6</v>
      </c>
      <c r="J1012" s="4">
        <v>12.42</v>
      </c>
      <c r="K1012" s="4">
        <v>74.52</v>
      </c>
    </row>
    <row r="1013" spans="1:11" x14ac:dyDescent="0.25">
      <c r="A1013" t="s">
        <v>25</v>
      </c>
      <c r="B1013" t="s">
        <v>17</v>
      </c>
      <c r="C1013" t="s">
        <v>18</v>
      </c>
      <c r="D1013" t="s">
        <v>197</v>
      </c>
      <c r="E1013" s="1">
        <v>42444</v>
      </c>
      <c r="F1013" s="1" t="str">
        <f>TEXT(Sales_tbl[[#This Row],[Order Date]],"MMM")</f>
        <v>Mar</v>
      </c>
      <c r="G1013" s="1" t="str">
        <f>TEXT(Sales_tbl[[#This Row],[Order Date]],"YYY")</f>
        <v>2016</v>
      </c>
      <c r="H1013" t="s">
        <v>27</v>
      </c>
      <c r="I1013">
        <v>10</v>
      </c>
      <c r="J1013" s="4">
        <v>53.35</v>
      </c>
      <c r="K1013" s="4">
        <v>533.5</v>
      </c>
    </row>
    <row r="1014" spans="1:11" x14ac:dyDescent="0.25">
      <c r="A1014" t="s">
        <v>25</v>
      </c>
      <c r="B1014" t="s">
        <v>122</v>
      </c>
      <c r="C1014" t="s">
        <v>18</v>
      </c>
      <c r="D1014" t="s">
        <v>330</v>
      </c>
      <c r="E1014" s="1">
        <v>42444</v>
      </c>
      <c r="F1014" s="1" t="str">
        <f>TEXT(Sales_tbl[[#This Row],[Order Date]],"MMM")</f>
        <v>Mar</v>
      </c>
      <c r="G1014" s="1" t="str">
        <f>TEXT(Sales_tbl[[#This Row],[Order Date]],"YYY")</f>
        <v>2016</v>
      </c>
      <c r="H1014" t="s">
        <v>13</v>
      </c>
      <c r="I1014">
        <v>2</v>
      </c>
      <c r="J1014" s="4">
        <v>12.42</v>
      </c>
      <c r="K1014" s="4">
        <v>24.84</v>
      </c>
    </row>
    <row r="1015" spans="1:11" x14ac:dyDescent="0.25">
      <c r="A1015" t="s">
        <v>16</v>
      </c>
      <c r="B1015" t="s">
        <v>52</v>
      </c>
      <c r="C1015" t="s">
        <v>18</v>
      </c>
      <c r="D1015" t="s">
        <v>67</v>
      </c>
      <c r="E1015" s="1">
        <v>42444</v>
      </c>
      <c r="F1015" s="1" t="str">
        <f>TEXT(Sales_tbl[[#This Row],[Order Date]],"MMM")</f>
        <v>Mar</v>
      </c>
      <c r="G1015" s="1" t="str">
        <f>TEXT(Sales_tbl[[#This Row],[Order Date]],"YYY")</f>
        <v>2016</v>
      </c>
      <c r="H1015" t="s">
        <v>27</v>
      </c>
      <c r="I1015">
        <v>7</v>
      </c>
      <c r="J1015" s="4">
        <v>53.35</v>
      </c>
      <c r="K1015" s="4">
        <v>373.45</v>
      </c>
    </row>
    <row r="1016" spans="1:11" x14ac:dyDescent="0.25">
      <c r="A1016" t="s">
        <v>25</v>
      </c>
      <c r="B1016" t="s">
        <v>34</v>
      </c>
      <c r="C1016" t="s">
        <v>18</v>
      </c>
      <c r="D1016" t="s">
        <v>276</v>
      </c>
      <c r="E1016" s="1">
        <v>42444</v>
      </c>
      <c r="F1016" s="1" t="str">
        <f>TEXT(Sales_tbl[[#This Row],[Order Date]],"MMM")</f>
        <v>Mar</v>
      </c>
      <c r="G1016" s="1" t="str">
        <f>TEXT(Sales_tbl[[#This Row],[Order Date]],"YYY")</f>
        <v>2016</v>
      </c>
      <c r="H1016" t="s">
        <v>20</v>
      </c>
      <c r="I1016">
        <v>3</v>
      </c>
      <c r="J1016" s="4">
        <v>16.32</v>
      </c>
      <c r="K1016" s="4">
        <v>48.96</v>
      </c>
    </row>
    <row r="1017" spans="1:11" x14ac:dyDescent="0.25">
      <c r="A1017" t="s">
        <v>9</v>
      </c>
      <c r="B1017" t="s">
        <v>10</v>
      </c>
      <c r="C1017" t="s">
        <v>11</v>
      </c>
      <c r="D1017" t="s">
        <v>91</v>
      </c>
      <c r="E1017" s="1">
        <v>42444</v>
      </c>
      <c r="F1017" s="1" t="str">
        <f>TEXT(Sales_tbl[[#This Row],[Order Date]],"MMM")</f>
        <v>Mar</v>
      </c>
      <c r="G1017" s="1" t="str">
        <f>TEXT(Sales_tbl[[#This Row],[Order Date]],"YYY")</f>
        <v>2016</v>
      </c>
      <c r="H1017" t="s">
        <v>20</v>
      </c>
      <c r="I1017">
        <v>10</v>
      </c>
      <c r="J1017" s="4">
        <v>16.32</v>
      </c>
      <c r="K1017" s="4">
        <v>163.19999999999999</v>
      </c>
    </row>
    <row r="1018" spans="1:11" x14ac:dyDescent="0.25">
      <c r="A1018" t="s">
        <v>25</v>
      </c>
      <c r="B1018" t="s">
        <v>122</v>
      </c>
      <c r="C1018" t="s">
        <v>18</v>
      </c>
      <c r="D1018" t="s">
        <v>288</v>
      </c>
      <c r="E1018" s="1">
        <v>42444</v>
      </c>
      <c r="F1018" s="1" t="str">
        <f>TEXT(Sales_tbl[[#This Row],[Order Date]],"MMM")</f>
        <v>Mar</v>
      </c>
      <c r="G1018" s="1" t="str">
        <f>TEXT(Sales_tbl[[#This Row],[Order Date]],"YYY")</f>
        <v>2016</v>
      </c>
      <c r="H1018" t="s">
        <v>13</v>
      </c>
      <c r="I1018">
        <v>5</v>
      </c>
      <c r="J1018" s="4">
        <v>12.42</v>
      </c>
      <c r="K1018" s="4">
        <v>62.1</v>
      </c>
    </row>
    <row r="1019" spans="1:11" x14ac:dyDescent="0.25">
      <c r="A1019" t="s">
        <v>9</v>
      </c>
      <c r="B1019" t="s">
        <v>14</v>
      </c>
      <c r="C1019" t="s">
        <v>11</v>
      </c>
      <c r="D1019" t="s">
        <v>38</v>
      </c>
      <c r="E1019" s="1">
        <v>42444</v>
      </c>
      <c r="F1019" s="1" t="str">
        <f>TEXT(Sales_tbl[[#This Row],[Order Date]],"MMM")</f>
        <v>Mar</v>
      </c>
      <c r="G1019" s="1" t="str">
        <f>TEXT(Sales_tbl[[#This Row],[Order Date]],"YYY")</f>
        <v>2016</v>
      </c>
      <c r="H1019" t="s">
        <v>20</v>
      </c>
      <c r="I1019">
        <v>5</v>
      </c>
      <c r="J1019" s="4">
        <v>16.32</v>
      </c>
      <c r="K1019" s="4">
        <v>81.599999999999994</v>
      </c>
    </row>
    <row r="1020" spans="1:11" x14ac:dyDescent="0.25">
      <c r="A1020" t="s">
        <v>46</v>
      </c>
      <c r="B1020" t="s">
        <v>10</v>
      </c>
      <c r="C1020" t="s">
        <v>11</v>
      </c>
      <c r="D1020" t="s">
        <v>472</v>
      </c>
      <c r="E1020" s="1">
        <v>42445</v>
      </c>
      <c r="F1020" s="1" t="str">
        <f>TEXT(Sales_tbl[[#This Row],[Order Date]],"MMM")</f>
        <v>Mar</v>
      </c>
      <c r="G1020" s="1" t="str">
        <f>TEXT(Sales_tbl[[#This Row],[Order Date]],"YYY")</f>
        <v>2016</v>
      </c>
      <c r="H1020" t="s">
        <v>13</v>
      </c>
      <c r="I1020">
        <v>1</v>
      </c>
      <c r="J1020" s="4">
        <v>12.42</v>
      </c>
      <c r="K1020" s="4">
        <v>12.42</v>
      </c>
    </row>
    <row r="1021" spans="1:11" x14ac:dyDescent="0.25">
      <c r="A1021" t="s">
        <v>9</v>
      </c>
      <c r="B1021" t="s">
        <v>10</v>
      </c>
      <c r="C1021" t="s">
        <v>11</v>
      </c>
      <c r="D1021" t="s">
        <v>478</v>
      </c>
      <c r="E1021" s="1">
        <v>42445</v>
      </c>
      <c r="F1021" s="1" t="str">
        <f>TEXT(Sales_tbl[[#This Row],[Order Date]],"MMM")</f>
        <v>Mar</v>
      </c>
      <c r="G1021" s="1" t="str">
        <f>TEXT(Sales_tbl[[#This Row],[Order Date]],"YYY")</f>
        <v>2016</v>
      </c>
      <c r="H1021" t="s">
        <v>13</v>
      </c>
      <c r="I1021">
        <v>8</v>
      </c>
      <c r="J1021" s="4">
        <v>12.42</v>
      </c>
      <c r="K1021" s="4">
        <v>99.36</v>
      </c>
    </row>
    <row r="1022" spans="1:11" x14ac:dyDescent="0.25">
      <c r="A1022" t="s">
        <v>25</v>
      </c>
      <c r="B1022" t="s">
        <v>17</v>
      </c>
      <c r="C1022" t="s">
        <v>18</v>
      </c>
      <c r="D1022" t="s">
        <v>425</v>
      </c>
      <c r="E1022" s="1">
        <v>42445</v>
      </c>
      <c r="F1022" s="1" t="str">
        <f>TEXT(Sales_tbl[[#This Row],[Order Date]],"MMM")</f>
        <v>Mar</v>
      </c>
      <c r="G1022" s="1" t="str">
        <f>TEXT(Sales_tbl[[#This Row],[Order Date]],"YYY")</f>
        <v>2016</v>
      </c>
      <c r="H1022" t="s">
        <v>13</v>
      </c>
      <c r="I1022">
        <v>9</v>
      </c>
      <c r="J1022" s="4">
        <v>12.42</v>
      </c>
      <c r="K1022" s="4">
        <v>111.78</v>
      </c>
    </row>
    <row r="1023" spans="1:11" x14ac:dyDescent="0.25">
      <c r="A1023" t="s">
        <v>30</v>
      </c>
      <c r="B1023" t="s">
        <v>14</v>
      </c>
      <c r="C1023" t="s">
        <v>11</v>
      </c>
      <c r="D1023" t="s">
        <v>479</v>
      </c>
      <c r="E1023" s="1">
        <v>42445</v>
      </c>
      <c r="F1023" s="1" t="str">
        <f>TEXT(Sales_tbl[[#This Row],[Order Date]],"MMM")</f>
        <v>Mar</v>
      </c>
      <c r="G1023" s="1" t="str">
        <f>TEXT(Sales_tbl[[#This Row],[Order Date]],"YYY")</f>
        <v>2016</v>
      </c>
      <c r="H1023" t="s">
        <v>27</v>
      </c>
      <c r="I1023">
        <v>1</v>
      </c>
      <c r="J1023" s="4">
        <v>53.35</v>
      </c>
      <c r="K1023" s="4">
        <v>53.35</v>
      </c>
    </row>
    <row r="1024" spans="1:11" x14ac:dyDescent="0.25">
      <c r="A1024" t="s">
        <v>30</v>
      </c>
      <c r="B1024" t="s">
        <v>10</v>
      </c>
      <c r="C1024" t="s">
        <v>11</v>
      </c>
      <c r="D1024" t="s">
        <v>260</v>
      </c>
      <c r="E1024" s="1">
        <v>42445</v>
      </c>
      <c r="F1024" s="1" t="str">
        <f>TEXT(Sales_tbl[[#This Row],[Order Date]],"MMM")</f>
        <v>Mar</v>
      </c>
      <c r="G1024" s="1" t="str">
        <f>TEXT(Sales_tbl[[#This Row],[Order Date]],"YYY")</f>
        <v>2016</v>
      </c>
      <c r="H1024" t="s">
        <v>13</v>
      </c>
      <c r="I1024">
        <v>3</v>
      </c>
      <c r="J1024" s="4">
        <v>12.42</v>
      </c>
      <c r="K1024" s="4">
        <v>37.26</v>
      </c>
    </row>
    <row r="1025" spans="1:11" x14ac:dyDescent="0.25">
      <c r="A1025" t="s">
        <v>9</v>
      </c>
      <c r="B1025" t="s">
        <v>14</v>
      </c>
      <c r="C1025" t="s">
        <v>11</v>
      </c>
      <c r="D1025" t="s">
        <v>345</v>
      </c>
      <c r="E1025" s="1">
        <v>42445</v>
      </c>
      <c r="F1025" s="1" t="str">
        <f>TEXT(Sales_tbl[[#This Row],[Order Date]],"MMM")</f>
        <v>Mar</v>
      </c>
      <c r="G1025" s="1" t="str">
        <f>TEXT(Sales_tbl[[#This Row],[Order Date]],"YYY")</f>
        <v>2016</v>
      </c>
      <c r="H1025" t="s">
        <v>24</v>
      </c>
      <c r="I1025">
        <v>8</v>
      </c>
      <c r="J1025" s="4">
        <v>17.829999999999998</v>
      </c>
      <c r="K1025" s="4">
        <v>142.63999999999999</v>
      </c>
    </row>
    <row r="1026" spans="1:11" x14ac:dyDescent="0.25">
      <c r="A1026" t="s">
        <v>25</v>
      </c>
      <c r="B1026" t="s">
        <v>34</v>
      </c>
      <c r="C1026" t="s">
        <v>18</v>
      </c>
      <c r="D1026" t="s">
        <v>109</v>
      </c>
      <c r="E1026" s="1">
        <v>42445</v>
      </c>
      <c r="F1026" s="1" t="str">
        <f>TEXT(Sales_tbl[[#This Row],[Order Date]],"MMM")</f>
        <v>Mar</v>
      </c>
      <c r="G1026" s="1" t="str">
        <f>TEXT(Sales_tbl[[#This Row],[Order Date]],"YYY")</f>
        <v>2016</v>
      </c>
      <c r="H1026" t="s">
        <v>20</v>
      </c>
      <c r="I1026">
        <v>2</v>
      </c>
      <c r="J1026" s="4">
        <v>16.32</v>
      </c>
      <c r="K1026" s="4">
        <v>32.64</v>
      </c>
    </row>
    <row r="1027" spans="1:11" x14ac:dyDescent="0.25">
      <c r="A1027" t="s">
        <v>9</v>
      </c>
      <c r="B1027" t="s">
        <v>21</v>
      </c>
      <c r="C1027" t="s">
        <v>11</v>
      </c>
      <c r="D1027" t="s">
        <v>189</v>
      </c>
      <c r="E1027" s="1">
        <v>42445</v>
      </c>
      <c r="F1027" s="1" t="str">
        <f>TEXT(Sales_tbl[[#This Row],[Order Date]],"MMM")</f>
        <v>Mar</v>
      </c>
      <c r="G1027" s="1" t="str">
        <f>TEXT(Sales_tbl[[#This Row],[Order Date]],"YYY")</f>
        <v>2016</v>
      </c>
      <c r="H1027" t="s">
        <v>27</v>
      </c>
      <c r="I1027">
        <v>6</v>
      </c>
      <c r="J1027" s="4">
        <v>53.35</v>
      </c>
      <c r="K1027" s="4">
        <v>320.10000000000002</v>
      </c>
    </row>
    <row r="1028" spans="1:11" x14ac:dyDescent="0.25">
      <c r="A1028" t="s">
        <v>9</v>
      </c>
      <c r="B1028" t="s">
        <v>10</v>
      </c>
      <c r="C1028" t="s">
        <v>11</v>
      </c>
      <c r="D1028" t="s">
        <v>451</v>
      </c>
      <c r="E1028" s="1">
        <v>42445</v>
      </c>
      <c r="F1028" s="1" t="str">
        <f>TEXT(Sales_tbl[[#This Row],[Order Date]],"MMM")</f>
        <v>Mar</v>
      </c>
      <c r="G1028" s="1" t="str">
        <f>TEXT(Sales_tbl[[#This Row],[Order Date]],"YYY")</f>
        <v>2016</v>
      </c>
      <c r="H1028" t="s">
        <v>24</v>
      </c>
      <c r="I1028">
        <v>2</v>
      </c>
      <c r="J1028" s="4">
        <v>17.829999999999998</v>
      </c>
      <c r="K1028" s="4">
        <v>35.659999999999997</v>
      </c>
    </row>
    <row r="1029" spans="1:11" x14ac:dyDescent="0.25">
      <c r="A1029" t="s">
        <v>46</v>
      </c>
      <c r="B1029" t="s">
        <v>10</v>
      </c>
      <c r="C1029" t="s">
        <v>11</v>
      </c>
      <c r="D1029" t="s">
        <v>208</v>
      </c>
      <c r="E1029" s="1">
        <v>42445</v>
      </c>
      <c r="F1029" s="1" t="str">
        <f>TEXT(Sales_tbl[[#This Row],[Order Date]],"MMM")</f>
        <v>Mar</v>
      </c>
      <c r="G1029" s="1" t="str">
        <f>TEXT(Sales_tbl[[#This Row],[Order Date]],"YYY")</f>
        <v>2016</v>
      </c>
      <c r="H1029" t="s">
        <v>13</v>
      </c>
      <c r="I1029">
        <v>8</v>
      </c>
      <c r="J1029" s="4">
        <v>12.42</v>
      </c>
      <c r="K1029" s="4">
        <v>99.36</v>
      </c>
    </row>
    <row r="1030" spans="1:11" x14ac:dyDescent="0.25">
      <c r="A1030" t="s">
        <v>25</v>
      </c>
      <c r="B1030" t="s">
        <v>122</v>
      </c>
      <c r="C1030" t="s">
        <v>18</v>
      </c>
      <c r="D1030" t="s">
        <v>443</v>
      </c>
      <c r="E1030" s="1">
        <v>42445</v>
      </c>
      <c r="F1030" s="1" t="str">
        <f>TEXT(Sales_tbl[[#This Row],[Order Date]],"MMM")</f>
        <v>Mar</v>
      </c>
      <c r="G1030" s="1" t="str">
        <f>TEXT(Sales_tbl[[#This Row],[Order Date]],"YYY")</f>
        <v>2016</v>
      </c>
      <c r="H1030" t="s">
        <v>13</v>
      </c>
      <c r="I1030">
        <v>8</v>
      </c>
      <c r="J1030" s="4">
        <v>12.42</v>
      </c>
      <c r="K1030" s="4">
        <v>99.36</v>
      </c>
    </row>
    <row r="1031" spans="1:11" x14ac:dyDescent="0.25">
      <c r="A1031" t="s">
        <v>9</v>
      </c>
      <c r="B1031" t="s">
        <v>21</v>
      </c>
      <c r="C1031" t="s">
        <v>11</v>
      </c>
      <c r="D1031" t="s">
        <v>480</v>
      </c>
      <c r="E1031" s="1">
        <v>42445</v>
      </c>
      <c r="F1031" s="1" t="str">
        <f>TEXT(Sales_tbl[[#This Row],[Order Date]],"MMM")</f>
        <v>Mar</v>
      </c>
      <c r="G1031" s="1" t="str">
        <f>TEXT(Sales_tbl[[#This Row],[Order Date]],"YYY")</f>
        <v>2016</v>
      </c>
      <c r="H1031" t="s">
        <v>13</v>
      </c>
      <c r="I1031">
        <v>4</v>
      </c>
      <c r="J1031" s="4">
        <v>12.42</v>
      </c>
      <c r="K1031" s="4">
        <v>49.68</v>
      </c>
    </row>
    <row r="1032" spans="1:11" x14ac:dyDescent="0.25">
      <c r="A1032" t="s">
        <v>30</v>
      </c>
      <c r="B1032" t="s">
        <v>10</v>
      </c>
      <c r="C1032" t="s">
        <v>11</v>
      </c>
      <c r="D1032" t="s">
        <v>435</v>
      </c>
      <c r="E1032" s="1">
        <v>42445</v>
      </c>
      <c r="F1032" s="1" t="str">
        <f>TEXT(Sales_tbl[[#This Row],[Order Date]],"MMM")</f>
        <v>Mar</v>
      </c>
      <c r="G1032" s="1" t="str">
        <f>TEXT(Sales_tbl[[#This Row],[Order Date]],"YYY")</f>
        <v>2016</v>
      </c>
      <c r="H1032" t="s">
        <v>13</v>
      </c>
      <c r="I1032">
        <v>9</v>
      </c>
      <c r="J1032" s="4">
        <v>12.42</v>
      </c>
      <c r="K1032" s="4">
        <v>111.78</v>
      </c>
    </row>
    <row r="1033" spans="1:11" x14ac:dyDescent="0.25">
      <c r="A1033" t="s">
        <v>30</v>
      </c>
      <c r="B1033" t="s">
        <v>10</v>
      </c>
      <c r="C1033" t="s">
        <v>11</v>
      </c>
      <c r="D1033" t="s">
        <v>457</v>
      </c>
      <c r="E1033" s="1">
        <v>42445</v>
      </c>
      <c r="F1033" s="1" t="str">
        <f>TEXT(Sales_tbl[[#This Row],[Order Date]],"MMM")</f>
        <v>Mar</v>
      </c>
      <c r="G1033" s="1" t="str">
        <f>TEXT(Sales_tbl[[#This Row],[Order Date]],"YYY")</f>
        <v>2016</v>
      </c>
      <c r="H1033" t="s">
        <v>27</v>
      </c>
      <c r="I1033">
        <v>3</v>
      </c>
      <c r="J1033" s="4">
        <v>53.35</v>
      </c>
      <c r="K1033" s="4">
        <v>160.05000000000001</v>
      </c>
    </row>
    <row r="1034" spans="1:11" x14ac:dyDescent="0.25">
      <c r="A1034" t="s">
        <v>25</v>
      </c>
      <c r="B1034" t="s">
        <v>17</v>
      </c>
      <c r="C1034" t="s">
        <v>18</v>
      </c>
      <c r="D1034" t="s">
        <v>481</v>
      </c>
      <c r="E1034" s="1">
        <v>42445</v>
      </c>
      <c r="F1034" s="1" t="str">
        <f>TEXT(Sales_tbl[[#This Row],[Order Date]],"MMM")</f>
        <v>Mar</v>
      </c>
      <c r="G1034" s="1" t="str">
        <f>TEXT(Sales_tbl[[#This Row],[Order Date]],"YYY")</f>
        <v>2016</v>
      </c>
      <c r="H1034" t="s">
        <v>20</v>
      </c>
      <c r="I1034">
        <v>4</v>
      </c>
      <c r="J1034" s="4">
        <v>16.32</v>
      </c>
      <c r="K1034" s="4">
        <v>65.28</v>
      </c>
    </row>
    <row r="1035" spans="1:11" x14ac:dyDescent="0.25">
      <c r="A1035" t="s">
        <v>25</v>
      </c>
      <c r="B1035" t="s">
        <v>34</v>
      </c>
      <c r="C1035" t="s">
        <v>18</v>
      </c>
      <c r="D1035" t="s">
        <v>482</v>
      </c>
      <c r="E1035" s="1">
        <v>42445</v>
      </c>
      <c r="F1035" s="1" t="str">
        <f>TEXT(Sales_tbl[[#This Row],[Order Date]],"MMM")</f>
        <v>Mar</v>
      </c>
      <c r="G1035" s="1" t="str">
        <f>TEXT(Sales_tbl[[#This Row],[Order Date]],"YYY")</f>
        <v>2016</v>
      </c>
      <c r="H1035" t="s">
        <v>13</v>
      </c>
      <c r="I1035">
        <v>1</v>
      </c>
      <c r="J1035" s="4">
        <v>12.42</v>
      </c>
      <c r="K1035" s="4">
        <v>12.42</v>
      </c>
    </row>
    <row r="1036" spans="1:11" x14ac:dyDescent="0.25">
      <c r="A1036" t="s">
        <v>25</v>
      </c>
      <c r="B1036" t="s">
        <v>34</v>
      </c>
      <c r="C1036" t="s">
        <v>18</v>
      </c>
      <c r="D1036" t="s">
        <v>483</v>
      </c>
      <c r="E1036" s="1">
        <v>42446</v>
      </c>
      <c r="F1036" s="1" t="str">
        <f>TEXT(Sales_tbl[[#This Row],[Order Date]],"MMM")</f>
        <v>Mar</v>
      </c>
      <c r="G1036" s="1" t="str">
        <f>TEXT(Sales_tbl[[#This Row],[Order Date]],"YYY")</f>
        <v>2016</v>
      </c>
      <c r="H1036" t="s">
        <v>13</v>
      </c>
      <c r="I1036">
        <v>9</v>
      </c>
      <c r="J1036" s="4">
        <v>12.42</v>
      </c>
      <c r="K1036" s="4">
        <v>111.78</v>
      </c>
    </row>
    <row r="1037" spans="1:11" x14ac:dyDescent="0.25">
      <c r="A1037" t="s">
        <v>9</v>
      </c>
      <c r="B1037" t="s">
        <v>10</v>
      </c>
      <c r="C1037" t="s">
        <v>11</v>
      </c>
      <c r="D1037" t="s">
        <v>162</v>
      </c>
      <c r="E1037" s="1">
        <v>42446</v>
      </c>
      <c r="F1037" s="1" t="str">
        <f>TEXT(Sales_tbl[[#This Row],[Order Date]],"MMM")</f>
        <v>Mar</v>
      </c>
      <c r="G1037" s="1" t="str">
        <f>TEXT(Sales_tbl[[#This Row],[Order Date]],"YYY")</f>
        <v>2016</v>
      </c>
      <c r="H1037" t="s">
        <v>27</v>
      </c>
      <c r="I1037">
        <v>6</v>
      </c>
      <c r="J1037" s="4">
        <v>53.35</v>
      </c>
      <c r="K1037" s="4">
        <v>320.10000000000002</v>
      </c>
    </row>
    <row r="1038" spans="1:11" x14ac:dyDescent="0.25">
      <c r="A1038" t="s">
        <v>16</v>
      </c>
      <c r="B1038" t="s">
        <v>17</v>
      </c>
      <c r="C1038" t="s">
        <v>18</v>
      </c>
      <c r="D1038" t="s">
        <v>401</v>
      </c>
      <c r="E1038" s="1">
        <v>42446</v>
      </c>
      <c r="F1038" s="1" t="str">
        <f>TEXT(Sales_tbl[[#This Row],[Order Date]],"MMM")</f>
        <v>Mar</v>
      </c>
      <c r="G1038" s="1" t="str">
        <f>TEXT(Sales_tbl[[#This Row],[Order Date]],"YYY")</f>
        <v>2016</v>
      </c>
      <c r="H1038" t="s">
        <v>27</v>
      </c>
      <c r="I1038">
        <v>4</v>
      </c>
      <c r="J1038" s="4">
        <v>53.35</v>
      </c>
      <c r="K1038" s="4">
        <v>213.4</v>
      </c>
    </row>
    <row r="1039" spans="1:11" x14ac:dyDescent="0.25">
      <c r="A1039" t="s">
        <v>25</v>
      </c>
      <c r="B1039" t="s">
        <v>52</v>
      </c>
      <c r="C1039" t="s">
        <v>18</v>
      </c>
      <c r="D1039" t="s">
        <v>188</v>
      </c>
      <c r="E1039" s="1">
        <v>42446</v>
      </c>
      <c r="F1039" s="1" t="str">
        <f>TEXT(Sales_tbl[[#This Row],[Order Date]],"MMM")</f>
        <v>Mar</v>
      </c>
      <c r="G1039" s="1" t="str">
        <f>TEXT(Sales_tbl[[#This Row],[Order Date]],"YYY")</f>
        <v>2016</v>
      </c>
      <c r="H1039" t="s">
        <v>20</v>
      </c>
      <c r="I1039">
        <v>7</v>
      </c>
      <c r="J1039" s="4">
        <v>16.32</v>
      </c>
      <c r="K1039" s="4">
        <v>114.24000000000001</v>
      </c>
    </row>
    <row r="1040" spans="1:11" x14ac:dyDescent="0.25">
      <c r="A1040" t="s">
        <v>30</v>
      </c>
      <c r="B1040" t="s">
        <v>10</v>
      </c>
      <c r="C1040" t="s">
        <v>11</v>
      </c>
      <c r="D1040" t="s">
        <v>464</v>
      </c>
      <c r="E1040" s="1">
        <v>42446</v>
      </c>
      <c r="F1040" s="1" t="str">
        <f>TEXT(Sales_tbl[[#This Row],[Order Date]],"MMM")</f>
        <v>Mar</v>
      </c>
      <c r="G1040" s="1" t="str">
        <f>TEXT(Sales_tbl[[#This Row],[Order Date]],"YYY")</f>
        <v>2016</v>
      </c>
      <c r="H1040" t="s">
        <v>20</v>
      </c>
      <c r="I1040">
        <v>5</v>
      </c>
      <c r="J1040" s="4">
        <v>16.32</v>
      </c>
      <c r="K1040" s="4">
        <v>81.599999999999994</v>
      </c>
    </row>
    <row r="1041" spans="1:11" x14ac:dyDescent="0.25">
      <c r="A1041" t="s">
        <v>25</v>
      </c>
      <c r="B1041" t="s">
        <v>52</v>
      </c>
      <c r="C1041" t="s">
        <v>18</v>
      </c>
      <c r="D1041" t="s">
        <v>397</v>
      </c>
      <c r="E1041" s="1">
        <v>42446</v>
      </c>
      <c r="F1041" s="1" t="str">
        <f>TEXT(Sales_tbl[[#This Row],[Order Date]],"MMM")</f>
        <v>Mar</v>
      </c>
      <c r="G1041" s="1" t="str">
        <f>TEXT(Sales_tbl[[#This Row],[Order Date]],"YYY")</f>
        <v>2016</v>
      </c>
      <c r="H1041" t="s">
        <v>13</v>
      </c>
      <c r="I1041">
        <v>5</v>
      </c>
      <c r="J1041" s="4">
        <v>12.42</v>
      </c>
      <c r="K1041" s="4">
        <v>62.1</v>
      </c>
    </row>
    <row r="1042" spans="1:11" x14ac:dyDescent="0.25">
      <c r="A1042" t="s">
        <v>9</v>
      </c>
      <c r="B1042" t="s">
        <v>21</v>
      </c>
      <c r="C1042" t="s">
        <v>11</v>
      </c>
      <c r="D1042" t="s">
        <v>392</v>
      </c>
      <c r="E1042" s="1">
        <v>42446</v>
      </c>
      <c r="F1042" s="1" t="str">
        <f>TEXT(Sales_tbl[[#This Row],[Order Date]],"MMM")</f>
        <v>Mar</v>
      </c>
      <c r="G1042" s="1" t="str">
        <f>TEXT(Sales_tbl[[#This Row],[Order Date]],"YYY")</f>
        <v>2016</v>
      </c>
      <c r="H1042" t="s">
        <v>20</v>
      </c>
      <c r="I1042">
        <v>5</v>
      </c>
      <c r="J1042" s="4">
        <v>16.32</v>
      </c>
      <c r="K1042" s="4">
        <v>81.599999999999994</v>
      </c>
    </row>
    <row r="1043" spans="1:11" x14ac:dyDescent="0.25">
      <c r="A1043" t="s">
        <v>30</v>
      </c>
      <c r="B1043" t="s">
        <v>10</v>
      </c>
      <c r="C1043" t="s">
        <v>11</v>
      </c>
      <c r="D1043" t="s">
        <v>106</v>
      </c>
      <c r="E1043" s="1">
        <v>42446</v>
      </c>
      <c r="F1043" s="1" t="str">
        <f>TEXT(Sales_tbl[[#This Row],[Order Date]],"MMM")</f>
        <v>Mar</v>
      </c>
      <c r="G1043" s="1" t="str">
        <f>TEXT(Sales_tbl[[#This Row],[Order Date]],"YYY")</f>
        <v>2016</v>
      </c>
      <c r="H1043" t="s">
        <v>13</v>
      </c>
      <c r="I1043">
        <v>10</v>
      </c>
      <c r="J1043" s="4">
        <v>12.42</v>
      </c>
      <c r="K1043" s="4">
        <v>124.2</v>
      </c>
    </row>
    <row r="1044" spans="1:11" x14ac:dyDescent="0.25">
      <c r="A1044" t="s">
        <v>25</v>
      </c>
      <c r="B1044" t="s">
        <v>34</v>
      </c>
      <c r="C1044" t="s">
        <v>18</v>
      </c>
      <c r="D1044" t="s">
        <v>276</v>
      </c>
      <c r="E1044" s="1">
        <v>42446</v>
      </c>
      <c r="F1044" s="1" t="str">
        <f>TEXT(Sales_tbl[[#This Row],[Order Date]],"MMM")</f>
        <v>Mar</v>
      </c>
      <c r="G1044" s="1" t="str">
        <f>TEXT(Sales_tbl[[#This Row],[Order Date]],"YYY")</f>
        <v>2016</v>
      </c>
      <c r="H1044" t="s">
        <v>27</v>
      </c>
      <c r="I1044">
        <v>3</v>
      </c>
      <c r="J1044" s="4">
        <v>53.35</v>
      </c>
      <c r="K1044" s="4">
        <v>160.05000000000001</v>
      </c>
    </row>
    <row r="1045" spans="1:11" x14ac:dyDescent="0.25">
      <c r="A1045" t="s">
        <v>16</v>
      </c>
      <c r="B1045" t="s">
        <v>17</v>
      </c>
      <c r="C1045" t="s">
        <v>18</v>
      </c>
      <c r="D1045" t="s">
        <v>150</v>
      </c>
      <c r="E1045" s="1">
        <v>42446</v>
      </c>
      <c r="F1045" s="1" t="str">
        <f>TEXT(Sales_tbl[[#This Row],[Order Date]],"MMM")</f>
        <v>Mar</v>
      </c>
      <c r="G1045" s="1" t="str">
        <f>TEXT(Sales_tbl[[#This Row],[Order Date]],"YYY")</f>
        <v>2016</v>
      </c>
      <c r="H1045" t="s">
        <v>24</v>
      </c>
      <c r="I1045">
        <v>3</v>
      </c>
      <c r="J1045" s="4">
        <v>17.829999999999998</v>
      </c>
      <c r="K1045" s="4">
        <v>53.489999999999995</v>
      </c>
    </row>
    <row r="1046" spans="1:11" x14ac:dyDescent="0.25">
      <c r="A1046" t="s">
        <v>30</v>
      </c>
      <c r="B1046" t="s">
        <v>10</v>
      </c>
      <c r="C1046" t="s">
        <v>11</v>
      </c>
      <c r="D1046" t="s">
        <v>463</v>
      </c>
      <c r="E1046" s="1">
        <v>42446</v>
      </c>
      <c r="F1046" s="1" t="str">
        <f>TEXT(Sales_tbl[[#This Row],[Order Date]],"MMM")</f>
        <v>Mar</v>
      </c>
      <c r="G1046" s="1" t="str">
        <f>TEXT(Sales_tbl[[#This Row],[Order Date]],"YYY")</f>
        <v>2016</v>
      </c>
      <c r="H1046" t="s">
        <v>24</v>
      </c>
      <c r="I1046">
        <v>10</v>
      </c>
      <c r="J1046" s="4">
        <v>17.829999999999998</v>
      </c>
      <c r="K1046" s="4">
        <v>178.29999999999998</v>
      </c>
    </row>
    <row r="1047" spans="1:11" x14ac:dyDescent="0.25">
      <c r="A1047" t="s">
        <v>9</v>
      </c>
      <c r="B1047" t="s">
        <v>10</v>
      </c>
      <c r="C1047" t="s">
        <v>11</v>
      </c>
      <c r="D1047" t="s">
        <v>472</v>
      </c>
      <c r="E1047" s="1">
        <v>42447</v>
      </c>
      <c r="F1047" s="1" t="str">
        <f>TEXT(Sales_tbl[[#This Row],[Order Date]],"MMM")</f>
        <v>Mar</v>
      </c>
      <c r="G1047" s="1" t="str">
        <f>TEXT(Sales_tbl[[#This Row],[Order Date]],"YYY")</f>
        <v>2016</v>
      </c>
      <c r="H1047" t="s">
        <v>13</v>
      </c>
      <c r="I1047">
        <v>8</v>
      </c>
      <c r="J1047" s="4">
        <v>12.42</v>
      </c>
      <c r="K1047" s="4">
        <v>99.36</v>
      </c>
    </row>
    <row r="1048" spans="1:11" x14ac:dyDescent="0.25">
      <c r="A1048" t="s">
        <v>46</v>
      </c>
      <c r="B1048" t="s">
        <v>21</v>
      </c>
      <c r="C1048" t="s">
        <v>11</v>
      </c>
      <c r="D1048" t="s">
        <v>291</v>
      </c>
      <c r="E1048" s="1">
        <v>42447</v>
      </c>
      <c r="F1048" s="1" t="str">
        <f>TEXT(Sales_tbl[[#This Row],[Order Date]],"MMM")</f>
        <v>Mar</v>
      </c>
      <c r="G1048" s="1" t="str">
        <f>TEXT(Sales_tbl[[#This Row],[Order Date]],"YYY")</f>
        <v>2016</v>
      </c>
      <c r="H1048" t="s">
        <v>27</v>
      </c>
      <c r="I1048">
        <v>4</v>
      </c>
      <c r="J1048" s="4">
        <v>53.35</v>
      </c>
      <c r="K1048" s="4">
        <v>213.4</v>
      </c>
    </row>
    <row r="1049" spans="1:11" x14ac:dyDescent="0.25">
      <c r="A1049" t="s">
        <v>9</v>
      </c>
      <c r="B1049" t="s">
        <v>68</v>
      </c>
      <c r="C1049" t="s">
        <v>11</v>
      </c>
      <c r="D1049" t="s">
        <v>361</v>
      </c>
      <c r="E1049" s="1">
        <v>42447</v>
      </c>
      <c r="F1049" s="1" t="str">
        <f>TEXT(Sales_tbl[[#This Row],[Order Date]],"MMM")</f>
        <v>Mar</v>
      </c>
      <c r="G1049" s="1" t="str">
        <f>TEXT(Sales_tbl[[#This Row],[Order Date]],"YYY")</f>
        <v>2016</v>
      </c>
      <c r="H1049" t="s">
        <v>13</v>
      </c>
      <c r="I1049">
        <v>7</v>
      </c>
      <c r="J1049" s="4">
        <v>12.42</v>
      </c>
      <c r="K1049" s="4">
        <v>86.94</v>
      </c>
    </row>
    <row r="1050" spans="1:11" x14ac:dyDescent="0.25">
      <c r="A1050" t="s">
        <v>25</v>
      </c>
      <c r="B1050" t="s">
        <v>52</v>
      </c>
      <c r="C1050" t="s">
        <v>18</v>
      </c>
      <c r="D1050" t="s">
        <v>53</v>
      </c>
      <c r="E1050" s="1">
        <v>42447</v>
      </c>
      <c r="F1050" s="1" t="str">
        <f>TEXT(Sales_tbl[[#This Row],[Order Date]],"MMM")</f>
        <v>Mar</v>
      </c>
      <c r="G1050" s="1" t="str">
        <f>TEXT(Sales_tbl[[#This Row],[Order Date]],"YYY")</f>
        <v>2016</v>
      </c>
      <c r="H1050" t="s">
        <v>27</v>
      </c>
      <c r="I1050">
        <v>2</v>
      </c>
      <c r="J1050" s="4">
        <v>53.35</v>
      </c>
      <c r="K1050" s="4">
        <v>106.7</v>
      </c>
    </row>
    <row r="1051" spans="1:11" x14ac:dyDescent="0.25">
      <c r="A1051" t="s">
        <v>25</v>
      </c>
      <c r="B1051" t="s">
        <v>17</v>
      </c>
      <c r="C1051" t="s">
        <v>18</v>
      </c>
      <c r="D1051" t="s">
        <v>253</v>
      </c>
      <c r="E1051" s="1">
        <v>42447</v>
      </c>
      <c r="F1051" s="1" t="str">
        <f>TEXT(Sales_tbl[[#This Row],[Order Date]],"MMM")</f>
        <v>Mar</v>
      </c>
      <c r="G1051" s="1" t="str">
        <f>TEXT(Sales_tbl[[#This Row],[Order Date]],"YYY")</f>
        <v>2016</v>
      </c>
      <c r="H1051" t="s">
        <v>13</v>
      </c>
      <c r="I1051">
        <v>8</v>
      </c>
      <c r="J1051" s="4">
        <v>12.42</v>
      </c>
      <c r="K1051" s="4">
        <v>99.36</v>
      </c>
    </row>
    <row r="1052" spans="1:11" x14ac:dyDescent="0.25">
      <c r="A1052" t="s">
        <v>30</v>
      </c>
      <c r="B1052" t="s">
        <v>10</v>
      </c>
      <c r="C1052" t="s">
        <v>11</v>
      </c>
      <c r="D1052" t="s">
        <v>447</v>
      </c>
      <c r="E1052" s="1">
        <v>42447</v>
      </c>
      <c r="F1052" s="1" t="str">
        <f>TEXT(Sales_tbl[[#This Row],[Order Date]],"MMM")</f>
        <v>Mar</v>
      </c>
      <c r="G1052" s="1" t="str">
        <f>TEXT(Sales_tbl[[#This Row],[Order Date]],"YYY")</f>
        <v>2016</v>
      </c>
      <c r="H1052" t="s">
        <v>20</v>
      </c>
      <c r="I1052">
        <v>4</v>
      </c>
      <c r="J1052" s="4">
        <v>16.32</v>
      </c>
      <c r="K1052" s="4">
        <v>65.28</v>
      </c>
    </row>
    <row r="1053" spans="1:11" x14ac:dyDescent="0.25">
      <c r="A1053" t="s">
        <v>9</v>
      </c>
      <c r="B1053" t="s">
        <v>21</v>
      </c>
      <c r="C1053" t="s">
        <v>11</v>
      </c>
      <c r="D1053" t="s">
        <v>154</v>
      </c>
      <c r="E1053" s="1">
        <v>42447</v>
      </c>
      <c r="F1053" s="1" t="str">
        <f>TEXT(Sales_tbl[[#This Row],[Order Date]],"MMM")</f>
        <v>Mar</v>
      </c>
      <c r="G1053" s="1" t="str">
        <f>TEXT(Sales_tbl[[#This Row],[Order Date]],"YYY")</f>
        <v>2016</v>
      </c>
      <c r="H1053" t="s">
        <v>13</v>
      </c>
      <c r="I1053">
        <v>6</v>
      </c>
      <c r="J1053" s="4">
        <v>12.42</v>
      </c>
      <c r="K1053" s="4">
        <v>74.52</v>
      </c>
    </row>
    <row r="1054" spans="1:11" x14ac:dyDescent="0.25">
      <c r="A1054" t="s">
        <v>9</v>
      </c>
      <c r="B1054" t="s">
        <v>21</v>
      </c>
      <c r="C1054" t="s">
        <v>11</v>
      </c>
      <c r="D1054" t="s">
        <v>161</v>
      </c>
      <c r="E1054" s="1">
        <v>42447</v>
      </c>
      <c r="F1054" s="1" t="str">
        <f>TEXT(Sales_tbl[[#This Row],[Order Date]],"MMM")</f>
        <v>Mar</v>
      </c>
      <c r="G1054" s="1" t="str">
        <f>TEXT(Sales_tbl[[#This Row],[Order Date]],"YYY")</f>
        <v>2016</v>
      </c>
      <c r="H1054" t="s">
        <v>13</v>
      </c>
      <c r="I1054">
        <v>10</v>
      </c>
      <c r="J1054" s="4">
        <v>12.42</v>
      </c>
      <c r="K1054" s="4">
        <v>124.2</v>
      </c>
    </row>
    <row r="1055" spans="1:11" x14ac:dyDescent="0.25">
      <c r="A1055" t="s">
        <v>46</v>
      </c>
      <c r="B1055" t="s">
        <v>21</v>
      </c>
      <c r="C1055" t="s">
        <v>11</v>
      </c>
      <c r="D1055" t="s">
        <v>282</v>
      </c>
      <c r="E1055" s="1">
        <v>42447</v>
      </c>
      <c r="F1055" s="1" t="str">
        <f>TEXT(Sales_tbl[[#This Row],[Order Date]],"MMM")</f>
        <v>Mar</v>
      </c>
      <c r="G1055" s="1" t="str">
        <f>TEXT(Sales_tbl[[#This Row],[Order Date]],"YYY")</f>
        <v>2016</v>
      </c>
      <c r="H1055" t="s">
        <v>13</v>
      </c>
      <c r="I1055">
        <v>5</v>
      </c>
      <c r="J1055" s="4">
        <v>12.42</v>
      </c>
      <c r="K1055" s="4">
        <v>62.1</v>
      </c>
    </row>
    <row r="1056" spans="1:11" x14ac:dyDescent="0.25">
      <c r="A1056" t="s">
        <v>25</v>
      </c>
      <c r="B1056" t="s">
        <v>17</v>
      </c>
      <c r="C1056" t="s">
        <v>18</v>
      </c>
      <c r="D1056" t="s">
        <v>484</v>
      </c>
      <c r="E1056" s="1">
        <v>42447</v>
      </c>
      <c r="F1056" s="1" t="str">
        <f>TEXT(Sales_tbl[[#This Row],[Order Date]],"MMM")</f>
        <v>Mar</v>
      </c>
      <c r="G1056" s="1" t="str">
        <f>TEXT(Sales_tbl[[#This Row],[Order Date]],"YYY")</f>
        <v>2016</v>
      </c>
      <c r="H1056" t="s">
        <v>13</v>
      </c>
      <c r="I1056">
        <v>3</v>
      </c>
      <c r="J1056" s="4">
        <v>12.42</v>
      </c>
      <c r="K1056" s="4">
        <v>37.26</v>
      </c>
    </row>
    <row r="1057" spans="1:11" x14ac:dyDescent="0.25">
      <c r="A1057" t="s">
        <v>46</v>
      </c>
      <c r="B1057" t="s">
        <v>68</v>
      </c>
      <c r="C1057" t="s">
        <v>11</v>
      </c>
      <c r="D1057" t="s">
        <v>485</v>
      </c>
      <c r="E1057" s="1">
        <v>42447</v>
      </c>
      <c r="F1057" s="1" t="str">
        <f>TEXT(Sales_tbl[[#This Row],[Order Date]],"MMM")</f>
        <v>Mar</v>
      </c>
      <c r="G1057" s="1" t="str">
        <f>TEXT(Sales_tbl[[#This Row],[Order Date]],"YYY")</f>
        <v>2016</v>
      </c>
      <c r="H1057" t="s">
        <v>13</v>
      </c>
      <c r="I1057">
        <v>1</v>
      </c>
      <c r="J1057" s="4">
        <v>12.42</v>
      </c>
      <c r="K1057" s="4">
        <v>12.42</v>
      </c>
    </row>
    <row r="1058" spans="1:11" x14ac:dyDescent="0.25">
      <c r="A1058" t="s">
        <v>9</v>
      </c>
      <c r="B1058" t="s">
        <v>10</v>
      </c>
      <c r="C1058" t="s">
        <v>11</v>
      </c>
      <c r="D1058" t="s">
        <v>463</v>
      </c>
      <c r="E1058" s="1">
        <v>42447</v>
      </c>
      <c r="F1058" s="1" t="str">
        <f>TEXT(Sales_tbl[[#This Row],[Order Date]],"MMM")</f>
        <v>Mar</v>
      </c>
      <c r="G1058" s="1" t="str">
        <f>TEXT(Sales_tbl[[#This Row],[Order Date]],"YYY")</f>
        <v>2016</v>
      </c>
      <c r="H1058" t="s">
        <v>13</v>
      </c>
      <c r="I1058">
        <v>8</v>
      </c>
      <c r="J1058" s="4">
        <v>12.42</v>
      </c>
      <c r="K1058" s="4">
        <v>99.36</v>
      </c>
    </row>
    <row r="1059" spans="1:11" x14ac:dyDescent="0.25">
      <c r="A1059" t="s">
        <v>25</v>
      </c>
      <c r="B1059" t="s">
        <v>17</v>
      </c>
      <c r="C1059" t="s">
        <v>18</v>
      </c>
      <c r="D1059" t="s">
        <v>394</v>
      </c>
      <c r="E1059" s="1">
        <v>42447</v>
      </c>
      <c r="F1059" s="1" t="str">
        <f>TEXT(Sales_tbl[[#This Row],[Order Date]],"MMM")</f>
        <v>Mar</v>
      </c>
      <c r="G1059" s="1" t="str">
        <f>TEXT(Sales_tbl[[#This Row],[Order Date]],"YYY")</f>
        <v>2016</v>
      </c>
      <c r="H1059" t="s">
        <v>27</v>
      </c>
      <c r="I1059">
        <v>3</v>
      </c>
      <c r="J1059" s="4">
        <v>53.35</v>
      </c>
      <c r="K1059" s="4">
        <v>160.05000000000001</v>
      </c>
    </row>
    <row r="1060" spans="1:11" x14ac:dyDescent="0.25">
      <c r="A1060" t="s">
        <v>16</v>
      </c>
      <c r="B1060" t="s">
        <v>17</v>
      </c>
      <c r="C1060" t="s">
        <v>18</v>
      </c>
      <c r="D1060" t="s">
        <v>40</v>
      </c>
      <c r="E1060" s="1">
        <v>42447</v>
      </c>
      <c r="F1060" s="1" t="str">
        <f>TEXT(Sales_tbl[[#This Row],[Order Date]],"MMM")</f>
        <v>Mar</v>
      </c>
      <c r="G1060" s="1" t="str">
        <f>TEXT(Sales_tbl[[#This Row],[Order Date]],"YYY")</f>
        <v>2016</v>
      </c>
      <c r="H1060" t="s">
        <v>13</v>
      </c>
      <c r="I1060">
        <v>1</v>
      </c>
      <c r="J1060" s="4">
        <v>12.42</v>
      </c>
      <c r="K1060" s="4">
        <v>12.42</v>
      </c>
    </row>
    <row r="1061" spans="1:11" x14ac:dyDescent="0.25">
      <c r="A1061" t="s">
        <v>25</v>
      </c>
      <c r="B1061" t="s">
        <v>52</v>
      </c>
      <c r="C1061" t="s">
        <v>18</v>
      </c>
      <c r="D1061" t="s">
        <v>53</v>
      </c>
      <c r="E1061" s="1">
        <v>42447</v>
      </c>
      <c r="F1061" s="1" t="str">
        <f>TEXT(Sales_tbl[[#This Row],[Order Date]],"MMM")</f>
        <v>Mar</v>
      </c>
      <c r="G1061" s="1" t="str">
        <f>TEXT(Sales_tbl[[#This Row],[Order Date]],"YYY")</f>
        <v>2016</v>
      </c>
      <c r="H1061" t="s">
        <v>27</v>
      </c>
      <c r="I1061">
        <v>8</v>
      </c>
      <c r="J1061" s="4">
        <v>53.35</v>
      </c>
      <c r="K1061" s="4">
        <v>426.8</v>
      </c>
    </row>
    <row r="1062" spans="1:11" x14ac:dyDescent="0.25">
      <c r="A1062" t="s">
        <v>9</v>
      </c>
      <c r="B1062" t="s">
        <v>14</v>
      </c>
      <c r="C1062" t="s">
        <v>11</v>
      </c>
      <c r="D1062" t="s">
        <v>215</v>
      </c>
      <c r="E1062" s="1">
        <v>42448</v>
      </c>
      <c r="F1062" s="1" t="str">
        <f>TEXT(Sales_tbl[[#This Row],[Order Date]],"MMM")</f>
        <v>Mar</v>
      </c>
      <c r="G1062" s="1" t="str">
        <f>TEXT(Sales_tbl[[#This Row],[Order Date]],"YYY")</f>
        <v>2016</v>
      </c>
      <c r="H1062" t="s">
        <v>20</v>
      </c>
      <c r="I1062">
        <v>6</v>
      </c>
      <c r="J1062" s="4">
        <v>16.32</v>
      </c>
      <c r="K1062" s="4">
        <v>97.92</v>
      </c>
    </row>
    <row r="1063" spans="1:11" x14ac:dyDescent="0.25">
      <c r="A1063" t="s">
        <v>9</v>
      </c>
      <c r="B1063" t="s">
        <v>21</v>
      </c>
      <c r="C1063" t="s">
        <v>11</v>
      </c>
      <c r="D1063" t="s">
        <v>128</v>
      </c>
      <c r="E1063" s="1">
        <v>42448</v>
      </c>
      <c r="F1063" s="1" t="str">
        <f>TEXT(Sales_tbl[[#This Row],[Order Date]],"MMM")</f>
        <v>Mar</v>
      </c>
      <c r="G1063" s="1" t="str">
        <f>TEXT(Sales_tbl[[#This Row],[Order Date]],"YYY")</f>
        <v>2016</v>
      </c>
      <c r="H1063" t="s">
        <v>24</v>
      </c>
      <c r="I1063">
        <v>6</v>
      </c>
      <c r="J1063" s="4">
        <v>17.829999999999998</v>
      </c>
      <c r="K1063" s="4">
        <v>106.97999999999999</v>
      </c>
    </row>
    <row r="1064" spans="1:11" x14ac:dyDescent="0.25">
      <c r="A1064" t="s">
        <v>30</v>
      </c>
      <c r="B1064" t="s">
        <v>68</v>
      </c>
      <c r="C1064" t="s">
        <v>11</v>
      </c>
      <c r="D1064" t="s">
        <v>287</v>
      </c>
      <c r="E1064" s="1">
        <v>42448</v>
      </c>
      <c r="F1064" s="1" t="str">
        <f>TEXT(Sales_tbl[[#This Row],[Order Date]],"MMM")</f>
        <v>Mar</v>
      </c>
      <c r="G1064" s="1" t="str">
        <f>TEXT(Sales_tbl[[#This Row],[Order Date]],"YYY")</f>
        <v>2016</v>
      </c>
      <c r="H1064" t="s">
        <v>13</v>
      </c>
      <c r="I1064">
        <v>1</v>
      </c>
      <c r="J1064" s="4">
        <v>12.42</v>
      </c>
      <c r="K1064" s="4">
        <v>12.42</v>
      </c>
    </row>
    <row r="1065" spans="1:11" x14ac:dyDescent="0.25">
      <c r="A1065" t="s">
        <v>30</v>
      </c>
      <c r="B1065" t="s">
        <v>14</v>
      </c>
      <c r="C1065" t="s">
        <v>11</v>
      </c>
      <c r="D1065" t="s">
        <v>364</v>
      </c>
      <c r="E1065" s="1">
        <v>42448</v>
      </c>
      <c r="F1065" s="1" t="str">
        <f>TEXT(Sales_tbl[[#This Row],[Order Date]],"MMM")</f>
        <v>Mar</v>
      </c>
      <c r="G1065" s="1" t="str">
        <f>TEXT(Sales_tbl[[#This Row],[Order Date]],"YYY")</f>
        <v>2016</v>
      </c>
      <c r="H1065" t="s">
        <v>13</v>
      </c>
      <c r="I1065">
        <v>6</v>
      </c>
      <c r="J1065" s="4">
        <v>12.42</v>
      </c>
      <c r="K1065" s="4">
        <v>74.52</v>
      </c>
    </row>
    <row r="1066" spans="1:11" x14ac:dyDescent="0.25">
      <c r="A1066" t="s">
        <v>16</v>
      </c>
      <c r="B1066" t="s">
        <v>17</v>
      </c>
      <c r="C1066" t="s">
        <v>18</v>
      </c>
      <c r="D1066" t="s">
        <v>466</v>
      </c>
      <c r="E1066" s="1">
        <v>42448</v>
      </c>
      <c r="F1066" s="1" t="str">
        <f>TEXT(Sales_tbl[[#This Row],[Order Date]],"MMM")</f>
        <v>Mar</v>
      </c>
      <c r="G1066" s="1" t="str">
        <f>TEXT(Sales_tbl[[#This Row],[Order Date]],"YYY")</f>
        <v>2016</v>
      </c>
      <c r="H1066" t="s">
        <v>20</v>
      </c>
      <c r="I1066">
        <v>4</v>
      </c>
      <c r="J1066" s="4">
        <v>16.32</v>
      </c>
      <c r="K1066" s="4">
        <v>65.28</v>
      </c>
    </row>
    <row r="1067" spans="1:11" x14ac:dyDescent="0.25">
      <c r="A1067" t="s">
        <v>9</v>
      </c>
      <c r="B1067" t="s">
        <v>14</v>
      </c>
      <c r="C1067" t="s">
        <v>11</v>
      </c>
      <c r="D1067" t="s">
        <v>39</v>
      </c>
      <c r="E1067" s="1">
        <v>42448</v>
      </c>
      <c r="F1067" s="1" t="str">
        <f>TEXT(Sales_tbl[[#This Row],[Order Date]],"MMM")</f>
        <v>Mar</v>
      </c>
      <c r="G1067" s="1" t="str">
        <f>TEXT(Sales_tbl[[#This Row],[Order Date]],"YYY")</f>
        <v>2016</v>
      </c>
      <c r="H1067" t="s">
        <v>13</v>
      </c>
      <c r="I1067">
        <v>2</v>
      </c>
      <c r="J1067" s="4">
        <v>12.42</v>
      </c>
      <c r="K1067" s="4">
        <v>24.84</v>
      </c>
    </row>
    <row r="1068" spans="1:11" x14ac:dyDescent="0.25">
      <c r="A1068" t="s">
        <v>16</v>
      </c>
      <c r="B1068" t="s">
        <v>17</v>
      </c>
      <c r="C1068" t="s">
        <v>18</v>
      </c>
      <c r="D1068" t="s">
        <v>192</v>
      </c>
      <c r="E1068" s="1">
        <v>42448</v>
      </c>
      <c r="F1068" s="1" t="str">
        <f>TEXT(Sales_tbl[[#This Row],[Order Date]],"MMM")</f>
        <v>Mar</v>
      </c>
      <c r="G1068" s="1" t="str">
        <f>TEXT(Sales_tbl[[#This Row],[Order Date]],"YYY")</f>
        <v>2016</v>
      </c>
      <c r="H1068" t="s">
        <v>27</v>
      </c>
      <c r="I1068">
        <v>6</v>
      </c>
      <c r="J1068" s="4">
        <v>53.35</v>
      </c>
      <c r="K1068" s="4">
        <v>320.10000000000002</v>
      </c>
    </row>
    <row r="1069" spans="1:11" x14ac:dyDescent="0.25">
      <c r="A1069" t="s">
        <v>9</v>
      </c>
      <c r="B1069" t="s">
        <v>14</v>
      </c>
      <c r="C1069" t="s">
        <v>11</v>
      </c>
      <c r="D1069" t="s">
        <v>486</v>
      </c>
      <c r="E1069" s="1">
        <v>42448</v>
      </c>
      <c r="F1069" s="1" t="str">
        <f>TEXT(Sales_tbl[[#This Row],[Order Date]],"MMM")</f>
        <v>Mar</v>
      </c>
      <c r="G1069" s="1" t="str">
        <f>TEXT(Sales_tbl[[#This Row],[Order Date]],"YYY")</f>
        <v>2016</v>
      </c>
      <c r="H1069" t="s">
        <v>20</v>
      </c>
      <c r="I1069">
        <v>8</v>
      </c>
      <c r="J1069" s="4">
        <v>16.32</v>
      </c>
      <c r="K1069" s="4">
        <v>130.56</v>
      </c>
    </row>
    <row r="1070" spans="1:11" x14ac:dyDescent="0.25">
      <c r="A1070" t="s">
        <v>16</v>
      </c>
      <c r="B1070" t="s">
        <v>34</v>
      </c>
      <c r="C1070" t="s">
        <v>18</v>
      </c>
      <c r="D1070" t="s">
        <v>97</v>
      </c>
      <c r="E1070" s="1">
        <v>42448</v>
      </c>
      <c r="F1070" s="1" t="str">
        <f>TEXT(Sales_tbl[[#This Row],[Order Date]],"MMM")</f>
        <v>Mar</v>
      </c>
      <c r="G1070" s="1" t="str">
        <f>TEXT(Sales_tbl[[#This Row],[Order Date]],"YYY")</f>
        <v>2016</v>
      </c>
      <c r="H1070" t="s">
        <v>13</v>
      </c>
      <c r="I1070">
        <v>5</v>
      </c>
      <c r="J1070" s="4">
        <v>12.42</v>
      </c>
      <c r="K1070" s="4">
        <v>62.1</v>
      </c>
    </row>
    <row r="1071" spans="1:11" x14ac:dyDescent="0.25">
      <c r="A1071" t="s">
        <v>30</v>
      </c>
      <c r="B1071" t="s">
        <v>10</v>
      </c>
      <c r="C1071" t="s">
        <v>11</v>
      </c>
      <c r="D1071" t="s">
        <v>87</v>
      </c>
      <c r="E1071" s="1">
        <v>42448</v>
      </c>
      <c r="F1071" s="1" t="str">
        <f>TEXT(Sales_tbl[[#This Row],[Order Date]],"MMM")</f>
        <v>Mar</v>
      </c>
      <c r="G1071" s="1" t="str">
        <f>TEXT(Sales_tbl[[#This Row],[Order Date]],"YYY")</f>
        <v>2016</v>
      </c>
      <c r="H1071" t="s">
        <v>24</v>
      </c>
      <c r="I1071">
        <v>5</v>
      </c>
      <c r="J1071" s="4">
        <v>17.829999999999998</v>
      </c>
      <c r="K1071" s="4">
        <v>89.149999999999991</v>
      </c>
    </row>
    <row r="1072" spans="1:11" x14ac:dyDescent="0.25">
      <c r="A1072" t="s">
        <v>9</v>
      </c>
      <c r="B1072" t="s">
        <v>14</v>
      </c>
      <c r="C1072" t="s">
        <v>11</v>
      </c>
      <c r="D1072" t="s">
        <v>92</v>
      </c>
      <c r="E1072" s="1">
        <v>42448</v>
      </c>
      <c r="F1072" s="1" t="str">
        <f>TEXT(Sales_tbl[[#This Row],[Order Date]],"MMM")</f>
        <v>Mar</v>
      </c>
      <c r="G1072" s="1" t="str">
        <f>TEXT(Sales_tbl[[#This Row],[Order Date]],"YYY")</f>
        <v>2016</v>
      </c>
      <c r="H1072" t="s">
        <v>20</v>
      </c>
      <c r="I1072">
        <v>10</v>
      </c>
      <c r="J1072" s="4">
        <v>16.32</v>
      </c>
      <c r="K1072" s="4">
        <v>163.19999999999999</v>
      </c>
    </row>
    <row r="1073" spans="1:11" x14ac:dyDescent="0.25">
      <c r="A1073" t="s">
        <v>25</v>
      </c>
      <c r="B1073" t="s">
        <v>17</v>
      </c>
      <c r="C1073" t="s">
        <v>18</v>
      </c>
      <c r="D1073" t="s">
        <v>487</v>
      </c>
      <c r="E1073" s="1">
        <v>42448</v>
      </c>
      <c r="F1073" s="1" t="str">
        <f>TEXT(Sales_tbl[[#This Row],[Order Date]],"MMM")</f>
        <v>Mar</v>
      </c>
      <c r="G1073" s="1" t="str">
        <f>TEXT(Sales_tbl[[#This Row],[Order Date]],"YYY")</f>
        <v>2016</v>
      </c>
      <c r="H1073" t="s">
        <v>13</v>
      </c>
      <c r="I1073">
        <v>1</v>
      </c>
      <c r="J1073" s="4">
        <v>12.42</v>
      </c>
      <c r="K1073" s="4">
        <v>12.42</v>
      </c>
    </row>
    <row r="1074" spans="1:11" x14ac:dyDescent="0.25">
      <c r="A1074" t="s">
        <v>25</v>
      </c>
      <c r="B1074" t="s">
        <v>17</v>
      </c>
      <c r="C1074" t="s">
        <v>18</v>
      </c>
      <c r="D1074" t="s">
        <v>488</v>
      </c>
      <c r="E1074" s="1">
        <v>42448</v>
      </c>
      <c r="F1074" s="1" t="str">
        <f>TEXT(Sales_tbl[[#This Row],[Order Date]],"MMM")</f>
        <v>Mar</v>
      </c>
      <c r="G1074" s="1" t="str">
        <f>TEXT(Sales_tbl[[#This Row],[Order Date]],"YYY")</f>
        <v>2016</v>
      </c>
      <c r="H1074" t="s">
        <v>24</v>
      </c>
      <c r="I1074">
        <v>1</v>
      </c>
      <c r="J1074" s="4">
        <v>17.829999999999998</v>
      </c>
      <c r="K1074" s="4">
        <v>17.829999999999998</v>
      </c>
    </row>
    <row r="1075" spans="1:11" x14ac:dyDescent="0.25">
      <c r="A1075" t="s">
        <v>16</v>
      </c>
      <c r="B1075" t="s">
        <v>17</v>
      </c>
      <c r="C1075" t="s">
        <v>18</v>
      </c>
      <c r="D1075" t="s">
        <v>332</v>
      </c>
      <c r="E1075" s="1">
        <v>42449</v>
      </c>
      <c r="F1075" s="1" t="str">
        <f>TEXT(Sales_tbl[[#This Row],[Order Date]],"MMM")</f>
        <v>Mar</v>
      </c>
      <c r="G1075" s="1" t="str">
        <f>TEXT(Sales_tbl[[#This Row],[Order Date]],"YYY")</f>
        <v>2016</v>
      </c>
      <c r="H1075" t="s">
        <v>13</v>
      </c>
      <c r="I1075">
        <v>7</v>
      </c>
      <c r="J1075" s="4">
        <v>12.42</v>
      </c>
      <c r="K1075" s="4">
        <v>86.94</v>
      </c>
    </row>
    <row r="1076" spans="1:11" x14ac:dyDescent="0.25">
      <c r="A1076" t="s">
        <v>25</v>
      </c>
      <c r="B1076" t="s">
        <v>17</v>
      </c>
      <c r="C1076" t="s">
        <v>18</v>
      </c>
      <c r="D1076" t="s">
        <v>59</v>
      </c>
      <c r="E1076" s="1">
        <v>42449</v>
      </c>
      <c r="F1076" s="1" t="str">
        <f>TEXT(Sales_tbl[[#This Row],[Order Date]],"MMM")</f>
        <v>Mar</v>
      </c>
      <c r="G1076" s="1" t="str">
        <f>TEXT(Sales_tbl[[#This Row],[Order Date]],"YYY")</f>
        <v>2016</v>
      </c>
      <c r="H1076" t="s">
        <v>13</v>
      </c>
      <c r="I1076">
        <v>6</v>
      </c>
      <c r="J1076" s="4">
        <v>12.42</v>
      </c>
      <c r="K1076" s="4">
        <v>74.52</v>
      </c>
    </row>
    <row r="1077" spans="1:11" x14ac:dyDescent="0.25">
      <c r="A1077" t="s">
        <v>46</v>
      </c>
      <c r="B1077" t="s">
        <v>21</v>
      </c>
      <c r="C1077" t="s">
        <v>11</v>
      </c>
      <c r="D1077" t="s">
        <v>349</v>
      </c>
      <c r="E1077" s="1">
        <v>42449</v>
      </c>
      <c r="F1077" s="1" t="str">
        <f>TEXT(Sales_tbl[[#This Row],[Order Date]],"MMM")</f>
        <v>Mar</v>
      </c>
      <c r="G1077" s="1" t="str">
        <f>TEXT(Sales_tbl[[#This Row],[Order Date]],"YYY")</f>
        <v>2016</v>
      </c>
      <c r="H1077" t="s">
        <v>24</v>
      </c>
      <c r="I1077">
        <v>9</v>
      </c>
      <c r="J1077" s="4">
        <v>17.829999999999998</v>
      </c>
      <c r="K1077" s="4">
        <v>160.46999999999997</v>
      </c>
    </row>
    <row r="1078" spans="1:11" x14ac:dyDescent="0.25">
      <c r="A1078" t="s">
        <v>30</v>
      </c>
      <c r="B1078" t="s">
        <v>10</v>
      </c>
      <c r="C1078" t="s">
        <v>11</v>
      </c>
      <c r="D1078" t="s">
        <v>193</v>
      </c>
      <c r="E1078" s="1">
        <v>42449</v>
      </c>
      <c r="F1078" s="1" t="str">
        <f>TEXT(Sales_tbl[[#This Row],[Order Date]],"MMM")</f>
        <v>Mar</v>
      </c>
      <c r="G1078" s="1" t="str">
        <f>TEXT(Sales_tbl[[#This Row],[Order Date]],"YYY")</f>
        <v>2016</v>
      </c>
      <c r="H1078" t="s">
        <v>13</v>
      </c>
      <c r="I1078">
        <v>4</v>
      </c>
      <c r="J1078" s="4">
        <v>12.42</v>
      </c>
      <c r="K1078" s="4">
        <v>49.68</v>
      </c>
    </row>
    <row r="1079" spans="1:11" x14ac:dyDescent="0.25">
      <c r="A1079" t="s">
        <v>25</v>
      </c>
      <c r="B1079" t="s">
        <v>52</v>
      </c>
      <c r="C1079" t="s">
        <v>18</v>
      </c>
      <c r="D1079" t="s">
        <v>142</v>
      </c>
      <c r="E1079" s="1">
        <v>42449</v>
      </c>
      <c r="F1079" s="1" t="str">
        <f>TEXT(Sales_tbl[[#This Row],[Order Date]],"MMM")</f>
        <v>Mar</v>
      </c>
      <c r="G1079" s="1" t="str">
        <f>TEXT(Sales_tbl[[#This Row],[Order Date]],"YYY")</f>
        <v>2016</v>
      </c>
      <c r="H1079" t="s">
        <v>27</v>
      </c>
      <c r="I1079">
        <v>3</v>
      </c>
      <c r="J1079" s="4">
        <v>53.35</v>
      </c>
      <c r="K1079" s="4">
        <v>160.05000000000001</v>
      </c>
    </row>
    <row r="1080" spans="1:11" x14ac:dyDescent="0.25">
      <c r="A1080" t="s">
        <v>46</v>
      </c>
      <c r="B1080" t="s">
        <v>14</v>
      </c>
      <c r="C1080" t="s">
        <v>11</v>
      </c>
      <c r="D1080" t="s">
        <v>438</v>
      </c>
      <c r="E1080" s="1">
        <v>42449</v>
      </c>
      <c r="F1080" s="1" t="str">
        <f>TEXT(Sales_tbl[[#This Row],[Order Date]],"MMM")</f>
        <v>Mar</v>
      </c>
      <c r="G1080" s="1" t="str">
        <f>TEXT(Sales_tbl[[#This Row],[Order Date]],"YYY")</f>
        <v>2016</v>
      </c>
      <c r="H1080" t="s">
        <v>24</v>
      </c>
      <c r="I1080">
        <v>9</v>
      </c>
      <c r="J1080" s="4">
        <v>17.829999999999998</v>
      </c>
      <c r="K1080" s="4">
        <v>160.46999999999997</v>
      </c>
    </row>
    <row r="1081" spans="1:11" x14ac:dyDescent="0.25">
      <c r="A1081" t="s">
        <v>25</v>
      </c>
      <c r="B1081" t="s">
        <v>52</v>
      </c>
      <c r="C1081" t="s">
        <v>18</v>
      </c>
      <c r="D1081" t="s">
        <v>53</v>
      </c>
      <c r="E1081" s="1">
        <v>42449</v>
      </c>
      <c r="F1081" s="1" t="str">
        <f>TEXT(Sales_tbl[[#This Row],[Order Date]],"MMM")</f>
        <v>Mar</v>
      </c>
      <c r="G1081" s="1" t="str">
        <f>TEXT(Sales_tbl[[#This Row],[Order Date]],"YYY")</f>
        <v>2016</v>
      </c>
      <c r="H1081" t="s">
        <v>27</v>
      </c>
      <c r="I1081">
        <v>1</v>
      </c>
      <c r="J1081" s="4">
        <v>53.35</v>
      </c>
      <c r="K1081" s="4">
        <v>53.35</v>
      </c>
    </row>
    <row r="1082" spans="1:11" x14ac:dyDescent="0.25">
      <c r="A1082" t="s">
        <v>9</v>
      </c>
      <c r="B1082" t="s">
        <v>10</v>
      </c>
      <c r="C1082" t="s">
        <v>11</v>
      </c>
      <c r="D1082" t="s">
        <v>381</v>
      </c>
      <c r="E1082" s="1">
        <v>42449</v>
      </c>
      <c r="F1082" s="1" t="str">
        <f>TEXT(Sales_tbl[[#This Row],[Order Date]],"MMM")</f>
        <v>Mar</v>
      </c>
      <c r="G1082" s="1" t="str">
        <f>TEXT(Sales_tbl[[#This Row],[Order Date]],"YYY")</f>
        <v>2016</v>
      </c>
      <c r="H1082" t="s">
        <v>27</v>
      </c>
      <c r="I1082">
        <v>7</v>
      </c>
      <c r="J1082" s="4">
        <v>53.35</v>
      </c>
      <c r="K1082" s="4">
        <v>373.45</v>
      </c>
    </row>
    <row r="1083" spans="1:11" x14ac:dyDescent="0.25">
      <c r="A1083" t="s">
        <v>9</v>
      </c>
      <c r="B1083" t="s">
        <v>21</v>
      </c>
      <c r="C1083" t="s">
        <v>11</v>
      </c>
      <c r="D1083" t="s">
        <v>475</v>
      </c>
      <c r="E1083" s="1">
        <v>42449</v>
      </c>
      <c r="F1083" s="1" t="str">
        <f>TEXT(Sales_tbl[[#This Row],[Order Date]],"MMM")</f>
        <v>Mar</v>
      </c>
      <c r="G1083" s="1" t="str">
        <f>TEXT(Sales_tbl[[#This Row],[Order Date]],"YYY")</f>
        <v>2016</v>
      </c>
      <c r="H1083" t="s">
        <v>24</v>
      </c>
      <c r="I1083">
        <v>9</v>
      </c>
      <c r="J1083" s="4">
        <v>17.829999999999998</v>
      </c>
      <c r="K1083" s="4">
        <v>160.46999999999997</v>
      </c>
    </row>
    <row r="1084" spans="1:11" x14ac:dyDescent="0.25">
      <c r="A1084" t="s">
        <v>30</v>
      </c>
      <c r="B1084" t="s">
        <v>10</v>
      </c>
      <c r="C1084" t="s">
        <v>11</v>
      </c>
      <c r="D1084" t="s">
        <v>260</v>
      </c>
      <c r="E1084" s="1">
        <v>42449</v>
      </c>
      <c r="F1084" s="1" t="str">
        <f>TEXT(Sales_tbl[[#This Row],[Order Date]],"MMM")</f>
        <v>Mar</v>
      </c>
      <c r="G1084" s="1" t="str">
        <f>TEXT(Sales_tbl[[#This Row],[Order Date]],"YYY")</f>
        <v>2016</v>
      </c>
      <c r="H1084" t="s">
        <v>13</v>
      </c>
      <c r="I1084">
        <v>8</v>
      </c>
      <c r="J1084" s="4">
        <v>12.42</v>
      </c>
      <c r="K1084" s="4">
        <v>99.36</v>
      </c>
    </row>
    <row r="1085" spans="1:11" x14ac:dyDescent="0.25">
      <c r="A1085" t="s">
        <v>9</v>
      </c>
      <c r="B1085" t="s">
        <v>10</v>
      </c>
      <c r="C1085" t="s">
        <v>11</v>
      </c>
      <c r="D1085" t="s">
        <v>44</v>
      </c>
      <c r="E1085" s="1">
        <v>42449</v>
      </c>
      <c r="F1085" s="1" t="str">
        <f>TEXT(Sales_tbl[[#This Row],[Order Date]],"MMM")</f>
        <v>Mar</v>
      </c>
      <c r="G1085" s="1" t="str">
        <f>TEXT(Sales_tbl[[#This Row],[Order Date]],"YYY")</f>
        <v>2016</v>
      </c>
      <c r="H1085" t="s">
        <v>27</v>
      </c>
      <c r="I1085">
        <v>3</v>
      </c>
      <c r="J1085" s="4">
        <v>53.35</v>
      </c>
      <c r="K1085" s="4">
        <v>160.05000000000001</v>
      </c>
    </row>
    <row r="1086" spans="1:11" x14ac:dyDescent="0.25">
      <c r="A1086" t="s">
        <v>25</v>
      </c>
      <c r="B1086" t="s">
        <v>34</v>
      </c>
      <c r="C1086" t="s">
        <v>18</v>
      </c>
      <c r="D1086" t="s">
        <v>328</v>
      </c>
      <c r="E1086" s="1">
        <v>42449</v>
      </c>
      <c r="F1086" s="1" t="str">
        <f>TEXT(Sales_tbl[[#This Row],[Order Date]],"MMM")</f>
        <v>Mar</v>
      </c>
      <c r="G1086" s="1" t="str">
        <f>TEXT(Sales_tbl[[#This Row],[Order Date]],"YYY")</f>
        <v>2016</v>
      </c>
      <c r="H1086" t="s">
        <v>13</v>
      </c>
      <c r="I1086">
        <v>3</v>
      </c>
      <c r="J1086" s="4">
        <v>12.42</v>
      </c>
      <c r="K1086" s="4">
        <v>37.26</v>
      </c>
    </row>
    <row r="1087" spans="1:11" x14ac:dyDescent="0.25">
      <c r="A1087" t="s">
        <v>25</v>
      </c>
      <c r="B1087" t="s">
        <v>17</v>
      </c>
      <c r="C1087" t="s">
        <v>18</v>
      </c>
      <c r="D1087" t="s">
        <v>71</v>
      </c>
      <c r="E1087" s="1">
        <v>42449</v>
      </c>
      <c r="F1087" s="1" t="str">
        <f>TEXT(Sales_tbl[[#This Row],[Order Date]],"MMM")</f>
        <v>Mar</v>
      </c>
      <c r="G1087" s="1" t="str">
        <f>TEXT(Sales_tbl[[#This Row],[Order Date]],"YYY")</f>
        <v>2016</v>
      </c>
      <c r="H1087" t="s">
        <v>13</v>
      </c>
      <c r="I1087">
        <v>8</v>
      </c>
      <c r="J1087" s="4">
        <v>12.42</v>
      </c>
      <c r="K1087" s="4">
        <v>99.36</v>
      </c>
    </row>
    <row r="1088" spans="1:11" x14ac:dyDescent="0.25">
      <c r="A1088" t="s">
        <v>30</v>
      </c>
      <c r="B1088" t="s">
        <v>14</v>
      </c>
      <c r="C1088" t="s">
        <v>11</v>
      </c>
      <c r="D1088" t="s">
        <v>405</v>
      </c>
      <c r="E1088" s="1">
        <v>42449</v>
      </c>
      <c r="F1088" s="1" t="str">
        <f>TEXT(Sales_tbl[[#This Row],[Order Date]],"MMM")</f>
        <v>Mar</v>
      </c>
      <c r="G1088" s="1" t="str">
        <f>TEXT(Sales_tbl[[#This Row],[Order Date]],"YYY")</f>
        <v>2016</v>
      </c>
      <c r="H1088" t="s">
        <v>13</v>
      </c>
      <c r="I1088">
        <v>10</v>
      </c>
      <c r="J1088" s="4">
        <v>12.42</v>
      </c>
      <c r="K1088" s="4">
        <v>124.2</v>
      </c>
    </row>
    <row r="1089" spans="1:11" x14ac:dyDescent="0.25">
      <c r="A1089" t="s">
        <v>46</v>
      </c>
      <c r="B1089" t="s">
        <v>14</v>
      </c>
      <c r="C1089" t="s">
        <v>11</v>
      </c>
      <c r="D1089" t="s">
        <v>375</v>
      </c>
      <c r="E1089" s="1">
        <v>42449</v>
      </c>
      <c r="F1089" s="1" t="str">
        <f>TEXT(Sales_tbl[[#This Row],[Order Date]],"MMM")</f>
        <v>Mar</v>
      </c>
      <c r="G1089" s="1" t="str">
        <f>TEXT(Sales_tbl[[#This Row],[Order Date]],"YYY")</f>
        <v>2016</v>
      </c>
      <c r="H1089" t="s">
        <v>24</v>
      </c>
      <c r="I1089">
        <v>7</v>
      </c>
      <c r="J1089" s="4">
        <v>17.829999999999998</v>
      </c>
      <c r="K1089" s="4">
        <v>124.80999999999999</v>
      </c>
    </row>
    <row r="1090" spans="1:11" x14ac:dyDescent="0.25">
      <c r="A1090" t="s">
        <v>46</v>
      </c>
      <c r="B1090" t="s">
        <v>68</v>
      </c>
      <c r="C1090" t="s">
        <v>11</v>
      </c>
      <c r="D1090" t="s">
        <v>287</v>
      </c>
      <c r="E1090" s="1">
        <v>42449</v>
      </c>
      <c r="F1090" s="1" t="str">
        <f>TEXT(Sales_tbl[[#This Row],[Order Date]],"MMM")</f>
        <v>Mar</v>
      </c>
      <c r="G1090" s="1" t="str">
        <f>TEXT(Sales_tbl[[#This Row],[Order Date]],"YYY")</f>
        <v>2016</v>
      </c>
      <c r="H1090" t="s">
        <v>20</v>
      </c>
      <c r="I1090">
        <v>5</v>
      </c>
      <c r="J1090" s="4">
        <v>16.32</v>
      </c>
      <c r="K1090" s="4">
        <v>81.599999999999994</v>
      </c>
    </row>
    <row r="1091" spans="1:11" x14ac:dyDescent="0.25">
      <c r="A1091" t="s">
        <v>25</v>
      </c>
      <c r="B1091" t="s">
        <v>17</v>
      </c>
      <c r="C1091" t="s">
        <v>18</v>
      </c>
      <c r="D1091" t="s">
        <v>488</v>
      </c>
      <c r="E1091" s="1">
        <v>42450</v>
      </c>
      <c r="F1091" s="1" t="str">
        <f>TEXT(Sales_tbl[[#This Row],[Order Date]],"MMM")</f>
        <v>Mar</v>
      </c>
      <c r="G1091" s="1" t="str">
        <f>TEXT(Sales_tbl[[#This Row],[Order Date]],"YYY")</f>
        <v>2016</v>
      </c>
      <c r="H1091" t="s">
        <v>24</v>
      </c>
      <c r="I1091">
        <v>5</v>
      </c>
      <c r="J1091" s="4">
        <v>17.829999999999998</v>
      </c>
      <c r="K1091" s="4">
        <v>89.149999999999991</v>
      </c>
    </row>
    <row r="1092" spans="1:11" x14ac:dyDescent="0.25">
      <c r="A1092" t="s">
        <v>30</v>
      </c>
      <c r="B1092" t="s">
        <v>10</v>
      </c>
      <c r="C1092" t="s">
        <v>11</v>
      </c>
      <c r="D1092" t="s">
        <v>367</v>
      </c>
      <c r="E1092" s="1">
        <v>42450</v>
      </c>
      <c r="F1092" s="1" t="str">
        <f>TEXT(Sales_tbl[[#This Row],[Order Date]],"MMM")</f>
        <v>Mar</v>
      </c>
      <c r="G1092" s="1" t="str">
        <f>TEXT(Sales_tbl[[#This Row],[Order Date]],"YYY")</f>
        <v>2016</v>
      </c>
      <c r="H1092" t="s">
        <v>24</v>
      </c>
      <c r="I1092">
        <v>5</v>
      </c>
      <c r="J1092" s="4">
        <v>17.829999999999998</v>
      </c>
      <c r="K1092" s="4">
        <v>89.149999999999991</v>
      </c>
    </row>
    <row r="1093" spans="1:11" x14ac:dyDescent="0.25">
      <c r="A1093" t="s">
        <v>9</v>
      </c>
      <c r="B1093" t="s">
        <v>10</v>
      </c>
      <c r="C1093" t="s">
        <v>11</v>
      </c>
      <c r="D1093" t="s">
        <v>42</v>
      </c>
      <c r="E1093" s="1">
        <v>42450</v>
      </c>
      <c r="F1093" s="1" t="str">
        <f>TEXT(Sales_tbl[[#This Row],[Order Date]],"MMM")</f>
        <v>Mar</v>
      </c>
      <c r="G1093" s="1" t="str">
        <f>TEXT(Sales_tbl[[#This Row],[Order Date]],"YYY")</f>
        <v>2016</v>
      </c>
      <c r="H1093" t="s">
        <v>24</v>
      </c>
      <c r="I1093">
        <v>1</v>
      </c>
      <c r="J1093" s="4">
        <v>17.829999999999998</v>
      </c>
      <c r="K1093" s="4">
        <v>17.829999999999998</v>
      </c>
    </row>
    <row r="1094" spans="1:11" x14ac:dyDescent="0.25">
      <c r="A1094" t="s">
        <v>9</v>
      </c>
      <c r="B1094" t="s">
        <v>10</v>
      </c>
      <c r="C1094" t="s">
        <v>11</v>
      </c>
      <c r="D1094" t="s">
        <v>432</v>
      </c>
      <c r="E1094" s="1">
        <v>42450</v>
      </c>
      <c r="F1094" s="1" t="str">
        <f>TEXT(Sales_tbl[[#This Row],[Order Date]],"MMM")</f>
        <v>Mar</v>
      </c>
      <c r="G1094" s="1" t="str">
        <f>TEXT(Sales_tbl[[#This Row],[Order Date]],"YYY")</f>
        <v>2016</v>
      </c>
      <c r="H1094" t="s">
        <v>27</v>
      </c>
      <c r="I1094">
        <v>2</v>
      </c>
      <c r="J1094" s="4">
        <v>53.35</v>
      </c>
      <c r="K1094" s="4">
        <v>106.7</v>
      </c>
    </row>
    <row r="1095" spans="1:11" x14ac:dyDescent="0.25">
      <c r="A1095" t="s">
        <v>30</v>
      </c>
      <c r="B1095" t="s">
        <v>68</v>
      </c>
      <c r="C1095" t="s">
        <v>11</v>
      </c>
      <c r="D1095" t="s">
        <v>69</v>
      </c>
      <c r="E1095" s="1">
        <v>42450</v>
      </c>
      <c r="F1095" s="1" t="str">
        <f>TEXT(Sales_tbl[[#This Row],[Order Date]],"MMM")</f>
        <v>Mar</v>
      </c>
      <c r="G1095" s="1" t="str">
        <f>TEXT(Sales_tbl[[#This Row],[Order Date]],"YYY")</f>
        <v>2016</v>
      </c>
      <c r="H1095" t="s">
        <v>13</v>
      </c>
      <c r="I1095">
        <v>2</v>
      </c>
      <c r="J1095" s="4">
        <v>12.42</v>
      </c>
      <c r="K1095" s="4">
        <v>24.84</v>
      </c>
    </row>
    <row r="1096" spans="1:11" x14ac:dyDescent="0.25">
      <c r="A1096" t="s">
        <v>46</v>
      </c>
      <c r="B1096" t="s">
        <v>21</v>
      </c>
      <c r="C1096" t="s">
        <v>11</v>
      </c>
      <c r="D1096" t="s">
        <v>231</v>
      </c>
      <c r="E1096" s="1">
        <v>42450</v>
      </c>
      <c r="F1096" s="1" t="str">
        <f>TEXT(Sales_tbl[[#This Row],[Order Date]],"MMM")</f>
        <v>Mar</v>
      </c>
      <c r="G1096" s="1" t="str">
        <f>TEXT(Sales_tbl[[#This Row],[Order Date]],"YYY")</f>
        <v>2016</v>
      </c>
      <c r="H1096" t="s">
        <v>13</v>
      </c>
      <c r="I1096">
        <v>8</v>
      </c>
      <c r="J1096" s="4">
        <v>12.42</v>
      </c>
      <c r="K1096" s="4">
        <v>99.36</v>
      </c>
    </row>
    <row r="1097" spans="1:11" x14ac:dyDescent="0.25">
      <c r="A1097" t="s">
        <v>9</v>
      </c>
      <c r="B1097" t="s">
        <v>14</v>
      </c>
      <c r="C1097" t="s">
        <v>11</v>
      </c>
      <c r="D1097" t="s">
        <v>486</v>
      </c>
      <c r="E1097" s="1">
        <v>42450</v>
      </c>
      <c r="F1097" s="1" t="str">
        <f>TEXT(Sales_tbl[[#This Row],[Order Date]],"MMM")</f>
        <v>Mar</v>
      </c>
      <c r="G1097" s="1" t="str">
        <f>TEXT(Sales_tbl[[#This Row],[Order Date]],"YYY")</f>
        <v>2016</v>
      </c>
      <c r="H1097" t="s">
        <v>20</v>
      </c>
      <c r="I1097">
        <v>1</v>
      </c>
      <c r="J1097" s="4">
        <v>16.32</v>
      </c>
      <c r="K1097" s="4">
        <v>16.32</v>
      </c>
    </row>
    <row r="1098" spans="1:11" x14ac:dyDescent="0.25">
      <c r="A1098" t="s">
        <v>25</v>
      </c>
      <c r="B1098" t="s">
        <v>34</v>
      </c>
      <c r="C1098" t="s">
        <v>18</v>
      </c>
      <c r="D1098" t="s">
        <v>328</v>
      </c>
      <c r="E1098" s="1">
        <v>42450</v>
      </c>
      <c r="F1098" s="1" t="str">
        <f>TEXT(Sales_tbl[[#This Row],[Order Date]],"MMM")</f>
        <v>Mar</v>
      </c>
      <c r="G1098" s="1" t="str">
        <f>TEXT(Sales_tbl[[#This Row],[Order Date]],"YYY")</f>
        <v>2016</v>
      </c>
      <c r="H1098" t="s">
        <v>24</v>
      </c>
      <c r="I1098">
        <v>9</v>
      </c>
      <c r="J1098" s="4">
        <v>17.829999999999998</v>
      </c>
      <c r="K1098" s="4">
        <v>160.46999999999997</v>
      </c>
    </row>
    <row r="1099" spans="1:11" x14ac:dyDescent="0.25">
      <c r="A1099" t="s">
        <v>30</v>
      </c>
      <c r="B1099" t="s">
        <v>10</v>
      </c>
      <c r="C1099" t="s">
        <v>11</v>
      </c>
      <c r="D1099" t="s">
        <v>414</v>
      </c>
      <c r="E1099" s="1">
        <v>42450</v>
      </c>
      <c r="F1099" s="1" t="str">
        <f>TEXT(Sales_tbl[[#This Row],[Order Date]],"MMM")</f>
        <v>Mar</v>
      </c>
      <c r="G1099" s="1" t="str">
        <f>TEXT(Sales_tbl[[#This Row],[Order Date]],"YYY")</f>
        <v>2016</v>
      </c>
      <c r="H1099" t="s">
        <v>24</v>
      </c>
      <c r="I1099">
        <v>9</v>
      </c>
      <c r="J1099" s="4">
        <v>17.829999999999998</v>
      </c>
      <c r="K1099" s="4">
        <v>160.46999999999997</v>
      </c>
    </row>
    <row r="1100" spans="1:11" x14ac:dyDescent="0.25">
      <c r="A1100" t="s">
        <v>9</v>
      </c>
      <c r="B1100" t="s">
        <v>10</v>
      </c>
      <c r="C1100" t="s">
        <v>11</v>
      </c>
      <c r="D1100" t="s">
        <v>73</v>
      </c>
      <c r="E1100" s="1">
        <v>42450</v>
      </c>
      <c r="F1100" s="1" t="str">
        <f>TEXT(Sales_tbl[[#This Row],[Order Date]],"MMM")</f>
        <v>Mar</v>
      </c>
      <c r="G1100" s="1" t="str">
        <f>TEXT(Sales_tbl[[#This Row],[Order Date]],"YYY")</f>
        <v>2016</v>
      </c>
      <c r="H1100" t="s">
        <v>20</v>
      </c>
      <c r="I1100">
        <v>6</v>
      </c>
      <c r="J1100" s="4">
        <v>16.32</v>
      </c>
      <c r="K1100" s="4">
        <v>97.92</v>
      </c>
    </row>
    <row r="1101" spans="1:11" x14ac:dyDescent="0.25">
      <c r="A1101" t="s">
        <v>25</v>
      </c>
      <c r="B1101" t="s">
        <v>52</v>
      </c>
      <c r="C1101" t="s">
        <v>18</v>
      </c>
      <c r="D1101" t="s">
        <v>272</v>
      </c>
      <c r="E1101" s="1">
        <v>42450</v>
      </c>
      <c r="F1101" s="1" t="str">
        <f>TEXT(Sales_tbl[[#This Row],[Order Date]],"MMM")</f>
        <v>Mar</v>
      </c>
      <c r="G1101" s="1" t="str">
        <f>TEXT(Sales_tbl[[#This Row],[Order Date]],"YYY")</f>
        <v>2016</v>
      </c>
      <c r="H1101" t="s">
        <v>27</v>
      </c>
      <c r="I1101">
        <v>6</v>
      </c>
      <c r="J1101" s="4">
        <v>53.35</v>
      </c>
      <c r="K1101" s="4">
        <v>320.10000000000002</v>
      </c>
    </row>
    <row r="1102" spans="1:11" x14ac:dyDescent="0.25">
      <c r="A1102" t="s">
        <v>25</v>
      </c>
      <c r="B1102" t="s">
        <v>17</v>
      </c>
      <c r="C1102" t="s">
        <v>18</v>
      </c>
      <c r="D1102" t="s">
        <v>401</v>
      </c>
      <c r="E1102" s="1">
        <v>42450</v>
      </c>
      <c r="F1102" s="1" t="str">
        <f>TEXT(Sales_tbl[[#This Row],[Order Date]],"MMM")</f>
        <v>Mar</v>
      </c>
      <c r="G1102" s="1" t="str">
        <f>TEXT(Sales_tbl[[#This Row],[Order Date]],"YYY")</f>
        <v>2016</v>
      </c>
      <c r="H1102" t="s">
        <v>13</v>
      </c>
      <c r="I1102">
        <v>9</v>
      </c>
      <c r="J1102" s="4">
        <v>12.42</v>
      </c>
      <c r="K1102" s="4">
        <v>111.78</v>
      </c>
    </row>
    <row r="1103" spans="1:11" x14ac:dyDescent="0.25">
      <c r="A1103" t="s">
        <v>46</v>
      </c>
      <c r="B1103" t="s">
        <v>14</v>
      </c>
      <c r="C1103" t="s">
        <v>11</v>
      </c>
      <c r="D1103" t="s">
        <v>15</v>
      </c>
      <c r="E1103" s="1">
        <v>42450</v>
      </c>
      <c r="F1103" s="1" t="str">
        <f>TEXT(Sales_tbl[[#This Row],[Order Date]],"MMM")</f>
        <v>Mar</v>
      </c>
      <c r="G1103" s="1" t="str">
        <f>TEXT(Sales_tbl[[#This Row],[Order Date]],"YYY")</f>
        <v>2016</v>
      </c>
      <c r="H1103" t="s">
        <v>13</v>
      </c>
      <c r="I1103">
        <v>3</v>
      </c>
      <c r="J1103" s="4">
        <v>12.42</v>
      </c>
      <c r="K1103" s="4">
        <v>37.26</v>
      </c>
    </row>
    <row r="1104" spans="1:11" x14ac:dyDescent="0.25">
      <c r="A1104" t="s">
        <v>25</v>
      </c>
      <c r="B1104" t="s">
        <v>122</v>
      </c>
      <c r="C1104" t="s">
        <v>18</v>
      </c>
      <c r="D1104" t="s">
        <v>288</v>
      </c>
      <c r="E1104" s="1">
        <v>42451</v>
      </c>
      <c r="F1104" s="1" t="str">
        <f>TEXT(Sales_tbl[[#This Row],[Order Date]],"MMM")</f>
        <v>Mar</v>
      </c>
      <c r="G1104" s="1" t="str">
        <f>TEXT(Sales_tbl[[#This Row],[Order Date]],"YYY")</f>
        <v>2016</v>
      </c>
      <c r="H1104" t="s">
        <v>20</v>
      </c>
      <c r="I1104">
        <v>4</v>
      </c>
      <c r="J1104" s="4">
        <v>16.32</v>
      </c>
      <c r="K1104" s="4">
        <v>65.28</v>
      </c>
    </row>
    <row r="1105" spans="1:11" x14ac:dyDescent="0.25">
      <c r="A1105" t="s">
        <v>30</v>
      </c>
      <c r="B1105" t="s">
        <v>10</v>
      </c>
      <c r="C1105" t="s">
        <v>11</v>
      </c>
      <c r="D1105" t="s">
        <v>441</v>
      </c>
      <c r="E1105" s="1">
        <v>42451</v>
      </c>
      <c r="F1105" s="1" t="str">
        <f>TEXT(Sales_tbl[[#This Row],[Order Date]],"MMM")</f>
        <v>Mar</v>
      </c>
      <c r="G1105" s="1" t="str">
        <f>TEXT(Sales_tbl[[#This Row],[Order Date]],"YYY")</f>
        <v>2016</v>
      </c>
      <c r="H1105" t="s">
        <v>20</v>
      </c>
      <c r="I1105">
        <v>1</v>
      </c>
      <c r="J1105" s="4">
        <v>16.32</v>
      </c>
      <c r="K1105" s="4">
        <v>16.32</v>
      </c>
    </row>
    <row r="1106" spans="1:11" x14ac:dyDescent="0.25">
      <c r="A1106" t="s">
        <v>9</v>
      </c>
      <c r="B1106" t="s">
        <v>14</v>
      </c>
      <c r="C1106" t="s">
        <v>11</v>
      </c>
      <c r="D1106" t="s">
        <v>177</v>
      </c>
      <c r="E1106" s="1">
        <v>42451</v>
      </c>
      <c r="F1106" s="1" t="str">
        <f>TEXT(Sales_tbl[[#This Row],[Order Date]],"MMM")</f>
        <v>Mar</v>
      </c>
      <c r="G1106" s="1" t="str">
        <f>TEXT(Sales_tbl[[#This Row],[Order Date]],"YYY")</f>
        <v>2016</v>
      </c>
      <c r="H1106" t="s">
        <v>13</v>
      </c>
      <c r="I1106">
        <v>2</v>
      </c>
      <c r="J1106" s="4">
        <v>12.42</v>
      </c>
      <c r="K1106" s="4">
        <v>24.84</v>
      </c>
    </row>
    <row r="1107" spans="1:11" x14ac:dyDescent="0.25">
      <c r="A1107" t="s">
        <v>16</v>
      </c>
      <c r="B1107" t="s">
        <v>34</v>
      </c>
      <c r="C1107" t="s">
        <v>18</v>
      </c>
      <c r="D1107" t="s">
        <v>109</v>
      </c>
      <c r="E1107" s="1">
        <v>42451</v>
      </c>
      <c r="F1107" s="1" t="str">
        <f>TEXT(Sales_tbl[[#This Row],[Order Date]],"MMM")</f>
        <v>Mar</v>
      </c>
      <c r="G1107" s="1" t="str">
        <f>TEXT(Sales_tbl[[#This Row],[Order Date]],"YYY")</f>
        <v>2016</v>
      </c>
      <c r="H1107" t="s">
        <v>13</v>
      </c>
      <c r="I1107">
        <v>7</v>
      </c>
      <c r="J1107" s="4">
        <v>12.42</v>
      </c>
      <c r="K1107" s="4">
        <v>86.94</v>
      </c>
    </row>
    <row r="1108" spans="1:11" x14ac:dyDescent="0.25">
      <c r="A1108" t="s">
        <v>25</v>
      </c>
      <c r="B1108" t="s">
        <v>17</v>
      </c>
      <c r="C1108" t="s">
        <v>18</v>
      </c>
      <c r="D1108" t="s">
        <v>425</v>
      </c>
      <c r="E1108" s="1">
        <v>42451</v>
      </c>
      <c r="F1108" s="1" t="str">
        <f>TEXT(Sales_tbl[[#This Row],[Order Date]],"MMM")</f>
        <v>Mar</v>
      </c>
      <c r="G1108" s="1" t="str">
        <f>TEXT(Sales_tbl[[#This Row],[Order Date]],"YYY")</f>
        <v>2016</v>
      </c>
      <c r="H1108" t="s">
        <v>20</v>
      </c>
      <c r="I1108">
        <v>6</v>
      </c>
      <c r="J1108" s="4">
        <v>16.32</v>
      </c>
      <c r="K1108" s="4">
        <v>97.92</v>
      </c>
    </row>
    <row r="1109" spans="1:11" x14ac:dyDescent="0.25">
      <c r="A1109" t="s">
        <v>16</v>
      </c>
      <c r="B1109" t="s">
        <v>17</v>
      </c>
      <c r="C1109" t="s">
        <v>18</v>
      </c>
      <c r="D1109" t="s">
        <v>489</v>
      </c>
      <c r="E1109" s="1">
        <v>42451</v>
      </c>
      <c r="F1109" s="1" t="str">
        <f>TEXT(Sales_tbl[[#This Row],[Order Date]],"MMM")</f>
        <v>Mar</v>
      </c>
      <c r="G1109" s="1" t="str">
        <f>TEXT(Sales_tbl[[#This Row],[Order Date]],"YYY")</f>
        <v>2016</v>
      </c>
      <c r="H1109" t="s">
        <v>24</v>
      </c>
      <c r="I1109">
        <v>1</v>
      </c>
      <c r="J1109" s="4">
        <v>17.829999999999998</v>
      </c>
      <c r="K1109" s="4">
        <v>17.829999999999998</v>
      </c>
    </row>
    <row r="1110" spans="1:11" x14ac:dyDescent="0.25">
      <c r="A1110" t="s">
        <v>9</v>
      </c>
      <c r="B1110" t="s">
        <v>10</v>
      </c>
      <c r="C1110" t="s">
        <v>11</v>
      </c>
      <c r="D1110" t="s">
        <v>408</v>
      </c>
      <c r="E1110" s="1">
        <v>42451</v>
      </c>
      <c r="F1110" s="1" t="str">
        <f>TEXT(Sales_tbl[[#This Row],[Order Date]],"MMM")</f>
        <v>Mar</v>
      </c>
      <c r="G1110" s="1" t="str">
        <f>TEXT(Sales_tbl[[#This Row],[Order Date]],"YYY")</f>
        <v>2016</v>
      </c>
      <c r="H1110" t="s">
        <v>13</v>
      </c>
      <c r="I1110">
        <v>1</v>
      </c>
      <c r="J1110" s="4">
        <v>12.42</v>
      </c>
      <c r="K1110" s="4">
        <v>12.42</v>
      </c>
    </row>
    <row r="1111" spans="1:11" x14ac:dyDescent="0.25">
      <c r="A1111" t="s">
        <v>30</v>
      </c>
      <c r="B1111" t="s">
        <v>68</v>
      </c>
      <c r="C1111" t="s">
        <v>11</v>
      </c>
      <c r="D1111" t="s">
        <v>490</v>
      </c>
      <c r="E1111" s="1">
        <v>42451</v>
      </c>
      <c r="F1111" s="1" t="str">
        <f>TEXT(Sales_tbl[[#This Row],[Order Date]],"MMM")</f>
        <v>Mar</v>
      </c>
      <c r="G1111" s="1" t="str">
        <f>TEXT(Sales_tbl[[#This Row],[Order Date]],"YYY")</f>
        <v>2016</v>
      </c>
      <c r="H1111" t="s">
        <v>13</v>
      </c>
      <c r="I1111">
        <v>9</v>
      </c>
      <c r="J1111" s="4">
        <v>12.42</v>
      </c>
      <c r="K1111" s="4">
        <v>111.78</v>
      </c>
    </row>
    <row r="1112" spans="1:11" x14ac:dyDescent="0.25">
      <c r="A1112" t="s">
        <v>30</v>
      </c>
      <c r="B1112" t="s">
        <v>14</v>
      </c>
      <c r="C1112" t="s">
        <v>11</v>
      </c>
      <c r="D1112" t="s">
        <v>51</v>
      </c>
      <c r="E1112" s="1">
        <v>42451</v>
      </c>
      <c r="F1112" s="1" t="str">
        <f>TEXT(Sales_tbl[[#This Row],[Order Date]],"MMM")</f>
        <v>Mar</v>
      </c>
      <c r="G1112" s="1" t="str">
        <f>TEXT(Sales_tbl[[#This Row],[Order Date]],"YYY")</f>
        <v>2016</v>
      </c>
      <c r="H1112" t="s">
        <v>13</v>
      </c>
      <c r="I1112">
        <v>5</v>
      </c>
      <c r="J1112" s="4">
        <v>12.42</v>
      </c>
      <c r="K1112" s="4">
        <v>62.1</v>
      </c>
    </row>
    <row r="1113" spans="1:11" x14ac:dyDescent="0.25">
      <c r="A1113" t="s">
        <v>9</v>
      </c>
      <c r="B1113" t="s">
        <v>10</v>
      </c>
      <c r="C1113" t="s">
        <v>11</v>
      </c>
      <c r="D1113" t="s">
        <v>112</v>
      </c>
      <c r="E1113" s="1">
        <v>42451</v>
      </c>
      <c r="F1113" s="1" t="str">
        <f>TEXT(Sales_tbl[[#This Row],[Order Date]],"MMM")</f>
        <v>Mar</v>
      </c>
      <c r="G1113" s="1" t="str">
        <f>TEXT(Sales_tbl[[#This Row],[Order Date]],"YYY")</f>
        <v>2016</v>
      </c>
      <c r="H1113" t="s">
        <v>24</v>
      </c>
      <c r="I1113">
        <v>8</v>
      </c>
      <c r="J1113" s="4">
        <v>17.829999999999998</v>
      </c>
      <c r="K1113" s="4">
        <v>142.63999999999999</v>
      </c>
    </row>
    <row r="1114" spans="1:11" x14ac:dyDescent="0.25">
      <c r="A1114" t="s">
        <v>30</v>
      </c>
      <c r="B1114" t="s">
        <v>14</v>
      </c>
      <c r="C1114" t="s">
        <v>11</v>
      </c>
      <c r="D1114" t="s">
        <v>147</v>
      </c>
      <c r="E1114" s="1">
        <v>42451</v>
      </c>
      <c r="F1114" s="1" t="str">
        <f>TEXT(Sales_tbl[[#This Row],[Order Date]],"MMM")</f>
        <v>Mar</v>
      </c>
      <c r="G1114" s="1" t="str">
        <f>TEXT(Sales_tbl[[#This Row],[Order Date]],"YYY")</f>
        <v>2016</v>
      </c>
      <c r="H1114" t="s">
        <v>24</v>
      </c>
      <c r="I1114">
        <v>6</v>
      </c>
      <c r="J1114" s="4">
        <v>17.829999999999998</v>
      </c>
      <c r="K1114" s="4">
        <v>106.97999999999999</v>
      </c>
    </row>
    <row r="1115" spans="1:11" x14ac:dyDescent="0.25">
      <c r="A1115" t="s">
        <v>30</v>
      </c>
      <c r="B1115" t="s">
        <v>10</v>
      </c>
      <c r="C1115" t="s">
        <v>11</v>
      </c>
      <c r="D1115" t="s">
        <v>42</v>
      </c>
      <c r="E1115" s="1">
        <v>42451</v>
      </c>
      <c r="F1115" s="1" t="str">
        <f>TEXT(Sales_tbl[[#This Row],[Order Date]],"MMM")</f>
        <v>Mar</v>
      </c>
      <c r="G1115" s="1" t="str">
        <f>TEXT(Sales_tbl[[#This Row],[Order Date]],"YYY")</f>
        <v>2016</v>
      </c>
      <c r="H1115" t="s">
        <v>13</v>
      </c>
      <c r="I1115">
        <v>4</v>
      </c>
      <c r="J1115" s="4">
        <v>12.42</v>
      </c>
      <c r="K1115" s="4">
        <v>49.68</v>
      </c>
    </row>
    <row r="1116" spans="1:11" x14ac:dyDescent="0.25">
      <c r="A1116" t="s">
        <v>9</v>
      </c>
      <c r="B1116" t="s">
        <v>14</v>
      </c>
      <c r="C1116" t="s">
        <v>11</v>
      </c>
      <c r="D1116" t="s">
        <v>345</v>
      </c>
      <c r="E1116" s="1">
        <v>42451</v>
      </c>
      <c r="F1116" s="1" t="str">
        <f>TEXT(Sales_tbl[[#This Row],[Order Date]],"MMM")</f>
        <v>Mar</v>
      </c>
      <c r="G1116" s="1" t="str">
        <f>TEXT(Sales_tbl[[#This Row],[Order Date]],"YYY")</f>
        <v>2016</v>
      </c>
      <c r="H1116" t="s">
        <v>24</v>
      </c>
      <c r="I1116">
        <v>3</v>
      </c>
      <c r="J1116" s="4">
        <v>17.829999999999998</v>
      </c>
      <c r="K1116" s="4">
        <v>53.489999999999995</v>
      </c>
    </row>
    <row r="1117" spans="1:11" x14ac:dyDescent="0.25">
      <c r="A1117" t="s">
        <v>9</v>
      </c>
      <c r="B1117" t="s">
        <v>14</v>
      </c>
      <c r="C1117" t="s">
        <v>11</v>
      </c>
      <c r="D1117" t="s">
        <v>235</v>
      </c>
      <c r="E1117" s="1">
        <v>42451</v>
      </c>
      <c r="F1117" s="1" t="str">
        <f>TEXT(Sales_tbl[[#This Row],[Order Date]],"MMM")</f>
        <v>Mar</v>
      </c>
      <c r="G1117" s="1" t="str">
        <f>TEXT(Sales_tbl[[#This Row],[Order Date]],"YYY")</f>
        <v>2016</v>
      </c>
      <c r="H1117" t="s">
        <v>13</v>
      </c>
      <c r="I1117">
        <v>7</v>
      </c>
      <c r="J1117" s="4">
        <v>12.42</v>
      </c>
      <c r="K1117" s="4">
        <v>86.94</v>
      </c>
    </row>
    <row r="1118" spans="1:11" x14ac:dyDescent="0.25">
      <c r="A1118" t="s">
        <v>9</v>
      </c>
      <c r="B1118" t="s">
        <v>10</v>
      </c>
      <c r="C1118" t="s">
        <v>11</v>
      </c>
      <c r="D1118" t="s">
        <v>149</v>
      </c>
      <c r="E1118" s="1">
        <v>42452</v>
      </c>
      <c r="F1118" s="1" t="str">
        <f>TEXT(Sales_tbl[[#This Row],[Order Date]],"MMM")</f>
        <v>Mar</v>
      </c>
      <c r="G1118" s="1" t="str">
        <f>TEXT(Sales_tbl[[#This Row],[Order Date]],"YYY")</f>
        <v>2016</v>
      </c>
      <c r="H1118" t="s">
        <v>20</v>
      </c>
      <c r="I1118">
        <v>7</v>
      </c>
      <c r="J1118" s="4">
        <v>16.32</v>
      </c>
      <c r="K1118" s="4">
        <v>114.24000000000001</v>
      </c>
    </row>
    <row r="1119" spans="1:11" x14ac:dyDescent="0.25">
      <c r="A1119" t="s">
        <v>9</v>
      </c>
      <c r="B1119" t="s">
        <v>10</v>
      </c>
      <c r="C1119" t="s">
        <v>11</v>
      </c>
      <c r="D1119" t="s">
        <v>279</v>
      </c>
      <c r="E1119" s="1">
        <v>42452</v>
      </c>
      <c r="F1119" s="1" t="str">
        <f>TEXT(Sales_tbl[[#This Row],[Order Date]],"MMM")</f>
        <v>Mar</v>
      </c>
      <c r="G1119" s="1" t="str">
        <f>TEXT(Sales_tbl[[#This Row],[Order Date]],"YYY")</f>
        <v>2016</v>
      </c>
      <c r="H1119" t="s">
        <v>20</v>
      </c>
      <c r="I1119">
        <v>7</v>
      </c>
      <c r="J1119" s="4">
        <v>16.32</v>
      </c>
      <c r="K1119" s="4">
        <v>114.24000000000001</v>
      </c>
    </row>
    <row r="1120" spans="1:11" x14ac:dyDescent="0.25">
      <c r="A1120" t="s">
        <v>16</v>
      </c>
      <c r="B1120" t="s">
        <v>52</v>
      </c>
      <c r="C1120" t="s">
        <v>18</v>
      </c>
      <c r="D1120" t="s">
        <v>53</v>
      </c>
      <c r="E1120" s="1">
        <v>42452</v>
      </c>
      <c r="F1120" s="1" t="str">
        <f>TEXT(Sales_tbl[[#This Row],[Order Date]],"MMM")</f>
        <v>Mar</v>
      </c>
      <c r="G1120" s="1" t="str">
        <f>TEXT(Sales_tbl[[#This Row],[Order Date]],"YYY")</f>
        <v>2016</v>
      </c>
      <c r="H1120" t="s">
        <v>24</v>
      </c>
      <c r="I1120">
        <v>9</v>
      </c>
      <c r="J1120" s="4">
        <v>17.829999999999998</v>
      </c>
      <c r="K1120" s="4">
        <v>160.46999999999997</v>
      </c>
    </row>
    <row r="1121" spans="1:11" x14ac:dyDescent="0.25">
      <c r="A1121" t="s">
        <v>30</v>
      </c>
      <c r="B1121" t="s">
        <v>21</v>
      </c>
      <c r="C1121" t="s">
        <v>11</v>
      </c>
      <c r="D1121" t="s">
        <v>289</v>
      </c>
      <c r="E1121" s="1">
        <v>42452</v>
      </c>
      <c r="F1121" s="1" t="str">
        <f>TEXT(Sales_tbl[[#This Row],[Order Date]],"MMM")</f>
        <v>Mar</v>
      </c>
      <c r="G1121" s="1" t="str">
        <f>TEXT(Sales_tbl[[#This Row],[Order Date]],"YYY")</f>
        <v>2016</v>
      </c>
      <c r="H1121" t="s">
        <v>13</v>
      </c>
      <c r="I1121">
        <v>4</v>
      </c>
      <c r="J1121" s="4">
        <v>12.42</v>
      </c>
      <c r="K1121" s="4">
        <v>49.68</v>
      </c>
    </row>
    <row r="1122" spans="1:11" x14ac:dyDescent="0.25">
      <c r="A1122" t="s">
        <v>25</v>
      </c>
      <c r="B1122" t="s">
        <v>34</v>
      </c>
      <c r="C1122" t="s">
        <v>18</v>
      </c>
      <c r="D1122" t="s">
        <v>437</v>
      </c>
      <c r="E1122" s="1">
        <v>42452</v>
      </c>
      <c r="F1122" s="1" t="str">
        <f>TEXT(Sales_tbl[[#This Row],[Order Date]],"MMM")</f>
        <v>Mar</v>
      </c>
      <c r="G1122" s="1" t="str">
        <f>TEXT(Sales_tbl[[#This Row],[Order Date]],"YYY")</f>
        <v>2016</v>
      </c>
      <c r="H1122" t="s">
        <v>13</v>
      </c>
      <c r="I1122">
        <v>1</v>
      </c>
      <c r="J1122" s="4">
        <v>12.42</v>
      </c>
      <c r="K1122" s="4">
        <v>12.42</v>
      </c>
    </row>
    <row r="1123" spans="1:11" x14ac:dyDescent="0.25">
      <c r="A1123" t="s">
        <v>30</v>
      </c>
      <c r="B1123" t="s">
        <v>14</v>
      </c>
      <c r="C1123" t="s">
        <v>11</v>
      </c>
      <c r="D1123" t="s">
        <v>51</v>
      </c>
      <c r="E1123" s="1">
        <v>42452</v>
      </c>
      <c r="F1123" s="1" t="str">
        <f>TEXT(Sales_tbl[[#This Row],[Order Date]],"MMM")</f>
        <v>Mar</v>
      </c>
      <c r="G1123" s="1" t="str">
        <f>TEXT(Sales_tbl[[#This Row],[Order Date]],"YYY")</f>
        <v>2016</v>
      </c>
      <c r="H1123" t="s">
        <v>24</v>
      </c>
      <c r="I1123">
        <v>5</v>
      </c>
      <c r="J1123" s="4">
        <v>17.829999999999998</v>
      </c>
      <c r="K1123" s="4">
        <v>89.149999999999991</v>
      </c>
    </row>
    <row r="1124" spans="1:11" x14ac:dyDescent="0.25">
      <c r="A1124" t="s">
        <v>9</v>
      </c>
      <c r="B1124" t="s">
        <v>10</v>
      </c>
      <c r="C1124" t="s">
        <v>11</v>
      </c>
      <c r="D1124" t="s">
        <v>402</v>
      </c>
      <c r="E1124" s="1">
        <v>42452</v>
      </c>
      <c r="F1124" s="1" t="str">
        <f>TEXT(Sales_tbl[[#This Row],[Order Date]],"MMM")</f>
        <v>Mar</v>
      </c>
      <c r="G1124" s="1" t="str">
        <f>TEXT(Sales_tbl[[#This Row],[Order Date]],"YYY")</f>
        <v>2016</v>
      </c>
      <c r="H1124" t="s">
        <v>27</v>
      </c>
      <c r="I1124">
        <v>4</v>
      </c>
      <c r="J1124" s="4">
        <v>53.35</v>
      </c>
      <c r="K1124" s="4">
        <v>213.4</v>
      </c>
    </row>
    <row r="1125" spans="1:11" x14ac:dyDescent="0.25">
      <c r="A1125" t="s">
        <v>25</v>
      </c>
      <c r="B1125" t="s">
        <v>17</v>
      </c>
      <c r="C1125" t="s">
        <v>18</v>
      </c>
      <c r="D1125" t="s">
        <v>326</v>
      </c>
      <c r="E1125" s="1">
        <v>42452</v>
      </c>
      <c r="F1125" s="1" t="str">
        <f>TEXT(Sales_tbl[[#This Row],[Order Date]],"MMM")</f>
        <v>Mar</v>
      </c>
      <c r="G1125" s="1" t="str">
        <f>TEXT(Sales_tbl[[#This Row],[Order Date]],"YYY")</f>
        <v>2016</v>
      </c>
      <c r="H1125" t="s">
        <v>13</v>
      </c>
      <c r="I1125">
        <v>7</v>
      </c>
      <c r="J1125" s="4">
        <v>12.42</v>
      </c>
      <c r="K1125" s="4">
        <v>86.94</v>
      </c>
    </row>
    <row r="1126" spans="1:11" x14ac:dyDescent="0.25">
      <c r="A1126" t="s">
        <v>9</v>
      </c>
      <c r="B1126" t="s">
        <v>14</v>
      </c>
      <c r="C1126" t="s">
        <v>11</v>
      </c>
      <c r="D1126" t="s">
        <v>281</v>
      </c>
      <c r="E1126" s="1">
        <v>42452</v>
      </c>
      <c r="F1126" s="1" t="str">
        <f>TEXT(Sales_tbl[[#This Row],[Order Date]],"MMM")</f>
        <v>Mar</v>
      </c>
      <c r="G1126" s="1" t="str">
        <f>TEXT(Sales_tbl[[#This Row],[Order Date]],"YYY")</f>
        <v>2016</v>
      </c>
      <c r="H1126" t="s">
        <v>27</v>
      </c>
      <c r="I1126">
        <v>6</v>
      </c>
      <c r="J1126" s="4">
        <v>53.35</v>
      </c>
      <c r="K1126" s="4">
        <v>320.10000000000002</v>
      </c>
    </row>
    <row r="1127" spans="1:11" x14ac:dyDescent="0.25">
      <c r="A1127" t="s">
        <v>25</v>
      </c>
      <c r="B1127" t="s">
        <v>17</v>
      </c>
      <c r="C1127" t="s">
        <v>18</v>
      </c>
      <c r="D1127" t="s">
        <v>249</v>
      </c>
      <c r="E1127" s="1">
        <v>42452</v>
      </c>
      <c r="F1127" s="1" t="str">
        <f>TEXT(Sales_tbl[[#This Row],[Order Date]],"MMM")</f>
        <v>Mar</v>
      </c>
      <c r="G1127" s="1" t="str">
        <f>TEXT(Sales_tbl[[#This Row],[Order Date]],"YYY")</f>
        <v>2016</v>
      </c>
      <c r="H1127" t="s">
        <v>13</v>
      </c>
      <c r="I1127">
        <v>7</v>
      </c>
      <c r="J1127" s="4">
        <v>12.42</v>
      </c>
      <c r="K1127" s="4">
        <v>86.94</v>
      </c>
    </row>
    <row r="1128" spans="1:11" x14ac:dyDescent="0.25">
      <c r="A1128" t="s">
        <v>9</v>
      </c>
      <c r="B1128" t="s">
        <v>10</v>
      </c>
      <c r="C1128" t="s">
        <v>11</v>
      </c>
      <c r="D1128" t="s">
        <v>374</v>
      </c>
      <c r="E1128" s="1">
        <v>42452</v>
      </c>
      <c r="F1128" s="1" t="str">
        <f>TEXT(Sales_tbl[[#This Row],[Order Date]],"MMM")</f>
        <v>Mar</v>
      </c>
      <c r="G1128" s="1" t="str">
        <f>TEXT(Sales_tbl[[#This Row],[Order Date]],"YYY")</f>
        <v>2016</v>
      </c>
      <c r="H1128" t="s">
        <v>20</v>
      </c>
      <c r="I1128">
        <v>9</v>
      </c>
      <c r="J1128" s="4">
        <v>16.32</v>
      </c>
      <c r="K1128" s="4">
        <v>146.88</v>
      </c>
    </row>
    <row r="1129" spans="1:11" x14ac:dyDescent="0.25">
      <c r="A1129" t="s">
        <v>9</v>
      </c>
      <c r="B1129" t="s">
        <v>10</v>
      </c>
      <c r="C1129" t="s">
        <v>11</v>
      </c>
      <c r="D1129" t="s">
        <v>99</v>
      </c>
      <c r="E1129" s="1">
        <v>42452</v>
      </c>
      <c r="F1129" s="1" t="str">
        <f>TEXT(Sales_tbl[[#This Row],[Order Date]],"MMM")</f>
        <v>Mar</v>
      </c>
      <c r="G1129" s="1" t="str">
        <f>TEXT(Sales_tbl[[#This Row],[Order Date]],"YYY")</f>
        <v>2016</v>
      </c>
      <c r="H1129" t="s">
        <v>24</v>
      </c>
      <c r="I1129">
        <v>5</v>
      </c>
      <c r="J1129" s="4">
        <v>17.829999999999998</v>
      </c>
      <c r="K1129" s="4">
        <v>89.149999999999991</v>
      </c>
    </row>
    <row r="1130" spans="1:11" x14ac:dyDescent="0.25">
      <c r="A1130" t="s">
        <v>16</v>
      </c>
      <c r="B1130" t="s">
        <v>17</v>
      </c>
      <c r="C1130" t="s">
        <v>18</v>
      </c>
      <c r="D1130" t="s">
        <v>369</v>
      </c>
      <c r="E1130" s="1">
        <v>42452</v>
      </c>
      <c r="F1130" s="1" t="str">
        <f>TEXT(Sales_tbl[[#This Row],[Order Date]],"MMM")</f>
        <v>Mar</v>
      </c>
      <c r="G1130" s="1" t="str">
        <f>TEXT(Sales_tbl[[#This Row],[Order Date]],"YYY")</f>
        <v>2016</v>
      </c>
      <c r="H1130" t="s">
        <v>13</v>
      </c>
      <c r="I1130">
        <v>8</v>
      </c>
      <c r="J1130" s="4">
        <v>12.42</v>
      </c>
      <c r="K1130" s="4">
        <v>99.36</v>
      </c>
    </row>
    <row r="1131" spans="1:11" x14ac:dyDescent="0.25">
      <c r="A1131" t="s">
        <v>9</v>
      </c>
      <c r="B1131" t="s">
        <v>10</v>
      </c>
      <c r="C1131" t="s">
        <v>11</v>
      </c>
      <c r="D1131" t="s">
        <v>62</v>
      </c>
      <c r="E1131" s="1">
        <v>42452</v>
      </c>
      <c r="F1131" s="1" t="str">
        <f>TEXT(Sales_tbl[[#This Row],[Order Date]],"MMM")</f>
        <v>Mar</v>
      </c>
      <c r="G1131" s="1" t="str">
        <f>TEXT(Sales_tbl[[#This Row],[Order Date]],"YYY")</f>
        <v>2016</v>
      </c>
      <c r="H1131" t="s">
        <v>27</v>
      </c>
      <c r="I1131">
        <v>6</v>
      </c>
      <c r="J1131" s="4">
        <v>53.35</v>
      </c>
      <c r="K1131" s="4">
        <v>320.10000000000002</v>
      </c>
    </row>
    <row r="1132" spans="1:11" x14ac:dyDescent="0.25">
      <c r="A1132" t="s">
        <v>30</v>
      </c>
      <c r="B1132" t="s">
        <v>10</v>
      </c>
      <c r="C1132" t="s">
        <v>11</v>
      </c>
      <c r="D1132" t="s">
        <v>491</v>
      </c>
      <c r="E1132" s="1">
        <v>42452</v>
      </c>
      <c r="F1132" s="1" t="str">
        <f>TEXT(Sales_tbl[[#This Row],[Order Date]],"MMM")</f>
        <v>Mar</v>
      </c>
      <c r="G1132" s="1" t="str">
        <f>TEXT(Sales_tbl[[#This Row],[Order Date]],"YYY")</f>
        <v>2016</v>
      </c>
      <c r="H1132" t="s">
        <v>20</v>
      </c>
      <c r="I1132">
        <v>5</v>
      </c>
      <c r="J1132" s="4">
        <v>16.32</v>
      </c>
      <c r="K1132" s="4">
        <v>81.599999999999994</v>
      </c>
    </row>
    <row r="1133" spans="1:11" x14ac:dyDescent="0.25">
      <c r="A1133" t="s">
        <v>9</v>
      </c>
      <c r="B1133" t="s">
        <v>14</v>
      </c>
      <c r="C1133" t="s">
        <v>11</v>
      </c>
      <c r="D1133" t="s">
        <v>250</v>
      </c>
      <c r="E1133" s="1">
        <v>42453</v>
      </c>
      <c r="F1133" s="1" t="str">
        <f>TEXT(Sales_tbl[[#This Row],[Order Date]],"MMM")</f>
        <v>Mar</v>
      </c>
      <c r="G1133" s="1" t="str">
        <f>TEXT(Sales_tbl[[#This Row],[Order Date]],"YYY")</f>
        <v>2016</v>
      </c>
      <c r="H1133" t="s">
        <v>13</v>
      </c>
      <c r="I1133">
        <v>3</v>
      </c>
      <c r="J1133" s="4">
        <v>12.42</v>
      </c>
      <c r="K1133" s="4">
        <v>37.26</v>
      </c>
    </row>
    <row r="1134" spans="1:11" x14ac:dyDescent="0.25">
      <c r="A1134" t="s">
        <v>30</v>
      </c>
      <c r="B1134" t="s">
        <v>10</v>
      </c>
      <c r="C1134" t="s">
        <v>11</v>
      </c>
      <c r="D1134" t="s">
        <v>374</v>
      </c>
      <c r="E1134" s="1">
        <v>42453</v>
      </c>
      <c r="F1134" s="1" t="str">
        <f>TEXT(Sales_tbl[[#This Row],[Order Date]],"MMM")</f>
        <v>Mar</v>
      </c>
      <c r="G1134" s="1" t="str">
        <f>TEXT(Sales_tbl[[#This Row],[Order Date]],"YYY")</f>
        <v>2016</v>
      </c>
      <c r="H1134" t="s">
        <v>13</v>
      </c>
      <c r="I1134">
        <v>3</v>
      </c>
      <c r="J1134" s="4">
        <v>12.42</v>
      </c>
      <c r="K1134" s="4">
        <v>37.26</v>
      </c>
    </row>
    <row r="1135" spans="1:11" x14ac:dyDescent="0.25">
      <c r="A1135" t="s">
        <v>25</v>
      </c>
      <c r="B1135" t="s">
        <v>122</v>
      </c>
      <c r="C1135" t="s">
        <v>18</v>
      </c>
      <c r="D1135" t="s">
        <v>492</v>
      </c>
      <c r="E1135" s="1">
        <v>42453</v>
      </c>
      <c r="F1135" s="1" t="str">
        <f>TEXT(Sales_tbl[[#This Row],[Order Date]],"MMM")</f>
        <v>Mar</v>
      </c>
      <c r="G1135" s="1" t="str">
        <f>TEXT(Sales_tbl[[#This Row],[Order Date]],"YYY")</f>
        <v>2016</v>
      </c>
      <c r="H1135" t="s">
        <v>27</v>
      </c>
      <c r="I1135">
        <v>4</v>
      </c>
      <c r="J1135" s="4">
        <v>53.35</v>
      </c>
      <c r="K1135" s="4">
        <v>213.4</v>
      </c>
    </row>
    <row r="1136" spans="1:11" x14ac:dyDescent="0.25">
      <c r="A1136" t="s">
        <v>30</v>
      </c>
      <c r="B1136" t="s">
        <v>10</v>
      </c>
      <c r="C1136" t="s">
        <v>11</v>
      </c>
      <c r="D1136" t="s">
        <v>491</v>
      </c>
      <c r="E1136" s="1">
        <v>42453</v>
      </c>
      <c r="F1136" s="1" t="str">
        <f>TEXT(Sales_tbl[[#This Row],[Order Date]],"MMM")</f>
        <v>Mar</v>
      </c>
      <c r="G1136" s="1" t="str">
        <f>TEXT(Sales_tbl[[#This Row],[Order Date]],"YYY")</f>
        <v>2016</v>
      </c>
      <c r="H1136" t="s">
        <v>13</v>
      </c>
      <c r="I1136">
        <v>2</v>
      </c>
      <c r="J1136" s="4">
        <v>12.42</v>
      </c>
      <c r="K1136" s="4">
        <v>24.84</v>
      </c>
    </row>
    <row r="1137" spans="1:11" x14ac:dyDescent="0.25">
      <c r="A1137" t="s">
        <v>30</v>
      </c>
      <c r="B1137" t="s">
        <v>14</v>
      </c>
      <c r="C1137" t="s">
        <v>11</v>
      </c>
      <c r="D1137" t="s">
        <v>412</v>
      </c>
      <c r="E1137" s="1">
        <v>42453</v>
      </c>
      <c r="F1137" s="1" t="str">
        <f>TEXT(Sales_tbl[[#This Row],[Order Date]],"MMM")</f>
        <v>Mar</v>
      </c>
      <c r="G1137" s="1" t="str">
        <f>TEXT(Sales_tbl[[#This Row],[Order Date]],"YYY")</f>
        <v>2016</v>
      </c>
      <c r="H1137" t="s">
        <v>27</v>
      </c>
      <c r="I1137">
        <v>7</v>
      </c>
      <c r="J1137" s="4">
        <v>53.35</v>
      </c>
      <c r="K1137" s="4">
        <v>373.45</v>
      </c>
    </row>
    <row r="1138" spans="1:11" x14ac:dyDescent="0.25">
      <c r="A1138" t="s">
        <v>9</v>
      </c>
      <c r="B1138" t="s">
        <v>21</v>
      </c>
      <c r="C1138" t="s">
        <v>11</v>
      </c>
      <c r="D1138" t="s">
        <v>268</v>
      </c>
      <c r="E1138" s="1">
        <v>42453</v>
      </c>
      <c r="F1138" s="1" t="str">
        <f>TEXT(Sales_tbl[[#This Row],[Order Date]],"MMM")</f>
        <v>Mar</v>
      </c>
      <c r="G1138" s="1" t="str">
        <f>TEXT(Sales_tbl[[#This Row],[Order Date]],"YYY")</f>
        <v>2016</v>
      </c>
      <c r="H1138" t="s">
        <v>27</v>
      </c>
      <c r="I1138">
        <v>6</v>
      </c>
      <c r="J1138" s="4">
        <v>53.35</v>
      </c>
      <c r="K1138" s="4">
        <v>320.10000000000002</v>
      </c>
    </row>
    <row r="1139" spans="1:11" x14ac:dyDescent="0.25">
      <c r="A1139" t="s">
        <v>25</v>
      </c>
      <c r="B1139" t="s">
        <v>17</v>
      </c>
      <c r="C1139" t="s">
        <v>18</v>
      </c>
      <c r="D1139" t="s">
        <v>487</v>
      </c>
      <c r="E1139" s="1">
        <v>42453</v>
      </c>
      <c r="F1139" s="1" t="str">
        <f>TEXT(Sales_tbl[[#This Row],[Order Date]],"MMM")</f>
        <v>Mar</v>
      </c>
      <c r="G1139" s="1" t="str">
        <f>TEXT(Sales_tbl[[#This Row],[Order Date]],"YYY")</f>
        <v>2016</v>
      </c>
      <c r="H1139" t="s">
        <v>24</v>
      </c>
      <c r="I1139">
        <v>9</v>
      </c>
      <c r="J1139" s="4">
        <v>17.829999999999998</v>
      </c>
      <c r="K1139" s="4">
        <v>160.46999999999997</v>
      </c>
    </row>
    <row r="1140" spans="1:11" x14ac:dyDescent="0.25">
      <c r="A1140" t="s">
        <v>16</v>
      </c>
      <c r="B1140" t="s">
        <v>52</v>
      </c>
      <c r="C1140" t="s">
        <v>18</v>
      </c>
      <c r="D1140" t="s">
        <v>67</v>
      </c>
      <c r="E1140" s="1">
        <v>42453</v>
      </c>
      <c r="F1140" s="1" t="str">
        <f>TEXT(Sales_tbl[[#This Row],[Order Date]],"MMM")</f>
        <v>Mar</v>
      </c>
      <c r="G1140" s="1" t="str">
        <f>TEXT(Sales_tbl[[#This Row],[Order Date]],"YYY")</f>
        <v>2016</v>
      </c>
      <c r="H1140" t="s">
        <v>27</v>
      </c>
      <c r="I1140">
        <v>3</v>
      </c>
      <c r="J1140" s="4">
        <v>53.35</v>
      </c>
      <c r="K1140" s="4">
        <v>160.05000000000001</v>
      </c>
    </row>
    <row r="1141" spans="1:11" x14ac:dyDescent="0.25">
      <c r="A1141" t="s">
        <v>9</v>
      </c>
      <c r="B1141" t="s">
        <v>14</v>
      </c>
      <c r="C1141" t="s">
        <v>11</v>
      </c>
      <c r="D1141" t="s">
        <v>343</v>
      </c>
      <c r="E1141" s="1">
        <v>42453</v>
      </c>
      <c r="F1141" s="1" t="str">
        <f>TEXT(Sales_tbl[[#This Row],[Order Date]],"MMM")</f>
        <v>Mar</v>
      </c>
      <c r="G1141" s="1" t="str">
        <f>TEXT(Sales_tbl[[#This Row],[Order Date]],"YYY")</f>
        <v>2016</v>
      </c>
      <c r="H1141" t="s">
        <v>24</v>
      </c>
      <c r="I1141">
        <v>10</v>
      </c>
      <c r="J1141" s="4">
        <v>17.829999999999998</v>
      </c>
      <c r="K1141" s="4">
        <v>178.29999999999998</v>
      </c>
    </row>
    <row r="1142" spans="1:11" x14ac:dyDescent="0.25">
      <c r="A1142" t="s">
        <v>16</v>
      </c>
      <c r="B1142" t="s">
        <v>34</v>
      </c>
      <c r="C1142" t="s">
        <v>18</v>
      </c>
      <c r="D1142" t="s">
        <v>446</v>
      </c>
      <c r="E1142" s="1">
        <v>42453</v>
      </c>
      <c r="F1142" s="1" t="str">
        <f>TEXT(Sales_tbl[[#This Row],[Order Date]],"MMM")</f>
        <v>Mar</v>
      </c>
      <c r="G1142" s="1" t="str">
        <f>TEXT(Sales_tbl[[#This Row],[Order Date]],"YYY")</f>
        <v>2016</v>
      </c>
      <c r="H1142" t="s">
        <v>13</v>
      </c>
      <c r="I1142">
        <v>7</v>
      </c>
      <c r="J1142" s="4">
        <v>12.42</v>
      </c>
      <c r="K1142" s="4">
        <v>86.94</v>
      </c>
    </row>
    <row r="1143" spans="1:11" x14ac:dyDescent="0.25">
      <c r="A1143" t="s">
        <v>9</v>
      </c>
      <c r="B1143" t="s">
        <v>10</v>
      </c>
      <c r="C1143" t="s">
        <v>11</v>
      </c>
      <c r="D1143" t="s">
        <v>285</v>
      </c>
      <c r="E1143" s="1">
        <v>42453</v>
      </c>
      <c r="F1143" s="1" t="str">
        <f>TEXT(Sales_tbl[[#This Row],[Order Date]],"MMM")</f>
        <v>Mar</v>
      </c>
      <c r="G1143" s="1" t="str">
        <f>TEXT(Sales_tbl[[#This Row],[Order Date]],"YYY")</f>
        <v>2016</v>
      </c>
      <c r="H1143" t="s">
        <v>13</v>
      </c>
      <c r="I1143">
        <v>8</v>
      </c>
      <c r="J1143" s="4">
        <v>12.42</v>
      </c>
      <c r="K1143" s="4">
        <v>99.36</v>
      </c>
    </row>
    <row r="1144" spans="1:11" x14ac:dyDescent="0.25">
      <c r="A1144" t="s">
        <v>9</v>
      </c>
      <c r="B1144" t="s">
        <v>14</v>
      </c>
      <c r="C1144" t="s">
        <v>11</v>
      </c>
      <c r="D1144" t="s">
        <v>353</v>
      </c>
      <c r="E1144" s="1">
        <v>42454</v>
      </c>
      <c r="F1144" s="1" t="str">
        <f>TEXT(Sales_tbl[[#This Row],[Order Date]],"MMM")</f>
        <v>Mar</v>
      </c>
      <c r="G1144" s="1" t="str">
        <f>TEXT(Sales_tbl[[#This Row],[Order Date]],"YYY")</f>
        <v>2016</v>
      </c>
      <c r="H1144" t="s">
        <v>27</v>
      </c>
      <c r="I1144">
        <v>5</v>
      </c>
      <c r="J1144" s="4">
        <v>53.35</v>
      </c>
      <c r="K1144" s="4">
        <v>266.75</v>
      </c>
    </row>
    <row r="1145" spans="1:11" x14ac:dyDescent="0.25">
      <c r="A1145" t="s">
        <v>25</v>
      </c>
      <c r="B1145" t="s">
        <v>17</v>
      </c>
      <c r="C1145" t="s">
        <v>18</v>
      </c>
      <c r="D1145" t="s">
        <v>324</v>
      </c>
      <c r="E1145" s="1">
        <v>42454</v>
      </c>
      <c r="F1145" s="1" t="str">
        <f>TEXT(Sales_tbl[[#This Row],[Order Date]],"MMM")</f>
        <v>Mar</v>
      </c>
      <c r="G1145" s="1" t="str">
        <f>TEXT(Sales_tbl[[#This Row],[Order Date]],"YYY")</f>
        <v>2016</v>
      </c>
      <c r="H1145" t="s">
        <v>13</v>
      </c>
      <c r="I1145">
        <v>4</v>
      </c>
      <c r="J1145" s="4">
        <v>12.42</v>
      </c>
      <c r="K1145" s="4">
        <v>49.68</v>
      </c>
    </row>
    <row r="1146" spans="1:11" x14ac:dyDescent="0.25">
      <c r="A1146" t="s">
        <v>25</v>
      </c>
      <c r="B1146" t="s">
        <v>17</v>
      </c>
      <c r="C1146" t="s">
        <v>18</v>
      </c>
      <c r="D1146" t="s">
        <v>249</v>
      </c>
      <c r="E1146" s="1">
        <v>42454</v>
      </c>
      <c r="F1146" s="1" t="str">
        <f>TEXT(Sales_tbl[[#This Row],[Order Date]],"MMM")</f>
        <v>Mar</v>
      </c>
      <c r="G1146" s="1" t="str">
        <f>TEXT(Sales_tbl[[#This Row],[Order Date]],"YYY")</f>
        <v>2016</v>
      </c>
      <c r="H1146" t="s">
        <v>27</v>
      </c>
      <c r="I1146">
        <v>2</v>
      </c>
      <c r="J1146" s="4">
        <v>53.35</v>
      </c>
      <c r="K1146" s="4">
        <v>106.7</v>
      </c>
    </row>
    <row r="1147" spans="1:11" x14ac:dyDescent="0.25">
      <c r="A1147" t="s">
        <v>25</v>
      </c>
      <c r="B1147" t="s">
        <v>34</v>
      </c>
      <c r="C1147" t="s">
        <v>18</v>
      </c>
      <c r="D1147" t="s">
        <v>276</v>
      </c>
      <c r="E1147" s="1">
        <v>42454</v>
      </c>
      <c r="F1147" s="1" t="str">
        <f>TEXT(Sales_tbl[[#This Row],[Order Date]],"MMM")</f>
        <v>Mar</v>
      </c>
      <c r="G1147" s="1" t="str">
        <f>TEXT(Sales_tbl[[#This Row],[Order Date]],"YYY")</f>
        <v>2016</v>
      </c>
      <c r="H1147" t="s">
        <v>24</v>
      </c>
      <c r="I1147">
        <v>3</v>
      </c>
      <c r="J1147" s="4">
        <v>17.829999999999998</v>
      </c>
      <c r="K1147" s="4">
        <v>53.489999999999995</v>
      </c>
    </row>
    <row r="1148" spans="1:11" x14ac:dyDescent="0.25">
      <c r="A1148" t="s">
        <v>9</v>
      </c>
      <c r="B1148" t="s">
        <v>10</v>
      </c>
      <c r="C1148" t="s">
        <v>11</v>
      </c>
      <c r="D1148" t="s">
        <v>36</v>
      </c>
      <c r="E1148" s="1">
        <v>42454</v>
      </c>
      <c r="F1148" s="1" t="str">
        <f>TEXT(Sales_tbl[[#This Row],[Order Date]],"MMM")</f>
        <v>Mar</v>
      </c>
      <c r="G1148" s="1" t="str">
        <f>TEXT(Sales_tbl[[#This Row],[Order Date]],"YYY")</f>
        <v>2016</v>
      </c>
      <c r="H1148" t="s">
        <v>13</v>
      </c>
      <c r="I1148">
        <v>7</v>
      </c>
      <c r="J1148" s="4">
        <v>12.42</v>
      </c>
      <c r="K1148" s="4">
        <v>86.94</v>
      </c>
    </row>
    <row r="1149" spans="1:11" x14ac:dyDescent="0.25">
      <c r="A1149" t="s">
        <v>46</v>
      </c>
      <c r="B1149" t="s">
        <v>21</v>
      </c>
      <c r="C1149" t="s">
        <v>11</v>
      </c>
      <c r="D1149" t="s">
        <v>274</v>
      </c>
      <c r="E1149" s="1">
        <v>42454</v>
      </c>
      <c r="F1149" s="1" t="str">
        <f>TEXT(Sales_tbl[[#This Row],[Order Date]],"MMM")</f>
        <v>Mar</v>
      </c>
      <c r="G1149" s="1" t="str">
        <f>TEXT(Sales_tbl[[#This Row],[Order Date]],"YYY")</f>
        <v>2016</v>
      </c>
      <c r="H1149" t="s">
        <v>13</v>
      </c>
      <c r="I1149">
        <v>4</v>
      </c>
      <c r="J1149" s="4">
        <v>12.42</v>
      </c>
      <c r="K1149" s="4">
        <v>49.68</v>
      </c>
    </row>
    <row r="1150" spans="1:11" x14ac:dyDescent="0.25">
      <c r="A1150" t="s">
        <v>9</v>
      </c>
      <c r="B1150" t="s">
        <v>14</v>
      </c>
      <c r="C1150" t="s">
        <v>11</v>
      </c>
      <c r="D1150" t="s">
        <v>245</v>
      </c>
      <c r="E1150" s="1">
        <v>42454</v>
      </c>
      <c r="F1150" s="1" t="str">
        <f>TEXT(Sales_tbl[[#This Row],[Order Date]],"MMM")</f>
        <v>Mar</v>
      </c>
      <c r="G1150" s="1" t="str">
        <f>TEXT(Sales_tbl[[#This Row],[Order Date]],"YYY")</f>
        <v>2016</v>
      </c>
      <c r="H1150" t="s">
        <v>24</v>
      </c>
      <c r="I1150">
        <v>8</v>
      </c>
      <c r="J1150" s="4">
        <v>17.829999999999998</v>
      </c>
      <c r="K1150" s="4">
        <v>142.63999999999999</v>
      </c>
    </row>
    <row r="1151" spans="1:11" x14ac:dyDescent="0.25">
      <c r="A1151" t="s">
        <v>25</v>
      </c>
      <c r="B1151" t="s">
        <v>52</v>
      </c>
      <c r="C1151" t="s">
        <v>18</v>
      </c>
      <c r="D1151" t="s">
        <v>272</v>
      </c>
      <c r="E1151" s="1">
        <v>42454</v>
      </c>
      <c r="F1151" s="1" t="str">
        <f>TEXT(Sales_tbl[[#This Row],[Order Date]],"MMM")</f>
        <v>Mar</v>
      </c>
      <c r="G1151" s="1" t="str">
        <f>TEXT(Sales_tbl[[#This Row],[Order Date]],"YYY")</f>
        <v>2016</v>
      </c>
      <c r="H1151" t="s">
        <v>27</v>
      </c>
      <c r="I1151">
        <v>3</v>
      </c>
      <c r="J1151" s="4">
        <v>53.35</v>
      </c>
      <c r="K1151" s="4">
        <v>160.05000000000001</v>
      </c>
    </row>
    <row r="1152" spans="1:11" x14ac:dyDescent="0.25">
      <c r="A1152" t="s">
        <v>16</v>
      </c>
      <c r="B1152" t="s">
        <v>17</v>
      </c>
      <c r="C1152" t="s">
        <v>18</v>
      </c>
      <c r="D1152" t="s">
        <v>153</v>
      </c>
      <c r="E1152" s="1">
        <v>42454</v>
      </c>
      <c r="F1152" s="1" t="str">
        <f>TEXT(Sales_tbl[[#This Row],[Order Date]],"MMM")</f>
        <v>Mar</v>
      </c>
      <c r="G1152" s="1" t="str">
        <f>TEXT(Sales_tbl[[#This Row],[Order Date]],"YYY")</f>
        <v>2016</v>
      </c>
      <c r="H1152" t="s">
        <v>24</v>
      </c>
      <c r="I1152">
        <v>9</v>
      </c>
      <c r="J1152" s="4">
        <v>17.829999999999998</v>
      </c>
      <c r="K1152" s="4">
        <v>160.46999999999997</v>
      </c>
    </row>
    <row r="1153" spans="1:11" x14ac:dyDescent="0.25">
      <c r="A1153" t="s">
        <v>25</v>
      </c>
      <c r="B1153" t="s">
        <v>17</v>
      </c>
      <c r="C1153" t="s">
        <v>18</v>
      </c>
      <c r="D1153" t="s">
        <v>262</v>
      </c>
      <c r="E1153" s="1">
        <v>42454</v>
      </c>
      <c r="F1153" s="1" t="str">
        <f>TEXT(Sales_tbl[[#This Row],[Order Date]],"MMM")</f>
        <v>Mar</v>
      </c>
      <c r="G1153" s="1" t="str">
        <f>TEXT(Sales_tbl[[#This Row],[Order Date]],"YYY")</f>
        <v>2016</v>
      </c>
      <c r="H1153" t="s">
        <v>20</v>
      </c>
      <c r="I1153">
        <v>3</v>
      </c>
      <c r="J1153" s="4">
        <v>16.32</v>
      </c>
      <c r="K1153" s="4">
        <v>48.96</v>
      </c>
    </row>
    <row r="1154" spans="1:11" x14ac:dyDescent="0.25">
      <c r="A1154" t="s">
        <v>9</v>
      </c>
      <c r="B1154" t="s">
        <v>14</v>
      </c>
      <c r="C1154" t="s">
        <v>11</v>
      </c>
      <c r="D1154" t="s">
        <v>212</v>
      </c>
      <c r="E1154" s="1">
        <v>42454</v>
      </c>
      <c r="F1154" s="1" t="str">
        <f>TEXT(Sales_tbl[[#This Row],[Order Date]],"MMM")</f>
        <v>Mar</v>
      </c>
      <c r="G1154" s="1" t="str">
        <f>TEXT(Sales_tbl[[#This Row],[Order Date]],"YYY")</f>
        <v>2016</v>
      </c>
      <c r="H1154" t="s">
        <v>13</v>
      </c>
      <c r="I1154">
        <v>9</v>
      </c>
      <c r="J1154" s="4">
        <v>12.42</v>
      </c>
      <c r="K1154" s="4">
        <v>111.78</v>
      </c>
    </row>
    <row r="1155" spans="1:11" x14ac:dyDescent="0.25">
      <c r="A1155" t="s">
        <v>9</v>
      </c>
      <c r="B1155" t="s">
        <v>14</v>
      </c>
      <c r="C1155" t="s">
        <v>11</v>
      </c>
      <c r="D1155" t="s">
        <v>353</v>
      </c>
      <c r="E1155" s="1">
        <v>42454</v>
      </c>
      <c r="F1155" s="1" t="str">
        <f>TEXT(Sales_tbl[[#This Row],[Order Date]],"MMM")</f>
        <v>Mar</v>
      </c>
      <c r="G1155" s="1" t="str">
        <f>TEXT(Sales_tbl[[#This Row],[Order Date]],"YYY")</f>
        <v>2016</v>
      </c>
      <c r="H1155" t="s">
        <v>24</v>
      </c>
      <c r="I1155">
        <v>1</v>
      </c>
      <c r="J1155" s="4">
        <v>17.829999999999998</v>
      </c>
      <c r="K1155" s="4">
        <v>17.829999999999998</v>
      </c>
    </row>
    <row r="1156" spans="1:11" x14ac:dyDescent="0.25">
      <c r="A1156" t="s">
        <v>30</v>
      </c>
      <c r="B1156" t="s">
        <v>14</v>
      </c>
      <c r="C1156" t="s">
        <v>11</v>
      </c>
      <c r="D1156" t="s">
        <v>452</v>
      </c>
      <c r="E1156" s="1">
        <v>42454</v>
      </c>
      <c r="F1156" s="1" t="str">
        <f>TEXT(Sales_tbl[[#This Row],[Order Date]],"MMM")</f>
        <v>Mar</v>
      </c>
      <c r="G1156" s="1" t="str">
        <f>TEXT(Sales_tbl[[#This Row],[Order Date]],"YYY")</f>
        <v>2016</v>
      </c>
      <c r="H1156" t="s">
        <v>27</v>
      </c>
      <c r="I1156">
        <v>4</v>
      </c>
      <c r="J1156" s="4">
        <v>53.35</v>
      </c>
      <c r="K1156" s="4">
        <v>213.4</v>
      </c>
    </row>
    <row r="1157" spans="1:11" x14ac:dyDescent="0.25">
      <c r="A1157" t="s">
        <v>46</v>
      </c>
      <c r="B1157" t="s">
        <v>14</v>
      </c>
      <c r="C1157" t="s">
        <v>11</v>
      </c>
      <c r="D1157" t="s">
        <v>145</v>
      </c>
      <c r="E1157" s="1">
        <v>42454</v>
      </c>
      <c r="F1157" s="1" t="str">
        <f>TEXT(Sales_tbl[[#This Row],[Order Date]],"MMM")</f>
        <v>Mar</v>
      </c>
      <c r="G1157" s="1" t="str">
        <f>TEXT(Sales_tbl[[#This Row],[Order Date]],"YYY")</f>
        <v>2016</v>
      </c>
      <c r="H1157" t="s">
        <v>24</v>
      </c>
      <c r="I1157">
        <v>8</v>
      </c>
      <c r="J1157" s="4">
        <v>17.829999999999998</v>
      </c>
      <c r="K1157" s="4">
        <v>142.63999999999999</v>
      </c>
    </row>
    <row r="1158" spans="1:11" x14ac:dyDescent="0.25">
      <c r="A1158" t="s">
        <v>46</v>
      </c>
      <c r="B1158" t="s">
        <v>68</v>
      </c>
      <c r="C1158" t="s">
        <v>11</v>
      </c>
      <c r="D1158" t="s">
        <v>325</v>
      </c>
      <c r="E1158" s="1">
        <v>42455</v>
      </c>
      <c r="F1158" s="1" t="str">
        <f>TEXT(Sales_tbl[[#This Row],[Order Date]],"MMM")</f>
        <v>Mar</v>
      </c>
      <c r="G1158" s="1" t="str">
        <f>TEXT(Sales_tbl[[#This Row],[Order Date]],"YYY")</f>
        <v>2016</v>
      </c>
      <c r="H1158" t="s">
        <v>13</v>
      </c>
      <c r="I1158">
        <v>9</v>
      </c>
      <c r="J1158" s="4">
        <v>12.42</v>
      </c>
      <c r="K1158" s="4">
        <v>111.78</v>
      </c>
    </row>
    <row r="1159" spans="1:11" x14ac:dyDescent="0.25">
      <c r="A1159" t="s">
        <v>30</v>
      </c>
      <c r="B1159" t="s">
        <v>10</v>
      </c>
      <c r="C1159" t="s">
        <v>11</v>
      </c>
      <c r="D1159" t="s">
        <v>62</v>
      </c>
      <c r="E1159" s="1">
        <v>42455</v>
      </c>
      <c r="F1159" s="1" t="str">
        <f>TEXT(Sales_tbl[[#This Row],[Order Date]],"MMM")</f>
        <v>Mar</v>
      </c>
      <c r="G1159" s="1" t="str">
        <f>TEXT(Sales_tbl[[#This Row],[Order Date]],"YYY")</f>
        <v>2016</v>
      </c>
      <c r="H1159" t="s">
        <v>27</v>
      </c>
      <c r="I1159">
        <v>2</v>
      </c>
      <c r="J1159" s="4">
        <v>53.35</v>
      </c>
      <c r="K1159" s="4">
        <v>106.7</v>
      </c>
    </row>
    <row r="1160" spans="1:11" x14ac:dyDescent="0.25">
      <c r="A1160" t="s">
        <v>9</v>
      </c>
      <c r="B1160" t="s">
        <v>10</v>
      </c>
      <c r="C1160" t="s">
        <v>11</v>
      </c>
      <c r="D1160" t="s">
        <v>440</v>
      </c>
      <c r="E1160" s="1">
        <v>42455</v>
      </c>
      <c r="F1160" s="1" t="str">
        <f>TEXT(Sales_tbl[[#This Row],[Order Date]],"MMM")</f>
        <v>Mar</v>
      </c>
      <c r="G1160" s="1" t="str">
        <f>TEXT(Sales_tbl[[#This Row],[Order Date]],"YYY")</f>
        <v>2016</v>
      </c>
      <c r="H1160" t="s">
        <v>13</v>
      </c>
      <c r="I1160">
        <v>6</v>
      </c>
      <c r="J1160" s="4">
        <v>12.42</v>
      </c>
      <c r="K1160" s="4">
        <v>74.52</v>
      </c>
    </row>
    <row r="1161" spans="1:11" x14ac:dyDescent="0.25">
      <c r="A1161" t="s">
        <v>25</v>
      </c>
      <c r="B1161" t="s">
        <v>17</v>
      </c>
      <c r="C1161" t="s">
        <v>18</v>
      </c>
      <c r="D1161" t="s">
        <v>493</v>
      </c>
      <c r="E1161" s="1">
        <v>42455</v>
      </c>
      <c r="F1161" s="1" t="str">
        <f>TEXT(Sales_tbl[[#This Row],[Order Date]],"MMM")</f>
        <v>Mar</v>
      </c>
      <c r="G1161" s="1" t="str">
        <f>TEXT(Sales_tbl[[#This Row],[Order Date]],"YYY")</f>
        <v>2016</v>
      </c>
      <c r="H1161" t="s">
        <v>27</v>
      </c>
      <c r="I1161">
        <v>6</v>
      </c>
      <c r="J1161" s="4">
        <v>53.35</v>
      </c>
      <c r="K1161" s="4">
        <v>320.10000000000002</v>
      </c>
    </row>
    <row r="1162" spans="1:11" x14ac:dyDescent="0.25">
      <c r="A1162" t="s">
        <v>46</v>
      </c>
      <c r="B1162" t="s">
        <v>14</v>
      </c>
      <c r="C1162" t="s">
        <v>11</v>
      </c>
      <c r="D1162" t="s">
        <v>223</v>
      </c>
      <c r="E1162" s="1">
        <v>42455</v>
      </c>
      <c r="F1162" s="1" t="str">
        <f>TEXT(Sales_tbl[[#This Row],[Order Date]],"MMM")</f>
        <v>Mar</v>
      </c>
      <c r="G1162" s="1" t="str">
        <f>TEXT(Sales_tbl[[#This Row],[Order Date]],"YYY")</f>
        <v>2016</v>
      </c>
      <c r="H1162" t="s">
        <v>24</v>
      </c>
      <c r="I1162">
        <v>2</v>
      </c>
      <c r="J1162" s="4">
        <v>17.829999999999998</v>
      </c>
      <c r="K1162" s="4">
        <v>35.659999999999997</v>
      </c>
    </row>
    <row r="1163" spans="1:11" x14ac:dyDescent="0.25">
      <c r="A1163" t="s">
        <v>46</v>
      </c>
      <c r="B1163" t="s">
        <v>14</v>
      </c>
      <c r="C1163" t="s">
        <v>11</v>
      </c>
      <c r="D1163" t="s">
        <v>343</v>
      </c>
      <c r="E1163" s="1">
        <v>42455</v>
      </c>
      <c r="F1163" s="1" t="str">
        <f>TEXT(Sales_tbl[[#This Row],[Order Date]],"MMM")</f>
        <v>Mar</v>
      </c>
      <c r="G1163" s="1" t="str">
        <f>TEXT(Sales_tbl[[#This Row],[Order Date]],"YYY")</f>
        <v>2016</v>
      </c>
      <c r="H1163" t="s">
        <v>24</v>
      </c>
      <c r="I1163">
        <v>6</v>
      </c>
      <c r="J1163" s="4">
        <v>17.829999999999998</v>
      </c>
      <c r="K1163" s="4">
        <v>106.97999999999999</v>
      </c>
    </row>
    <row r="1164" spans="1:11" x14ac:dyDescent="0.25">
      <c r="A1164" t="s">
        <v>25</v>
      </c>
      <c r="B1164" t="s">
        <v>122</v>
      </c>
      <c r="C1164" t="s">
        <v>18</v>
      </c>
      <c r="D1164" t="s">
        <v>443</v>
      </c>
      <c r="E1164" s="1">
        <v>42455</v>
      </c>
      <c r="F1164" s="1" t="str">
        <f>TEXT(Sales_tbl[[#This Row],[Order Date]],"MMM")</f>
        <v>Mar</v>
      </c>
      <c r="G1164" s="1" t="str">
        <f>TEXT(Sales_tbl[[#This Row],[Order Date]],"YYY")</f>
        <v>2016</v>
      </c>
      <c r="H1164" t="s">
        <v>27</v>
      </c>
      <c r="I1164">
        <v>4</v>
      </c>
      <c r="J1164" s="4">
        <v>53.35</v>
      </c>
      <c r="K1164" s="4">
        <v>213.4</v>
      </c>
    </row>
    <row r="1165" spans="1:11" x14ac:dyDescent="0.25">
      <c r="A1165" t="s">
        <v>9</v>
      </c>
      <c r="B1165" t="s">
        <v>21</v>
      </c>
      <c r="C1165" t="s">
        <v>11</v>
      </c>
      <c r="D1165" t="s">
        <v>189</v>
      </c>
      <c r="E1165" s="1">
        <v>42455</v>
      </c>
      <c r="F1165" s="1" t="str">
        <f>TEXT(Sales_tbl[[#This Row],[Order Date]],"MMM")</f>
        <v>Mar</v>
      </c>
      <c r="G1165" s="1" t="str">
        <f>TEXT(Sales_tbl[[#This Row],[Order Date]],"YYY")</f>
        <v>2016</v>
      </c>
      <c r="H1165" t="s">
        <v>13</v>
      </c>
      <c r="I1165">
        <v>2</v>
      </c>
      <c r="J1165" s="4">
        <v>12.42</v>
      </c>
      <c r="K1165" s="4">
        <v>24.84</v>
      </c>
    </row>
    <row r="1166" spans="1:11" x14ac:dyDescent="0.25">
      <c r="A1166" t="s">
        <v>16</v>
      </c>
      <c r="B1166" t="s">
        <v>52</v>
      </c>
      <c r="C1166" t="s">
        <v>18</v>
      </c>
      <c r="D1166" t="s">
        <v>188</v>
      </c>
      <c r="E1166" s="1">
        <v>42455</v>
      </c>
      <c r="F1166" s="1" t="str">
        <f>TEXT(Sales_tbl[[#This Row],[Order Date]],"MMM")</f>
        <v>Mar</v>
      </c>
      <c r="G1166" s="1" t="str">
        <f>TEXT(Sales_tbl[[#This Row],[Order Date]],"YYY")</f>
        <v>2016</v>
      </c>
      <c r="H1166" t="s">
        <v>13</v>
      </c>
      <c r="I1166">
        <v>2</v>
      </c>
      <c r="J1166" s="4">
        <v>12.42</v>
      </c>
      <c r="K1166" s="4">
        <v>24.84</v>
      </c>
    </row>
    <row r="1167" spans="1:11" x14ac:dyDescent="0.25">
      <c r="A1167" t="s">
        <v>9</v>
      </c>
      <c r="B1167" t="s">
        <v>14</v>
      </c>
      <c r="C1167" t="s">
        <v>11</v>
      </c>
      <c r="D1167" t="s">
        <v>38</v>
      </c>
      <c r="E1167" s="1">
        <v>42455</v>
      </c>
      <c r="F1167" s="1" t="str">
        <f>TEXT(Sales_tbl[[#This Row],[Order Date]],"MMM")</f>
        <v>Mar</v>
      </c>
      <c r="G1167" s="1" t="str">
        <f>TEXT(Sales_tbl[[#This Row],[Order Date]],"YYY")</f>
        <v>2016</v>
      </c>
      <c r="H1167" t="s">
        <v>27</v>
      </c>
      <c r="I1167">
        <v>9</v>
      </c>
      <c r="J1167" s="4">
        <v>53.35</v>
      </c>
      <c r="K1167" s="4">
        <v>480.15000000000003</v>
      </c>
    </row>
    <row r="1168" spans="1:11" x14ac:dyDescent="0.25">
      <c r="A1168" t="s">
        <v>9</v>
      </c>
      <c r="B1168" t="s">
        <v>21</v>
      </c>
      <c r="C1168" t="s">
        <v>11</v>
      </c>
      <c r="D1168" t="s">
        <v>392</v>
      </c>
      <c r="E1168" s="1">
        <v>42455</v>
      </c>
      <c r="F1168" s="1" t="str">
        <f>TEXT(Sales_tbl[[#This Row],[Order Date]],"MMM")</f>
        <v>Mar</v>
      </c>
      <c r="G1168" s="1" t="str">
        <f>TEXT(Sales_tbl[[#This Row],[Order Date]],"YYY")</f>
        <v>2016</v>
      </c>
      <c r="H1168" t="s">
        <v>13</v>
      </c>
      <c r="I1168">
        <v>1</v>
      </c>
      <c r="J1168" s="4">
        <v>12.42</v>
      </c>
      <c r="K1168" s="4">
        <v>12.42</v>
      </c>
    </row>
    <row r="1169" spans="1:11" x14ac:dyDescent="0.25">
      <c r="A1169" t="s">
        <v>30</v>
      </c>
      <c r="B1169" t="s">
        <v>10</v>
      </c>
      <c r="C1169" t="s">
        <v>11</v>
      </c>
      <c r="D1169" t="s">
        <v>478</v>
      </c>
      <c r="E1169" s="1">
        <v>42455</v>
      </c>
      <c r="F1169" s="1" t="str">
        <f>TEXT(Sales_tbl[[#This Row],[Order Date]],"MMM")</f>
        <v>Mar</v>
      </c>
      <c r="G1169" s="1" t="str">
        <f>TEXT(Sales_tbl[[#This Row],[Order Date]],"YYY")</f>
        <v>2016</v>
      </c>
      <c r="H1169" t="s">
        <v>20</v>
      </c>
      <c r="I1169">
        <v>6</v>
      </c>
      <c r="J1169" s="4">
        <v>16.32</v>
      </c>
      <c r="K1169" s="4">
        <v>97.92</v>
      </c>
    </row>
    <row r="1170" spans="1:11" x14ac:dyDescent="0.25">
      <c r="A1170" t="s">
        <v>25</v>
      </c>
      <c r="B1170" t="s">
        <v>17</v>
      </c>
      <c r="C1170" t="s">
        <v>18</v>
      </c>
      <c r="D1170" t="s">
        <v>477</v>
      </c>
      <c r="E1170" s="1">
        <v>42455</v>
      </c>
      <c r="F1170" s="1" t="str">
        <f>TEXT(Sales_tbl[[#This Row],[Order Date]],"MMM")</f>
        <v>Mar</v>
      </c>
      <c r="G1170" s="1" t="str">
        <f>TEXT(Sales_tbl[[#This Row],[Order Date]],"YYY")</f>
        <v>2016</v>
      </c>
      <c r="H1170" t="s">
        <v>24</v>
      </c>
      <c r="I1170">
        <v>5</v>
      </c>
      <c r="J1170" s="4">
        <v>17.829999999999998</v>
      </c>
      <c r="K1170" s="4">
        <v>89.149999999999991</v>
      </c>
    </row>
    <row r="1171" spans="1:11" x14ac:dyDescent="0.25">
      <c r="A1171" t="s">
        <v>9</v>
      </c>
      <c r="B1171" t="s">
        <v>21</v>
      </c>
      <c r="C1171" t="s">
        <v>11</v>
      </c>
      <c r="D1171" t="s">
        <v>189</v>
      </c>
      <c r="E1171" s="1">
        <v>42455</v>
      </c>
      <c r="F1171" s="1" t="str">
        <f>TEXT(Sales_tbl[[#This Row],[Order Date]],"MMM")</f>
        <v>Mar</v>
      </c>
      <c r="G1171" s="1" t="str">
        <f>TEXT(Sales_tbl[[#This Row],[Order Date]],"YYY")</f>
        <v>2016</v>
      </c>
      <c r="H1171" t="s">
        <v>27</v>
      </c>
      <c r="I1171">
        <v>2</v>
      </c>
      <c r="J1171" s="4">
        <v>53.35</v>
      </c>
      <c r="K1171" s="4">
        <v>106.7</v>
      </c>
    </row>
    <row r="1172" spans="1:11" x14ac:dyDescent="0.25">
      <c r="A1172" t="s">
        <v>9</v>
      </c>
      <c r="B1172" t="s">
        <v>14</v>
      </c>
      <c r="C1172" t="s">
        <v>11</v>
      </c>
      <c r="D1172" t="s">
        <v>31</v>
      </c>
      <c r="E1172" s="1">
        <v>42455</v>
      </c>
      <c r="F1172" s="1" t="str">
        <f>TEXT(Sales_tbl[[#This Row],[Order Date]],"MMM")</f>
        <v>Mar</v>
      </c>
      <c r="G1172" s="1" t="str">
        <f>TEXT(Sales_tbl[[#This Row],[Order Date]],"YYY")</f>
        <v>2016</v>
      </c>
      <c r="H1172" t="s">
        <v>24</v>
      </c>
      <c r="I1172">
        <v>7</v>
      </c>
      <c r="J1172" s="4">
        <v>17.829999999999998</v>
      </c>
      <c r="K1172" s="4">
        <v>124.80999999999999</v>
      </c>
    </row>
    <row r="1173" spans="1:11" x14ac:dyDescent="0.25">
      <c r="A1173" t="s">
        <v>9</v>
      </c>
      <c r="B1173" t="s">
        <v>14</v>
      </c>
      <c r="C1173" t="s">
        <v>11</v>
      </c>
      <c r="D1173" t="s">
        <v>225</v>
      </c>
      <c r="E1173" s="1">
        <v>42455</v>
      </c>
      <c r="F1173" s="1" t="str">
        <f>TEXT(Sales_tbl[[#This Row],[Order Date]],"MMM")</f>
        <v>Mar</v>
      </c>
      <c r="G1173" s="1" t="str">
        <f>TEXT(Sales_tbl[[#This Row],[Order Date]],"YYY")</f>
        <v>2016</v>
      </c>
      <c r="H1173" t="s">
        <v>24</v>
      </c>
      <c r="I1173">
        <v>1</v>
      </c>
      <c r="J1173" s="4">
        <v>17.829999999999998</v>
      </c>
      <c r="K1173" s="4">
        <v>17.829999999999998</v>
      </c>
    </row>
    <row r="1174" spans="1:11" x14ac:dyDescent="0.25">
      <c r="A1174" t="s">
        <v>25</v>
      </c>
      <c r="B1174" t="s">
        <v>17</v>
      </c>
      <c r="C1174" t="s">
        <v>18</v>
      </c>
      <c r="D1174" t="s">
        <v>66</v>
      </c>
      <c r="E1174" s="1">
        <v>42456</v>
      </c>
      <c r="F1174" s="1" t="str">
        <f>TEXT(Sales_tbl[[#This Row],[Order Date]],"MMM")</f>
        <v>Mar</v>
      </c>
      <c r="G1174" s="1" t="str">
        <f>TEXT(Sales_tbl[[#This Row],[Order Date]],"YYY")</f>
        <v>2016</v>
      </c>
      <c r="H1174" t="s">
        <v>24</v>
      </c>
      <c r="I1174">
        <v>3</v>
      </c>
      <c r="J1174" s="4">
        <v>17.829999999999998</v>
      </c>
      <c r="K1174" s="4">
        <v>53.489999999999995</v>
      </c>
    </row>
    <row r="1175" spans="1:11" x14ac:dyDescent="0.25">
      <c r="A1175" t="s">
        <v>25</v>
      </c>
      <c r="B1175" t="s">
        <v>17</v>
      </c>
      <c r="C1175" t="s">
        <v>18</v>
      </c>
      <c r="D1175" t="s">
        <v>341</v>
      </c>
      <c r="E1175" s="1">
        <v>42456</v>
      </c>
      <c r="F1175" s="1" t="str">
        <f>TEXT(Sales_tbl[[#This Row],[Order Date]],"MMM")</f>
        <v>Mar</v>
      </c>
      <c r="G1175" s="1" t="str">
        <f>TEXT(Sales_tbl[[#This Row],[Order Date]],"YYY")</f>
        <v>2016</v>
      </c>
      <c r="H1175" t="s">
        <v>20</v>
      </c>
      <c r="I1175">
        <v>4</v>
      </c>
      <c r="J1175" s="4">
        <v>16.32</v>
      </c>
      <c r="K1175" s="4">
        <v>65.28</v>
      </c>
    </row>
    <row r="1176" spans="1:11" x14ac:dyDescent="0.25">
      <c r="A1176" t="s">
        <v>9</v>
      </c>
      <c r="B1176" t="s">
        <v>14</v>
      </c>
      <c r="C1176" t="s">
        <v>11</v>
      </c>
      <c r="D1176" t="s">
        <v>494</v>
      </c>
      <c r="E1176" s="1">
        <v>42456</v>
      </c>
      <c r="F1176" s="1" t="str">
        <f>TEXT(Sales_tbl[[#This Row],[Order Date]],"MMM")</f>
        <v>Mar</v>
      </c>
      <c r="G1176" s="1" t="str">
        <f>TEXT(Sales_tbl[[#This Row],[Order Date]],"YYY")</f>
        <v>2016</v>
      </c>
      <c r="H1176" t="s">
        <v>13</v>
      </c>
      <c r="I1176">
        <v>6</v>
      </c>
      <c r="J1176" s="4">
        <v>12.42</v>
      </c>
      <c r="K1176" s="4">
        <v>74.52</v>
      </c>
    </row>
    <row r="1177" spans="1:11" x14ac:dyDescent="0.25">
      <c r="A1177" t="s">
        <v>9</v>
      </c>
      <c r="B1177" t="s">
        <v>14</v>
      </c>
      <c r="C1177" t="s">
        <v>11</v>
      </c>
      <c r="D1177" t="s">
        <v>470</v>
      </c>
      <c r="E1177" s="1">
        <v>42456</v>
      </c>
      <c r="F1177" s="1" t="str">
        <f>TEXT(Sales_tbl[[#This Row],[Order Date]],"MMM")</f>
        <v>Mar</v>
      </c>
      <c r="G1177" s="1" t="str">
        <f>TEXT(Sales_tbl[[#This Row],[Order Date]],"YYY")</f>
        <v>2016</v>
      </c>
      <c r="H1177" t="s">
        <v>13</v>
      </c>
      <c r="I1177">
        <v>4</v>
      </c>
      <c r="J1177" s="4">
        <v>12.42</v>
      </c>
      <c r="K1177" s="4">
        <v>49.68</v>
      </c>
    </row>
    <row r="1178" spans="1:11" x14ac:dyDescent="0.25">
      <c r="A1178" t="s">
        <v>9</v>
      </c>
      <c r="B1178" t="s">
        <v>10</v>
      </c>
      <c r="C1178" t="s">
        <v>11</v>
      </c>
      <c r="D1178" t="s">
        <v>478</v>
      </c>
      <c r="E1178" s="1">
        <v>42456</v>
      </c>
      <c r="F1178" s="1" t="str">
        <f>TEXT(Sales_tbl[[#This Row],[Order Date]],"MMM")</f>
        <v>Mar</v>
      </c>
      <c r="G1178" s="1" t="str">
        <f>TEXT(Sales_tbl[[#This Row],[Order Date]],"YYY")</f>
        <v>2016</v>
      </c>
      <c r="H1178" t="s">
        <v>27</v>
      </c>
      <c r="I1178">
        <v>7</v>
      </c>
      <c r="J1178" s="4">
        <v>53.35</v>
      </c>
      <c r="K1178" s="4">
        <v>373.45</v>
      </c>
    </row>
    <row r="1179" spans="1:11" x14ac:dyDescent="0.25">
      <c r="A1179" t="s">
        <v>16</v>
      </c>
      <c r="B1179" t="s">
        <v>17</v>
      </c>
      <c r="C1179" t="s">
        <v>18</v>
      </c>
      <c r="D1179" t="s">
        <v>239</v>
      </c>
      <c r="E1179" s="1">
        <v>42456</v>
      </c>
      <c r="F1179" s="1" t="str">
        <f>TEXT(Sales_tbl[[#This Row],[Order Date]],"MMM")</f>
        <v>Mar</v>
      </c>
      <c r="G1179" s="1" t="str">
        <f>TEXT(Sales_tbl[[#This Row],[Order Date]],"YYY")</f>
        <v>2016</v>
      </c>
      <c r="H1179" t="s">
        <v>13</v>
      </c>
      <c r="I1179">
        <v>3</v>
      </c>
      <c r="J1179" s="4">
        <v>12.42</v>
      </c>
      <c r="K1179" s="4">
        <v>37.26</v>
      </c>
    </row>
    <row r="1180" spans="1:11" x14ac:dyDescent="0.25">
      <c r="A1180" t="s">
        <v>25</v>
      </c>
      <c r="B1180" t="s">
        <v>52</v>
      </c>
      <c r="C1180" t="s">
        <v>18</v>
      </c>
      <c r="D1180" t="s">
        <v>61</v>
      </c>
      <c r="E1180" s="1">
        <v>42456</v>
      </c>
      <c r="F1180" s="1" t="str">
        <f>TEXT(Sales_tbl[[#This Row],[Order Date]],"MMM")</f>
        <v>Mar</v>
      </c>
      <c r="G1180" s="1" t="str">
        <f>TEXT(Sales_tbl[[#This Row],[Order Date]],"YYY")</f>
        <v>2016</v>
      </c>
      <c r="H1180" t="s">
        <v>13</v>
      </c>
      <c r="I1180">
        <v>9</v>
      </c>
      <c r="J1180" s="4">
        <v>12.42</v>
      </c>
      <c r="K1180" s="4">
        <v>111.78</v>
      </c>
    </row>
    <row r="1181" spans="1:11" x14ac:dyDescent="0.25">
      <c r="A1181" t="s">
        <v>9</v>
      </c>
      <c r="B1181" t="s">
        <v>21</v>
      </c>
      <c r="C1181" t="s">
        <v>11</v>
      </c>
      <c r="D1181" t="s">
        <v>495</v>
      </c>
      <c r="E1181" s="1">
        <v>42456</v>
      </c>
      <c r="F1181" s="1" t="str">
        <f>TEXT(Sales_tbl[[#This Row],[Order Date]],"MMM")</f>
        <v>Mar</v>
      </c>
      <c r="G1181" s="1" t="str">
        <f>TEXT(Sales_tbl[[#This Row],[Order Date]],"YYY")</f>
        <v>2016</v>
      </c>
      <c r="H1181" t="s">
        <v>13</v>
      </c>
      <c r="I1181">
        <v>2</v>
      </c>
      <c r="J1181" s="4">
        <v>12.42</v>
      </c>
      <c r="K1181" s="4">
        <v>24.84</v>
      </c>
    </row>
    <row r="1182" spans="1:11" x14ac:dyDescent="0.25">
      <c r="A1182" t="s">
        <v>25</v>
      </c>
      <c r="B1182" t="s">
        <v>17</v>
      </c>
      <c r="C1182" t="s">
        <v>18</v>
      </c>
      <c r="D1182" t="s">
        <v>496</v>
      </c>
      <c r="E1182" s="1">
        <v>42456</v>
      </c>
      <c r="F1182" s="1" t="str">
        <f>TEXT(Sales_tbl[[#This Row],[Order Date]],"MMM")</f>
        <v>Mar</v>
      </c>
      <c r="G1182" s="1" t="str">
        <f>TEXT(Sales_tbl[[#This Row],[Order Date]],"YYY")</f>
        <v>2016</v>
      </c>
      <c r="H1182" t="s">
        <v>13</v>
      </c>
      <c r="I1182">
        <v>2</v>
      </c>
      <c r="J1182" s="4">
        <v>12.42</v>
      </c>
      <c r="K1182" s="4">
        <v>24.84</v>
      </c>
    </row>
    <row r="1183" spans="1:11" x14ac:dyDescent="0.25">
      <c r="A1183" t="s">
        <v>25</v>
      </c>
      <c r="B1183" t="s">
        <v>17</v>
      </c>
      <c r="C1183" t="s">
        <v>18</v>
      </c>
      <c r="D1183" t="s">
        <v>197</v>
      </c>
      <c r="E1183" s="1">
        <v>42456</v>
      </c>
      <c r="F1183" s="1" t="str">
        <f>TEXT(Sales_tbl[[#This Row],[Order Date]],"MMM")</f>
        <v>Mar</v>
      </c>
      <c r="G1183" s="1" t="str">
        <f>TEXT(Sales_tbl[[#This Row],[Order Date]],"YYY")</f>
        <v>2016</v>
      </c>
      <c r="H1183" t="s">
        <v>13</v>
      </c>
      <c r="I1183">
        <v>5</v>
      </c>
      <c r="J1183" s="4">
        <v>12.42</v>
      </c>
      <c r="K1183" s="4">
        <v>62.1</v>
      </c>
    </row>
    <row r="1184" spans="1:11" x14ac:dyDescent="0.25">
      <c r="A1184" t="s">
        <v>30</v>
      </c>
      <c r="B1184" t="s">
        <v>10</v>
      </c>
      <c r="C1184" t="s">
        <v>11</v>
      </c>
      <c r="D1184" t="s">
        <v>451</v>
      </c>
      <c r="E1184" s="1">
        <v>42456</v>
      </c>
      <c r="F1184" s="1" t="str">
        <f>TEXT(Sales_tbl[[#This Row],[Order Date]],"MMM")</f>
        <v>Mar</v>
      </c>
      <c r="G1184" s="1" t="str">
        <f>TEXT(Sales_tbl[[#This Row],[Order Date]],"YYY")</f>
        <v>2016</v>
      </c>
      <c r="H1184" t="s">
        <v>13</v>
      </c>
      <c r="I1184">
        <v>10</v>
      </c>
      <c r="J1184" s="4">
        <v>12.42</v>
      </c>
      <c r="K1184" s="4">
        <v>124.2</v>
      </c>
    </row>
    <row r="1185" spans="1:11" x14ac:dyDescent="0.25">
      <c r="A1185" t="s">
        <v>9</v>
      </c>
      <c r="B1185" t="s">
        <v>21</v>
      </c>
      <c r="C1185" t="s">
        <v>11</v>
      </c>
      <c r="D1185" t="s">
        <v>23</v>
      </c>
      <c r="E1185" s="1">
        <v>42456</v>
      </c>
      <c r="F1185" s="1" t="str">
        <f>TEXT(Sales_tbl[[#This Row],[Order Date]],"MMM")</f>
        <v>Mar</v>
      </c>
      <c r="G1185" s="1" t="str">
        <f>TEXT(Sales_tbl[[#This Row],[Order Date]],"YYY")</f>
        <v>2016</v>
      </c>
      <c r="H1185" t="s">
        <v>27</v>
      </c>
      <c r="I1185">
        <v>1</v>
      </c>
      <c r="J1185" s="4">
        <v>53.35</v>
      </c>
      <c r="K1185" s="4">
        <v>53.35</v>
      </c>
    </row>
    <row r="1186" spans="1:11" x14ac:dyDescent="0.25">
      <c r="A1186" t="s">
        <v>30</v>
      </c>
      <c r="B1186" t="s">
        <v>10</v>
      </c>
      <c r="C1186" t="s">
        <v>11</v>
      </c>
      <c r="D1186" t="s">
        <v>87</v>
      </c>
      <c r="E1186" s="1">
        <v>42456</v>
      </c>
      <c r="F1186" s="1" t="str">
        <f>TEXT(Sales_tbl[[#This Row],[Order Date]],"MMM")</f>
        <v>Mar</v>
      </c>
      <c r="G1186" s="1" t="str">
        <f>TEXT(Sales_tbl[[#This Row],[Order Date]],"YYY")</f>
        <v>2016</v>
      </c>
      <c r="H1186" t="s">
        <v>13</v>
      </c>
      <c r="I1186">
        <v>7</v>
      </c>
      <c r="J1186" s="4">
        <v>12.42</v>
      </c>
      <c r="K1186" s="4">
        <v>86.94</v>
      </c>
    </row>
    <row r="1187" spans="1:11" x14ac:dyDescent="0.25">
      <c r="A1187" t="s">
        <v>30</v>
      </c>
      <c r="B1187" t="s">
        <v>14</v>
      </c>
      <c r="C1187" t="s">
        <v>11</v>
      </c>
      <c r="D1187" t="s">
        <v>120</v>
      </c>
      <c r="E1187" s="1">
        <v>42457</v>
      </c>
      <c r="F1187" s="1" t="str">
        <f>TEXT(Sales_tbl[[#This Row],[Order Date]],"MMM")</f>
        <v>Mar</v>
      </c>
      <c r="G1187" s="1" t="str">
        <f>TEXT(Sales_tbl[[#This Row],[Order Date]],"YYY")</f>
        <v>2016</v>
      </c>
      <c r="H1187" t="s">
        <v>13</v>
      </c>
      <c r="I1187">
        <v>6</v>
      </c>
      <c r="J1187" s="4">
        <v>12.42</v>
      </c>
      <c r="K1187" s="4">
        <v>74.52</v>
      </c>
    </row>
    <row r="1188" spans="1:11" x14ac:dyDescent="0.25">
      <c r="A1188" t="s">
        <v>25</v>
      </c>
      <c r="B1188" t="s">
        <v>17</v>
      </c>
      <c r="C1188" t="s">
        <v>18</v>
      </c>
      <c r="D1188" t="s">
        <v>108</v>
      </c>
      <c r="E1188" s="1">
        <v>42457</v>
      </c>
      <c r="F1188" s="1" t="str">
        <f>TEXT(Sales_tbl[[#This Row],[Order Date]],"MMM")</f>
        <v>Mar</v>
      </c>
      <c r="G1188" s="1" t="str">
        <f>TEXT(Sales_tbl[[#This Row],[Order Date]],"YYY")</f>
        <v>2016</v>
      </c>
      <c r="H1188" t="s">
        <v>13</v>
      </c>
      <c r="I1188">
        <v>1</v>
      </c>
      <c r="J1188" s="4">
        <v>12.42</v>
      </c>
      <c r="K1188" s="4">
        <v>12.42</v>
      </c>
    </row>
    <row r="1189" spans="1:11" x14ac:dyDescent="0.25">
      <c r="A1189" t="s">
        <v>30</v>
      </c>
      <c r="B1189" t="s">
        <v>14</v>
      </c>
      <c r="C1189" t="s">
        <v>11</v>
      </c>
      <c r="D1189" t="s">
        <v>75</v>
      </c>
      <c r="E1189" s="1">
        <v>42457</v>
      </c>
      <c r="F1189" s="1" t="str">
        <f>TEXT(Sales_tbl[[#This Row],[Order Date]],"MMM")</f>
        <v>Mar</v>
      </c>
      <c r="G1189" s="1" t="str">
        <f>TEXT(Sales_tbl[[#This Row],[Order Date]],"YYY")</f>
        <v>2016</v>
      </c>
      <c r="H1189" t="s">
        <v>20</v>
      </c>
      <c r="I1189">
        <v>5</v>
      </c>
      <c r="J1189" s="4">
        <v>16.32</v>
      </c>
      <c r="K1189" s="4">
        <v>81.599999999999994</v>
      </c>
    </row>
    <row r="1190" spans="1:11" x14ac:dyDescent="0.25">
      <c r="A1190" t="s">
        <v>30</v>
      </c>
      <c r="B1190" t="s">
        <v>21</v>
      </c>
      <c r="C1190" t="s">
        <v>11</v>
      </c>
      <c r="D1190" t="s">
        <v>58</v>
      </c>
      <c r="E1190" s="1">
        <v>42457</v>
      </c>
      <c r="F1190" s="1" t="str">
        <f>TEXT(Sales_tbl[[#This Row],[Order Date]],"MMM")</f>
        <v>Mar</v>
      </c>
      <c r="G1190" s="1" t="str">
        <f>TEXT(Sales_tbl[[#This Row],[Order Date]],"YYY")</f>
        <v>2016</v>
      </c>
      <c r="H1190" t="s">
        <v>13</v>
      </c>
      <c r="I1190">
        <v>5</v>
      </c>
      <c r="J1190" s="4">
        <v>12.42</v>
      </c>
      <c r="K1190" s="4">
        <v>62.1</v>
      </c>
    </row>
    <row r="1191" spans="1:11" x14ac:dyDescent="0.25">
      <c r="A1191" t="s">
        <v>16</v>
      </c>
      <c r="B1191" t="s">
        <v>17</v>
      </c>
      <c r="C1191" t="s">
        <v>18</v>
      </c>
      <c r="D1191" t="s">
        <v>403</v>
      </c>
      <c r="E1191" s="1">
        <v>42457</v>
      </c>
      <c r="F1191" s="1" t="str">
        <f>TEXT(Sales_tbl[[#This Row],[Order Date]],"MMM")</f>
        <v>Mar</v>
      </c>
      <c r="G1191" s="1" t="str">
        <f>TEXT(Sales_tbl[[#This Row],[Order Date]],"YYY")</f>
        <v>2016</v>
      </c>
      <c r="H1191" t="s">
        <v>24</v>
      </c>
      <c r="I1191">
        <v>7</v>
      </c>
      <c r="J1191" s="4">
        <v>17.829999999999998</v>
      </c>
      <c r="K1191" s="4">
        <v>124.80999999999999</v>
      </c>
    </row>
    <row r="1192" spans="1:11" x14ac:dyDescent="0.25">
      <c r="A1192" t="s">
        <v>9</v>
      </c>
      <c r="B1192" t="s">
        <v>14</v>
      </c>
      <c r="C1192" t="s">
        <v>11</v>
      </c>
      <c r="D1192" t="s">
        <v>215</v>
      </c>
      <c r="E1192" s="1">
        <v>42457</v>
      </c>
      <c r="F1192" s="1" t="str">
        <f>TEXT(Sales_tbl[[#This Row],[Order Date]],"MMM")</f>
        <v>Mar</v>
      </c>
      <c r="G1192" s="1" t="str">
        <f>TEXT(Sales_tbl[[#This Row],[Order Date]],"YYY")</f>
        <v>2016</v>
      </c>
      <c r="H1192" t="s">
        <v>24</v>
      </c>
      <c r="I1192">
        <v>3</v>
      </c>
      <c r="J1192" s="4">
        <v>17.829999999999998</v>
      </c>
      <c r="K1192" s="4">
        <v>53.489999999999995</v>
      </c>
    </row>
    <row r="1193" spans="1:11" x14ac:dyDescent="0.25">
      <c r="A1193" t="s">
        <v>25</v>
      </c>
      <c r="B1193" t="s">
        <v>17</v>
      </c>
      <c r="C1193" t="s">
        <v>18</v>
      </c>
      <c r="D1193" t="s">
        <v>477</v>
      </c>
      <c r="E1193" s="1">
        <v>42457</v>
      </c>
      <c r="F1193" s="1" t="str">
        <f>TEXT(Sales_tbl[[#This Row],[Order Date]],"MMM")</f>
        <v>Mar</v>
      </c>
      <c r="G1193" s="1" t="str">
        <f>TEXT(Sales_tbl[[#This Row],[Order Date]],"YYY")</f>
        <v>2016</v>
      </c>
      <c r="H1193" t="s">
        <v>13</v>
      </c>
      <c r="I1193">
        <v>9</v>
      </c>
      <c r="J1193" s="4">
        <v>12.42</v>
      </c>
      <c r="K1193" s="4">
        <v>111.78</v>
      </c>
    </row>
    <row r="1194" spans="1:11" x14ac:dyDescent="0.25">
      <c r="A1194" t="s">
        <v>16</v>
      </c>
      <c r="B1194" t="s">
        <v>52</v>
      </c>
      <c r="C1194" t="s">
        <v>18</v>
      </c>
      <c r="D1194" t="s">
        <v>497</v>
      </c>
      <c r="E1194" s="1">
        <v>42457</v>
      </c>
      <c r="F1194" s="1" t="str">
        <f>TEXT(Sales_tbl[[#This Row],[Order Date]],"MMM")</f>
        <v>Mar</v>
      </c>
      <c r="G1194" s="1" t="str">
        <f>TEXT(Sales_tbl[[#This Row],[Order Date]],"YYY")</f>
        <v>2016</v>
      </c>
      <c r="H1194" t="s">
        <v>27</v>
      </c>
      <c r="I1194">
        <v>3</v>
      </c>
      <c r="J1194" s="4">
        <v>53.35</v>
      </c>
      <c r="K1194" s="4">
        <v>160.05000000000001</v>
      </c>
    </row>
    <row r="1195" spans="1:11" x14ac:dyDescent="0.25">
      <c r="A1195" t="s">
        <v>9</v>
      </c>
      <c r="B1195" t="s">
        <v>10</v>
      </c>
      <c r="C1195" t="s">
        <v>11</v>
      </c>
      <c r="D1195" t="s">
        <v>370</v>
      </c>
      <c r="E1195" s="1">
        <v>42457</v>
      </c>
      <c r="F1195" s="1" t="str">
        <f>TEXT(Sales_tbl[[#This Row],[Order Date]],"MMM")</f>
        <v>Mar</v>
      </c>
      <c r="G1195" s="1" t="str">
        <f>TEXT(Sales_tbl[[#This Row],[Order Date]],"YYY")</f>
        <v>2016</v>
      </c>
      <c r="H1195" t="s">
        <v>13</v>
      </c>
      <c r="I1195">
        <v>3</v>
      </c>
      <c r="J1195" s="4">
        <v>12.42</v>
      </c>
      <c r="K1195" s="4">
        <v>37.26</v>
      </c>
    </row>
    <row r="1196" spans="1:11" x14ac:dyDescent="0.25">
      <c r="A1196" t="s">
        <v>9</v>
      </c>
      <c r="B1196" t="s">
        <v>21</v>
      </c>
      <c r="C1196" t="s">
        <v>11</v>
      </c>
      <c r="D1196" t="s">
        <v>300</v>
      </c>
      <c r="E1196" s="1">
        <v>42457</v>
      </c>
      <c r="F1196" s="1" t="str">
        <f>TEXT(Sales_tbl[[#This Row],[Order Date]],"MMM")</f>
        <v>Mar</v>
      </c>
      <c r="G1196" s="1" t="str">
        <f>TEXT(Sales_tbl[[#This Row],[Order Date]],"YYY")</f>
        <v>2016</v>
      </c>
      <c r="H1196" t="s">
        <v>27</v>
      </c>
      <c r="I1196">
        <v>6</v>
      </c>
      <c r="J1196" s="4">
        <v>53.35</v>
      </c>
      <c r="K1196" s="4">
        <v>320.10000000000002</v>
      </c>
    </row>
    <row r="1197" spans="1:11" x14ac:dyDescent="0.25">
      <c r="A1197" t="s">
        <v>46</v>
      </c>
      <c r="B1197" t="s">
        <v>21</v>
      </c>
      <c r="C1197" t="s">
        <v>11</v>
      </c>
      <c r="D1197" t="s">
        <v>214</v>
      </c>
      <c r="E1197" s="1">
        <v>42457</v>
      </c>
      <c r="F1197" s="1" t="str">
        <f>TEXT(Sales_tbl[[#This Row],[Order Date]],"MMM")</f>
        <v>Mar</v>
      </c>
      <c r="G1197" s="1" t="str">
        <f>TEXT(Sales_tbl[[#This Row],[Order Date]],"YYY")</f>
        <v>2016</v>
      </c>
      <c r="H1197" t="s">
        <v>13</v>
      </c>
      <c r="I1197">
        <v>9</v>
      </c>
      <c r="J1197" s="4">
        <v>12.42</v>
      </c>
      <c r="K1197" s="4">
        <v>111.78</v>
      </c>
    </row>
    <row r="1198" spans="1:11" x14ac:dyDescent="0.25">
      <c r="A1198" t="s">
        <v>9</v>
      </c>
      <c r="B1198" t="s">
        <v>10</v>
      </c>
      <c r="C1198" t="s">
        <v>11</v>
      </c>
      <c r="D1198" t="s">
        <v>103</v>
      </c>
      <c r="E1198" s="1">
        <v>42458</v>
      </c>
      <c r="F1198" s="1" t="str">
        <f>TEXT(Sales_tbl[[#This Row],[Order Date]],"MMM")</f>
        <v>Mar</v>
      </c>
      <c r="G1198" s="1" t="str">
        <f>TEXT(Sales_tbl[[#This Row],[Order Date]],"YYY")</f>
        <v>2016</v>
      </c>
      <c r="H1198" t="s">
        <v>27</v>
      </c>
      <c r="I1198">
        <v>6</v>
      </c>
      <c r="J1198" s="4">
        <v>53.35</v>
      </c>
      <c r="K1198" s="4">
        <v>320.10000000000002</v>
      </c>
    </row>
    <row r="1199" spans="1:11" x14ac:dyDescent="0.25">
      <c r="A1199" t="s">
        <v>9</v>
      </c>
      <c r="B1199" t="s">
        <v>10</v>
      </c>
      <c r="C1199" t="s">
        <v>11</v>
      </c>
      <c r="D1199" t="s">
        <v>308</v>
      </c>
      <c r="E1199" s="1">
        <v>42458</v>
      </c>
      <c r="F1199" s="1" t="str">
        <f>TEXT(Sales_tbl[[#This Row],[Order Date]],"MMM")</f>
        <v>Mar</v>
      </c>
      <c r="G1199" s="1" t="str">
        <f>TEXT(Sales_tbl[[#This Row],[Order Date]],"YYY")</f>
        <v>2016</v>
      </c>
      <c r="H1199" t="s">
        <v>13</v>
      </c>
      <c r="I1199">
        <v>5</v>
      </c>
      <c r="J1199" s="4">
        <v>12.42</v>
      </c>
      <c r="K1199" s="4">
        <v>62.1</v>
      </c>
    </row>
    <row r="1200" spans="1:11" x14ac:dyDescent="0.25">
      <c r="A1200" t="s">
        <v>25</v>
      </c>
      <c r="B1200" t="s">
        <v>17</v>
      </c>
      <c r="C1200" t="s">
        <v>18</v>
      </c>
      <c r="D1200" t="s">
        <v>280</v>
      </c>
      <c r="E1200" s="1">
        <v>42458</v>
      </c>
      <c r="F1200" s="1" t="str">
        <f>TEXT(Sales_tbl[[#This Row],[Order Date]],"MMM")</f>
        <v>Mar</v>
      </c>
      <c r="G1200" s="1" t="str">
        <f>TEXT(Sales_tbl[[#This Row],[Order Date]],"YYY")</f>
        <v>2016</v>
      </c>
      <c r="H1200" t="s">
        <v>13</v>
      </c>
      <c r="I1200">
        <v>1</v>
      </c>
      <c r="J1200" s="4">
        <v>12.42</v>
      </c>
      <c r="K1200" s="4">
        <v>12.42</v>
      </c>
    </row>
    <row r="1201" spans="1:11" x14ac:dyDescent="0.25">
      <c r="A1201" t="s">
        <v>9</v>
      </c>
      <c r="B1201" t="s">
        <v>10</v>
      </c>
      <c r="C1201" t="s">
        <v>11</v>
      </c>
      <c r="D1201" t="s">
        <v>72</v>
      </c>
      <c r="E1201" s="1">
        <v>42458</v>
      </c>
      <c r="F1201" s="1" t="str">
        <f>TEXT(Sales_tbl[[#This Row],[Order Date]],"MMM")</f>
        <v>Mar</v>
      </c>
      <c r="G1201" s="1" t="str">
        <f>TEXT(Sales_tbl[[#This Row],[Order Date]],"YYY")</f>
        <v>2016</v>
      </c>
      <c r="H1201" t="s">
        <v>13</v>
      </c>
      <c r="I1201">
        <v>9</v>
      </c>
      <c r="J1201" s="4">
        <v>12.42</v>
      </c>
      <c r="K1201" s="4">
        <v>111.78</v>
      </c>
    </row>
    <row r="1202" spans="1:11" x14ac:dyDescent="0.25">
      <c r="A1202" t="s">
        <v>9</v>
      </c>
      <c r="B1202" t="s">
        <v>10</v>
      </c>
      <c r="C1202" t="s">
        <v>11</v>
      </c>
      <c r="D1202" t="s">
        <v>283</v>
      </c>
      <c r="E1202" s="1">
        <v>42458</v>
      </c>
      <c r="F1202" s="1" t="str">
        <f>TEXT(Sales_tbl[[#This Row],[Order Date]],"MMM")</f>
        <v>Mar</v>
      </c>
      <c r="G1202" s="1" t="str">
        <f>TEXT(Sales_tbl[[#This Row],[Order Date]],"YYY")</f>
        <v>2016</v>
      </c>
      <c r="H1202" t="s">
        <v>13</v>
      </c>
      <c r="I1202">
        <v>9</v>
      </c>
      <c r="J1202" s="4">
        <v>12.42</v>
      </c>
      <c r="K1202" s="4">
        <v>111.78</v>
      </c>
    </row>
    <row r="1203" spans="1:11" x14ac:dyDescent="0.25">
      <c r="A1203" t="s">
        <v>9</v>
      </c>
      <c r="B1203" t="s">
        <v>14</v>
      </c>
      <c r="C1203" t="s">
        <v>11</v>
      </c>
      <c r="D1203" t="s">
        <v>438</v>
      </c>
      <c r="E1203" s="1">
        <v>42458</v>
      </c>
      <c r="F1203" s="1" t="str">
        <f>TEXT(Sales_tbl[[#This Row],[Order Date]],"MMM")</f>
        <v>Mar</v>
      </c>
      <c r="G1203" s="1" t="str">
        <f>TEXT(Sales_tbl[[#This Row],[Order Date]],"YYY")</f>
        <v>2016</v>
      </c>
      <c r="H1203" t="s">
        <v>24</v>
      </c>
      <c r="I1203">
        <v>1</v>
      </c>
      <c r="J1203" s="4">
        <v>17.829999999999998</v>
      </c>
      <c r="K1203" s="4">
        <v>17.829999999999998</v>
      </c>
    </row>
    <row r="1204" spans="1:11" x14ac:dyDescent="0.25">
      <c r="A1204" t="s">
        <v>46</v>
      </c>
      <c r="B1204" t="s">
        <v>10</v>
      </c>
      <c r="C1204" t="s">
        <v>11</v>
      </c>
      <c r="D1204" t="s">
        <v>308</v>
      </c>
      <c r="E1204" s="1">
        <v>42458</v>
      </c>
      <c r="F1204" s="1" t="str">
        <f>TEXT(Sales_tbl[[#This Row],[Order Date]],"MMM")</f>
        <v>Mar</v>
      </c>
      <c r="G1204" s="1" t="str">
        <f>TEXT(Sales_tbl[[#This Row],[Order Date]],"YYY")</f>
        <v>2016</v>
      </c>
      <c r="H1204" t="s">
        <v>20</v>
      </c>
      <c r="I1204">
        <v>6</v>
      </c>
      <c r="J1204" s="4">
        <v>16.32</v>
      </c>
      <c r="K1204" s="4">
        <v>97.92</v>
      </c>
    </row>
    <row r="1205" spans="1:11" x14ac:dyDescent="0.25">
      <c r="A1205" t="s">
        <v>9</v>
      </c>
      <c r="B1205" t="s">
        <v>14</v>
      </c>
      <c r="C1205" t="s">
        <v>11</v>
      </c>
      <c r="D1205" t="s">
        <v>168</v>
      </c>
      <c r="E1205" s="1">
        <v>42458</v>
      </c>
      <c r="F1205" s="1" t="str">
        <f>TEXT(Sales_tbl[[#This Row],[Order Date]],"MMM")</f>
        <v>Mar</v>
      </c>
      <c r="G1205" s="1" t="str">
        <f>TEXT(Sales_tbl[[#This Row],[Order Date]],"YYY")</f>
        <v>2016</v>
      </c>
      <c r="H1205" t="s">
        <v>27</v>
      </c>
      <c r="I1205">
        <v>9</v>
      </c>
      <c r="J1205" s="4">
        <v>53.35</v>
      </c>
      <c r="K1205" s="4">
        <v>480.15000000000003</v>
      </c>
    </row>
    <row r="1206" spans="1:11" x14ac:dyDescent="0.25">
      <c r="A1206" t="s">
        <v>9</v>
      </c>
      <c r="B1206" t="s">
        <v>10</v>
      </c>
      <c r="C1206" t="s">
        <v>11</v>
      </c>
      <c r="D1206" t="s">
        <v>36</v>
      </c>
      <c r="E1206" s="1">
        <v>42458</v>
      </c>
      <c r="F1206" s="1" t="str">
        <f>TEXT(Sales_tbl[[#This Row],[Order Date]],"MMM")</f>
        <v>Mar</v>
      </c>
      <c r="G1206" s="1" t="str">
        <f>TEXT(Sales_tbl[[#This Row],[Order Date]],"YYY")</f>
        <v>2016</v>
      </c>
      <c r="H1206" t="s">
        <v>24</v>
      </c>
      <c r="I1206">
        <v>6</v>
      </c>
      <c r="J1206" s="4">
        <v>17.829999999999998</v>
      </c>
      <c r="K1206" s="4">
        <v>106.97999999999999</v>
      </c>
    </row>
    <row r="1207" spans="1:11" x14ac:dyDescent="0.25">
      <c r="A1207" t="s">
        <v>16</v>
      </c>
      <c r="B1207" t="s">
        <v>34</v>
      </c>
      <c r="C1207" t="s">
        <v>18</v>
      </c>
      <c r="D1207" t="s">
        <v>334</v>
      </c>
      <c r="E1207" s="1">
        <v>42458</v>
      </c>
      <c r="F1207" s="1" t="str">
        <f>TEXT(Sales_tbl[[#This Row],[Order Date]],"MMM")</f>
        <v>Mar</v>
      </c>
      <c r="G1207" s="1" t="str">
        <f>TEXT(Sales_tbl[[#This Row],[Order Date]],"YYY")</f>
        <v>2016</v>
      </c>
      <c r="H1207" t="s">
        <v>20</v>
      </c>
      <c r="I1207">
        <v>4</v>
      </c>
      <c r="J1207" s="4">
        <v>16.32</v>
      </c>
      <c r="K1207" s="4">
        <v>65.28</v>
      </c>
    </row>
    <row r="1208" spans="1:11" x14ac:dyDescent="0.25">
      <c r="A1208" t="s">
        <v>9</v>
      </c>
      <c r="B1208" t="s">
        <v>14</v>
      </c>
      <c r="C1208" t="s">
        <v>11</v>
      </c>
      <c r="D1208" t="s">
        <v>31</v>
      </c>
      <c r="E1208" s="1">
        <v>42458</v>
      </c>
      <c r="F1208" s="1" t="str">
        <f>TEXT(Sales_tbl[[#This Row],[Order Date]],"MMM")</f>
        <v>Mar</v>
      </c>
      <c r="G1208" s="1" t="str">
        <f>TEXT(Sales_tbl[[#This Row],[Order Date]],"YYY")</f>
        <v>2016</v>
      </c>
      <c r="H1208" t="s">
        <v>13</v>
      </c>
      <c r="I1208">
        <v>10</v>
      </c>
      <c r="J1208" s="4">
        <v>12.42</v>
      </c>
      <c r="K1208" s="4">
        <v>124.2</v>
      </c>
    </row>
    <row r="1209" spans="1:11" x14ac:dyDescent="0.25">
      <c r="A1209" t="s">
        <v>25</v>
      </c>
      <c r="B1209" t="s">
        <v>17</v>
      </c>
      <c r="C1209" t="s">
        <v>18</v>
      </c>
      <c r="D1209" t="s">
        <v>246</v>
      </c>
      <c r="E1209" s="1">
        <v>42459</v>
      </c>
      <c r="F1209" s="1" t="str">
        <f>TEXT(Sales_tbl[[#This Row],[Order Date]],"MMM")</f>
        <v>Mar</v>
      </c>
      <c r="G1209" s="1" t="str">
        <f>TEXT(Sales_tbl[[#This Row],[Order Date]],"YYY")</f>
        <v>2016</v>
      </c>
      <c r="H1209" t="s">
        <v>20</v>
      </c>
      <c r="I1209">
        <v>4</v>
      </c>
      <c r="J1209" s="4">
        <v>16.32</v>
      </c>
      <c r="K1209" s="4">
        <v>65.28</v>
      </c>
    </row>
    <row r="1210" spans="1:11" x14ac:dyDescent="0.25">
      <c r="A1210" t="s">
        <v>16</v>
      </c>
      <c r="B1210" t="s">
        <v>122</v>
      </c>
      <c r="C1210" t="s">
        <v>18</v>
      </c>
      <c r="D1210" t="s">
        <v>498</v>
      </c>
      <c r="E1210" s="1">
        <v>42459</v>
      </c>
      <c r="F1210" s="1" t="str">
        <f>TEXT(Sales_tbl[[#This Row],[Order Date]],"MMM")</f>
        <v>Mar</v>
      </c>
      <c r="G1210" s="1" t="str">
        <f>TEXT(Sales_tbl[[#This Row],[Order Date]],"YYY")</f>
        <v>2016</v>
      </c>
      <c r="H1210" t="s">
        <v>20</v>
      </c>
      <c r="I1210">
        <v>10</v>
      </c>
      <c r="J1210" s="4">
        <v>16.32</v>
      </c>
      <c r="K1210" s="4">
        <v>163.19999999999999</v>
      </c>
    </row>
    <row r="1211" spans="1:11" x14ac:dyDescent="0.25">
      <c r="A1211" t="s">
        <v>9</v>
      </c>
      <c r="B1211" t="s">
        <v>21</v>
      </c>
      <c r="C1211" t="s">
        <v>11</v>
      </c>
      <c r="D1211" t="s">
        <v>271</v>
      </c>
      <c r="E1211" s="1">
        <v>42459</v>
      </c>
      <c r="F1211" s="1" t="str">
        <f>TEXT(Sales_tbl[[#This Row],[Order Date]],"MMM")</f>
        <v>Mar</v>
      </c>
      <c r="G1211" s="1" t="str">
        <f>TEXT(Sales_tbl[[#This Row],[Order Date]],"YYY")</f>
        <v>2016</v>
      </c>
      <c r="H1211" t="s">
        <v>24</v>
      </c>
      <c r="I1211">
        <v>7</v>
      </c>
      <c r="J1211" s="4">
        <v>17.829999999999998</v>
      </c>
      <c r="K1211" s="4">
        <v>124.80999999999999</v>
      </c>
    </row>
    <row r="1212" spans="1:11" x14ac:dyDescent="0.25">
      <c r="A1212" t="s">
        <v>9</v>
      </c>
      <c r="B1212" t="s">
        <v>68</v>
      </c>
      <c r="C1212" t="s">
        <v>11</v>
      </c>
      <c r="D1212" t="s">
        <v>469</v>
      </c>
      <c r="E1212" s="1">
        <v>42459</v>
      </c>
      <c r="F1212" s="1" t="str">
        <f>TEXT(Sales_tbl[[#This Row],[Order Date]],"MMM")</f>
        <v>Mar</v>
      </c>
      <c r="G1212" s="1" t="str">
        <f>TEXT(Sales_tbl[[#This Row],[Order Date]],"YYY")</f>
        <v>2016</v>
      </c>
      <c r="H1212" t="s">
        <v>24</v>
      </c>
      <c r="I1212">
        <v>6</v>
      </c>
      <c r="J1212" s="4">
        <v>17.829999999999998</v>
      </c>
      <c r="K1212" s="4">
        <v>106.97999999999999</v>
      </c>
    </row>
    <row r="1213" spans="1:11" x14ac:dyDescent="0.25">
      <c r="A1213" t="s">
        <v>25</v>
      </c>
      <c r="B1213" t="s">
        <v>52</v>
      </c>
      <c r="C1213" t="s">
        <v>18</v>
      </c>
      <c r="D1213" t="s">
        <v>434</v>
      </c>
      <c r="E1213" s="1">
        <v>42459</v>
      </c>
      <c r="F1213" s="1" t="str">
        <f>TEXT(Sales_tbl[[#This Row],[Order Date]],"MMM")</f>
        <v>Mar</v>
      </c>
      <c r="G1213" s="1" t="str">
        <f>TEXT(Sales_tbl[[#This Row],[Order Date]],"YYY")</f>
        <v>2016</v>
      </c>
      <c r="H1213" t="s">
        <v>27</v>
      </c>
      <c r="I1213">
        <v>1</v>
      </c>
      <c r="J1213" s="4">
        <v>53.35</v>
      </c>
      <c r="K1213" s="4">
        <v>53.35</v>
      </c>
    </row>
    <row r="1214" spans="1:11" x14ac:dyDescent="0.25">
      <c r="A1214" t="s">
        <v>25</v>
      </c>
      <c r="B1214" t="s">
        <v>52</v>
      </c>
      <c r="C1214" t="s">
        <v>18</v>
      </c>
      <c r="D1214" t="s">
        <v>337</v>
      </c>
      <c r="E1214" s="1">
        <v>42459</v>
      </c>
      <c r="F1214" s="1" t="str">
        <f>TEXT(Sales_tbl[[#This Row],[Order Date]],"MMM")</f>
        <v>Mar</v>
      </c>
      <c r="G1214" s="1" t="str">
        <f>TEXT(Sales_tbl[[#This Row],[Order Date]],"YYY")</f>
        <v>2016</v>
      </c>
      <c r="H1214" t="s">
        <v>13</v>
      </c>
      <c r="I1214">
        <v>1</v>
      </c>
      <c r="J1214" s="4">
        <v>12.42</v>
      </c>
      <c r="K1214" s="4">
        <v>12.42</v>
      </c>
    </row>
    <row r="1215" spans="1:11" x14ac:dyDescent="0.25">
      <c r="A1215" t="s">
        <v>9</v>
      </c>
      <c r="B1215" t="s">
        <v>68</v>
      </c>
      <c r="C1215" t="s">
        <v>11</v>
      </c>
      <c r="D1215" t="s">
        <v>70</v>
      </c>
      <c r="E1215" s="1">
        <v>42459</v>
      </c>
      <c r="F1215" s="1" t="str">
        <f>TEXT(Sales_tbl[[#This Row],[Order Date]],"MMM")</f>
        <v>Mar</v>
      </c>
      <c r="G1215" s="1" t="str">
        <f>TEXT(Sales_tbl[[#This Row],[Order Date]],"YYY")</f>
        <v>2016</v>
      </c>
      <c r="H1215" t="s">
        <v>27</v>
      </c>
      <c r="I1215">
        <v>3</v>
      </c>
      <c r="J1215" s="4">
        <v>53.35</v>
      </c>
      <c r="K1215" s="4">
        <v>160.05000000000001</v>
      </c>
    </row>
    <row r="1216" spans="1:11" x14ac:dyDescent="0.25">
      <c r="A1216" t="s">
        <v>25</v>
      </c>
      <c r="B1216" t="s">
        <v>122</v>
      </c>
      <c r="C1216" t="s">
        <v>18</v>
      </c>
      <c r="D1216" t="s">
        <v>476</v>
      </c>
      <c r="E1216" s="1">
        <v>42459</v>
      </c>
      <c r="F1216" s="1" t="str">
        <f>TEXT(Sales_tbl[[#This Row],[Order Date]],"MMM")</f>
        <v>Mar</v>
      </c>
      <c r="G1216" s="1" t="str">
        <f>TEXT(Sales_tbl[[#This Row],[Order Date]],"YYY")</f>
        <v>2016</v>
      </c>
      <c r="H1216" t="s">
        <v>27</v>
      </c>
      <c r="I1216">
        <v>3</v>
      </c>
      <c r="J1216" s="4">
        <v>53.35</v>
      </c>
      <c r="K1216" s="4">
        <v>160.05000000000001</v>
      </c>
    </row>
    <row r="1217" spans="1:11" x14ac:dyDescent="0.25">
      <c r="A1217" t="s">
        <v>9</v>
      </c>
      <c r="B1217" t="s">
        <v>14</v>
      </c>
      <c r="C1217" t="s">
        <v>11</v>
      </c>
      <c r="D1217" t="s">
        <v>470</v>
      </c>
      <c r="E1217" s="1">
        <v>42459</v>
      </c>
      <c r="F1217" s="1" t="str">
        <f>TEXT(Sales_tbl[[#This Row],[Order Date]],"MMM")</f>
        <v>Mar</v>
      </c>
      <c r="G1217" s="1" t="str">
        <f>TEXT(Sales_tbl[[#This Row],[Order Date]],"YYY")</f>
        <v>2016</v>
      </c>
      <c r="H1217" t="s">
        <v>24</v>
      </c>
      <c r="I1217">
        <v>4</v>
      </c>
      <c r="J1217" s="4">
        <v>17.829999999999998</v>
      </c>
      <c r="K1217" s="4">
        <v>71.319999999999993</v>
      </c>
    </row>
    <row r="1218" spans="1:11" x14ac:dyDescent="0.25">
      <c r="A1218" t="s">
        <v>25</v>
      </c>
      <c r="B1218" t="s">
        <v>52</v>
      </c>
      <c r="C1218" t="s">
        <v>18</v>
      </c>
      <c r="D1218" t="s">
        <v>67</v>
      </c>
      <c r="E1218" s="1">
        <v>42460</v>
      </c>
      <c r="F1218" s="1" t="str">
        <f>TEXT(Sales_tbl[[#This Row],[Order Date]],"MMM")</f>
        <v>Mar</v>
      </c>
      <c r="G1218" s="1" t="str">
        <f>TEXT(Sales_tbl[[#This Row],[Order Date]],"YYY")</f>
        <v>2016</v>
      </c>
      <c r="H1218" t="s">
        <v>27</v>
      </c>
      <c r="I1218">
        <v>7</v>
      </c>
      <c r="J1218" s="4">
        <v>53.35</v>
      </c>
      <c r="K1218" s="4">
        <v>373.45</v>
      </c>
    </row>
    <row r="1219" spans="1:11" x14ac:dyDescent="0.25">
      <c r="A1219" t="s">
        <v>46</v>
      </c>
      <c r="B1219" t="s">
        <v>68</v>
      </c>
      <c r="C1219" t="s">
        <v>11</v>
      </c>
      <c r="D1219" t="s">
        <v>79</v>
      </c>
      <c r="E1219" s="1">
        <v>42460</v>
      </c>
      <c r="F1219" s="1" t="str">
        <f>TEXT(Sales_tbl[[#This Row],[Order Date]],"MMM")</f>
        <v>Mar</v>
      </c>
      <c r="G1219" s="1" t="str">
        <f>TEXT(Sales_tbl[[#This Row],[Order Date]],"YYY")</f>
        <v>2016</v>
      </c>
      <c r="H1219" t="s">
        <v>24</v>
      </c>
      <c r="I1219">
        <v>9</v>
      </c>
      <c r="J1219" s="4">
        <v>17.829999999999998</v>
      </c>
      <c r="K1219" s="4">
        <v>160.46999999999997</v>
      </c>
    </row>
    <row r="1220" spans="1:11" x14ac:dyDescent="0.25">
      <c r="A1220" t="s">
        <v>16</v>
      </c>
      <c r="B1220" t="s">
        <v>52</v>
      </c>
      <c r="C1220" t="s">
        <v>18</v>
      </c>
      <c r="D1220" t="s">
        <v>434</v>
      </c>
      <c r="E1220" s="1">
        <v>42460</v>
      </c>
      <c r="F1220" s="1" t="str">
        <f>TEXT(Sales_tbl[[#This Row],[Order Date]],"MMM")</f>
        <v>Mar</v>
      </c>
      <c r="G1220" s="1" t="str">
        <f>TEXT(Sales_tbl[[#This Row],[Order Date]],"YYY")</f>
        <v>2016</v>
      </c>
      <c r="H1220" t="s">
        <v>24</v>
      </c>
      <c r="I1220">
        <v>8</v>
      </c>
      <c r="J1220" s="4">
        <v>17.829999999999998</v>
      </c>
      <c r="K1220" s="4">
        <v>142.63999999999999</v>
      </c>
    </row>
    <row r="1221" spans="1:11" x14ac:dyDescent="0.25">
      <c r="A1221" t="s">
        <v>9</v>
      </c>
      <c r="B1221" t="s">
        <v>68</v>
      </c>
      <c r="C1221" t="s">
        <v>11</v>
      </c>
      <c r="D1221" t="s">
        <v>361</v>
      </c>
      <c r="E1221" s="1">
        <v>42460</v>
      </c>
      <c r="F1221" s="1" t="str">
        <f>TEXT(Sales_tbl[[#This Row],[Order Date]],"MMM")</f>
        <v>Mar</v>
      </c>
      <c r="G1221" s="1" t="str">
        <f>TEXT(Sales_tbl[[#This Row],[Order Date]],"YYY")</f>
        <v>2016</v>
      </c>
      <c r="H1221" t="s">
        <v>24</v>
      </c>
      <c r="I1221">
        <v>2</v>
      </c>
      <c r="J1221" s="4">
        <v>17.829999999999998</v>
      </c>
      <c r="K1221" s="4">
        <v>35.659999999999997</v>
      </c>
    </row>
    <row r="1222" spans="1:11" x14ac:dyDescent="0.25">
      <c r="A1222" t="s">
        <v>9</v>
      </c>
      <c r="B1222" t="s">
        <v>21</v>
      </c>
      <c r="C1222" t="s">
        <v>11</v>
      </c>
      <c r="D1222" t="s">
        <v>148</v>
      </c>
      <c r="E1222" s="1">
        <v>42460</v>
      </c>
      <c r="F1222" s="1" t="str">
        <f>TEXT(Sales_tbl[[#This Row],[Order Date]],"MMM")</f>
        <v>Mar</v>
      </c>
      <c r="G1222" s="1" t="str">
        <f>TEXT(Sales_tbl[[#This Row],[Order Date]],"YYY")</f>
        <v>2016</v>
      </c>
      <c r="H1222" t="s">
        <v>13</v>
      </c>
      <c r="I1222">
        <v>10</v>
      </c>
      <c r="J1222" s="4">
        <v>12.42</v>
      </c>
      <c r="K1222" s="4">
        <v>124.2</v>
      </c>
    </row>
    <row r="1223" spans="1:11" x14ac:dyDescent="0.25">
      <c r="A1223" t="s">
        <v>25</v>
      </c>
      <c r="B1223" t="s">
        <v>52</v>
      </c>
      <c r="C1223" t="s">
        <v>18</v>
      </c>
      <c r="D1223" t="s">
        <v>110</v>
      </c>
      <c r="E1223" s="1">
        <v>42460</v>
      </c>
      <c r="F1223" s="1" t="str">
        <f>TEXT(Sales_tbl[[#This Row],[Order Date]],"MMM")</f>
        <v>Mar</v>
      </c>
      <c r="G1223" s="1" t="str">
        <f>TEXT(Sales_tbl[[#This Row],[Order Date]],"YYY")</f>
        <v>2016</v>
      </c>
      <c r="H1223" t="s">
        <v>20</v>
      </c>
      <c r="I1223">
        <v>6</v>
      </c>
      <c r="J1223" s="4">
        <v>16.32</v>
      </c>
      <c r="K1223" s="4">
        <v>97.92</v>
      </c>
    </row>
    <row r="1224" spans="1:11" x14ac:dyDescent="0.25">
      <c r="A1224" t="s">
        <v>9</v>
      </c>
      <c r="B1224" t="s">
        <v>21</v>
      </c>
      <c r="C1224" t="s">
        <v>11</v>
      </c>
      <c r="D1224" t="s">
        <v>190</v>
      </c>
      <c r="E1224" s="1">
        <v>42460</v>
      </c>
      <c r="F1224" s="1" t="str">
        <f>TEXT(Sales_tbl[[#This Row],[Order Date]],"MMM")</f>
        <v>Mar</v>
      </c>
      <c r="G1224" s="1" t="str">
        <f>TEXT(Sales_tbl[[#This Row],[Order Date]],"YYY")</f>
        <v>2016</v>
      </c>
      <c r="H1224" t="s">
        <v>13</v>
      </c>
      <c r="I1224">
        <v>2</v>
      </c>
      <c r="J1224" s="4">
        <v>12.42</v>
      </c>
      <c r="K1224" s="4">
        <v>24.84</v>
      </c>
    </row>
    <row r="1225" spans="1:11" x14ac:dyDescent="0.25">
      <c r="A1225" t="s">
        <v>25</v>
      </c>
      <c r="B1225" t="s">
        <v>34</v>
      </c>
      <c r="C1225" t="s">
        <v>18</v>
      </c>
      <c r="D1225" t="s">
        <v>467</v>
      </c>
      <c r="E1225" s="1">
        <v>42460</v>
      </c>
      <c r="F1225" s="1" t="str">
        <f>TEXT(Sales_tbl[[#This Row],[Order Date]],"MMM")</f>
        <v>Mar</v>
      </c>
      <c r="G1225" s="1" t="str">
        <f>TEXT(Sales_tbl[[#This Row],[Order Date]],"YYY")</f>
        <v>2016</v>
      </c>
      <c r="H1225" t="s">
        <v>13</v>
      </c>
      <c r="I1225">
        <v>5</v>
      </c>
      <c r="J1225" s="4">
        <v>12.42</v>
      </c>
      <c r="K1225" s="4">
        <v>62.1</v>
      </c>
    </row>
    <row r="1226" spans="1:11" x14ac:dyDescent="0.25">
      <c r="A1226" t="s">
        <v>46</v>
      </c>
      <c r="B1226" t="s">
        <v>14</v>
      </c>
      <c r="C1226" t="s">
        <v>11</v>
      </c>
      <c r="D1226" t="s">
        <v>184</v>
      </c>
      <c r="E1226" s="1">
        <v>42460</v>
      </c>
      <c r="F1226" s="1" t="str">
        <f>TEXT(Sales_tbl[[#This Row],[Order Date]],"MMM")</f>
        <v>Mar</v>
      </c>
      <c r="G1226" s="1" t="str">
        <f>TEXT(Sales_tbl[[#This Row],[Order Date]],"YYY")</f>
        <v>2016</v>
      </c>
      <c r="H1226" t="s">
        <v>24</v>
      </c>
      <c r="I1226">
        <v>10</v>
      </c>
      <c r="J1226" s="4">
        <v>17.829999999999998</v>
      </c>
      <c r="K1226" s="4">
        <v>178.29999999999998</v>
      </c>
    </row>
    <row r="1227" spans="1:11" x14ac:dyDescent="0.25">
      <c r="A1227" t="s">
        <v>46</v>
      </c>
      <c r="B1227" t="s">
        <v>14</v>
      </c>
      <c r="C1227" t="s">
        <v>11</v>
      </c>
      <c r="D1227" t="s">
        <v>499</v>
      </c>
      <c r="E1227" s="1">
        <v>42460</v>
      </c>
      <c r="F1227" s="1" t="str">
        <f>TEXT(Sales_tbl[[#This Row],[Order Date]],"MMM")</f>
        <v>Mar</v>
      </c>
      <c r="G1227" s="1" t="str">
        <f>TEXT(Sales_tbl[[#This Row],[Order Date]],"YYY")</f>
        <v>2016</v>
      </c>
      <c r="H1227" t="s">
        <v>13</v>
      </c>
      <c r="I1227">
        <v>7</v>
      </c>
      <c r="J1227" s="4">
        <v>12.42</v>
      </c>
      <c r="K1227" s="4">
        <v>86.94</v>
      </c>
    </row>
    <row r="1228" spans="1:11" x14ac:dyDescent="0.25">
      <c r="A1228" t="s">
        <v>30</v>
      </c>
      <c r="B1228" t="s">
        <v>14</v>
      </c>
      <c r="C1228" t="s">
        <v>11</v>
      </c>
      <c r="D1228" t="s">
        <v>221</v>
      </c>
      <c r="E1228" s="1">
        <v>42460</v>
      </c>
      <c r="F1228" s="1" t="str">
        <f>TEXT(Sales_tbl[[#This Row],[Order Date]],"MMM")</f>
        <v>Mar</v>
      </c>
      <c r="G1228" s="1" t="str">
        <f>TEXT(Sales_tbl[[#This Row],[Order Date]],"YYY")</f>
        <v>2016</v>
      </c>
      <c r="H1228" t="s">
        <v>27</v>
      </c>
      <c r="I1228">
        <v>8</v>
      </c>
      <c r="J1228" s="4">
        <v>53.35</v>
      </c>
      <c r="K1228" s="4">
        <v>426.8</v>
      </c>
    </row>
    <row r="1229" spans="1:11" x14ac:dyDescent="0.25">
      <c r="A1229" t="s">
        <v>16</v>
      </c>
      <c r="B1229" t="s">
        <v>17</v>
      </c>
      <c r="C1229" t="s">
        <v>18</v>
      </c>
      <c r="D1229" t="s">
        <v>366</v>
      </c>
      <c r="E1229" s="1">
        <v>42460</v>
      </c>
      <c r="F1229" s="1" t="str">
        <f>TEXT(Sales_tbl[[#This Row],[Order Date]],"MMM")</f>
        <v>Mar</v>
      </c>
      <c r="G1229" s="1" t="str">
        <f>TEXT(Sales_tbl[[#This Row],[Order Date]],"YYY")</f>
        <v>2016</v>
      </c>
      <c r="H1229" t="s">
        <v>13</v>
      </c>
      <c r="I1229">
        <v>6</v>
      </c>
      <c r="J1229" s="4">
        <v>12.42</v>
      </c>
      <c r="K1229" s="4">
        <v>74.52</v>
      </c>
    </row>
    <row r="1230" spans="1:11" x14ac:dyDescent="0.25">
      <c r="A1230" t="s">
        <v>25</v>
      </c>
      <c r="B1230" t="s">
        <v>34</v>
      </c>
      <c r="C1230" t="s">
        <v>18</v>
      </c>
      <c r="D1230" t="s">
        <v>314</v>
      </c>
      <c r="E1230" s="1">
        <v>42460</v>
      </c>
      <c r="F1230" s="1" t="str">
        <f>TEXT(Sales_tbl[[#This Row],[Order Date]],"MMM")</f>
        <v>Mar</v>
      </c>
      <c r="G1230" s="1" t="str">
        <f>TEXT(Sales_tbl[[#This Row],[Order Date]],"YYY")</f>
        <v>2016</v>
      </c>
      <c r="H1230" t="s">
        <v>24</v>
      </c>
      <c r="I1230">
        <v>2</v>
      </c>
      <c r="J1230" s="4">
        <v>17.829999999999998</v>
      </c>
      <c r="K1230" s="4">
        <v>35.659999999999997</v>
      </c>
    </row>
    <row r="1231" spans="1:11" x14ac:dyDescent="0.25">
      <c r="A1231" t="s">
        <v>9</v>
      </c>
      <c r="B1231" t="s">
        <v>14</v>
      </c>
      <c r="C1231" t="s">
        <v>11</v>
      </c>
      <c r="D1231" t="s">
        <v>75</v>
      </c>
      <c r="E1231" s="1">
        <v>42460</v>
      </c>
      <c r="F1231" s="1" t="str">
        <f>TEXT(Sales_tbl[[#This Row],[Order Date]],"MMM")</f>
        <v>Mar</v>
      </c>
      <c r="G1231" s="1" t="str">
        <f>TEXT(Sales_tbl[[#This Row],[Order Date]],"YYY")</f>
        <v>2016</v>
      </c>
      <c r="H1231" t="s">
        <v>24</v>
      </c>
      <c r="I1231">
        <v>1</v>
      </c>
      <c r="J1231" s="4">
        <v>17.829999999999998</v>
      </c>
      <c r="K1231" s="4">
        <v>17.829999999999998</v>
      </c>
    </row>
    <row r="1232" spans="1:11" x14ac:dyDescent="0.25">
      <c r="A1232" t="s">
        <v>9</v>
      </c>
      <c r="B1232" t="s">
        <v>10</v>
      </c>
      <c r="C1232" t="s">
        <v>11</v>
      </c>
      <c r="D1232" t="s">
        <v>159</v>
      </c>
      <c r="E1232" s="1">
        <v>42460</v>
      </c>
      <c r="F1232" s="1" t="str">
        <f>TEXT(Sales_tbl[[#This Row],[Order Date]],"MMM")</f>
        <v>Mar</v>
      </c>
      <c r="G1232" s="1" t="str">
        <f>TEXT(Sales_tbl[[#This Row],[Order Date]],"YYY")</f>
        <v>2016</v>
      </c>
      <c r="H1232" t="s">
        <v>20</v>
      </c>
      <c r="I1232">
        <v>2</v>
      </c>
      <c r="J1232" s="4">
        <v>16.32</v>
      </c>
      <c r="K1232" s="4">
        <v>32.64</v>
      </c>
    </row>
    <row r="1233" spans="1:11" x14ac:dyDescent="0.25">
      <c r="A1233" t="s">
        <v>25</v>
      </c>
      <c r="B1233" t="s">
        <v>52</v>
      </c>
      <c r="C1233" t="s">
        <v>18</v>
      </c>
      <c r="D1233" t="s">
        <v>331</v>
      </c>
      <c r="E1233" s="1">
        <v>42460</v>
      </c>
      <c r="F1233" s="1" t="str">
        <f>TEXT(Sales_tbl[[#This Row],[Order Date]],"MMM")</f>
        <v>Mar</v>
      </c>
      <c r="G1233" s="1" t="str">
        <f>TEXT(Sales_tbl[[#This Row],[Order Date]],"YYY")</f>
        <v>2016</v>
      </c>
      <c r="H1233" t="s">
        <v>27</v>
      </c>
      <c r="I1233">
        <v>1</v>
      </c>
      <c r="J1233" s="4">
        <v>53.35</v>
      </c>
      <c r="K1233" s="4">
        <v>53.35</v>
      </c>
    </row>
    <row r="1234" spans="1:11" x14ac:dyDescent="0.25">
      <c r="A1234" t="s">
        <v>9</v>
      </c>
      <c r="B1234" t="s">
        <v>14</v>
      </c>
      <c r="C1234" t="s">
        <v>11</v>
      </c>
      <c r="D1234" t="s">
        <v>60</v>
      </c>
      <c r="E1234" s="1">
        <v>42461</v>
      </c>
      <c r="F1234" s="1" t="str">
        <f>TEXT(Sales_tbl[[#This Row],[Order Date]],"MMM")</f>
        <v>Apr</v>
      </c>
      <c r="G1234" s="1" t="str">
        <f>TEXT(Sales_tbl[[#This Row],[Order Date]],"YYY")</f>
        <v>2016</v>
      </c>
      <c r="H1234" t="s">
        <v>27</v>
      </c>
      <c r="I1234">
        <v>9</v>
      </c>
      <c r="J1234" s="4">
        <v>53.35</v>
      </c>
      <c r="K1234" s="4">
        <v>480.15000000000003</v>
      </c>
    </row>
    <row r="1235" spans="1:11" x14ac:dyDescent="0.25">
      <c r="A1235" t="s">
        <v>9</v>
      </c>
      <c r="B1235" t="s">
        <v>21</v>
      </c>
      <c r="C1235" t="s">
        <v>11</v>
      </c>
      <c r="D1235" t="s">
        <v>90</v>
      </c>
      <c r="E1235" s="1">
        <v>42461</v>
      </c>
      <c r="F1235" s="1" t="str">
        <f>TEXT(Sales_tbl[[#This Row],[Order Date]],"MMM")</f>
        <v>Apr</v>
      </c>
      <c r="G1235" s="1" t="str">
        <f>TEXT(Sales_tbl[[#This Row],[Order Date]],"YYY")</f>
        <v>2016</v>
      </c>
      <c r="H1235" t="s">
        <v>20</v>
      </c>
      <c r="I1235">
        <v>5</v>
      </c>
      <c r="J1235" s="4">
        <v>16.32</v>
      </c>
      <c r="K1235" s="4">
        <v>81.599999999999994</v>
      </c>
    </row>
    <row r="1236" spans="1:11" x14ac:dyDescent="0.25">
      <c r="A1236" t="s">
        <v>46</v>
      </c>
      <c r="B1236" t="s">
        <v>21</v>
      </c>
      <c r="C1236" t="s">
        <v>11</v>
      </c>
      <c r="D1236" t="s">
        <v>45</v>
      </c>
      <c r="E1236" s="1">
        <v>42461</v>
      </c>
      <c r="F1236" s="1" t="str">
        <f>TEXT(Sales_tbl[[#This Row],[Order Date]],"MMM")</f>
        <v>Apr</v>
      </c>
      <c r="G1236" s="1" t="str">
        <f>TEXT(Sales_tbl[[#This Row],[Order Date]],"YYY")</f>
        <v>2016</v>
      </c>
      <c r="H1236" t="s">
        <v>20</v>
      </c>
      <c r="I1236">
        <v>4</v>
      </c>
      <c r="J1236" s="4">
        <v>16.32</v>
      </c>
      <c r="K1236" s="4">
        <v>65.28</v>
      </c>
    </row>
    <row r="1237" spans="1:11" x14ac:dyDescent="0.25">
      <c r="A1237" t="s">
        <v>30</v>
      </c>
      <c r="B1237" t="s">
        <v>10</v>
      </c>
      <c r="C1237" t="s">
        <v>11</v>
      </c>
      <c r="D1237" t="s">
        <v>500</v>
      </c>
      <c r="E1237" s="1">
        <v>42461</v>
      </c>
      <c r="F1237" s="1" t="str">
        <f>TEXT(Sales_tbl[[#This Row],[Order Date]],"MMM")</f>
        <v>Apr</v>
      </c>
      <c r="G1237" s="1" t="str">
        <f>TEXT(Sales_tbl[[#This Row],[Order Date]],"YYY")</f>
        <v>2016</v>
      </c>
      <c r="H1237" t="s">
        <v>27</v>
      </c>
      <c r="I1237">
        <v>10</v>
      </c>
      <c r="J1237" s="4">
        <v>53.35</v>
      </c>
      <c r="K1237" s="4">
        <v>533.5</v>
      </c>
    </row>
    <row r="1238" spans="1:11" x14ac:dyDescent="0.25">
      <c r="A1238" t="s">
        <v>9</v>
      </c>
      <c r="B1238" t="s">
        <v>21</v>
      </c>
      <c r="C1238" t="s">
        <v>11</v>
      </c>
      <c r="D1238" t="s">
        <v>210</v>
      </c>
      <c r="E1238" s="1">
        <v>42461</v>
      </c>
      <c r="F1238" s="1" t="str">
        <f>TEXT(Sales_tbl[[#This Row],[Order Date]],"MMM")</f>
        <v>Apr</v>
      </c>
      <c r="G1238" s="1" t="str">
        <f>TEXT(Sales_tbl[[#This Row],[Order Date]],"YYY")</f>
        <v>2016</v>
      </c>
      <c r="H1238" t="s">
        <v>13</v>
      </c>
      <c r="I1238">
        <v>8</v>
      </c>
      <c r="J1238" s="4">
        <v>12.42</v>
      </c>
      <c r="K1238" s="4">
        <v>99.36</v>
      </c>
    </row>
    <row r="1239" spans="1:11" x14ac:dyDescent="0.25">
      <c r="A1239" t="s">
        <v>25</v>
      </c>
      <c r="B1239" t="s">
        <v>17</v>
      </c>
      <c r="C1239" t="s">
        <v>18</v>
      </c>
      <c r="D1239" t="s">
        <v>377</v>
      </c>
      <c r="E1239" s="1">
        <v>42461</v>
      </c>
      <c r="F1239" s="1" t="str">
        <f>TEXT(Sales_tbl[[#This Row],[Order Date]],"MMM")</f>
        <v>Apr</v>
      </c>
      <c r="G1239" s="1" t="str">
        <f>TEXT(Sales_tbl[[#This Row],[Order Date]],"YYY")</f>
        <v>2016</v>
      </c>
      <c r="H1239" t="s">
        <v>13</v>
      </c>
      <c r="I1239">
        <v>9</v>
      </c>
      <c r="J1239" s="4">
        <v>12.42</v>
      </c>
      <c r="K1239" s="4">
        <v>111.78</v>
      </c>
    </row>
    <row r="1240" spans="1:11" x14ac:dyDescent="0.25">
      <c r="A1240" t="s">
        <v>25</v>
      </c>
      <c r="B1240" t="s">
        <v>17</v>
      </c>
      <c r="C1240" t="s">
        <v>18</v>
      </c>
      <c r="D1240" t="s">
        <v>222</v>
      </c>
      <c r="E1240" s="1">
        <v>42461</v>
      </c>
      <c r="F1240" s="1" t="str">
        <f>TEXT(Sales_tbl[[#This Row],[Order Date]],"MMM")</f>
        <v>Apr</v>
      </c>
      <c r="G1240" s="1" t="str">
        <f>TEXT(Sales_tbl[[#This Row],[Order Date]],"YYY")</f>
        <v>2016</v>
      </c>
      <c r="H1240" t="s">
        <v>13</v>
      </c>
      <c r="I1240">
        <v>8</v>
      </c>
      <c r="J1240" s="4">
        <v>12.42</v>
      </c>
      <c r="K1240" s="4">
        <v>99.36</v>
      </c>
    </row>
    <row r="1241" spans="1:11" x14ac:dyDescent="0.25">
      <c r="A1241" t="s">
        <v>46</v>
      </c>
      <c r="B1241" t="s">
        <v>21</v>
      </c>
      <c r="C1241" t="s">
        <v>11</v>
      </c>
      <c r="D1241" t="s">
        <v>300</v>
      </c>
      <c r="E1241" s="1">
        <v>42461</v>
      </c>
      <c r="F1241" s="1" t="str">
        <f>TEXT(Sales_tbl[[#This Row],[Order Date]],"MMM")</f>
        <v>Apr</v>
      </c>
      <c r="G1241" s="1" t="str">
        <f>TEXT(Sales_tbl[[#This Row],[Order Date]],"YYY")</f>
        <v>2016</v>
      </c>
      <c r="H1241" t="s">
        <v>27</v>
      </c>
      <c r="I1241">
        <v>9</v>
      </c>
      <c r="J1241" s="4">
        <v>53.35</v>
      </c>
      <c r="K1241" s="4">
        <v>480.15000000000003</v>
      </c>
    </row>
    <row r="1242" spans="1:11" x14ac:dyDescent="0.25">
      <c r="A1242" t="s">
        <v>9</v>
      </c>
      <c r="B1242" t="s">
        <v>14</v>
      </c>
      <c r="C1242" t="s">
        <v>11</v>
      </c>
      <c r="D1242" t="s">
        <v>452</v>
      </c>
      <c r="E1242" s="1">
        <v>42461</v>
      </c>
      <c r="F1242" s="1" t="str">
        <f>TEXT(Sales_tbl[[#This Row],[Order Date]],"MMM")</f>
        <v>Apr</v>
      </c>
      <c r="G1242" s="1" t="str">
        <f>TEXT(Sales_tbl[[#This Row],[Order Date]],"YYY")</f>
        <v>2016</v>
      </c>
      <c r="H1242" t="s">
        <v>13</v>
      </c>
      <c r="I1242">
        <v>4</v>
      </c>
      <c r="J1242" s="4">
        <v>12.42</v>
      </c>
      <c r="K1242" s="4">
        <v>49.68</v>
      </c>
    </row>
    <row r="1243" spans="1:11" x14ac:dyDescent="0.25">
      <c r="A1243" t="s">
        <v>30</v>
      </c>
      <c r="B1243" t="s">
        <v>14</v>
      </c>
      <c r="C1243" t="s">
        <v>11</v>
      </c>
      <c r="D1243" t="s">
        <v>78</v>
      </c>
      <c r="E1243" s="1">
        <v>42461</v>
      </c>
      <c r="F1243" s="1" t="str">
        <f>TEXT(Sales_tbl[[#This Row],[Order Date]],"MMM")</f>
        <v>Apr</v>
      </c>
      <c r="G1243" s="1" t="str">
        <f>TEXT(Sales_tbl[[#This Row],[Order Date]],"YYY")</f>
        <v>2016</v>
      </c>
      <c r="H1243" t="s">
        <v>27</v>
      </c>
      <c r="I1243">
        <v>5</v>
      </c>
      <c r="J1243" s="4">
        <v>53.35</v>
      </c>
      <c r="K1243" s="4">
        <v>266.75</v>
      </c>
    </row>
    <row r="1244" spans="1:11" x14ac:dyDescent="0.25">
      <c r="A1244" t="s">
        <v>30</v>
      </c>
      <c r="B1244" t="s">
        <v>21</v>
      </c>
      <c r="C1244" t="s">
        <v>11</v>
      </c>
      <c r="D1244" t="s">
        <v>45</v>
      </c>
      <c r="E1244" s="1">
        <v>42461</v>
      </c>
      <c r="F1244" s="1" t="str">
        <f>TEXT(Sales_tbl[[#This Row],[Order Date]],"MMM")</f>
        <v>Apr</v>
      </c>
      <c r="G1244" s="1" t="str">
        <f>TEXT(Sales_tbl[[#This Row],[Order Date]],"YYY")</f>
        <v>2016</v>
      </c>
      <c r="H1244" t="s">
        <v>27</v>
      </c>
      <c r="I1244">
        <v>2</v>
      </c>
      <c r="J1244" s="4">
        <v>53.35</v>
      </c>
      <c r="K1244" s="4">
        <v>106.7</v>
      </c>
    </row>
    <row r="1245" spans="1:11" x14ac:dyDescent="0.25">
      <c r="A1245" t="s">
        <v>25</v>
      </c>
      <c r="B1245" t="s">
        <v>34</v>
      </c>
      <c r="C1245" t="s">
        <v>18</v>
      </c>
      <c r="D1245" t="s">
        <v>446</v>
      </c>
      <c r="E1245" s="1">
        <v>42461</v>
      </c>
      <c r="F1245" s="1" t="str">
        <f>TEXT(Sales_tbl[[#This Row],[Order Date]],"MMM")</f>
        <v>Apr</v>
      </c>
      <c r="G1245" s="1" t="str">
        <f>TEXT(Sales_tbl[[#This Row],[Order Date]],"YYY")</f>
        <v>2016</v>
      </c>
      <c r="H1245" t="s">
        <v>20</v>
      </c>
      <c r="I1245">
        <v>6</v>
      </c>
      <c r="J1245" s="4">
        <v>16.32</v>
      </c>
      <c r="K1245" s="4">
        <v>97.92</v>
      </c>
    </row>
    <row r="1246" spans="1:11" x14ac:dyDescent="0.25">
      <c r="A1246" t="s">
        <v>16</v>
      </c>
      <c r="B1246" t="s">
        <v>17</v>
      </c>
      <c r="C1246" t="s">
        <v>18</v>
      </c>
      <c r="D1246" t="s">
        <v>40</v>
      </c>
      <c r="E1246" s="1">
        <v>42461</v>
      </c>
      <c r="F1246" s="1" t="str">
        <f>TEXT(Sales_tbl[[#This Row],[Order Date]],"MMM")</f>
        <v>Apr</v>
      </c>
      <c r="G1246" s="1" t="str">
        <f>TEXT(Sales_tbl[[#This Row],[Order Date]],"YYY")</f>
        <v>2016</v>
      </c>
      <c r="H1246" t="s">
        <v>20</v>
      </c>
      <c r="I1246">
        <v>8</v>
      </c>
      <c r="J1246" s="4">
        <v>16.32</v>
      </c>
      <c r="K1246" s="4">
        <v>130.56</v>
      </c>
    </row>
    <row r="1247" spans="1:11" x14ac:dyDescent="0.25">
      <c r="A1247" t="s">
        <v>25</v>
      </c>
      <c r="B1247" t="s">
        <v>34</v>
      </c>
      <c r="C1247" t="s">
        <v>18</v>
      </c>
      <c r="D1247" t="s">
        <v>109</v>
      </c>
      <c r="E1247" s="1">
        <v>42462</v>
      </c>
      <c r="F1247" s="1" t="str">
        <f>TEXT(Sales_tbl[[#This Row],[Order Date]],"MMM")</f>
        <v>Apr</v>
      </c>
      <c r="G1247" s="1" t="str">
        <f>TEXT(Sales_tbl[[#This Row],[Order Date]],"YYY")</f>
        <v>2016</v>
      </c>
      <c r="H1247" t="s">
        <v>13</v>
      </c>
      <c r="I1247">
        <v>9</v>
      </c>
      <c r="J1247" s="4">
        <v>12.42</v>
      </c>
      <c r="K1247" s="4">
        <v>111.78</v>
      </c>
    </row>
    <row r="1248" spans="1:11" x14ac:dyDescent="0.25">
      <c r="A1248" t="s">
        <v>25</v>
      </c>
      <c r="B1248" t="s">
        <v>34</v>
      </c>
      <c r="C1248" t="s">
        <v>18</v>
      </c>
      <c r="D1248" t="s">
        <v>254</v>
      </c>
      <c r="E1248" s="1">
        <v>42462</v>
      </c>
      <c r="F1248" s="1" t="str">
        <f>TEXT(Sales_tbl[[#This Row],[Order Date]],"MMM")</f>
        <v>Apr</v>
      </c>
      <c r="G1248" s="1" t="str">
        <f>TEXT(Sales_tbl[[#This Row],[Order Date]],"YYY")</f>
        <v>2016</v>
      </c>
      <c r="H1248" t="s">
        <v>24</v>
      </c>
      <c r="I1248">
        <v>7</v>
      </c>
      <c r="J1248" s="4">
        <v>17.829999999999998</v>
      </c>
      <c r="K1248" s="4">
        <v>124.80999999999999</v>
      </c>
    </row>
    <row r="1249" spans="1:11" x14ac:dyDescent="0.25">
      <c r="A1249" t="s">
        <v>46</v>
      </c>
      <c r="B1249" t="s">
        <v>21</v>
      </c>
      <c r="C1249" t="s">
        <v>11</v>
      </c>
      <c r="D1249" t="s">
        <v>45</v>
      </c>
      <c r="E1249" s="1">
        <v>42462</v>
      </c>
      <c r="F1249" s="1" t="str">
        <f>TEXT(Sales_tbl[[#This Row],[Order Date]],"MMM")</f>
        <v>Apr</v>
      </c>
      <c r="G1249" s="1" t="str">
        <f>TEXT(Sales_tbl[[#This Row],[Order Date]],"YYY")</f>
        <v>2016</v>
      </c>
      <c r="H1249" t="s">
        <v>20</v>
      </c>
      <c r="I1249">
        <v>7</v>
      </c>
      <c r="J1249" s="4">
        <v>16.32</v>
      </c>
      <c r="K1249" s="4">
        <v>114.24000000000001</v>
      </c>
    </row>
    <row r="1250" spans="1:11" x14ac:dyDescent="0.25">
      <c r="A1250" t="s">
        <v>16</v>
      </c>
      <c r="B1250" t="s">
        <v>17</v>
      </c>
      <c r="C1250" t="s">
        <v>18</v>
      </c>
      <c r="D1250" t="s">
        <v>501</v>
      </c>
      <c r="E1250" s="1">
        <v>42462</v>
      </c>
      <c r="F1250" s="1" t="str">
        <f>TEXT(Sales_tbl[[#This Row],[Order Date]],"MMM")</f>
        <v>Apr</v>
      </c>
      <c r="G1250" s="1" t="str">
        <f>TEXT(Sales_tbl[[#This Row],[Order Date]],"YYY")</f>
        <v>2016</v>
      </c>
      <c r="H1250" t="s">
        <v>27</v>
      </c>
      <c r="I1250">
        <v>3</v>
      </c>
      <c r="J1250" s="4">
        <v>53.35</v>
      </c>
      <c r="K1250" s="4">
        <v>160.05000000000001</v>
      </c>
    </row>
    <row r="1251" spans="1:11" x14ac:dyDescent="0.25">
      <c r="A1251" t="s">
        <v>16</v>
      </c>
      <c r="B1251" t="s">
        <v>52</v>
      </c>
      <c r="C1251" t="s">
        <v>18</v>
      </c>
      <c r="D1251" t="s">
        <v>127</v>
      </c>
      <c r="E1251" s="1">
        <v>42462</v>
      </c>
      <c r="F1251" s="1" t="str">
        <f>TEXT(Sales_tbl[[#This Row],[Order Date]],"MMM")</f>
        <v>Apr</v>
      </c>
      <c r="G1251" s="1" t="str">
        <f>TEXT(Sales_tbl[[#This Row],[Order Date]],"YYY")</f>
        <v>2016</v>
      </c>
      <c r="H1251" t="s">
        <v>27</v>
      </c>
      <c r="I1251">
        <v>9</v>
      </c>
      <c r="J1251" s="4">
        <v>53.35</v>
      </c>
      <c r="K1251" s="4">
        <v>480.15000000000003</v>
      </c>
    </row>
    <row r="1252" spans="1:11" x14ac:dyDescent="0.25">
      <c r="A1252" t="s">
        <v>46</v>
      </c>
      <c r="B1252" t="s">
        <v>14</v>
      </c>
      <c r="C1252" t="s">
        <v>11</v>
      </c>
      <c r="D1252" t="s">
        <v>15</v>
      </c>
      <c r="E1252" s="1">
        <v>42462</v>
      </c>
      <c r="F1252" s="1" t="str">
        <f>TEXT(Sales_tbl[[#This Row],[Order Date]],"MMM")</f>
        <v>Apr</v>
      </c>
      <c r="G1252" s="1" t="str">
        <f>TEXT(Sales_tbl[[#This Row],[Order Date]],"YYY")</f>
        <v>2016</v>
      </c>
      <c r="H1252" t="s">
        <v>13</v>
      </c>
      <c r="I1252">
        <v>7</v>
      </c>
      <c r="J1252" s="4">
        <v>12.42</v>
      </c>
      <c r="K1252" s="4">
        <v>86.94</v>
      </c>
    </row>
    <row r="1253" spans="1:11" x14ac:dyDescent="0.25">
      <c r="A1253" t="s">
        <v>9</v>
      </c>
      <c r="B1253" t="s">
        <v>21</v>
      </c>
      <c r="C1253" t="s">
        <v>11</v>
      </c>
      <c r="D1253" t="s">
        <v>291</v>
      </c>
      <c r="E1253" s="1">
        <v>42462</v>
      </c>
      <c r="F1253" s="1" t="str">
        <f>TEXT(Sales_tbl[[#This Row],[Order Date]],"MMM")</f>
        <v>Apr</v>
      </c>
      <c r="G1253" s="1" t="str">
        <f>TEXT(Sales_tbl[[#This Row],[Order Date]],"YYY")</f>
        <v>2016</v>
      </c>
      <c r="H1253" t="s">
        <v>13</v>
      </c>
      <c r="I1253">
        <v>2</v>
      </c>
      <c r="J1253" s="4">
        <v>12.42</v>
      </c>
      <c r="K1253" s="4">
        <v>24.84</v>
      </c>
    </row>
    <row r="1254" spans="1:11" x14ac:dyDescent="0.25">
      <c r="A1254" t="s">
        <v>9</v>
      </c>
      <c r="B1254" t="s">
        <v>14</v>
      </c>
      <c r="C1254" t="s">
        <v>11</v>
      </c>
      <c r="D1254" t="s">
        <v>502</v>
      </c>
      <c r="E1254" s="1">
        <v>42462</v>
      </c>
      <c r="F1254" s="1" t="str">
        <f>TEXT(Sales_tbl[[#This Row],[Order Date]],"MMM")</f>
        <v>Apr</v>
      </c>
      <c r="G1254" s="1" t="str">
        <f>TEXT(Sales_tbl[[#This Row],[Order Date]],"YYY")</f>
        <v>2016</v>
      </c>
      <c r="H1254" t="s">
        <v>13</v>
      </c>
      <c r="I1254">
        <v>2</v>
      </c>
      <c r="J1254" s="4">
        <v>12.42</v>
      </c>
      <c r="K1254" s="4">
        <v>24.84</v>
      </c>
    </row>
    <row r="1255" spans="1:11" x14ac:dyDescent="0.25">
      <c r="A1255" t="s">
        <v>25</v>
      </c>
      <c r="B1255" t="s">
        <v>17</v>
      </c>
      <c r="C1255" t="s">
        <v>18</v>
      </c>
      <c r="D1255" t="s">
        <v>111</v>
      </c>
      <c r="E1255" s="1">
        <v>42462</v>
      </c>
      <c r="F1255" s="1" t="str">
        <f>TEXT(Sales_tbl[[#This Row],[Order Date]],"MMM")</f>
        <v>Apr</v>
      </c>
      <c r="G1255" s="1" t="str">
        <f>TEXT(Sales_tbl[[#This Row],[Order Date]],"YYY")</f>
        <v>2016</v>
      </c>
      <c r="H1255" t="s">
        <v>13</v>
      </c>
      <c r="I1255">
        <v>10</v>
      </c>
      <c r="J1255" s="4">
        <v>12.42</v>
      </c>
      <c r="K1255" s="4">
        <v>124.2</v>
      </c>
    </row>
    <row r="1256" spans="1:11" x14ac:dyDescent="0.25">
      <c r="A1256" t="s">
        <v>9</v>
      </c>
      <c r="B1256" t="s">
        <v>14</v>
      </c>
      <c r="C1256" t="s">
        <v>11</v>
      </c>
      <c r="D1256" t="s">
        <v>51</v>
      </c>
      <c r="E1256" s="1">
        <v>42462</v>
      </c>
      <c r="F1256" s="1" t="str">
        <f>TEXT(Sales_tbl[[#This Row],[Order Date]],"MMM")</f>
        <v>Apr</v>
      </c>
      <c r="G1256" s="1" t="str">
        <f>TEXT(Sales_tbl[[#This Row],[Order Date]],"YYY")</f>
        <v>2016</v>
      </c>
      <c r="H1256" t="s">
        <v>20</v>
      </c>
      <c r="I1256">
        <v>3</v>
      </c>
      <c r="J1256" s="4">
        <v>16.32</v>
      </c>
      <c r="K1256" s="4">
        <v>48.96</v>
      </c>
    </row>
    <row r="1257" spans="1:11" x14ac:dyDescent="0.25">
      <c r="A1257" t="s">
        <v>30</v>
      </c>
      <c r="B1257" t="s">
        <v>68</v>
      </c>
      <c r="C1257" t="s">
        <v>11</v>
      </c>
      <c r="D1257" t="s">
        <v>129</v>
      </c>
      <c r="E1257" s="1">
        <v>42462</v>
      </c>
      <c r="F1257" s="1" t="str">
        <f>TEXT(Sales_tbl[[#This Row],[Order Date]],"MMM")</f>
        <v>Apr</v>
      </c>
      <c r="G1257" s="1" t="str">
        <f>TEXT(Sales_tbl[[#This Row],[Order Date]],"YYY")</f>
        <v>2016</v>
      </c>
      <c r="H1257" t="s">
        <v>27</v>
      </c>
      <c r="I1257">
        <v>10</v>
      </c>
      <c r="J1257" s="4">
        <v>53.35</v>
      </c>
      <c r="K1257" s="4">
        <v>533.5</v>
      </c>
    </row>
    <row r="1258" spans="1:11" x14ac:dyDescent="0.25">
      <c r="A1258" t="s">
        <v>9</v>
      </c>
      <c r="B1258" t="s">
        <v>14</v>
      </c>
      <c r="C1258" t="s">
        <v>11</v>
      </c>
      <c r="D1258" t="s">
        <v>290</v>
      </c>
      <c r="E1258" s="1">
        <v>42462</v>
      </c>
      <c r="F1258" s="1" t="str">
        <f>TEXT(Sales_tbl[[#This Row],[Order Date]],"MMM")</f>
        <v>Apr</v>
      </c>
      <c r="G1258" s="1" t="str">
        <f>TEXT(Sales_tbl[[#This Row],[Order Date]],"YYY")</f>
        <v>2016</v>
      </c>
      <c r="H1258" t="s">
        <v>27</v>
      </c>
      <c r="I1258">
        <v>4</v>
      </c>
      <c r="J1258" s="4">
        <v>53.35</v>
      </c>
      <c r="K1258" s="4">
        <v>213.4</v>
      </c>
    </row>
    <row r="1259" spans="1:11" x14ac:dyDescent="0.25">
      <c r="A1259" t="s">
        <v>16</v>
      </c>
      <c r="B1259" t="s">
        <v>34</v>
      </c>
      <c r="C1259" t="s">
        <v>18</v>
      </c>
      <c r="D1259" t="s">
        <v>254</v>
      </c>
      <c r="E1259" s="1">
        <v>42462</v>
      </c>
      <c r="F1259" s="1" t="str">
        <f>TEXT(Sales_tbl[[#This Row],[Order Date]],"MMM")</f>
        <v>Apr</v>
      </c>
      <c r="G1259" s="1" t="str">
        <f>TEXT(Sales_tbl[[#This Row],[Order Date]],"YYY")</f>
        <v>2016</v>
      </c>
      <c r="H1259" t="s">
        <v>24</v>
      </c>
      <c r="I1259">
        <v>1</v>
      </c>
      <c r="J1259" s="4">
        <v>17.829999999999998</v>
      </c>
      <c r="K1259" s="4">
        <v>17.829999999999998</v>
      </c>
    </row>
    <row r="1260" spans="1:11" x14ac:dyDescent="0.25">
      <c r="A1260" t="s">
        <v>9</v>
      </c>
      <c r="B1260" t="s">
        <v>68</v>
      </c>
      <c r="C1260" t="s">
        <v>11</v>
      </c>
      <c r="D1260" t="s">
        <v>384</v>
      </c>
      <c r="E1260" s="1">
        <v>42462</v>
      </c>
      <c r="F1260" s="1" t="str">
        <f>TEXT(Sales_tbl[[#This Row],[Order Date]],"MMM")</f>
        <v>Apr</v>
      </c>
      <c r="G1260" s="1" t="str">
        <f>TEXT(Sales_tbl[[#This Row],[Order Date]],"YYY")</f>
        <v>2016</v>
      </c>
      <c r="H1260" t="s">
        <v>13</v>
      </c>
      <c r="I1260">
        <v>6</v>
      </c>
      <c r="J1260" s="4">
        <v>12.42</v>
      </c>
      <c r="K1260" s="4">
        <v>74.52</v>
      </c>
    </row>
    <row r="1261" spans="1:11" x14ac:dyDescent="0.25">
      <c r="A1261" t="s">
        <v>9</v>
      </c>
      <c r="B1261" t="s">
        <v>10</v>
      </c>
      <c r="C1261" t="s">
        <v>11</v>
      </c>
      <c r="D1261" t="s">
        <v>101</v>
      </c>
      <c r="E1261" s="1">
        <v>42463</v>
      </c>
      <c r="F1261" s="1" t="str">
        <f>TEXT(Sales_tbl[[#This Row],[Order Date]],"MMM")</f>
        <v>Apr</v>
      </c>
      <c r="G1261" s="1" t="str">
        <f>TEXT(Sales_tbl[[#This Row],[Order Date]],"YYY")</f>
        <v>2016</v>
      </c>
      <c r="H1261" t="s">
        <v>13</v>
      </c>
      <c r="I1261">
        <v>5</v>
      </c>
      <c r="J1261" s="4">
        <v>12.42</v>
      </c>
      <c r="K1261" s="4">
        <v>62.1</v>
      </c>
    </row>
    <row r="1262" spans="1:11" x14ac:dyDescent="0.25">
      <c r="A1262" t="s">
        <v>30</v>
      </c>
      <c r="B1262" t="s">
        <v>10</v>
      </c>
      <c r="C1262" t="s">
        <v>11</v>
      </c>
      <c r="D1262" t="s">
        <v>73</v>
      </c>
      <c r="E1262" s="1">
        <v>42463</v>
      </c>
      <c r="F1262" s="1" t="str">
        <f>TEXT(Sales_tbl[[#This Row],[Order Date]],"MMM")</f>
        <v>Apr</v>
      </c>
      <c r="G1262" s="1" t="str">
        <f>TEXT(Sales_tbl[[#This Row],[Order Date]],"YYY")</f>
        <v>2016</v>
      </c>
      <c r="H1262" t="s">
        <v>24</v>
      </c>
      <c r="I1262">
        <v>7</v>
      </c>
      <c r="J1262" s="4">
        <v>17.829999999999998</v>
      </c>
      <c r="K1262" s="4">
        <v>124.80999999999999</v>
      </c>
    </row>
    <row r="1263" spans="1:11" x14ac:dyDescent="0.25">
      <c r="A1263" t="s">
        <v>9</v>
      </c>
      <c r="B1263" t="s">
        <v>14</v>
      </c>
      <c r="C1263" t="s">
        <v>11</v>
      </c>
      <c r="D1263" t="s">
        <v>15</v>
      </c>
      <c r="E1263" s="1">
        <v>42463</v>
      </c>
      <c r="F1263" s="1" t="str">
        <f>TEXT(Sales_tbl[[#This Row],[Order Date]],"MMM")</f>
        <v>Apr</v>
      </c>
      <c r="G1263" s="1" t="str">
        <f>TEXT(Sales_tbl[[#This Row],[Order Date]],"YYY")</f>
        <v>2016</v>
      </c>
      <c r="H1263" t="s">
        <v>13</v>
      </c>
      <c r="I1263">
        <v>5</v>
      </c>
      <c r="J1263" s="4">
        <v>12.42</v>
      </c>
      <c r="K1263" s="4">
        <v>62.1</v>
      </c>
    </row>
    <row r="1264" spans="1:11" x14ac:dyDescent="0.25">
      <c r="A1264" t="s">
        <v>46</v>
      </c>
      <c r="B1264" t="s">
        <v>10</v>
      </c>
      <c r="C1264" t="s">
        <v>11</v>
      </c>
      <c r="D1264" t="s">
        <v>354</v>
      </c>
      <c r="E1264" s="1">
        <v>42463</v>
      </c>
      <c r="F1264" s="1" t="str">
        <f>TEXT(Sales_tbl[[#This Row],[Order Date]],"MMM")</f>
        <v>Apr</v>
      </c>
      <c r="G1264" s="1" t="str">
        <f>TEXT(Sales_tbl[[#This Row],[Order Date]],"YYY")</f>
        <v>2016</v>
      </c>
      <c r="H1264" t="s">
        <v>24</v>
      </c>
      <c r="I1264">
        <v>1</v>
      </c>
      <c r="J1264" s="4">
        <v>17.829999999999998</v>
      </c>
      <c r="K1264" s="4">
        <v>17.829999999999998</v>
      </c>
    </row>
    <row r="1265" spans="1:11" x14ac:dyDescent="0.25">
      <c r="A1265" t="s">
        <v>16</v>
      </c>
      <c r="B1265" t="s">
        <v>17</v>
      </c>
      <c r="C1265" t="s">
        <v>18</v>
      </c>
      <c r="D1265" t="s">
        <v>150</v>
      </c>
      <c r="E1265" s="1">
        <v>42463</v>
      </c>
      <c r="F1265" s="1" t="str">
        <f>TEXT(Sales_tbl[[#This Row],[Order Date]],"MMM")</f>
        <v>Apr</v>
      </c>
      <c r="G1265" s="1" t="str">
        <f>TEXT(Sales_tbl[[#This Row],[Order Date]],"YYY")</f>
        <v>2016</v>
      </c>
      <c r="H1265" t="s">
        <v>20</v>
      </c>
      <c r="I1265">
        <v>6</v>
      </c>
      <c r="J1265" s="4">
        <v>16.32</v>
      </c>
      <c r="K1265" s="4">
        <v>97.92</v>
      </c>
    </row>
    <row r="1266" spans="1:11" x14ac:dyDescent="0.25">
      <c r="A1266" t="s">
        <v>25</v>
      </c>
      <c r="B1266" t="s">
        <v>17</v>
      </c>
      <c r="C1266" t="s">
        <v>18</v>
      </c>
      <c r="D1266" t="s">
        <v>340</v>
      </c>
      <c r="E1266" s="1">
        <v>42463</v>
      </c>
      <c r="F1266" s="1" t="str">
        <f>TEXT(Sales_tbl[[#This Row],[Order Date]],"MMM")</f>
        <v>Apr</v>
      </c>
      <c r="G1266" s="1" t="str">
        <f>TEXT(Sales_tbl[[#This Row],[Order Date]],"YYY")</f>
        <v>2016</v>
      </c>
      <c r="H1266" t="s">
        <v>20</v>
      </c>
      <c r="I1266">
        <v>3</v>
      </c>
      <c r="J1266" s="4">
        <v>16.32</v>
      </c>
      <c r="K1266" s="4">
        <v>48.96</v>
      </c>
    </row>
    <row r="1267" spans="1:11" x14ac:dyDescent="0.25">
      <c r="A1267" t="s">
        <v>30</v>
      </c>
      <c r="B1267" t="s">
        <v>14</v>
      </c>
      <c r="C1267" t="s">
        <v>11</v>
      </c>
      <c r="D1267" t="s">
        <v>212</v>
      </c>
      <c r="E1267" s="1">
        <v>42463</v>
      </c>
      <c r="F1267" s="1" t="str">
        <f>TEXT(Sales_tbl[[#This Row],[Order Date]],"MMM")</f>
        <v>Apr</v>
      </c>
      <c r="G1267" s="1" t="str">
        <f>TEXT(Sales_tbl[[#This Row],[Order Date]],"YYY")</f>
        <v>2016</v>
      </c>
      <c r="H1267" t="s">
        <v>13</v>
      </c>
      <c r="I1267">
        <v>5</v>
      </c>
      <c r="J1267" s="4">
        <v>12.42</v>
      </c>
      <c r="K1267" s="4">
        <v>62.1</v>
      </c>
    </row>
    <row r="1268" spans="1:11" x14ac:dyDescent="0.25">
      <c r="A1268" t="s">
        <v>16</v>
      </c>
      <c r="B1268" t="s">
        <v>122</v>
      </c>
      <c r="C1268" t="s">
        <v>18</v>
      </c>
      <c r="D1268" t="s">
        <v>492</v>
      </c>
      <c r="E1268" s="1">
        <v>42463</v>
      </c>
      <c r="F1268" s="1" t="str">
        <f>TEXT(Sales_tbl[[#This Row],[Order Date]],"MMM")</f>
        <v>Apr</v>
      </c>
      <c r="G1268" s="1" t="str">
        <f>TEXT(Sales_tbl[[#This Row],[Order Date]],"YYY")</f>
        <v>2016</v>
      </c>
      <c r="H1268" t="s">
        <v>13</v>
      </c>
      <c r="I1268">
        <v>6</v>
      </c>
      <c r="J1268" s="4">
        <v>12.42</v>
      </c>
      <c r="K1268" s="4">
        <v>74.52</v>
      </c>
    </row>
    <row r="1269" spans="1:11" x14ac:dyDescent="0.25">
      <c r="A1269" t="s">
        <v>9</v>
      </c>
      <c r="B1269" t="s">
        <v>14</v>
      </c>
      <c r="C1269" t="s">
        <v>11</v>
      </c>
      <c r="D1269" t="s">
        <v>135</v>
      </c>
      <c r="E1269" s="1">
        <v>42463</v>
      </c>
      <c r="F1269" s="1" t="str">
        <f>TEXT(Sales_tbl[[#This Row],[Order Date]],"MMM")</f>
        <v>Apr</v>
      </c>
      <c r="G1269" s="1" t="str">
        <f>TEXT(Sales_tbl[[#This Row],[Order Date]],"YYY")</f>
        <v>2016</v>
      </c>
      <c r="H1269" t="s">
        <v>13</v>
      </c>
      <c r="I1269">
        <v>1</v>
      </c>
      <c r="J1269" s="4">
        <v>12.42</v>
      </c>
      <c r="K1269" s="4">
        <v>12.42</v>
      </c>
    </row>
    <row r="1270" spans="1:11" x14ac:dyDescent="0.25">
      <c r="A1270" t="s">
        <v>30</v>
      </c>
      <c r="B1270" t="s">
        <v>10</v>
      </c>
      <c r="C1270" t="s">
        <v>11</v>
      </c>
      <c r="D1270" t="s">
        <v>296</v>
      </c>
      <c r="E1270" s="1">
        <v>42463</v>
      </c>
      <c r="F1270" s="1" t="str">
        <f>TEXT(Sales_tbl[[#This Row],[Order Date]],"MMM")</f>
        <v>Apr</v>
      </c>
      <c r="G1270" s="1" t="str">
        <f>TEXT(Sales_tbl[[#This Row],[Order Date]],"YYY")</f>
        <v>2016</v>
      </c>
      <c r="H1270" t="s">
        <v>24</v>
      </c>
      <c r="I1270">
        <v>1</v>
      </c>
      <c r="J1270" s="4">
        <v>17.829999999999998</v>
      </c>
      <c r="K1270" s="4">
        <v>17.829999999999998</v>
      </c>
    </row>
    <row r="1271" spans="1:11" x14ac:dyDescent="0.25">
      <c r="A1271" t="s">
        <v>16</v>
      </c>
      <c r="B1271" t="s">
        <v>17</v>
      </c>
      <c r="C1271" t="s">
        <v>18</v>
      </c>
      <c r="D1271" t="s">
        <v>366</v>
      </c>
      <c r="E1271" s="1">
        <v>42464</v>
      </c>
      <c r="F1271" s="1" t="str">
        <f>TEXT(Sales_tbl[[#This Row],[Order Date]],"MMM")</f>
        <v>Apr</v>
      </c>
      <c r="G1271" s="1" t="str">
        <f>TEXT(Sales_tbl[[#This Row],[Order Date]],"YYY")</f>
        <v>2016</v>
      </c>
      <c r="H1271" t="s">
        <v>27</v>
      </c>
      <c r="I1271">
        <v>1</v>
      </c>
      <c r="J1271" s="4">
        <v>53.35</v>
      </c>
      <c r="K1271" s="4">
        <v>53.35</v>
      </c>
    </row>
    <row r="1272" spans="1:11" x14ac:dyDescent="0.25">
      <c r="A1272" t="s">
        <v>30</v>
      </c>
      <c r="B1272" t="s">
        <v>10</v>
      </c>
      <c r="C1272" t="s">
        <v>11</v>
      </c>
      <c r="D1272" t="s">
        <v>283</v>
      </c>
      <c r="E1272" s="1">
        <v>42464</v>
      </c>
      <c r="F1272" s="1" t="str">
        <f>TEXT(Sales_tbl[[#This Row],[Order Date]],"MMM")</f>
        <v>Apr</v>
      </c>
      <c r="G1272" s="1" t="str">
        <f>TEXT(Sales_tbl[[#This Row],[Order Date]],"YYY")</f>
        <v>2016</v>
      </c>
      <c r="H1272" t="s">
        <v>13</v>
      </c>
      <c r="I1272">
        <v>4</v>
      </c>
      <c r="J1272" s="4">
        <v>12.42</v>
      </c>
      <c r="K1272" s="4">
        <v>49.68</v>
      </c>
    </row>
    <row r="1273" spans="1:11" x14ac:dyDescent="0.25">
      <c r="A1273" t="s">
        <v>25</v>
      </c>
      <c r="B1273" t="s">
        <v>17</v>
      </c>
      <c r="C1273" t="s">
        <v>18</v>
      </c>
      <c r="D1273" t="s">
        <v>503</v>
      </c>
      <c r="E1273" s="1">
        <v>42464</v>
      </c>
      <c r="F1273" s="1" t="str">
        <f>TEXT(Sales_tbl[[#This Row],[Order Date]],"MMM")</f>
        <v>Apr</v>
      </c>
      <c r="G1273" s="1" t="str">
        <f>TEXT(Sales_tbl[[#This Row],[Order Date]],"YYY")</f>
        <v>2016</v>
      </c>
      <c r="H1273" t="s">
        <v>20</v>
      </c>
      <c r="I1273">
        <v>4</v>
      </c>
      <c r="J1273" s="4">
        <v>16.32</v>
      </c>
      <c r="K1273" s="4">
        <v>65.28</v>
      </c>
    </row>
    <row r="1274" spans="1:11" x14ac:dyDescent="0.25">
      <c r="A1274" t="s">
        <v>46</v>
      </c>
      <c r="B1274" t="s">
        <v>68</v>
      </c>
      <c r="C1274" t="s">
        <v>11</v>
      </c>
      <c r="D1274" t="s">
        <v>485</v>
      </c>
      <c r="E1274" s="1">
        <v>42464</v>
      </c>
      <c r="F1274" s="1" t="str">
        <f>TEXT(Sales_tbl[[#This Row],[Order Date]],"MMM")</f>
        <v>Apr</v>
      </c>
      <c r="G1274" s="1" t="str">
        <f>TEXT(Sales_tbl[[#This Row],[Order Date]],"YYY")</f>
        <v>2016</v>
      </c>
      <c r="H1274" t="s">
        <v>24</v>
      </c>
      <c r="I1274">
        <v>8</v>
      </c>
      <c r="J1274" s="4">
        <v>17.829999999999998</v>
      </c>
      <c r="K1274" s="4">
        <v>142.63999999999999</v>
      </c>
    </row>
    <row r="1275" spans="1:11" x14ac:dyDescent="0.25">
      <c r="A1275" t="s">
        <v>16</v>
      </c>
      <c r="B1275" t="s">
        <v>52</v>
      </c>
      <c r="C1275" t="s">
        <v>18</v>
      </c>
      <c r="D1275" t="s">
        <v>107</v>
      </c>
      <c r="E1275" s="1">
        <v>42464</v>
      </c>
      <c r="F1275" s="1" t="str">
        <f>TEXT(Sales_tbl[[#This Row],[Order Date]],"MMM")</f>
        <v>Apr</v>
      </c>
      <c r="G1275" s="1" t="str">
        <f>TEXT(Sales_tbl[[#This Row],[Order Date]],"YYY")</f>
        <v>2016</v>
      </c>
      <c r="H1275" t="s">
        <v>24</v>
      </c>
      <c r="I1275">
        <v>3</v>
      </c>
      <c r="J1275" s="4">
        <v>17.829999999999998</v>
      </c>
      <c r="K1275" s="4">
        <v>53.489999999999995</v>
      </c>
    </row>
    <row r="1276" spans="1:11" x14ac:dyDescent="0.25">
      <c r="A1276" t="s">
        <v>9</v>
      </c>
      <c r="B1276" t="s">
        <v>21</v>
      </c>
      <c r="C1276" t="s">
        <v>11</v>
      </c>
      <c r="D1276" t="s">
        <v>191</v>
      </c>
      <c r="E1276" s="1">
        <v>42464</v>
      </c>
      <c r="F1276" s="1" t="str">
        <f>TEXT(Sales_tbl[[#This Row],[Order Date]],"MMM")</f>
        <v>Apr</v>
      </c>
      <c r="G1276" s="1" t="str">
        <f>TEXT(Sales_tbl[[#This Row],[Order Date]],"YYY")</f>
        <v>2016</v>
      </c>
      <c r="H1276" t="s">
        <v>13</v>
      </c>
      <c r="I1276">
        <v>7</v>
      </c>
      <c r="J1276" s="4">
        <v>12.42</v>
      </c>
      <c r="K1276" s="4">
        <v>86.94</v>
      </c>
    </row>
    <row r="1277" spans="1:11" x14ac:dyDescent="0.25">
      <c r="A1277" t="s">
        <v>30</v>
      </c>
      <c r="B1277" t="s">
        <v>14</v>
      </c>
      <c r="C1277" t="s">
        <v>11</v>
      </c>
      <c r="D1277" t="s">
        <v>353</v>
      </c>
      <c r="E1277" s="1">
        <v>42464</v>
      </c>
      <c r="F1277" s="1" t="str">
        <f>TEXT(Sales_tbl[[#This Row],[Order Date]],"MMM")</f>
        <v>Apr</v>
      </c>
      <c r="G1277" s="1" t="str">
        <f>TEXT(Sales_tbl[[#This Row],[Order Date]],"YYY")</f>
        <v>2016</v>
      </c>
      <c r="H1277" t="s">
        <v>27</v>
      </c>
      <c r="I1277">
        <v>8</v>
      </c>
      <c r="J1277" s="4">
        <v>53.35</v>
      </c>
      <c r="K1277" s="4">
        <v>426.8</v>
      </c>
    </row>
    <row r="1278" spans="1:11" x14ac:dyDescent="0.25">
      <c r="A1278" t="s">
        <v>9</v>
      </c>
      <c r="B1278" t="s">
        <v>10</v>
      </c>
      <c r="C1278" t="s">
        <v>11</v>
      </c>
      <c r="D1278" t="s">
        <v>339</v>
      </c>
      <c r="E1278" s="1">
        <v>42464</v>
      </c>
      <c r="F1278" s="1" t="str">
        <f>TEXT(Sales_tbl[[#This Row],[Order Date]],"MMM")</f>
        <v>Apr</v>
      </c>
      <c r="G1278" s="1" t="str">
        <f>TEXT(Sales_tbl[[#This Row],[Order Date]],"YYY")</f>
        <v>2016</v>
      </c>
      <c r="H1278" t="s">
        <v>27</v>
      </c>
      <c r="I1278">
        <v>7</v>
      </c>
      <c r="J1278" s="4">
        <v>53.35</v>
      </c>
      <c r="K1278" s="4">
        <v>373.45</v>
      </c>
    </row>
    <row r="1279" spans="1:11" x14ac:dyDescent="0.25">
      <c r="A1279" t="s">
        <v>9</v>
      </c>
      <c r="B1279" t="s">
        <v>68</v>
      </c>
      <c r="C1279" t="s">
        <v>11</v>
      </c>
      <c r="D1279" t="s">
        <v>361</v>
      </c>
      <c r="E1279" s="1">
        <v>42464</v>
      </c>
      <c r="F1279" s="1" t="str">
        <f>TEXT(Sales_tbl[[#This Row],[Order Date]],"MMM")</f>
        <v>Apr</v>
      </c>
      <c r="G1279" s="1" t="str">
        <f>TEXT(Sales_tbl[[#This Row],[Order Date]],"YYY")</f>
        <v>2016</v>
      </c>
      <c r="H1279" t="s">
        <v>27</v>
      </c>
      <c r="I1279">
        <v>10</v>
      </c>
      <c r="J1279" s="4">
        <v>53.35</v>
      </c>
      <c r="K1279" s="4">
        <v>533.5</v>
      </c>
    </row>
    <row r="1280" spans="1:11" x14ac:dyDescent="0.25">
      <c r="A1280" t="s">
        <v>9</v>
      </c>
      <c r="B1280" t="s">
        <v>14</v>
      </c>
      <c r="C1280" t="s">
        <v>11</v>
      </c>
      <c r="D1280" t="s">
        <v>38</v>
      </c>
      <c r="E1280" s="1">
        <v>42465</v>
      </c>
      <c r="F1280" s="1" t="str">
        <f>TEXT(Sales_tbl[[#This Row],[Order Date]],"MMM")</f>
        <v>Apr</v>
      </c>
      <c r="G1280" s="1" t="str">
        <f>TEXT(Sales_tbl[[#This Row],[Order Date]],"YYY")</f>
        <v>2016</v>
      </c>
      <c r="H1280" t="s">
        <v>20</v>
      </c>
      <c r="I1280">
        <v>1</v>
      </c>
      <c r="J1280" s="4">
        <v>16.32</v>
      </c>
      <c r="K1280" s="4">
        <v>16.32</v>
      </c>
    </row>
    <row r="1281" spans="1:11" x14ac:dyDescent="0.25">
      <c r="A1281" t="s">
        <v>9</v>
      </c>
      <c r="B1281" t="s">
        <v>21</v>
      </c>
      <c r="C1281" t="s">
        <v>11</v>
      </c>
      <c r="D1281" t="s">
        <v>90</v>
      </c>
      <c r="E1281" s="1">
        <v>42465</v>
      </c>
      <c r="F1281" s="1" t="str">
        <f>TEXT(Sales_tbl[[#This Row],[Order Date]],"MMM")</f>
        <v>Apr</v>
      </c>
      <c r="G1281" s="1" t="str">
        <f>TEXT(Sales_tbl[[#This Row],[Order Date]],"YYY")</f>
        <v>2016</v>
      </c>
      <c r="H1281" t="s">
        <v>24</v>
      </c>
      <c r="I1281">
        <v>7</v>
      </c>
      <c r="J1281" s="4">
        <v>17.829999999999998</v>
      </c>
      <c r="K1281" s="4">
        <v>124.80999999999999</v>
      </c>
    </row>
    <row r="1282" spans="1:11" x14ac:dyDescent="0.25">
      <c r="A1282" t="s">
        <v>25</v>
      </c>
      <c r="B1282" t="s">
        <v>17</v>
      </c>
      <c r="C1282" t="s">
        <v>18</v>
      </c>
      <c r="D1282" t="s">
        <v>19</v>
      </c>
      <c r="E1282" s="1">
        <v>42465</v>
      </c>
      <c r="F1282" s="1" t="str">
        <f>TEXT(Sales_tbl[[#This Row],[Order Date]],"MMM")</f>
        <v>Apr</v>
      </c>
      <c r="G1282" s="1" t="str">
        <f>TEXT(Sales_tbl[[#This Row],[Order Date]],"YYY")</f>
        <v>2016</v>
      </c>
      <c r="H1282" t="s">
        <v>20</v>
      </c>
      <c r="I1282">
        <v>6</v>
      </c>
      <c r="J1282" s="4">
        <v>16.32</v>
      </c>
      <c r="K1282" s="4">
        <v>97.92</v>
      </c>
    </row>
    <row r="1283" spans="1:11" x14ac:dyDescent="0.25">
      <c r="A1283" t="s">
        <v>16</v>
      </c>
      <c r="B1283" t="s">
        <v>17</v>
      </c>
      <c r="C1283" t="s">
        <v>18</v>
      </c>
      <c r="D1283" t="s">
        <v>436</v>
      </c>
      <c r="E1283" s="1">
        <v>42465</v>
      </c>
      <c r="F1283" s="1" t="str">
        <f>TEXT(Sales_tbl[[#This Row],[Order Date]],"MMM")</f>
        <v>Apr</v>
      </c>
      <c r="G1283" s="1" t="str">
        <f>TEXT(Sales_tbl[[#This Row],[Order Date]],"YYY")</f>
        <v>2016</v>
      </c>
      <c r="H1283" t="s">
        <v>27</v>
      </c>
      <c r="I1283">
        <v>2</v>
      </c>
      <c r="J1283" s="4">
        <v>53.35</v>
      </c>
      <c r="K1283" s="4">
        <v>106.7</v>
      </c>
    </row>
    <row r="1284" spans="1:11" x14ac:dyDescent="0.25">
      <c r="A1284" t="s">
        <v>30</v>
      </c>
      <c r="B1284" t="s">
        <v>68</v>
      </c>
      <c r="C1284" t="s">
        <v>11</v>
      </c>
      <c r="D1284" t="s">
        <v>304</v>
      </c>
      <c r="E1284" s="1">
        <v>42465</v>
      </c>
      <c r="F1284" s="1" t="str">
        <f>TEXT(Sales_tbl[[#This Row],[Order Date]],"MMM")</f>
        <v>Apr</v>
      </c>
      <c r="G1284" s="1" t="str">
        <f>TEXT(Sales_tbl[[#This Row],[Order Date]],"YYY")</f>
        <v>2016</v>
      </c>
      <c r="H1284" t="s">
        <v>20</v>
      </c>
      <c r="I1284">
        <v>2</v>
      </c>
      <c r="J1284" s="4">
        <v>16.32</v>
      </c>
      <c r="K1284" s="4">
        <v>32.64</v>
      </c>
    </row>
    <row r="1285" spans="1:11" x14ac:dyDescent="0.25">
      <c r="A1285" t="s">
        <v>9</v>
      </c>
      <c r="B1285" t="s">
        <v>10</v>
      </c>
      <c r="C1285" t="s">
        <v>11</v>
      </c>
      <c r="D1285" t="s">
        <v>87</v>
      </c>
      <c r="E1285" s="1">
        <v>42465</v>
      </c>
      <c r="F1285" s="1" t="str">
        <f>TEXT(Sales_tbl[[#This Row],[Order Date]],"MMM")</f>
        <v>Apr</v>
      </c>
      <c r="G1285" s="1" t="str">
        <f>TEXT(Sales_tbl[[#This Row],[Order Date]],"YYY")</f>
        <v>2016</v>
      </c>
      <c r="H1285" t="s">
        <v>27</v>
      </c>
      <c r="I1285">
        <v>3</v>
      </c>
      <c r="J1285" s="4">
        <v>53.35</v>
      </c>
      <c r="K1285" s="4">
        <v>160.05000000000001</v>
      </c>
    </row>
    <row r="1286" spans="1:11" x14ac:dyDescent="0.25">
      <c r="A1286" t="s">
        <v>16</v>
      </c>
      <c r="B1286" t="s">
        <v>52</v>
      </c>
      <c r="C1286" t="s">
        <v>18</v>
      </c>
      <c r="D1286" t="s">
        <v>243</v>
      </c>
      <c r="E1286" s="1">
        <v>42465</v>
      </c>
      <c r="F1286" s="1" t="str">
        <f>TEXT(Sales_tbl[[#This Row],[Order Date]],"MMM")</f>
        <v>Apr</v>
      </c>
      <c r="G1286" s="1" t="str">
        <f>TEXT(Sales_tbl[[#This Row],[Order Date]],"YYY")</f>
        <v>2016</v>
      </c>
      <c r="H1286" t="s">
        <v>20</v>
      </c>
      <c r="I1286">
        <v>5</v>
      </c>
      <c r="J1286" s="4">
        <v>16.32</v>
      </c>
      <c r="K1286" s="4">
        <v>81.599999999999994</v>
      </c>
    </row>
    <row r="1287" spans="1:11" x14ac:dyDescent="0.25">
      <c r="A1287" t="s">
        <v>9</v>
      </c>
      <c r="B1287" t="s">
        <v>14</v>
      </c>
      <c r="C1287" t="s">
        <v>11</v>
      </c>
      <c r="D1287" t="s">
        <v>225</v>
      </c>
      <c r="E1287" s="1">
        <v>42465</v>
      </c>
      <c r="F1287" s="1" t="str">
        <f>TEXT(Sales_tbl[[#This Row],[Order Date]],"MMM")</f>
        <v>Apr</v>
      </c>
      <c r="G1287" s="1" t="str">
        <f>TEXT(Sales_tbl[[#This Row],[Order Date]],"YYY")</f>
        <v>2016</v>
      </c>
      <c r="H1287" t="s">
        <v>27</v>
      </c>
      <c r="I1287">
        <v>3</v>
      </c>
      <c r="J1287" s="4">
        <v>53.35</v>
      </c>
      <c r="K1287" s="4">
        <v>160.05000000000001</v>
      </c>
    </row>
    <row r="1288" spans="1:11" x14ac:dyDescent="0.25">
      <c r="A1288" t="s">
        <v>30</v>
      </c>
      <c r="B1288" t="s">
        <v>21</v>
      </c>
      <c r="C1288" t="s">
        <v>11</v>
      </c>
      <c r="D1288" t="s">
        <v>140</v>
      </c>
      <c r="E1288" s="1">
        <v>42465</v>
      </c>
      <c r="F1288" s="1" t="str">
        <f>TEXT(Sales_tbl[[#This Row],[Order Date]],"MMM")</f>
        <v>Apr</v>
      </c>
      <c r="G1288" s="1" t="str">
        <f>TEXT(Sales_tbl[[#This Row],[Order Date]],"YYY")</f>
        <v>2016</v>
      </c>
      <c r="H1288" t="s">
        <v>13</v>
      </c>
      <c r="I1288">
        <v>7</v>
      </c>
      <c r="J1288" s="4">
        <v>12.42</v>
      </c>
      <c r="K1288" s="4">
        <v>86.94</v>
      </c>
    </row>
    <row r="1289" spans="1:11" x14ac:dyDescent="0.25">
      <c r="A1289" t="s">
        <v>30</v>
      </c>
      <c r="B1289" t="s">
        <v>21</v>
      </c>
      <c r="C1289" t="s">
        <v>11</v>
      </c>
      <c r="D1289" t="s">
        <v>407</v>
      </c>
      <c r="E1289" s="1">
        <v>42465</v>
      </c>
      <c r="F1289" s="1" t="str">
        <f>TEXT(Sales_tbl[[#This Row],[Order Date]],"MMM")</f>
        <v>Apr</v>
      </c>
      <c r="G1289" s="1" t="str">
        <f>TEXT(Sales_tbl[[#This Row],[Order Date]],"YYY")</f>
        <v>2016</v>
      </c>
      <c r="H1289" t="s">
        <v>27</v>
      </c>
      <c r="I1289">
        <v>3</v>
      </c>
      <c r="J1289" s="4">
        <v>53.35</v>
      </c>
      <c r="K1289" s="4">
        <v>160.05000000000001</v>
      </c>
    </row>
    <row r="1290" spans="1:11" x14ac:dyDescent="0.25">
      <c r="A1290" t="s">
        <v>30</v>
      </c>
      <c r="B1290" t="s">
        <v>21</v>
      </c>
      <c r="C1290" t="s">
        <v>11</v>
      </c>
      <c r="D1290" t="s">
        <v>504</v>
      </c>
      <c r="E1290" s="1">
        <v>42465</v>
      </c>
      <c r="F1290" s="1" t="str">
        <f>TEXT(Sales_tbl[[#This Row],[Order Date]],"MMM")</f>
        <v>Apr</v>
      </c>
      <c r="G1290" s="1" t="str">
        <f>TEXT(Sales_tbl[[#This Row],[Order Date]],"YYY")</f>
        <v>2016</v>
      </c>
      <c r="H1290" t="s">
        <v>13</v>
      </c>
      <c r="I1290">
        <v>2</v>
      </c>
      <c r="J1290" s="4">
        <v>12.42</v>
      </c>
      <c r="K1290" s="4">
        <v>24.84</v>
      </c>
    </row>
    <row r="1291" spans="1:11" x14ac:dyDescent="0.25">
      <c r="A1291" t="s">
        <v>25</v>
      </c>
      <c r="B1291" t="s">
        <v>34</v>
      </c>
      <c r="C1291" t="s">
        <v>18</v>
      </c>
      <c r="D1291" t="s">
        <v>35</v>
      </c>
      <c r="E1291" s="1">
        <v>42465</v>
      </c>
      <c r="F1291" s="1" t="str">
        <f>TEXT(Sales_tbl[[#This Row],[Order Date]],"MMM")</f>
        <v>Apr</v>
      </c>
      <c r="G1291" s="1" t="str">
        <f>TEXT(Sales_tbl[[#This Row],[Order Date]],"YYY")</f>
        <v>2016</v>
      </c>
      <c r="H1291" t="s">
        <v>20</v>
      </c>
      <c r="I1291">
        <v>4</v>
      </c>
      <c r="J1291" s="4">
        <v>16.32</v>
      </c>
      <c r="K1291" s="4">
        <v>65.28</v>
      </c>
    </row>
    <row r="1292" spans="1:11" x14ac:dyDescent="0.25">
      <c r="A1292" t="s">
        <v>25</v>
      </c>
      <c r="B1292" t="s">
        <v>52</v>
      </c>
      <c r="C1292" t="s">
        <v>18</v>
      </c>
      <c r="D1292" t="s">
        <v>505</v>
      </c>
      <c r="E1292" s="1">
        <v>42465</v>
      </c>
      <c r="F1292" s="1" t="str">
        <f>TEXT(Sales_tbl[[#This Row],[Order Date]],"MMM")</f>
        <v>Apr</v>
      </c>
      <c r="G1292" s="1" t="str">
        <f>TEXT(Sales_tbl[[#This Row],[Order Date]],"YYY")</f>
        <v>2016</v>
      </c>
      <c r="H1292" t="s">
        <v>13</v>
      </c>
      <c r="I1292">
        <v>10</v>
      </c>
      <c r="J1292" s="4">
        <v>12.42</v>
      </c>
      <c r="K1292" s="4">
        <v>124.2</v>
      </c>
    </row>
    <row r="1293" spans="1:11" x14ac:dyDescent="0.25">
      <c r="A1293" t="s">
        <v>9</v>
      </c>
      <c r="B1293" t="s">
        <v>10</v>
      </c>
      <c r="C1293" t="s">
        <v>11</v>
      </c>
      <c r="D1293" t="s">
        <v>472</v>
      </c>
      <c r="E1293" s="1">
        <v>42465</v>
      </c>
      <c r="F1293" s="1" t="str">
        <f>TEXT(Sales_tbl[[#This Row],[Order Date]],"MMM")</f>
        <v>Apr</v>
      </c>
      <c r="G1293" s="1" t="str">
        <f>TEXT(Sales_tbl[[#This Row],[Order Date]],"YYY")</f>
        <v>2016</v>
      </c>
      <c r="H1293" t="s">
        <v>27</v>
      </c>
      <c r="I1293">
        <v>8</v>
      </c>
      <c r="J1293" s="4">
        <v>53.35</v>
      </c>
      <c r="K1293" s="4">
        <v>426.8</v>
      </c>
    </row>
    <row r="1294" spans="1:11" x14ac:dyDescent="0.25">
      <c r="A1294" t="s">
        <v>30</v>
      </c>
      <c r="B1294" t="s">
        <v>14</v>
      </c>
      <c r="C1294" t="s">
        <v>11</v>
      </c>
      <c r="D1294" t="s">
        <v>168</v>
      </c>
      <c r="E1294" s="1">
        <v>42465</v>
      </c>
      <c r="F1294" s="1" t="str">
        <f>TEXT(Sales_tbl[[#This Row],[Order Date]],"MMM")</f>
        <v>Apr</v>
      </c>
      <c r="G1294" s="1" t="str">
        <f>TEXT(Sales_tbl[[#This Row],[Order Date]],"YYY")</f>
        <v>2016</v>
      </c>
      <c r="H1294" t="s">
        <v>24</v>
      </c>
      <c r="I1294">
        <v>1</v>
      </c>
      <c r="J1294" s="4">
        <v>17.829999999999998</v>
      </c>
      <c r="K1294" s="4">
        <v>17.829999999999998</v>
      </c>
    </row>
    <row r="1295" spans="1:11" x14ac:dyDescent="0.25">
      <c r="A1295" t="s">
        <v>9</v>
      </c>
      <c r="B1295" t="s">
        <v>14</v>
      </c>
      <c r="C1295" t="s">
        <v>11</v>
      </c>
      <c r="D1295" t="s">
        <v>486</v>
      </c>
      <c r="E1295" s="1">
        <v>42466</v>
      </c>
      <c r="F1295" s="1" t="str">
        <f>TEXT(Sales_tbl[[#This Row],[Order Date]],"MMM")</f>
        <v>Apr</v>
      </c>
      <c r="G1295" s="1" t="str">
        <f>TEXT(Sales_tbl[[#This Row],[Order Date]],"YYY")</f>
        <v>2016</v>
      </c>
      <c r="H1295" t="s">
        <v>20</v>
      </c>
      <c r="I1295">
        <v>4</v>
      </c>
      <c r="J1295" s="4">
        <v>16.32</v>
      </c>
      <c r="K1295" s="4">
        <v>65.28</v>
      </c>
    </row>
    <row r="1296" spans="1:11" x14ac:dyDescent="0.25">
      <c r="A1296" t="s">
        <v>9</v>
      </c>
      <c r="B1296" t="s">
        <v>10</v>
      </c>
      <c r="C1296" t="s">
        <v>11</v>
      </c>
      <c r="D1296" t="s">
        <v>440</v>
      </c>
      <c r="E1296" s="1">
        <v>42466</v>
      </c>
      <c r="F1296" s="1" t="str">
        <f>TEXT(Sales_tbl[[#This Row],[Order Date]],"MMM")</f>
        <v>Apr</v>
      </c>
      <c r="G1296" s="1" t="str">
        <f>TEXT(Sales_tbl[[#This Row],[Order Date]],"YYY")</f>
        <v>2016</v>
      </c>
      <c r="H1296" t="s">
        <v>27</v>
      </c>
      <c r="I1296">
        <v>4</v>
      </c>
      <c r="J1296" s="4">
        <v>53.35</v>
      </c>
      <c r="K1296" s="4">
        <v>213.4</v>
      </c>
    </row>
    <row r="1297" spans="1:11" x14ac:dyDescent="0.25">
      <c r="A1297" t="s">
        <v>46</v>
      </c>
      <c r="B1297" t="s">
        <v>14</v>
      </c>
      <c r="C1297" t="s">
        <v>11</v>
      </c>
      <c r="D1297" t="s">
        <v>473</v>
      </c>
      <c r="E1297" s="1">
        <v>42466</v>
      </c>
      <c r="F1297" s="1" t="str">
        <f>TEXT(Sales_tbl[[#This Row],[Order Date]],"MMM")</f>
        <v>Apr</v>
      </c>
      <c r="G1297" s="1" t="str">
        <f>TEXT(Sales_tbl[[#This Row],[Order Date]],"YYY")</f>
        <v>2016</v>
      </c>
      <c r="H1297" t="s">
        <v>13</v>
      </c>
      <c r="I1297">
        <v>4</v>
      </c>
      <c r="J1297" s="4">
        <v>12.42</v>
      </c>
      <c r="K1297" s="4">
        <v>49.68</v>
      </c>
    </row>
    <row r="1298" spans="1:11" x14ac:dyDescent="0.25">
      <c r="A1298" t="s">
        <v>46</v>
      </c>
      <c r="B1298" t="s">
        <v>14</v>
      </c>
      <c r="C1298" t="s">
        <v>11</v>
      </c>
      <c r="D1298" t="s">
        <v>343</v>
      </c>
      <c r="E1298" s="1">
        <v>42466</v>
      </c>
      <c r="F1298" s="1" t="str">
        <f>TEXT(Sales_tbl[[#This Row],[Order Date]],"MMM")</f>
        <v>Apr</v>
      </c>
      <c r="G1298" s="1" t="str">
        <f>TEXT(Sales_tbl[[#This Row],[Order Date]],"YYY")</f>
        <v>2016</v>
      </c>
      <c r="H1298" t="s">
        <v>24</v>
      </c>
      <c r="I1298">
        <v>4</v>
      </c>
      <c r="J1298" s="4">
        <v>17.829999999999998</v>
      </c>
      <c r="K1298" s="4">
        <v>71.319999999999993</v>
      </c>
    </row>
    <row r="1299" spans="1:11" x14ac:dyDescent="0.25">
      <c r="A1299" t="s">
        <v>46</v>
      </c>
      <c r="B1299" t="s">
        <v>10</v>
      </c>
      <c r="C1299" t="s">
        <v>11</v>
      </c>
      <c r="D1299" t="s">
        <v>367</v>
      </c>
      <c r="E1299" s="1">
        <v>42466</v>
      </c>
      <c r="F1299" s="1" t="str">
        <f>TEXT(Sales_tbl[[#This Row],[Order Date]],"MMM")</f>
        <v>Apr</v>
      </c>
      <c r="G1299" s="1" t="str">
        <f>TEXT(Sales_tbl[[#This Row],[Order Date]],"YYY")</f>
        <v>2016</v>
      </c>
      <c r="H1299" t="s">
        <v>13</v>
      </c>
      <c r="I1299">
        <v>10</v>
      </c>
      <c r="J1299" s="4">
        <v>12.42</v>
      </c>
      <c r="K1299" s="4">
        <v>124.2</v>
      </c>
    </row>
    <row r="1300" spans="1:11" x14ac:dyDescent="0.25">
      <c r="A1300" t="s">
        <v>9</v>
      </c>
      <c r="B1300" t="s">
        <v>14</v>
      </c>
      <c r="C1300" t="s">
        <v>11</v>
      </c>
      <c r="D1300" t="s">
        <v>431</v>
      </c>
      <c r="E1300" s="1">
        <v>42466</v>
      </c>
      <c r="F1300" s="1" t="str">
        <f>TEXT(Sales_tbl[[#This Row],[Order Date]],"MMM")</f>
        <v>Apr</v>
      </c>
      <c r="G1300" s="1" t="str">
        <f>TEXT(Sales_tbl[[#This Row],[Order Date]],"YYY")</f>
        <v>2016</v>
      </c>
      <c r="H1300" t="s">
        <v>13</v>
      </c>
      <c r="I1300">
        <v>6</v>
      </c>
      <c r="J1300" s="4">
        <v>12.42</v>
      </c>
      <c r="K1300" s="4">
        <v>74.52</v>
      </c>
    </row>
    <row r="1301" spans="1:11" x14ac:dyDescent="0.25">
      <c r="A1301" t="s">
        <v>25</v>
      </c>
      <c r="B1301" t="s">
        <v>17</v>
      </c>
      <c r="C1301" t="s">
        <v>18</v>
      </c>
      <c r="D1301" t="s">
        <v>197</v>
      </c>
      <c r="E1301" s="1">
        <v>42466</v>
      </c>
      <c r="F1301" s="1" t="str">
        <f>TEXT(Sales_tbl[[#This Row],[Order Date]],"MMM")</f>
        <v>Apr</v>
      </c>
      <c r="G1301" s="1" t="str">
        <f>TEXT(Sales_tbl[[#This Row],[Order Date]],"YYY")</f>
        <v>2016</v>
      </c>
      <c r="H1301" t="s">
        <v>27</v>
      </c>
      <c r="I1301">
        <v>6</v>
      </c>
      <c r="J1301" s="4">
        <v>53.35</v>
      </c>
      <c r="K1301" s="4">
        <v>320.10000000000002</v>
      </c>
    </row>
    <row r="1302" spans="1:11" x14ac:dyDescent="0.25">
      <c r="A1302" t="s">
        <v>25</v>
      </c>
      <c r="B1302" t="s">
        <v>34</v>
      </c>
      <c r="C1302" t="s">
        <v>18</v>
      </c>
      <c r="D1302" t="s">
        <v>267</v>
      </c>
      <c r="E1302" s="1">
        <v>42466</v>
      </c>
      <c r="F1302" s="1" t="str">
        <f>TEXT(Sales_tbl[[#This Row],[Order Date]],"MMM")</f>
        <v>Apr</v>
      </c>
      <c r="G1302" s="1" t="str">
        <f>TEXT(Sales_tbl[[#This Row],[Order Date]],"YYY")</f>
        <v>2016</v>
      </c>
      <c r="H1302" t="s">
        <v>27</v>
      </c>
      <c r="I1302">
        <v>9</v>
      </c>
      <c r="J1302" s="4">
        <v>53.35</v>
      </c>
      <c r="K1302" s="4">
        <v>480.15000000000003</v>
      </c>
    </row>
    <row r="1303" spans="1:11" x14ac:dyDescent="0.25">
      <c r="A1303" t="s">
        <v>16</v>
      </c>
      <c r="B1303" t="s">
        <v>52</v>
      </c>
      <c r="C1303" t="s">
        <v>18</v>
      </c>
      <c r="D1303" t="s">
        <v>67</v>
      </c>
      <c r="E1303" s="1">
        <v>42466</v>
      </c>
      <c r="F1303" s="1" t="str">
        <f>TEXT(Sales_tbl[[#This Row],[Order Date]],"MMM")</f>
        <v>Apr</v>
      </c>
      <c r="G1303" s="1" t="str">
        <f>TEXT(Sales_tbl[[#This Row],[Order Date]],"YYY")</f>
        <v>2016</v>
      </c>
      <c r="H1303" t="s">
        <v>20</v>
      </c>
      <c r="I1303">
        <v>6</v>
      </c>
      <c r="J1303" s="4">
        <v>16.32</v>
      </c>
      <c r="K1303" s="4">
        <v>97.92</v>
      </c>
    </row>
    <row r="1304" spans="1:11" x14ac:dyDescent="0.25">
      <c r="A1304" t="s">
        <v>30</v>
      </c>
      <c r="B1304" t="s">
        <v>21</v>
      </c>
      <c r="C1304" t="s">
        <v>11</v>
      </c>
      <c r="D1304" t="s">
        <v>459</v>
      </c>
      <c r="E1304" s="1">
        <v>42466</v>
      </c>
      <c r="F1304" s="1" t="str">
        <f>TEXT(Sales_tbl[[#This Row],[Order Date]],"MMM")</f>
        <v>Apr</v>
      </c>
      <c r="G1304" s="1" t="str">
        <f>TEXT(Sales_tbl[[#This Row],[Order Date]],"YYY")</f>
        <v>2016</v>
      </c>
      <c r="H1304" t="s">
        <v>20</v>
      </c>
      <c r="I1304">
        <v>1</v>
      </c>
      <c r="J1304" s="4">
        <v>16.32</v>
      </c>
      <c r="K1304" s="4">
        <v>16.32</v>
      </c>
    </row>
    <row r="1305" spans="1:11" x14ac:dyDescent="0.25">
      <c r="A1305" t="s">
        <v>25</v>
      </c>
      <c r="B1305" t="s">
        <v>34</v>
      </c>
      <c r="C1305" t="s">
        <v>18</v>
      </c>
      <c r="D1305" t="s">
        <v>372</v>
      </c>
      <c r="E1305" s="1">
        <v>42466</v>
      </c>
      <c r="F1305" s="1" t="str">
        <f>TEXT(Sales_tbl[[#This Row],[Order Date]],"MMM")</f>
        <v>Apr</v>
      </c>
      <c r="G1305" s="1" t="str">
        <f>TEXT(Sales_tbl[[#This Row],[Order Date]],"YYY")</f>
        <v>2016</v>
      </c>
      <c r="H1305" t="s">
        <v>13</v>
      </c>
      <c r="I1305">
        <v>6</v>
      </c>
      <c r="J1305" s="4">
        <v>12.42</v>
      </c>
      <c r="K1305" s="4">
        <v>74.52</v>
      </c>
    </row>
    <row r="1306" spans="1:11" x14ac:dyDescent="0.25">
      <c r="A1306" t="s">
        <v>30</v>
      </c>
      <c r="B1306" t="s">
        <v>10</v>
      </c>
      <c r="C1306" t="s">
        <v>11</v>
      </c>
      <c r="D1306" t="s">
        <v>506</v>
      </c>
      <c r="E1306" s="1">
        <v>42467</v>
      </c>
      <c r="F1306" s="1" t="str">
        <f>TEXT(Sales_tbl[[#This Row],[Order Date]],"MMM")</f>
        <v>Apr</v>
      </c>
      <c r="G1306" s="1" t="str">
        <f>TEXT(Sales_tbl[[#This Row],[Order Date]],"YYY")</f>
        <v>2016</v>
      </c>
      <c r="H1306" t="s">
        <v>27</v>
      </c>
      <c r="I1306">
        <v>6</v>
      </c>
      <c r="J1306" s="4">
        <v>53.35</v>
      </c>
      <c r="K1306" s="4">
        <v>320.10000000000002</v>
      </c>
    </row>
    <row r="1307" spans="1:11" x14ac:dyDescent="0.25">
      <c r="A1307" t="s">
        <v>25</v>
      </c>
      <c r="B1307" t="s">
        <v>34</v>
      </c>
      <c r="C1307" t="s">
        <v>18</v>
      </c>
      <c r="D1307" t="s">
        <v>144</v>
      </c>
      <c r="E1307" s="1">
        <v>42467</v>
      </c>
      <c r="F1307" s="1" t="str">
        <f>TEXT(Sales_tbl[[#This Row],[Order Date]],"MMM")</f>
        <v>Apr</v>
      </c>
      <c r="G1307" s="1" t="str">
        <f>TEXT(Sales_tbl[[#This Row],[Order Date]],"YYY")</f>
        <v>2016</v>
      </c>
      <c r="H1307" t="s">
        <v>24</v>
      </c>
      <c r="I1307">
        <v>7</v>
      </c>
      <c r="J1307" s="4">
        <v>17.829999999999998</v>
      </c>
      <c r="K1307" s="4">
        <v>124.80999999999999</v>
      </c>
    </row>
    <row r="1308" spans="1:11" x14ac:dyDescent="0.25">
      <c r="A1308" t="s">
        <v>9</v>
      </c>
      <c r="B1308" t="s">
        <v>21</v>
      </c>
      <c r="C1308" t="s">
        <v>11</v>
      </c>
      <c r="D1308" t="s">
        <v>231</v>
      </c>
      <c r="E1308" s="1">
        <v>42467</v>
      </c>
      <c r="F1308" s="1" t="str">
        <f>TEXT(Sales_tbl[[#This Row],[Order Date]],"MMM")</f>
        <v>Apr</v>
      </c>
      <c r="G1308" s="1" t="str">
        <f>TEXT(Sales_tbl[[#This Row],[Order Date]],"YYY")</f>
        <v>2016</v>
      </c>
      <c r="H1308" t="s">
        <v>27</v>
      </c>
      <c r="I1308">
        <v>3</v>
      </c>
      <c r="J1308" s="4">
        <v>53.35</v>
      </c>
      <c r="K1308" s="4">
        <v>160.05000000000001</v>
      </c>
    </row>
    <row r="1309" spans="1:11" x14ac:dyDescent="0.25">
      <c r="A1309" t="s">
        <v>16</v>
      </c>
      <c r="B1309" t="s">
        <v>52</v>
      </c>
      <c r="C1309" t="s">
        <v>18</v>
      </c>
      <c r="D1309" t="s">
        <v>507</v>
      </c>
      <c r="E1309" s="1">
        <v>42467</v>
      </c>
      <c r="F1309" s="1" t="str">
        <f>TEXT(Sales_tbl[[#This Row],[Order Date]],"MMM")</f>
        <v>Apr</v>
      </c>
      <c r="G1309" s="1" t="str">
        <f>TEXT(Sales_tbl[[#This Row],[Order Date]],"YYY")</f>
        <v>2016</v>
      </c>
      <c r="H1309" t="s">
        <v>27</v>
      </c>
      <c r="I1309">
        <v>9</v>
      </c>
      <c r="J1309" s="4">
        <v>53.35</v>
      </c>
      <c r="K1309" s="4">
        <v>480.15000000000003</v>
      </c>
    </row>
    <row r="1310" spans="1:11" x14ac:dyDescent="0.25">
      <c r="A1310" t="s">
        <v>30</v>
      </c>
      <c r="B1310" t="s">
        <v>68</v>
      </c>
      <c r="C1310" t="s">
        <v>11</v>
      </c>
      <c r="D1310" t="s">
        <v>318</v>
      </c>
      <c r="E1310" s="1">
        <v>42467</v>
      </c>
      <c r="F1310" s="1" t="str">
        <f>TEXT(Sales_tbl[[#This Row],[Order Date]],"MMM")</f>
        <v>Apr</v>
      </c>
      <c r="G1310" s="1" t="str">
        <f>TEXT(Sales_tbl[[#This Row],[Order Date]],"YYY")</f>
        <v>2016</v>
      </c>
      <c r="H1310" t="s">
        <v>24</v>
      </c>
      <c r="I1310">
        <v>6</v>
      </c>
      <c r="J1310" s="4">
        <v>17.829999999999998</v>
      </c>
      <c r="K1310" s="4">
        <v>106.97999999999999</v>
      </c>
    </row>
    <row r="1311" spans="1:11" x14ac:dyDescent="0.25">
      <c r="A1311" t="s">
        <v>25</v>
      </c>
      <c r="B1311" t="s">
        <v>17</v>
      </c>
      <c r="C1311" t="s">
        <v>18</v>
      </c>
      <c r="D1311" t="s">
        <v>503</v>
      </c>
      <c r="E1311" s="1">
        <v>42467</v>
      </c>
      <c r="F1311" s="1" t="str">
        <f>TEXT(Sales_tbl[[#This Row],[Order Date]],"MMM")</f>
        <v>Apr</v>
      </c>
      <c r="G1311" s="1" t="str">
        <f>TEXT(Sales_tbl[[#This Row],[Order Date]],"YYY")</f>
        <v>2016</v>
      </c>
      <c r="H1311" t="s">
        <v>27</v>
      </c>
      <c r="I1311">
        <v>1</v>
      </c>
      <c r="J1311" s="4">
        <v>53.35</v>
      </c>
      <c r="K1311" s="4">
        <v>53.35</v>
      </c>
    </row>
    <row r="1312" spans="1:11" x14ac:dyDescent="0.25">
      <c r="A1312" t="s">
        <v>9</v>
      </c>
      <c r="B1312" t="s">
        <v>10</v>
      </c>
      <c r="C1312" t="s">
        <v>11</v>
      </c>
      <c r="D1312" t="s">
        <v>36</v>
      </c>
      <c r="E1312" s="1">
        <v>42467</v>
      </c>
      <c r="F1312" s="1" t="str">
        <f>TEXT(Sales_tbl[[#This Row],[Order Date]],"MMM")</f>
        <v>Apr</v>
      </c>
      <c r="G1312" s="1" t="str">
        <f>TEXT(Sales_tbl[[#This Row],[Order Date]],"YYY")</f>
        <v>2016</v>
      </c>
      <c r="H1312" t="s">
        <v>27</v>
      </c>
      <c r="I1312">
        <v>7</v>
      </c>
      <c r="J1312" s="4">
        <v>53.35</v>
      </c>
      <c r="K1312" s="4">
        <v>373.45</v>
      </c>
    </row>
    <row r="1313" spans="1:11" x14ac:dyDescent="0.25">
      <c r="A1313" t="s">
        <v>9</v>
      </c>
      <c r="B1313" t="s">
        <v>21</v>
      </c>
      <c r="C1313" t="s">
        <v>11</v>
      </c>
      <c r="D1313" t="s">
        <v>349</v>
      </c>
      <c r="E1313" s="1">
        <v>42467</v>
      </c>
      <c r="F1313" s="1" t="str">
        <f>TEXT(Sales_tbl[[#This Row],[Order Date]],"MMM")</f>
        <v>Apr</v>
      </c>
      <c r="G1313" s="1" t="str">
        <f>TEXT(Sales_tbl[[#This Row],[Order Date]],"YYY")</f>
        <v>2016</v>
      </c>
      <c r="H1313" t="s">
        <v>13</v>
      </c>
      <c r="I1313">
        <v>8</v>
      </c>
      <c r="J1313" s="4">
        <v>12.42</v>
      </c>
      <c r="K1313" s="4">
        <v>99.36</v>
      </c>
    </row>
    <row r="1314" spans="1:11" x14ac:dyDescent="0.25">
      <c r="A1314" t="s">
        <v>25</v>
      </c>
      <c r="B1314" t="s">
        <v>34</v>
      </c>
      <c r="C1314" t="s">
        <v>18</v>
      </c>
      <c r="D1314" t="s">
        <v>508</v>
      </c>
      <c r="E1314" s="1">
        <v>42467</v>
      </c>
      <c r="F1314" s="1" t="str">
        <f>TEXT(Sales_tbl[[#This Row],[Order Date]],"MMM")</f>
        <v>Apr</v>
      </c>
      <c r="G1314" s="1" t="str">
        <f>TEXT(Sales_tbl[[#This Row],[Order Date]],"YYY")</f>
        <v>2016</v>
      </c>
      <c r="H1314" t="s">
        <v>20</v>
      </c>
      <c r="I1314">
        <v>2</v>
      </c>
      <c r="J1314" s="4">
        <v>16.32</v>
      </c>
      <c r="K1314" s="4">
        <v>32.64</v>
      </c>
    </row>
    <row r="1315" spans="1:11" x14ac:dyDescent="0.25">
      <c r="A1315" t="s">
        <v>9</v>
      </c>
      <c r="B1315" t="s">
        <v>14</v>
      </c>
      <c r="C1315" t="s">
        <v>11</v>
      </c>
      <c r="D1315" t="s">
        <v>427</v>
      </c>
      <c r="E1315" s="1">
        <v>42467</v>
      </c>
      <c r="F1315" s="1" t="str">
        <f>TEXT(Sales_tbl[[#This Row],[Order Date]],"MMM")</f>
        <v>Apr</v>
      </c>
      <c r="G1315" s="1" t="str">
        <f>TEXT(Sales_tbl[[#This Row],[Order Date]],"YYY")</f>
        <v>2016</v>
      </c>
      <c r="H1315" t="s">
        <v>13</v>
      </c>
      <c r="I1315">
        <v>3</v>
      </c>
      <c r="J1315" s="4">
        <v>12.42</v>
      </c>
      <c r="K1315" s="4">
        <v>37.26</v>
      </c>
    </row>
    <row r="1316" spans="1:11" x14ac:dyDescent="0.25">
      <c r="A1316" t="s">
        <v>30</v>
      </c>
      <c r="B1316" t="s">
        <v>10</v>
      </c>
      <c r="C1316" t="s">
        <v>11</v>
      </c>
      <c r="D1316" t="s">
        <v>363</v>
      </c>
      <c r="E1316" s="1">
        <v>42467</v>
      </c>
      <c r="F1316" s="1" t="str">
        <f>TEXT(Sales_tbl[[#This Row],[Order Date]],"MMM")</f>
        <v>Apr</v>
      </c>
      <c r="G1316" s="1" t="str">
        <f>TEXT(Sales_tbl[[#This Row],[Order Date]],"YYY")</f>
        <v>2016</v>
      </c>
      <c r="H1316" t="s">
        <v>13</v>
      </c>
      <c r="I1316">
        <v>6</v>
      </c>
      <c r="J1316" s="4">
        <v>12.42</v>
      </c>
      <c r="K1316" s="4">
        <v>74.52</v>
      </c>
    </row>
    <row r="1317" spans="1:11" x14ac:dyDescent="0.25">
      <c r="A1317" t="s">
        <v>25</v>
      </c>
      <c r="B1317" t="s">
        <v>34</v>
      </c>
      <c r="C1317" t="s">
        <v>18</v>
      </c>
      <c r="D1317" t="s">
        <v>276</v>
      </c>
      <c r="E1317" s="1">
        <v>42467</v>
      </c>
      <c r="F1317" s="1" t="str">
        <f>TEXT(Sales_tbl[[#This Row],[Order Date]],"MMM")</f>
        <v>Apr</v>
      </c>
      <c r="G1317" s="1" t="str">
        <f>TEXT(Sales_tbl[[#This Row],[Order Date]],"YYY")</f>
        <v>2016</v>
      </c>
      <c r="H1317" t="s">
        <v>13</v>
      </c>
      <c r="I1317">
        <v>1</v>
      </c>
      <c r="J1317" s="4">
        <v>12.42</v>
      </c>
      <c r="K1317" s="4">
        <v>12.42</v>
      </c>
    </row>
    <row r="1318" spans="1:11" x14ac:dyDescent="0.25">
      <c r="A1318" t="s">
        <v>25</v>
      </c>
      <c r="B1318" t="s">
        <v>17</v>
      </c>
      <c r="C1318" t="s">
        <v>18</v>
      </c>
      <c r="D1318" t="s">
        <v>59</v>
      </c>
      <c r="E1318" s="1">
        <v>42467</v>
      </c>
      <c r="F1318" s="1" t="str">
        <f>TEXT(Sales_tbl[[#This Row],[Order Date]],"MMM")</f>
        <v>Apr</v>
      </c>
      <c r="G1318" s="1" t="str">
        <f>TEXT(Sales_tbl[[#This Row],[Order Date]],"YYY")</f>
        <v>2016</v>
      </c>
      <c r="H1318" t="s">
        <v>13</v>
      </c>
      <c r="I1318">
        <v>1</v>
      </c>
      <c r="J1318" s="4">
        <v>12.42</v>
      </c>
      <c r="K1318" s="4">
        <v>12.42</v>
      </c>
    </row>
    <row r="1319" spans="1:11" x14ac:dyDescent="0.25">
      <c r="A1319" t="s">
        <v>16</v>
      </c>
      <c r="B1319" t="s">
        <v>17</v>
      </c>
      <c r="C1319" t="s">
        <v>18</v>
      </c>
      <c r="D1319" t="s">
        <v>351</v>
      </c>
      <c r="E1319" s="1">
        <v>42468</v>
      </c>
      <c r="F1319" s="1" t="str">
        <f>TEXT(Sales_tbl[[#This Row],[Order Date]],"MMM")</f>
        <v>Apr</v>
      </c>
      <c r="G1319" s="1" t="str">
        <f>TEXT(Sales_tbl[[#This Row],[Order Date]],"YYY")</f>
        <v>2016</v>
      </c>
      <c r="H1319" t="s">
        <v>13</v>
      </c>
      <c r="I1319">
        <v>6</v>
      </c>
      <c r="J1319" s="4">
        <v>12.42</v>
      </c>
      <c r="K1319" s="4">
        <v>74.52</v>
      </c>
    </row>
    <row r="1320" spans="1:11" x14ac:dyDescent="0.25">
      <c r="A1320" t="s">
        <v>25</v>
      </c>
      <c r="B1320" t="s">
        <v>52</v>
      </c>
      <c r="C1320" t="s">
        <v>18</v>
      </c>
      <c r="D1320" t="s">
        <v>248</v>
      </c>
      <c r="E1320" s="1">
        <v>42468</v>
      </c>
      <c r="F1320" s="1" t="str">
        <f>TEXT(Sales_tbl[[#This Row],[Order Date]],"MMM")</f>
        <v>Apr</v>
      </c>
      <c r="G1320" s="1" t="str">
        <f>TEXT(Sales_tbl[[#This Row],[Order Date]],"YYY")</f>
        <v>2016</v>
      </c>
      <c r="H1320" t="s">
        <v>13</v>
      </c>
      <c r="I1320">
        <v>5</v>
      </c>
      <c r="J1320" s="4">
        <v>12.42</v>
      </c>
      <c r="K1320" s="4">
        <v>62.1</v>
      </c>
    </row>
    <row r="1321" spans="1:11" x14ac:dyDescent="0.25">
      <c r="A1321" t="s">
        <v>30</v>
      </c>
      <c r="B1321" t="s">
        <v>14</v>
      </c>
      <c r="C1321" t="s">
        <v>11</v>
      </c>
      <c r="D1321" t="s">
        <v>293</v>
      </c>
      <c r="E1321" s="1">
        <v>42468</v>
      </c>
      <c r="F1321" s="1" t="str">
        <f>TEXT(Sales_tbl[[#This Row],[Order Date]],"MMM")</f>
        <v>Apr</v>
      </c>
      <c r="G1321" s="1" t="str">
        <f>TEXT(Sales_tbl[[#This Row],[Order Date]],"YYY")</f>
        <v>2016</v>
      </c>
      <c r="H1321" t="s">
        <v>13</v>
      </c>
      <c r="I1321">
        <v>4</v>
      </c>
      <c r="J1321" s="4">
        <v>12.42</v>
      </c>
      <c r="K1321" s="4">
        <v>49.68</v>
      </c>
    </row>
    <row r="1322" spans="1:11" x14ac:dyDescent="0.25">
      <c r="A1322" t="s">
        <v>30</v>
      </c>
      <c r="B1322" t="s">
        <v>10</v>
      </c>
      <c r="C1322" t="s">
        <v>11</v>
      </c>
      <c r="D1322" t="s">
        <v>509</v>
      </c>
      <c r="E1322" s="1">
        <v>42468</v>
      </c>
      <c r="F1322" s="1" t="str">
        <f>TEXT(Sales_tbl[[#This Row],[Order Date]],"MMM")</f>
        <v>Apr</v>
      </c>
      <c r="G1322" s="1" t="str">
        <f>TEXT(Sales_tbl[[#This Row],[Order Date]],"YYY")</f>
        <v>2016</v>
      </c>
      <c r="H1322" t="s">
        <v>20</v>
      </c>
      <c r="I1322">
        <v>4</v>
      </c>
      <c r="J1322" s="4">
        <v>16.32</v>
      </c>
      <c r="K1322" s="4">
        <v>65.28</v>
      </c>
    </row>
    <row r="1323" spans="1:11" x14ac:dyDescent="0.25">
      <c r="A1323" t="s">
        <v>9</v>
      </c>
      <c r="B1323" t="s">
        <v>14</v>
      </c>
      <c r="C1323" t="s">
        <v>11</v>
      </c>
      <c r="D1323" t="s">
        <v>143</v>
      </c>
      <c r="E1323" s="1">
        <v>42468</v>
      </c>
      <c r="F1323" s="1" t="str">
        <f>TEXT(Sales_tbl[[#This Row],[Order Date]],"MMM")</f>
        <v>Apr</v>
      </c>
      <c r="G1323" s="1" t="str">
        <f>TEXT(Sales_tbl[[#This Row],[Order Date]],"YYY")</f>
        <v>2016</v>
      </c>
      <c r="H1323" t="s">
        <v>27</v>
      </c>
      <c r="I1323">
        <v>2</v>
      </c>
      <c r="J1323" s="4">
        <v>53.35</v>
      </c>
      <c r="K1323" s="4">
        <v>106.7</v>
      </c>
    </row>
    <row r="1324" spans="1:11" x14ac:dyDescent="0.25">
      <c r="A1324" t="s">
        <v>25</v>
      </c>
      <c r="B1324" t="s">
        <v>34</v>
      </c>
      <c r="C1324" t="s">
        <v>18</v>
      </c>
      <c r="D1324" t="s">
        <v>303</v>
      </c>
      <c r="E1324" s="1">
        <v>42468</v>
      </c>
      <c r="F1324" s="1" t="str">
        <f>TEXT(Sales_tbl[[#This Row],[Order Date]],"MMM")</f>
        <v>Apr</v>
      </c>
      <c r="G1324" s="1" t="str">
        <f>TEXT(Sales_tbl[[#This Row],[Order Date]],"YYY")</f>
        <v>2016</v>
      </c>
      <c r="H1324" t="s">
        <v>24</v>
      </c>
      <c r="I1324">
        <v>7</v>
      </c>
      <c r="J1324" s="4">
        <v>17.829999999999998</v>
      </c>
      <c r="K1324" s="4">
        <v>124.80999999999999</v>
      </c>
    </row>
    <row r="1325" spans="1:11" x14ac:dyDescent="0.25">
      <c r="A1325" t="s">
        <v>46</v>
      </c>
      <c r="B1325" t="s">
        <v>21</v>
      </c>
      <c r="C1325" t="s">
        <v>11</v>
      </c>
      <c r="D1325" t="s">
        <v>271</v>
      </c>
      <c r="E1325" s="1">
        <v>42468</v>
      </c>
      <c r="F1325" s="1" t="str">
        <f>TEXT(Sales_tbl[[#This Row],[Order Date]],"MMM")</f>
        <v>Apr</v>
      </c>
      <c r="G1325" s="1" t="str">
        <f>TEXT(Sales_tbl[[#This Row],[Order Date]],"YYY")</f>
        <v>2016</v>
      </c>
      <c r="H1325" t="s">
        <v>20</v>
      </c>
      <c r="I1325">
        <v>4</v>
      </c>
      <c r="J1325" s="4">
        <v>16.32</v>
      </c>
      <c r="K1325" s="4">
        <v>65.28</v>
      </c>
    </row>
    <row r="1326" spans="1:11" x14ac:dyDescent="0.25">
      <c r="A1326" t="s">
        <v>25</v>
      </c>
      <c r="B1326" t="s">
        <v>52</v>
      </c>
      <c r="C1326" t="s">
        <v>18</v>
      </c>
      <c r="D1326" t="s">
        <v>398</v>
      </c>
      <c r="E1326" s="1">
        <v>42468</v>
      </c>
      <c r="F1326" s="1" t="str">
        <f>TEXT(Sales_tbl[[#This Row],[Order Date]],"MMM")</f>
        <v>Apr</v>
      </c>
      <c r="G1326" s="1" t="str">
        <f>TEXT(Sales_tbl[[#This Row],[Order Date]],"YYY")</f>
        <v>2016</v>
      </c>
      <c r="H1326" t="s">
        <v>24</v>
      </c>
      <c r="I1326">
        <v>10</v>
      </c>
      <c r="J1326" s="4">
        <v>17.829999999999998</v>
      </c>
      <c r="K1326" s="4">
        <v>178.29999999999998</v>
      </c>
    </row>
    <row r="1327" spans="1:11" x14ac:dyDescent="0.25">
      <c r="A1327" t="s">
        <v>25</v>
      </c>
      <c r="B1327" t="s">
        <v>52</v>
      </c>
      <c r="C1327" t="s">
        <v>18</v>
      </c>
      <c r="D1327" t="s">
        <v>98</v>
      </c>
      <c r="E1327" s="1">
        <v>42468</v>
      </c>
      <c r="F1327" s="1" t="str">
        <f>TEXT(Sales_tbl[[#This Row],[Order Date]],"MMM")</f>
        <v>Apr</v>
      </c>
      <c r="G1327" s="1" t="str">
        <f>TEXT(Sales_tbl[[#This Row],[Order Date]],"YYY")</f>
        <v>2016</v>
      </c>
      <c r="H1327" t="s">
        <v>13</v>
      </c>
      <c r="I1327">
        <v>4</v>
      </c>
      <c r="J1327" s="4">
        <v>12.42</v>
      </c>
      <c r="K1327" s="4">
        <v>49.68</v>
      </c>
    </row>
    <row r="1328" spans="1:11" x14ac:dyDescent="0.25">
      <c r="A1328" t="s">
        <v>25</v>
      </c>
      <c r="B1328" t="s">
        <v>34</v>
      </c>
      <c r="C1328" t="s">
        <v>18</v>
      </c>
      <c r="D1328" t="s">
        <v>314</v>
      </c>
      <c r="E1328" s="1">
        <v>42468</v>
      </c>
      <c r="F1328" s="1" t="str">
        <f>TEXT(Sales_tbl[[#This Row],[Order Date]],"MMM")</f>
        <v>Apr</v>
      </c>
      <c r="G1328" s="1" t="str">
        <f>TEXT(Sales_tbl[[#This Row],[Order Date]],"YYY")</f>
        <v>2016</v>
      </c>
      <c r="H1328" t="s">
        <v>20</v>
      </c>
      <c r="I1328">
        <v>4</v>
      </c>
      <c r="J1328" s="4">
        <v>16.32</v>
      </c>
      <c r="K1328" s="4">
        <v>65.28</v>
      </c>
    </row>
    <row r="1329" spans="1:11" x14ac:dyDescent="0.25">
      <c r="A1329" t="s">
        <v>30</v>
      </c>
      <c r="B1329" t="s">
        <v>14</v>
      </c>
      <c r="C1329" t="s">
        <v>11</v>
      </c>
      <c r="D1329" t="s">
        <v>379</v>
      </c>
      <c r="E1329" s="1">
        <v>42468</v>
      </c>
      <c r="F1329" s="1" t="str">
        <f>TEXT(Sales_tbl[[#This Row],[Order Date]],"MMM")</f>
        <v>Apr</v>
      </c>
      <c r="G1329" s="1" t="str">
        <f>TEXT(Sales_tbl[[#This Row],[Order Date]],"YYY")</f>
        <v>2016</v>
      </c>
      <c r="H1329" t="s">
        <v>13</v>
      </c>
      <c r="I1329">
        <v>3</v>
      </c>
      <c r="J1329" s="4">
        <v>12.42</v>
      </c>
      <c r="K1329" s="4">
        <v>37.26</v>
      </c>
    </row>
    <row r="1330" spans="1:11" x14ac:dyDescent="0.25">
      <c r="A1330" t="s">
        <v>30</v>
      </c>
      <c r="B1330" t="s">
        <v>21</v>
      </c>
      <c r="C1330" t="s">
        <v>11</v>
      </c>
      <c r="D1330" t="s">
        <v>376</v>
      </c>
      <c r="E1330" s="1">
        <v>42468</v>
      </c>
      <c r="F1330" s="1" t="str">
        <f>TEXT(Sales_tbl[[#This Row],[Order Date]],"MMM")</f>
        <v>Apr</v>
      </c>
      <c r="G1330" s="1" t="str">
        <f>TEXT(Sales_tbl[[#This Row],[Order Date]],"YYY")</f>
        <v>2016</v>
      </c>
      <c r="H1330" t="s">
        <v>20</v>
      </c>
      <c r="I1330">
        <v>8</v>
      </c>
      <c r="J1330" s="4">
        <v>16.32</v>
      </c>
      <c r="K1330" s="4">
        <v>130.56</v>
      </c>
    </row>
    <row r="1331" spans="1:11" x14ac:dyDescent="0.25">
      <c r="A1331" t="s">
        <v>9</v>
      </c>
      <c r="B1331" t="s">
        <v>10</v>
      </c>
      <c r="C1331" t="s">
        <v>11</v>
      </c>
      <c r="D1331" t="s">
        <v>220</v>
      </c>
      <c r="E1331" s="1">
        <v>42468</v>
      </c>
      <c r="F1331" s="1" t="str">
        <f>TEXT(Sales_tbl[[#This Row],[Order Date]],"MMM")</f>
        <v>Apr</v>
      </c>
      <c r="G1331" s="1" t="str">
        <f>TEXT(Sales_tbl[[#This Row],[Order Date]],"YYY")</f>
        <v>2016</v>
      </c>
      <c r="H1331" t="s">
        <v>13</v>
      </c>
      <c r="I1331">
        <v>1</v>
      </c>
      <c r="J1331" s="4">
        <v>12.42</v>
      </c>
      <c r="K1331" s="4">
        <v>12.42</v>
      </c>
    </row>
    <row r="1332" spans="1:11" x14ac:dyDescent="0.25">
      <c r="A1332" t="s">
        <v>25</v>
      </c>
      <c r="B1332" t="s">
        <v>34</v>
      </c>
      <c r="C1332" t="s">
        <v>18</v>
      </c>
      <c r="D1332" t="s">
        <v>391</v>
      </c>
      <c r="E1332" s="1">
        <v>42468</v>
      </c>
      <c r="F1332" s="1" t="str">
        <f>TEXT(Sales_tbl[[#This Row],[Order Date]],"MMM")</f>
        <v>Apr</v>
      </c>
      <c r="G1332" s="1" t="str">
        <f>TEXT(Sales_tbl[[#This Row],[Order Date]],"YYY")</f>
        <v>2016</v>
      </c>
      <c r="H1332" t="s">
        <v>24</v>
      </c>
      <c r="I1332">
        <v>9</v>
      </c>
      <c r="J1332" s="4">
        <v>17.829999999999998</v>
      </c>
      <c r="K1332" s="4">
        <v>160.46999999999997</v>
      </c>
    </row>
    <row r="1333" spans="1:11" x14ac:dyDescent="0.25">
      <c r="A1333" t="s">
        <v>46</v>
      </c>
      <c r="B1333" t="s">
        <v>14</v>
      </c>
      <c r="C1333" t="s">
        <v>11</v>
      </c>
      <c r="D1333" t="s">
        <v>417</v>
      </c>
      <c r="E1333" s="1">
        <v>42469</v>
      </c>
      <c r="F1333" s="1" t="str">
        <f>TEXT(Sales_tbl[[#This Row],[Order Date]],"MMM")</f>
        <v>Apr</v>
      </c>
      <c r="G1333" s="1" t="str">
        <f>TEXT(Sales_tbl[[#This Row],[Order Date]],"YYY")</f>
        <v>2016</v>
      </c>
      <c r="H1333" t="s">
        <v>27</v>
      </c>
      <c r="I1333">
        <v>1</v>
      </c>
      <c r="J1333" s="4">
        <v>53.35</v>
      </c>
      <c r="K1333" s="4">
        <v>53.35</v>
      </c>
    </row>
    <row r="1334" spans="1:11" x14ac:dyDescent="0.25">
      <c r="A1334" t="s">
        <v>46</v>
      </c>
      <c r="B1334" t="s">
        <v>21</v>
      </c>
      <c r="C1334" t="s">
        <v>11</v>
      </c>
      <c r="D1334" t="s">
        <v>358</v>
      </c>
      <c r="E1334" s="1">
        <v>42469</v>
      </c>
      <c r="F1334" s="1" t="str">
        <f>TEXT(Sales_tbl[[#This Row],[Order Date]],"MMM")</f>
        <v>Apr</v>
      </c>
      <c r="G1334" s="1" t="str">
        <f>TEXT(Sales_tbl[[#This Row],[Order Date]],"YYY")</f>
        <v>2016</v>
      </c>
      <c r="H1334" t="s">
        <v>27</v>
      </c>
      <c r="I1334">
        <v>1</v>
      </c>
      <c r="J1334" s="4">
        <v>53.35</v>
      </c>
      <c r="K1334" s="4">
        <v>53.35</v>
      </c>
    </row>
    <row r="1335" spans="1:11" x14ac:dyDescent="0.25">
      <c r="A1335" t="s">
        <v>25</v>
      </c>
      <c r="B1335" t="s">
        <v>34</v>
      </c>
      <c r="C1335" t="s">
        <v>18</v>
      </c>
      <c r="D1335" t="s">
        <v>510</v>
      </c>
      <c r="E1335" s="1">
        <v>42469</v>
      </c>
      <c r="F1335" s="1" t="str">
        <f>TEXT(Sales_tbl[[#This Row],[Order Date]],"MMM")</f>
        <v>Apr</v>
      </c>
      <c r="G1335" s="1" t="str">
        <f>TEXT(Sales_tbl[[#This Row],[Order Date]],"YYY")</f>
        <v>2016</v>
      </c>
      <c r="H1335" t="s">
        <v>20</v>
      </c>
      <c r="I1335">
        <v>6</v>
      </c>
      <c r="J1335" s="4">
        <v>16.32</v>
      </c>
      <c r="K1335" s="4">
        <v>97.92</v>
      </c>
    </row>
    <row r="1336" spans="1:11" x14ac:dyDescent="0.25">
      <c r="A1336" t="s">
        <v>25</v>
      </c>
      <c r="B1336" t="s">
        <v>17</v>
      </c>
      <c r="C1336" t="s">
        <v>18</v>
      </c>
      <c r="D1336" t="s">
        <v>424</v>
      </c>
      <c r="E1336" s="1">
        <v>42469</v>
      </c>
      <c r="F1336" s="1" t="str">
        <f>TEXT(Sales_tbl[[#This Row],[Order Date]],"MMM")</f>
        <v>Apr</v>
      </c>
      <c r="G1336" s="1" t="str">
        <f>TEXT(Sales_tbl[[#This Row],[Order Date]],"YYY")</f>
        <v>2016</v>
      </c>
      <c r="H1336" t="s">
        <v>13</v>
      </c>
      <c r="I1336">
        <v>8</v>
      </c>
      <c r="J1336" s="4">
        <v>12.42</v>
      </c>
      <c r="K1336" s="4">
        <v>99.36</v>
      </c>
    </row>
    <row r="1337" spans="1:11" x14ac:dyDescent="0.25">
      <c r="A1337" t="s">
        <v>30</v>
      </c>
      <c r="B1337" t="s">
        <v>21</v>
      </c>
      <c r="C1337" t="s">
        <v>11</v>
      </c>
      <c r="D1337" t="s">
        <v>378</v>
      </c>
      <c r="E1337" s="1">
        <v>42469</v>
      </c>
      <c r="F1337" s="1" t="str">
        <f>TEXT(Sales_tbl[[#This Row],[Order Date]],"MMM")</f>
        <v>Apr</v>
      </c>
      <c r="G1337" s="1" t="str">
        <f>TEXT(Sales_tbl[[#This Row],[Order Date]],"YYY")</f>
        <v>2016</v>
      </c>
      <c r="H1337" t="s">
        <v>20</v>
      </c>
      <c r="I1337">
        <v>1</v>
      </c>
      <c r="J1337" s="4">
        <v>16.32</v>
      </c>
      <c r="K1337" s="4">
        <v>16.32</v>
      </c>
    </row>
    <row r="1338" spans="1:11" x14ac:dyDescent="0.25">
      <c r="A1338" t="s">
        <v>46</v>
      </c>
      <c r="B1338" t="s">
        <v>14</v>
      </c>
      <c r="C1338" t="s">
        <v>11</v>
      </c>
      <c r="D1338" t="s">
        <v>454</v>
      </c>
      <c r="E1338" s="1">
        <v>42469</v>
      </c>
      <c r="F1338" s="1" t="str">
        <f>TEXT(Sales_tbl[[#This Row],[Order Date]],"MMM")</f>
        <v>Apr</v>
      </c>
      <c r="G1338" s="1" t="str">
        <f>TEXT(Sales_tbl[[#This Row],[Order Date]],"YYY")</f>
        <v>2016</v>
      </c>
      <c r="H1338" t="s">
        <v>24</v>
      </c>
      <c r="I1338">
        <v>7</v>
      </c>
      <c r="J1338" s="4">
        <v>17.829999999999998</v>
      </c>
      <c r="K1338" s="4">
        <v>124.80999999999999</v>
      </c>
    </row>
    <row r="1339" spans="1:11" x14ac:dyDescent="0.25">
      <c r="A1339" t="s">
        <v>16</v>
      </c>
      <c r="B1339" t="s">
        <v>34</v>
      </c>
      <c r="C1339" t="s">
        <v>18</v>
      </c>
      <c r="D1339" t="s">
        <v>511</v>
      </c>
      <c r="E1339" s="1">
        <v>42469</v>
      </c>
      <c r="F1339" s="1" t="str">
        <f>TEXT(Sales_tbl[[#This Row],[Order Date]],"MMM")</f>
        <v>Apr</v>
      </c>
      <c r="G1339" s="1" t="str">
        <f>TEXT(Sales_tbl[[#This Row],[Order Date]],"YYY")</f>
        <v>2016</v>
      </c>
      <c r="H1339" t="s">
        <v>27</v>
      </c>
      <c r="I1339">
        <v>1</v>
      </c>
      <c r="J1339" s="4">
        <v>53.35</v>
      </c>
      <c r="K1339" s="4">
        <v>53.35</v>
      </c>
    </row>
    <row r="1340" spans="1:11" x14ac:dyDescent="0.25">
      <c r="A1340" t="s">
        <v>25</v>
      </c>
      <c r="B1340" t="s">
        <v>34</v>
      </c>
      <c r="C1340" t="s">
        <v>18</v>
      </c>
      <c r="D1340" t="s">
        <v>144</v>
      </c>
      <c r="E1340" s="1">
        <v>42469</v>
      </c>
      <c r="F1340" s="1" t="str">
        <f>TEXT(Sales_tbl[[#This Row],[Order Date]],"MMM")</f>
        <v>Apr</v>
      </c>
      <c r="G1340" s="1" t="str">
        <f>TEXT(Sales_tbl[[#This Row],[Order Date]],"YYY")</f>
        <v>2016</v>
      </c>
      <c r="H1340" t="s">
        <v>24</v>
      </c>
      <c r="I1340">
        <v>8</v>
      </c>
      <c r="J1340" s="4">
        <v>17.829999999999998</v>
      </c>
      <c r="K1340" s="4">
        <v>142.63999999999999</v>
      </c>
    </row>
    <row r="1341" spans="1:11" x14ac:dyDescent="0.25">
      <c r="A1341" t="s">
        <v>30</v>
      </c>
      <c r="B1341" t="s">
        <v>68</v>
      </c>
      <c r="C1341" t="s">
        <v>11</v>
      </c>
      <c r="D1341" t="s">
        <v>445</v>
      </c>
      <c r="E1341" s="1">
        <v>42469</v>
      </c>
      <c r="F1341" s="1" t="str">
        <f>TEXT(Sales_tbl[[#This Row],[Order Date]],"MMM")</f>
        <v>Apr</v>
      </c>
      <c r="G1341" s="1" t="str">
        <f>TEXT(Sales_tbl[[#This Row],[Order Date]],"YYY")</f>
        <v>2016</v>
      </c>
      <c r="H1341" t="s">
        <v>13</v>
      </c>
      <c r="I1341">
        <v>9</v>
      </c>
      <c r="J1341" s="4">
        <v>12.42</v>
      </c>
      <c r="K1341" s="4">
        <v>111.78</v>
      </c>
    </row>
    <row r="1342" spans="1:11" x14ac:dyDescent="0.25">
      <c r="A1342" t="s">
        <v>46</v>
      </c>
      <c r="B1342" t="s">
        <v>68</v>
      </c>
      <c r="C1342" t="s">
        <v>11</v>
      </c>
      <c r="D1342" t="s">
        <v>70</v>
      </c>
      <c r="E1342" s="1">
        <v>42469</v>
      </c>
      <c r="F1342" s="1" t="str">
        <f>TEXT(Sales_tbl[[#This Row],[Order Date]],"MMM")</f>
        <v>Apr</v>
      </c>
      <c r="G1342" s="1" t="str">
        <f>TEXT(Sales_tbl[[#This Row],[Order Date]],"YYY")</f>
        <v>2016</v>
      </c>
      <c r="H1342" t="s">
        <v>24</v>
      </c>
      <c r="I1342">
        <v>8</v>
      </c>
      <c r="J1342" s="4">
        <v>17.829999999999998</v>
      </c>
      <c r="K1342" s="4">
        <v>142.63999999999999</v>
      </c>
    </row>
    <row r="1343" spans="1:11" x14ac:dyDescent="0.25">
      <c r="A1343" t="s">
        <v>25</v>
      </c>
      <c r="B1343" t="s">
        <v>52</v>
      </c>
      <c r="C1343" t="s">
        <v>18</v>
      </c>
      <c r="D1343" t="s">
        <v>465</v>
      </c>
      <c r="E1343" s="1">
        <v>42469</v>
      </c>
      <c r="F1343" s="1" t="str">
        <f>TEXT(Sales_tbl[[#This Row],[Order Date]],"MMM")</f>
        <v>Apr</v>
      </c>
      <c r="G1343" s="1" t="str">
        <f>TEXT(Sales_tbl[[#This Row],[Order Date]],"YYY")</f>
        <v>2016</v>
      </c>
      <c r="H1343" t="s">
        <v>27</v>
      </c>
      <c r="I1343">
        <v>9</v>
      </c>
      <c r="J1343" s="4">
        <v>53.35</v>
      </c>
      <c r="K1343" s="4">
        <v>480.15000000000003</v>
      </c>
    </row>
    <row r="1344" spans="1:11" x14ac:dyDescent="0.25">
      <c r="A1344" t="s">
        <v>46</v>
      </c>
      <c r="B1344" t="s">
        <v>14</v>
      </c>
      <c r="C1344" t="s">
        <v>11</v>
      </c>
      <c r="D1344" t="s">
        <v>454</v>
      </c>
      <c r="E1344" s="1">
        <v>42469</v>
      </c>
      <c r="F1344" s="1" t="str">
        <f>TEXT(Sales_tbl[[#This Row],[Order Date]],"MMM")</f>
        <v>Apr</v>
      </c>
      <c r="G1344" s="1" t="str">
        <f>TEXT(Sales_tbl[[#This Row],[Order Date]],"YYY")</f>
        <v>2016</v>
      </c>
      <c r="H1344" t="s">
        <v>20</v>
      </c>
      <c r="I1344">
        <v>10</v>
      </c>
      <c r="J1344" s="4">
        <v>16.32</v>
      </c>
      <c r="K1344" s="4">
        <v>163.19999999999999</v>
      </c>
    </row>
    <row r="1345" spans="1:11" x14ac:dyDescent="0.25">
      <c r="A1345" t="s">
        <v>16</v>
      </c>
      <c r="B1345" t="s">
        <v>17</v>
      </c>
      <c r="C1345" t="s">
        <v>18</v>
      </c>
      <c r="D1345" t="s">
        <v>280</v>
      </c>
      <c r="E1345" s="1">
        <v>42469</v>
      </c>
      <c r="F1345" s="1" t="str">
        <f>TEXT(Sales_tbl[[#This Row],[Order Date]],"MMM")</f>
        <v>Apr</v>
      </c>
      <c r="G1345" s="1" t="str">
        <f>TEXT(Sales_tbl[[#This Row],[Order Date]],"YYY")</f>
        <v>2016</v>
      </c>
      <c r="H1345" t="s">
        <v>27</v>
      </c>
      <c r="I1345">
        <v>6</v>
      </c>
      <c r="J1345" s="4">
        <v>53.35</v>
      </c>
      <c r="K1345" s="4">
        <v>320.10000000000002</v>
      </c>
    </row>
    <row r="1346" spans="1:11" x14ac:dyDescent="0.25">
      <c r="A1346" t="s">
        <v>25</v>
      </c>
      <c r="B1346" t="s">
        <v>17</v>
      </c>
      <c r="C1346" t="s">
        <v>18</v>
      </c>
      <c r="D1346" t="s">
        <v>481</v>
      </c>
      <c r="E1346" s="1">
        <v>42469</v>
      </c>
      <c r="F1346" s="1" t="str">
        <f>TEXT(Sales_tbl[[#This Row],[Order Date]],"MMM")</f>
        <v>Apr</v>
      </c>
      <c r="G1346" s="1" t="str">
        <f>TEXT(Sales_tbl[[#This Row],[Order Date]],"YYY")</f>
        <v>2016</v>
      </c>
      <c r="H1346" t="s">
        <v>24</v>
      </c>
      <c r="I1346">
        <v>10</v>
      </c>
      <c r="J1346" s="4">
        <v>17.829999999999998</v>
      </c>
      <c r="K1346" s="4">
        <v>178.29999999999998</v>
      </c>
    </row>
    <row r="1347" spans="1:11" x14ac:dyDescent="0.25">
      <c r="A1347" t="s">
        <v>16</v>
      </c>
      <c r="B1347" t="s">
        <v>34</v>
      </c>
      <c r="C1347" t="s">
        <v>18</v>
      </c>
      <c r="D1347" t="s">
        <v>97</v>
      </c>
      <c r="E1347" s="1">
        <v>42469</v>
      </c>
      <c r="F1347" s="1" t="str">
        <f>TEXT(Sales_tbl[[#This Row],[Order Date]],"MMM")</f>
        <v>Apr</v>
      </c>
      <c r="G1347" s="1" t="str">
        <f>TEXT(Sales_tbl[[#This Row],[Order Date]],"YYY")</f>
        <v>2016</v>
      </c>
      <c r="H1347" t="s">
        <v>13</v>
      </c>
      <c r="I1347">
        <v>1</v>
      </c>
      <c r="J1347" s="4">
        <v>12.42</v>
      </c>
      <c r="K1347" s="4">
        <v>12.42</v>
      </c>
    </row>
    <row r="1348" spans="1:11" x14ac:dyDescent="0.25">
      <c r="A1348" t="s">
        <v>30</v>
      </c>
      <c r="B1348" t="s">
        <v>10</v>
      </c>
      <c r="C1348" t="s">
        <v>11</v>
      </c>
      <c r="D1348" t="s">
        <v>219</v>
      </c>
      <c r="E1348" s="1">
        <v>42470</v>
      </c>
      <c r="F1348" s="1" t="str">
        <f>TEXT(Sales_tbl[[#This Row],[Order Date]],"MMM")</f>
        <v>Apr</v>
      </c>
      <c r="G1348" s="1" t="str">
        <f>TEXT(Sales_tbl[[#This Row],[Order Date]],"YYY")</f>
        <v>2016</v>
      </c>
      <c r="H1348" t="s">
        <v>13</v>
      </c>
      <c r="I1348">
        <v>4</v>
      </c>
      <c r="J1348" s="4">
        <v>12.42</v>
      </c>
      <c r="K1348" s="4">
        <v>49.68</v>
      </c>
    </row>
    <row r="1349" spans="1:11" x14ac:dyDescent="0.25">
      <c r="A1349" t="s">
        <v>9</v>
      </c>
      <c r="B1349" t="s">
        <v>14</v>
      </c>
      <c r="C1349" t="s">
        <v>11</v>
      </c>
      <c r="D1349" t="s">
        <v>120</v>
      </c>
      <c r="E1349" s="1">
        <v>42470</v>
      </c>
      <c r="F1349" s="1" t="str">
        <f>TEXT(Sales_tbl[[#This Row],[Order Date]],"MMM")</f>
        <v>Apr</v>
      </c>
      <c r="G1349" s="1" t="str">
        <f>TEXT(Sales_tbl[[#This Row],[Order Date]],"YYY")</f>
        <v>2016</v>
      </c>
      <c r="H1349" t="s">
        <v>24</v>
      </c>
      <c r="I1349">
        <v>2</v>
      </c>
      <c r="J1349" s="4">
        <v>17.829999999999998</v>
      </c>
      <c r="K1349" s="4">
        <v>35.659999999999997</v>
      </c>
    </row>
    <row r="1350" spans="1:11" x14ac:dyDescent="0.25">
      <c r="A1350" t="s">
        <v>25</v>
      </c>
      <c r="B1350" t="s">
        <v>52</v>
      </c>
      <c r="C1350" t="s">
        <v>18</v>
      </c>
      <c r="D1350" t="s">
        <v>138</v>
      </c>
      <c r="E1350" s="1">
        <v>42470</v>
      </c>
      <c r="F1350" s="1" t="str">
        <f>TEXT(Sales_tbl[[#This Row],[Order Date]],"MMM")</f>
        <v>Apr</v>
      </c>
      <c r="G1350" s="1" t="str">
        <f>TEXT(Sales_tbl[[#This Row],[Order Date]],"YYY")</f>
        <v>2016</v>
      </c>
      <c r="H1350" t="s">
        <v>27</v>
      </c>
      <c r="I1350">
        <v>1</v>
      </c>
      <c r="J1350" s="4">
        <v>53.35</v>
      </c>
      <c r="K1350" s="4">
        <v>53.35</v>
      </c>
    </row>
    <row r="1351" spans="1:11" x14ac:dyDescent="0.25">
      <c r="A1351" t="s">
        <v>16</v>
      </c>
      <c r="B1351" t="s">
        <v>17</v>
      </c>
      <c r="C1351" t="s">
        <v>18</v>
      </c>
      <c r="D1351" t="s">
        <v>324</v>
      </c>
      <c r="E1351" s="1">
        <v>42470</v>
      </c>
      <c r="F1351" s="1" t="str">
        <f>TEXT(Sales_tbl[[#This Row],[Order Date]],"MMM")</f>
        <v>Apr</v>
      </c>
      <c r="G1351" s="1" t="str">
        <f>TEXT(Sales_tbl[[#This Row],[Order Date]],"YYY")</f>
        <v>2016</v>
      </c>
      <c r="H1351" t="s">
        <v>13</v>
      </c>
      <c r="I1351">
        <v>8</v>
      </c>
      <c r="J1351" s="4">
        <v>12.42</v>
      </c>
      <c r="K1351" s="4">
        <v>99.36</v>
      </c>
    </row>
    <row r="1352" spans="1:11" x14ac:dyDescent="0.25">
      <c r="A1352" t="s">
        <v>16</v>
      </c>
      <c r="B1352" t="s">
        <v>17</v>
      </c>
      <c r="C1352" t="s">
        <v>18</v>
      </c>
      <c r="D1352" t="s">
        <v>351</v>
      </c>
      <c r="E1352" s="1">
        <v>42470</v>
      </c>
      <c r="F1352" s="1" t="str">
        <f>TEXT(Sales_tbl[[#This Row],[Order Date]],"MMM")</f>
        <v>Apr</v>
      </c>
      <c r="G1352" s="1" t="str">
        <f>TEXT(Sales_tbl[[#This Row],[Order Date]],"YYY")</f>
        <v>2016</v>
      </c>
      <c r="H1352" t="s">
        <v>24</v>
      </c>
      <c r="I1352">
        <v>4</v>
      </c>
      <c r="J1352" s="4">
        <v>17.829999999999998</v>
      </c>
      <c r="K1352" s="4">
        <v>71.319999999999993</v>
      </c>
    </row>
    <row r="1353" spans="1:11" x14ac:dyDescent="0.25">
      <c r="A1353" t="s">
        <v>46</v>
      </c>
      <c r="B1353" t="s">
        <v>10</v>
      </c>
      <c r="C1353" t="s">
        <v>11</v>
      </c>
      <c r="D1353" t="s">
        <v>263</v>
      </c>
      <c r="E1353" s="1">
        <v>42470</v>
      </c>
      <c r="F1353" s="1" t="str">
        <f>TEXT(Sales_tbl[[#This Row],[Order Date]],"MMM")</f>
        <v>Apr</v>
      </c>
      <c r="G1353" s="1" t="str">
        <f>TEXT(Sales_tbl[[#This Row],[Order Date]],"YYY")</f>
        <v>2016</v>
      </c>
      <c r="H1353" t="s">
        <v>13</v>
      </c>
      <c r="I1353">
        <v>10</v>
      </c>
      <c r="J1353" s="4">
        <v>12.42</v>
      </c>
      <c r="K1353" s="4">
        <v>124.2</v>
      </c>
    </row>
    <row r="1354" spans="1:11" x14ac:dyDescent="0.25">
      <c r="A1354" t="s">
        <v>9</v>
      </c>
      <c r="B1354" t="s">
        <v>68</v>
      </c>
      <c r="C1354" t="s">
        <v>11</v>
      </c>
      <c r="D1354" t="s">
        <v>384</v>
      </c>
      <c r="E1354" s="1">
        <v>42470</v>
      </c>
      <c r="F1354" s="1" t="str">
        <f>TEXT(Sales_tbl[[#This Row],[Order Date]],"MMM")</f>
        <v>Apr</v>
      </c>
      <c r="G1354" s="1" t="str">
        <f>TEXT(Sales_tbl[[#This Row],[Order Date]],"YYY")</f>
        <v>2016</v>
      </c>
      <c r="H1354" t="s">
        <v>27</v>
      </c>
      <c r="I1354">
        <v>4</v>
      </c>
      <c r="J1354" s="4">
        <v>53.35</v>
      </c>
      <c r="K1354" s="4">
        <v>213.4</v>
      </c>
    </row>
    <row r="1355" spans="1:11" x14ac:dyDescent="0.25">
      <c r="A1355" t="s">
        <v>9</v>
      </c>
      <c r="B1355" t="s">
        <v>10</v>
      </c>
      <c r="C1355" t="s">
        <v>11</v>
      </c>
      <c r="D1355" t="s">
        <v>355</v>
      </c>
      <c r="E1355" s="1">
        <v>42470</v>
      </c>
      <c r="F1355" s="1" t="str">
        <f>TEXT(Sales_tbl[[#This Row],[Order Date]],"MMM")</f>
        <v>Apr</v>
      </c>
      <c r="G1355" s="1" t="str">
        <f>TEXT(Sales_tbl[[#This Row],[Order Date]],"YYY")</f>
        <v>2016</v>
      </c>
      <c r="H1355" t="s">
        <v>13</v>
      </c>
      <c r="I1355">
        <v>10</v>
      </c>
      <c r="J1355" s="4">
        <v>12.42</v>
      </c>
      <c r="K1355" s="4">
        <v>124.2</v>
      </c>
    </row>
    <row r="1356" spans="1:11" x14ac:dyDescent="0.25">
      <c r="A1356" t="s">
        <v>9</v>
      </c>
      <c r="B1356" t="s">
        <v>14</v>
      </c>
      <c r="C1356" t="s">
        <v>11</v>
      </c>
      <c r="D1356" t="s">
        <v>442</v>
      </c>
      <c r="E1356" s="1">
        <v>42470</v>
      </c>
      <c r="F1356" s="1" t="str">
        <f>TEXT(Sales_tbl[[#This Row],[Order Date]],"MMM")</f>
        <v>Apr</v>
      </c>
      <c r="G1356" s="1" t="str">
        <f>TEXT(Sales_tbl[[#This Row],[Order Date]],"YYY")</f>
        <v>2016</v>
      </c>
      <c r="H1356" t="s">
        <v>13</v>
      </c>
      <c r="I1356">
        <v>5</v>
      </c>
      <c r="J1356" s="4">
        <v>12.42</v>
      </c>
      <c r="K1356" s="4">
        <v>62.1</v>
      </c>
    </row>
    <row r="1357" spans="1:11" x14ac:dyDescent="0.25">
      <c r="A1357" t="s">
        <v>9</v>
      </c>
      <c r="B1357" t="s">
        <v>14</v>
      </c>
      <c r="C1357" t="s">
        <v>11</v>
      </c>
      <c r="D1357" t="s">
        <v>199</v>
      </c>
      <c r="E1357" s="1">
        <v>42470</v>
      </c>
      <c r="F1357" s="1" t="str">
        <f>TEXT(Sales_tbl[[#This Row],[Order Date]],"MMM")</f>
        <v>Apr</v>
      </c>
      <c r="G1357" s="1" t="str">
        <f>TEXT(Sales_tbl[[#This Row],[Order Date]],"YYY")</f>
        <v>2016</v>
      </c>
      <c r="H1357" t="s">
        <v>24</v>
      </c>
      <c r="I1357">
        <v>3</v>
      </c>
      <c r="J1357" s="4">
        <v>17.829999999999998</v>
      </c>
      <c r="K1357" s="4">
        <v>53.489999999999995</v>
      </c>
    </row>
    <row r="1358" spans="1:11" x14ac:dyDescent="0.25">
      <c r="A1358" t="s">
        <v>9</v>
      </c>
      <c r="B1358" t="s">
        <v>10</v>
      </c>
      <c r="C1358" t="s">
        <v>11</v>
      </c>
      <c r="D1358" t="s">
        <v>33</v>
      </c>
      <c r="E1358" s="1">
        <v>42470</v>
      </c>
      <c r="F1358" s="1" t="str">
        <f>TEXT(Sales_tbl[[#This Row],[Order Date]],"MMM")</f>
        <v>Apr</v>
      </c>
      <c r="G1358" s="1" t="str">
        <f>TEXT(Sales_tbl[[#This Row],[Order Date]],"YYY")</f>
        <v>2016</v>
      </c>
      <c r="H1358" t="s">
        <v>27</v>
      </c>
      <c r="I1358">
        <v>2</v>
      </c>
      <c r="J1358" s="4">
        <v>53.35</v>
      </c>
      <c r="K1358" s="4">
        <v>106.7</v>
      </c>
    </row>
    <row r="1359" spans="1:11" x14ac:dyDescent="0.25">
      <c r="A1359" t="s">
        <v>9</v>
      </c>
      <c r="B1359" t="s">
        <v>14</v>
      </c>
      <c r="C1359" t="s">
        <v>11</v>
      </c>
      <c r="D1359" t="s">
        <v>95</v>
      </c>
      <c r="E1359" s="1">
        <v>42470</v>
      </c>
      <c r="F1359" s="1" t="str">
        <f>TEXT(Sales_tbl[[#This Row],[Order Date]],"MMM")</f>
        <v>Apr</v>
      </c>
      <c r="G1359" s="1" t="str">
        <f>TEXT(Sales_tbl[[#This Row],[Order Date]],"YYY")</f>
        <v>2016</v>
      </c>
      <c r="H1359" t="s">
        <v>13</v>
      </c>
      <c r="I1359">
        <v>4</v>
      </c>
      <c r="J1359" s="4">
        <v>12.42</v>
      </c>
      <c r="K1359" s="4">
        <v>49.68</v>
      </c>
    </row>
    <row r="1360" spans="1:11" x14ac:dyDescent="0.25">
      <c r="A1360" t="s">
        <v>25</v>
      </c>
      <c r="B1360" t="s">
        <v>52</v>
      </c>
      <c r="C1360" t="s">
        <v>18</v>
      </c>
      <c r="D1360" t="s">
        <v>53</v>
      </c>
      <c r="E1360" s="1">
        <v>42470</v>
      </c>
      <c r="F1360" s="1" t="str">
        <f>TEXT(Sales_tbl[[#This Row],[Order Date]],"MMM")</f>
        <v>Apr</v>
      </c>
      <c r="G1360" s="1" t="str">
        <f>TEXT(Sales_tbl[[#This Row],[Order Date]],"YYY")</f>
        <v>2016</v>
      </c>
      <c r="H1360" t="s">
        <v>24</v>
      </c>
      <c r="I1360">
        <v>10</v>
      </c>
      <c r="J1360" s="4">
        <v>17.829999999999998</v>
      </c>
      <c r="K1360" s="4">
        <v>178.29999999999998</v>
      </c>
    </row>
    <row r="1361" spans="1:11" x14ac:dyDescent="0.25">
      <c r="A1361" t="s">
        <v>25</v>
      </c>
      <c r="B1361" t="s">
        <v>52</v>
      </c>
      <c r="C1361" t="s">
        <v>18</v>
      </c>
      <c r="D1361" t="s">
        <v>76</v>
      </c>
      <c r="E1361" s="1">
        <v>42470</v>
      </c>
      <c r="F1361" s="1" t="str">
        <f>TEXT(Sales_tbl[[#This Row],[Order Date]],"MMM")</f>
        <v>Apr</v>
      </c>
      <c r="G1361" s="1" t="str">
        <f>TEXT(Sales_tbl[[#This Row],[Order Date]],"YYY")</f>
        <v>2016</v>
      </c>
      <c r="H1361" t="s">
        <v>20</v>
      </c>
      <c r="I1361">
        <v>10</v>
      </c>
      <c r="J1361" s="4">
        <v>16.32</v>
      </c>
      <c r="K1361" s="4">
        <v>163.19999999999999</v>
      </c>
    </row>
    <row r="1362" spans="1:11" x14ac:dyDescent="0.25">
      <c r="A1362" t="s">
        <v>9</v>
      </c>
      <c r="B1362" t="s">
        <v>10</v>
      </c>
      <c r="C1362" t="s">
        <v>11</v>
      </c>
      <c r="D1362" t="s">
        <v>500</v>
      </c>
      <c r="E1362" s="1">
        <v>42470</v>
      </c>
      <c r="F1362" s="1" t="str">
        <f>TEXT(Sales_tbl[[#This Row],[Order Date]],"MMM")</f>
        <v>Apr</v>
      </c>
      <c r="G1362" s="1" t="str">
        <f>TEXT(Sales_tbl[[#This Row],[Order Date]],"YYY")</f>
        <v>2016</v>
      </c>
      <c r="H1362" t="s">
        <v>13</v>
      </c>
      <c r="I1362">
        <v>1</v>
      </c>
      <c r="J1362" s="4">
        <v>12.42</v>
      </c>
      <c r="K1362" s="4">
        <v>12.42</v>
      </c>
    </row>
    <row r="1363" spans="1:11" x14ac:dyDescent="0.25">
      <c r="A1363" t="s">
        <v>30</v>
      </c>
      <c r="B1363" t="s">
        <v>10</v>
      </c>
      <c r="C1363" t="s">
        <v>11</v>
      </c>
      <c r="D1363" t="s">
        <v>506</v>
      </c>
      <c r="E1363" s="1">
        <v>42470</v>
      </c>
      <c r="F1363" s="1" t="str">
        <f>TEXT(Sales_tbl[[#This Row],[Order Date]],"MMM")</f>
        <v>Apr</v>
      </c>
      <c r="G1363" s="1" t="str">
        <f>TEXT(Sales_tbl[[#This Row],[Order Date]],"YYY")</f>
        <v>2016</v>
      </c>
      <c r="H1363" t="s">
        <v>13</v>
      </c>
      <c r="I1363">
        <v>5</v>
      </c>
      <c r="J1363" s="4">
        <v>12.42</v>
      </c>
      <c r="K1363" s="4">
        <v>62.1</v>
      </c>
    </row>
    <row r="1364" spans="1:11" x14ac:dyDescent="0.25">
      <c r="A1364" t="s">
        <v>46</v>
      </c>
      <c r="B1364" t="s">
        <v>14</v>
      </c>
      <c r="C1364" t="s">
        <v>11</v>
      </c>
      <c r="D1364" t="s">
        <v>512</v>
      </c>
      <c r="E1364" s="1">
        <v>42470</v>
      </c>
      <c r="F1364" s="1" t="str">
        <f>TEXT(Sales_tbl[[#This Row],[Order Date]],"MMM")</f>
        <v>Apr</v>
      </c>
      <c r="G1364" s="1" t="str">
        <f>TEXT(Sales_tbl[[#This Row],[Order Date]],"YYY")</f>
        <v>2016</v>
      </c>
      <c r="H1364" t="s">
        <v>24</v>
      </c>
      <c r="I1364">
        <v>3</v>
      </c>
      <c r="J1364" s="4">
        <v>17.829999999999998</v>
      </c>
      <c r="K1364" s="4">
        <v>53.489999999999995</v>
      </c>
    </row>
    <row r="1365" spans="1:11" x14ac:dyDescent="0.25">
      <c r="A1365" t="s">
        <v>25</v>
      </c>
      <c r="B1365" t="s">
        <v>122</v>
      </c>
      <c r="C1365" t="s">
        <v>18</v>
      </c>
      <c r="D1365" t="s">
        <v>468</v>
      </c>
      <c r="E1365" s="1">
        <v>42470</v>
      </c>
      <c r="F1365" s="1" t="str">
        <f>TEXT(Sales_tbl[[#This Row],[Order Date]],"MMM")</f>
        <v>Apr</v>
      </c>
      <c r="G1365" s="1" t="str">
        <f>TEXT(Sales_tbl[[#This Row],[Order Date]],"YYY")</f>
        <v>2016</v>
      </c>
      <c r="H1365" t="s">
        <v>13</v>
      </c>
      <c r="I1365">
        <v>7</v>
      </c>
      <c r="J1365" s="4">
        <v>12.42</v>
      </c>
      <c r="K1365" s="4">
        <v>86.94</v>
      </c>
    </row>
    <row r="1366" spans="1:11" x14ac:dyDescent="0.25">
      <c r="A1366" t="s">
        <v>25</v>
      </c>
      <c r="B1366" t="s">
        <v>17</v>
      </c>
      <c r="C1366" t="s">
        <v>18</v>
      </c>
      <c r="D1366" t="s">
        <v>377</v>
      </c>
      <c r="E1366" s="1">
        <v>42471</v>
      </c>
      <c r="F1366" s="1" t="str">
        <f>TEXT(Sales_tbl[[#This Row],[Order Date]],"MMM")</f>
        <v>Apr</v>
      </c>
      <c r="G1366" s="1" t="str">
        <f>TEXT(Sales_tbl[[#This Row],[Order Date]],"YYY")</f>
        <v>2016</v>
      </c>
      <c r="H1366" t="s">
        <v>27</v>
      </c>
      <c r="I1366">
        <v>4</v>
      </c>
      <c r="J1366" s="4">
        <v>53.35</v>
      </c>
      <c r="K1366" s="4">
        <v>213.4</v>
      </c>
    </row>
    <row r="1367" spans="1:11" x14ac:dyDescent="0.25">
      <c r="A1367" t="s">
        <v>16</v>
      </c>
      <c r="B1367" t="s">
        <v>34</v>
      </c>
      <c r="C1367" t="s">
        <v>18</v>
      </c>
      <c r="D1367" t="s">
        <v>166</v>
      </c>
      <c r="E1367" s="1">
        <v>42471</v>
      </c>
      <c r="F1367" s="1" t="str">
        <f>TEXT(Sales_tbl[[#This Row],[Order Date]],"MMM")</f>
        <v>Apr</v>
      </c>
      <c r="G1367" s="1" t="str">
        <f>TEXT(Sales_tbl[[#This Row],[Order Date]],"YYY")</f>
        <v>2016</v>
      </c>
      <c r="H1367" t="s">
        <v>27</v>
      </c>
      <c r="I1367">
        <v>10</v>
      </c>
      <c r="J1367" s="4">
        <v>53.35</v>
      </c>
      <c r="K1367" s="4">
        <v>533.5</v>
      </c>
    </row>
    <row r="1368" spans="1:11" x14ac:dyDescent="0.25">
      <c r="A1368" t="s">
        <v>30</v>
      </c>
      <c r="B1368" t="s">
        <v>14</v>
      </c>
      <c r="C1368" t="s">
        <v>11</v>
      </c>
      <c r="D1368" t="s">
        <v>281</v>
      </c>
      <c r="E1368" s="1">
        <v>42471</v>
      </c>
      <c r="F1368" s="1" t="str">
        <f>TEXT(Sales_tbl[[#This Row],[Order Date]],"MMM")</f>
        <v>Apr</v>
      </c>
      <c r="G1368" s="1" t="str">
        <f>TEXT(Sales_tbl[[#This Row],[Order Date]],"YYY")</f>
        <v>2016</v>
      </c>
      <c r="H1368" t="s">
        <v>27</v>
      </c>
      <c r="I1368">
        <v>8</v>
      </c>
      <c r="J1368" s="4">
        <v>53.35</v>
      </c>
      <c r="K1368" s="4">
        <v>426.8</v>
      </c>
    </row>
    <row r="1369" spans="1:11" x14ac:dyDescent="0.25">
      <c r="A1369" t="s">
        <v>25</v>
      </c>
      <c r="B1369" t="s">
        <v>52</v>
      </c>
      <c r="C1369" t="s">
        <v>18</v>
      </c>
      <c r="D1369" t="s">
        <v>331</v>
      </c>
      <c r="E1369" s="1">
        <v>42471</v>
      </c>
      <c r="F1369" s="1" t="str">
        <f>TEXT(Sales_tbl[[#This Row],[Order Date]],"MMM")</f>
        <v>Apr</v>
      </c>
      <c r="G1369" s="1" t="str">
        <f>TEXT(Sales_tbl[[#This Row],[Order Date]],"YYY")</f>
        <v>2016</v>
      </c>
      <c r="H1369" t="s">
        <v>24</v>
      </c>
      <c r="I1369">
        <v>9</v>
      </c>
      <c r="J1369" s="4">
        <v>17.829999999999998</v>
      </c>
      <c r="K1369" s="4">
        <v>160.46999999999997</v>
      </c>
    </row>
    <row r="1370" spans="1:11" x14ac:dyDescent="0.25">
      <c r="A1370" t="s">
        <v>9</v>
      </c>
      <c r="B1370" t="s">
        <v>14</v>
      </c>
      <c r="C1370" t="s">
        <v>11</v>
      </c>
      <c r="D1370" t="s">
        <v>134</v>
      </c>
      <c r="E1370" s="1">
        <v>42471</v>
      </c>
      <c r="F1370" s="1" t="str">
        <f>TEXT(Sales_tbl[[#This Row],[Order Date]],"MMM")</f>
        <v>Apr</v>
      </c>
      <c r="G1370" s="1" t="str">
        <f>TEXT(Sales_tbl[[#This Row],[Order Date]],"YYY")</f>
        <v>2016</v>
      </c>
      <c r="H1370" t="s">
        <v>13</v>
      </c>
      <c r="I1370">
        <v>3</v>
      </c>
      <c r="J1370" s="4">
        <v>12.42</v>
      </c>
      <c r="K1370" s="4">
        <v>37.26</v>
      </c>
    </row>
    <row r="1371" spans="1:11" x14ac:dyDescent="0.25">
      <c r="A1371" t="s">
        <v>25</v>
      </c>
      <c r="B1371" t="s">
        <v>17</v>
      </c>
      <c r="C1371" t="s">
        <v>18</v>
      </c>
      <c r="D1371" t="s">
        <v>178</v>
      </c>
      <c r="E1371" s="1">
        <v>42471</v>
      </c>
      <c r="F1371" s="1" t="str">
        <f>TEXT(Sales_tbl[[#This Row],[Order Date]],"MMM")</f>
        <v>Apr</v>
      </c>
      <c r="G1371" s="1" t="str">
        <f>TEXT(Sales_tbl[[#This Row],[Order Date]],"YYY")</f>
        <v>2016</v>
      </c>
      <c r="H1371" t="s">
        <v>13</v>
      </c>
      <c r="I1371">
        <v>2</v>
      </c>
      <c r="J1371" s="4">
        <v>12.42</v>
      </c>
      <c r="K1371" s="4">
        <v>24.84</v>
      </c>
    </row>
    <row r="1372" spans="1:11" x14ac:dyDescent="0.25">
      <c r="A1372" t="s">
        <v>30</v>
      </c>
      <c r="B1372" t="s">
        <v>14</v>
      </c>
      <c r="C1372" t="s">
        <v>11</v>
      </c>
      <c r="D1372" t="s">
        <v>502</v>
      </c>
      <c r="E1372" s="1">
        <v>42471</v>
      </c>
      <c r="F1372" s="1" t="str">
        <f>TEXT(Sales_tbl[[#This Row],[Order Date]],"MMM")</f>
        <v>Apr</v>
      </c>
      <c r="G1372" s="1" t="str">
        <f>TEXT(Sales_tbl[[#This Row],[Order Date]],"YYY")</f>
        <v>2016</v>
      </c>
      <c r="H1372" t="s">
        <v>20</v>
      </c>
      <c r="I1372">
        <v>9</v>
      </c>
      <c r="J1372" s="4">
        <v>16.32</v>
      </c>
      <c r="K1372" s="4">
        <v>146.88</v>
      </c>
    </row>
    <row r="1373" spans="1:11" x14ac:dyDescent="0.25">
      <c r="A1373" t="s">
        <v>25</v>
      </c>
      <c r="B1373" t="s">
        <v>17</v>
      </c>
      <c r="C1373" t="s">
        <v>18</v>
      </c>
      <c r="D1373" t="s">
        <v>513</v>
      </c>
      <c r="E1373" s="1">
        <v>42471</v>
      </c>
      <c r="F1373" s="1" t="str">
        <f>TEXT(Sales_tbl[[#This Row],[Order Date]],"MMM")</f>
        <v>Apr</v>
      </c>
      <c r="G1373" s="1" t="str">
        <f>TEXT(Sales_tbl[[#This Row],[Order Date]],"YYY")</f>
        <v>2016</v>
      </c>
      <c r="H1373" t="s">
        <v>13</v>
      </c>
      <c r="I1373">
        <v>6</v>
      </c>
      <c r="J1373" s="4">
        <v>12.42</v>
      </c>
      <c r="K1373" s="4">
        <v>74.52</v>
      </c>
    </row>
    <row r="1374" spans="1:11" x14ac:dyDescent="0.25">
      <c r="A1374" t="s">
        <v>9</v>
      </c>
      <c r="B1374" t="s">
        <v>68</v>
      </c>
      <c r="C1374" t="s">
        <v>11</v>
      </c>
      <c r="D1374" t="s">
        <v>361</v>
      </c>
      <c r="E1374" s="1">
        <v>42471</v>
      </c>
      <c r="F1374" s="1" t="str">
        <f>TEXT(Sales_tbl[[#This Row],[Order Date]],"MMM")</f>
        <v>Apr</v>
      </c>
      <c r="G1374" s="1" t="str">
        <f>TEXT(Sales_tbl[[#This Row],[Order Date]],"YYY")</f>
        <v>2016</v>
      </c>
      <c r="H1374" t="s">
        <v>24</v>
      </c>
      <c r="I1374">
        <v>3</v>
      </c>
      <c r="J1374" s="4">
        <v>17.829999999999998</v>
      </c>
      <c r="K1374" s="4">
        <v>53.489999999999995</v>
      </c>
    </row>
    <row r="1375" spans="1:11" x14ac:dyDescent="0.25">
      <c r="A1375" t="s">
        <v>9</v>
      </c>
      <c r="B1375" t="s">
        <v>21</v>
      </c>
      <c r="C1375" t="s">
        <v>11</v>
      </c>
      <c r="D1375" t="s">
        <v>514</v>
      </c>
      <c r="E1375" s="1">
        <v>42471</v>
      </c>
      <c r="F1375" s="1" t="str">
        <f>TEXT(Sales_tbl[[#This Row],[Order Date]],"MMM")</f>
        <v>Apr</v>
      </c>
      <c r="G1375" s="1" t="str">
        <f>TEXT(Sales_tbl[[#This Row],[Order Date]],"YYY")</f>
        <v>2016</v>
      </c>
      <c r="H1375" t="s">
        <v>27</v>
      </c>
      <c r="I1375">
        <v>2</v>
      </c>
      <c r="J1375" s="4">
        <v>53.35</v>
      </c>
      <c r="K1375" s="4">
        <v>106.7</v>
      </c>
    </row>
    <row r="1376" spans="1:11" x14ac:dyDescent="0.25">
      <c r="A1376" t="s">
        <v>9</v>
      </c>
      <c r="B1376" t="s">
        <v>14</v>
      </c>
      <c r="C1376" t="s">
        <v>11</v>
      </c>
      <c r="D1376" t="s">
        <v>357</v>
      </c>
      <c r="E1376" s="1">
        <v>42471</v>
      </c>
      <c r="F1376" s="1" t="str">
        <f>TEXT(Sales_tbl[[#This Row],[Order Date]],"MMM")</f>
        <v>Apr</v>
      </c>
      <c r="G1376" s="1" t="str">
        <f>TEXT(Sales_tbl[[#This Row],[Order Date]],"YYY")</f>
        <v>2016</v>
      </c>
      <c r="H1376" t="s">
        <v>13</v>
      </c>
      <c r="I1376">
        <v>4</v>
      </c>
      <c r="J1376" s="4">
        <v>12.42</v>
      </c>
      <c r="K1376" s="4">
        <v>49.68</v>
      </c>
    </row>
    <row r="1377" spans="1:11" x14ac:dyDescent="0.25">
      <c r="A1377" t="s">
        <v>46</v>
      </c>
      <c r="B1377" t="s">
        <v>10</v>
      </c>
      <c r="C1377" t="s">
        <v>11</v>
      </c>
      <c r="D1377" t="s">
        <v>312</v>
      </c>
      <c r="E1377" s="1">
        <v>42471</v>
      </c>
      <c r="F1377" s="1" t="str">
        <f>TEXT(Sales_tbl[[#This Row],[Order Date]],"MMM")</f>
        <v>Apr</v>
      </c>
      <c r="G1377" s="1" t="str">
        <f>TEXT(Sales_tbl[[#This Row],[Order Date]],"YYY")</f>
        <v>2016</v>
      </c>
      <c r="H1377" t="s">
        <v>13</v>
      </c>
      <c r="I1377">
        <v>3</v>
      </c>
      <c r="J1377" s="4">
        <v>12.42</v>
      </c>
      <c r="K1377" s="4">
        <v>37.26</v>
      </c>
    </row>
    <row r="1378" spans="1:11" x14ac:dyDescent="0.25">
      <c r="A1378" t="s">
        <v>9</v>
      </c>
      <c r="B1378" t="s">
        <v>14</v>
      </c>
      <c r="C1378" t="s">
        <v>11</v>
      </c>
      <c r="D1378" t="s">
        <v>135</v>
      </c>
      <c r="E1378" s="1">
        <v>42472</v>
      </c>
      <c r="F1378" s="1" t="str">
        <f>TEXT(Sales_tbl[[#This Row],[Order Date]],"MMM")</f>
        <v>Apr</v>
      </c>
      <c r="G1378" s="1" t="str">
        <f>TEXT(Sales_tbl[[#This Row],[Order Date]],"YYY")</f>
        <v>2016</v>
      </c>
      <c r="H1378" t="s">
        <v>13</v>
      </c>
      <c r="I1378">
        <v>8</v>
      </c>
      <c r="J1378" s="4">
        <v>12.42</v>
      </c>
      <c r="K1378" s="4">
        <v>99.36</v>
      </c>
    </row>
    <row r="1379" spans="1:11" x14ac:dyDescent="0.25">
      <c r="A1379" t="s">
        <v>25</v>
      </c>
      <c r="B1379" t="s">
        <v>34</v>
      </c>
      <c r="C1379" t="s">
        <v>18</v>
      </c>
      <c r="D1379" t="s">
        <v>247</v>
      </c>
      <c r="E1379" s="1">
        <v>42472</v>
      </c>
      <c r="F1379" s="1" t="str">
        <f>TEXT(Sales_tbl[[#This Row],[Order Date]],"MMM")</f>
        <v>Apr</v>
      </c>
      <c r="G1379" s="1" t="str">
        <f>TEXT(Sales_tbl[[#This Row],[Order Date]],"YYY")</f>
        <v>2016</v>
      </c>
      <c r="H1379" t="s">
        <v>13</v>
      </c>
      <c r="I1379">
        <v>5</v>
      </c>
      <c r="J1379" s="4">
        <v>12.42</v>
      </c>
      <c r="K1379" s="4">
        <v>62.1</v>
      </c>
    </row>
    <row r="1380" spans="1:11" x14ac:dyDescent="0.25">
      <c r="A1380" t="s">
        <v>46</v>
      </c>
      <c r="B1380" t="s">
        <v>10</v>
      </c>
      <c r="C1380" t="s">
        <v>11</v>
      </c>
      <c r="D1380" t="s">
        <v>440</v>
      </c>
      <c r="E1380" s="1">
        <v>42472</v>
      </c>
      <c r="F1380" s="1" t="str">
        <f>TEXT(Sales_tbl[[#This Row],[Order Date]],"MMM")</f>
        <v>Apr</v>
      </c>
      <c r="G1380" s="1" t="str">
        <f>TEXT(Sales_tbl[[#This Row],[Order Date]],"YYY")</f>
        <v>2016</v>
      </c>
      <c r="H1380" t="s">
        <v>13</v>
      </c>
      <c r="I1380">
        <v>7</v>
      </c>
      <c r="J1380" s="4">
        <v>12.42</v>
      </c>
      <c r="K1380" s="4">
        <v>86.94</v>
      </c>
    </row>
    <row r="1381" spans="1:11" x14ac:dyDescent="0.25">
      <c r="A1381" t="s">
        <v>25</v>
      </c>
      <c r="B1381" t="s">
        <v>34</v>
      </c>
      <c r="C1381" t="s">
        <v>18</v>
      </c>
      <c r="D1381" t="s">
        <v>157</v>
      </c>
      <c r="E1381" s="1">
        <v>42472</v>
      </c>
      <c r="F1381" s="1" t="str">
        <f>TEXT(Sales_tbl[[#This Row],[Order Date]],"MMM")</f>
        <v>Apr</v>
      </c>
      <c r="G1381" s="1" t="str">
        <f>TEXT(Sales_tbl[[#This Row],[Order Date]],"YYY")</f>
        <v>2016</v>
      </c>
      <c r="H1381" t="s">
        <v>24</v>
      </c>
      <c r="I1381">
        <v>4</v>
      </c>
      <c r="J1381" s="4">
        <v>17.829999999999998</v>
      </c>
      <c r="K1381" s="4">
        <v>71.319999999999993</v>
      </c>
    </row>
    <row r="1382" spans="1:11" x14ac:dyDescent="0.25">
      <c r="A1382" t="s">
        <v>30</v>
      </c>
      <c r="B1382" t="s">
        <v>14</v>
      </c>
      <c r="C1382" t="s">
        <v>11</v>
      </c>
      <c r="D1382" t="s">
        <v>199</v>
      </c>
      <c r="E1382" s="1">
        <v>42472</v>
      </c>
      <c r="F1382" s="1" t="str">
        <f>TEXT(Sales_tbl[[#This Row],[Order Date]],"MMM")</f>
        <v>Apr</v>
      </c>
      <c r="G1382" s="1" t="str">
        <f>TEXT(Sales_tbl[[#This Row],[Order Date]],"YYY")</f>
        <v>2016</v>
      </c>
      <c r="H1382" t="s">
        <v>24</v>
      </c>
      <c r="I1382">
        <v>6</v>
      </c>
      <c r="J1382" s="4">
        <v>17.829999999999998</v>
      </c>
      <c r="K1382" s="4">
        <v>106.97999999999999</v>
      </c>
    </row>
    <row r="1383" spans="1:11" x14ac:dyDescent="0.25">
      <c r="A1383" t="s">
        <v>16</v>
      </c>
      <c r="B1383" t="s">
        <v>17</v>
      </c>
      <c r="C1383" t="s">
        <v>18</v>
      </c>
      <c r="D1383" t="s">
        <v>111</v>
      </c>
      <c r="E1383" s="1">
        <v>42472</v>
      </c>
      <c r="F1383" s="1" t="str">
        <f>TEXT(Sales_tbl[[#This Row],[Order Date]],"MMM")</f>
        <v>Apr</v>
      </c>
      <c r="G1383" s="1" t="str">
        <f>TEXT(Sales_tbl[[#This Row],[Order Date]],"YYY")</f>
        <v>2016</v>
      </c>
      <c r="H1383" t="s">
        <v>27</v>
      </c>
      <c r="I1383">
        <v>9</v>
      </c>
      <c r="J1383" s="4">
        <v>53.35</v>
      </c>
      <c r="K1383" s="4">
        <v>480.15000000000003</v>
      </c>
    </row>
    <row r="1384" spans="1:11" x14ac:dyDescent="0.25">
      <c r="A1384" t="s">
        <v>30</v>
      </c>
      <c r="B1384" t="s">
        <v>10</v>
      </c>
      <c r="C1384" t="s">
        <v>11</v>
      </c>
      <c r="D1384" t="s">
        <v>119</v>
      </c>
      <c r="E1384" s="1">
        <v>42472</v>
      </c>
      <c r="F1384" s="1" t="str">
        <f>TEXT(Sales_tbl[[#This Row],[Order Date]],"MMM")</f>
        <v>Apr</v>
      </c>
      <c r="G1384" s="1" t="str">
        <f>TEXT(Sales_tbl[[#This Row],[Order Date]],"YYY")</f>
        <v>2016</v>
      </c>
      <c r="H1384" t="s">
        <v>13</v>
      </c>
      <c r="I1384">
        <v>3</v>
      </c>
      <c r="J1384" s="4">
        <v>12.42</v>
      </c>
      <c r="K1384" s="4">
        <v>37.26</v>
      </c>
    </row>
    <row r="1385" spans="1:11" x14ac:dyDescent="0.25">
      <c r="A1385" t="s">
        <v>9</v>
      </c>
      <c r="B1385" t="s">
        <v>14</v>
      </c>
      <c r="C1385" t="s">
        <v>11</v>
      </c>
      <c r="D1385" t="s">
        <v>78</v>
      </c>
      <c r="E1385" s="1">
        <v>42472</v>
      </c>
      <c r="F1385" s="1" t="str">
        <f>TEXT(Sales_tbl[[#This Row],[Order Date]],"MMM")</f>
        <v>Apr</v>
      </c>
      <c r="G1385" s="1" t="str">
        <f>TEXT(Sales_tbl[[#This Row],[Order Date]],"YYY")</f>
        <v>2016</v>
      </c>
      <c r="H1385" t="s">
        <v>13</v>
      </c>
      <c r="I1385">
        <v>3</v>
      </c>
      <c r="J1385" s="4">
        <v>12.42</v>
      </c>
      <c r="K1385" s="4">
        <v>37.26</v>
      </c>
    </row>
    <row r="1386" spans="1:11" x14ac:dyDescent="0.25">
      <c r="A1386" t="s">
        <v>9</v>
      </c>
      <c r="B1386" t="s">
        <v>14</v>
      </c>
      <c r="C1386" t="s">
        <v>11</v>
      </c>
      <c r="D1386" t="s">
        <v>60</v>
      </c>
      <c r="E1386" s="1">
        <v>42472</v>
      </c>
      <c r="F1386" s="1" t="str">
        <f>TEXT(Sales_tbl[[#This Row],[Order Date]],"MMM")</f>
        <v>Apr</v>
      </c>
      <c r="G1386" s="1" t="str">
        <f>TEXT(Sales_tbl[[#This Row],[Order Date]],"YYY")</f>
        <v>2016</v>
      </c>
      <c r="H1386" t="s">
        <v>27</v>
      </c>
      <c r="I1386">
        <v>3</v>
      </c>
      <c r="J1386" s="4">
        <v>53.35</v>
      </c>
      <c r="K1386" s="4">
        <v>160.05000000000001</v>
      </c>
    </row>
    <row r="1387" spans="1:11" x14ac:dyDescent="0.25">
      <c r="A1387" t="s">
        <v>16</v>
      </c>
      <c r="B1387" t="s">
        <v>34</v>
      </c>
      <c r="C1387" t="s">
        <v>18</v>
      </c>
      <c r="D1387" t="s">
        <v>515</v>
      </c>
      <c r="E1387" s="1">
        <v>42472</v>
      </c>
      <c r="F1387" s="1" t="str">
        <f>TEXT(Sales_tbl[[#This Row],[Order Date]],"MMM")</f>
        <v>Apr</v>
      </c>
      <c r="G1387" s="1" t="str">
        <f>TEXT(Sales_tbl[[#This Row],[Order Date]],"YYY")</f>
        <v>2016</v>
      </c>
      <c r="H1387" t="s">
        <v>27</v>
      </c>
      <c r="I1387">
        <v>2</v>
      </c>
      <c r="J1387" s="4">
        <v>53.35</v>
      </c>
      <c r="K1387" s="4">
        <v>106.7</v>
      </c>
    </row>
    <row r="1388" spans="1:11" x14ac:dyDescent="0.25">
      <c r="A1388" t="s">
        <v>9</v>
      </c>
      <c r="B1388" t="s">
        <v>10</v>
      </c>
      <c r="C1388" t="s">
        <v>11</v>
      </c>
      <c r="D1388" t="s">
        <v>228</v>
      </c>
      <c r="E1388" s="1">
        <v>42472</v>
      </c>
      <c r="F1388" s="1" t="str">
        <f>TEXT(Sales_tbl[[#This Row],[Order Date]],"MMM")</f>
        <v>Apr</v>
      </c>
      <c r="G1388" s="1" t="str">
        <f>TEXT(Sales_tbl[[#This Row],[Order Date]],"YYY")</f>
        <v>2016</v>
      </c>
      <c r="H1388" t="s">
        <v>27</v>
      </c>
      <c r="I1388">
        <v>10</v>
      </c>
      <c r="J1388" s="4">
        <v>53.35</v>
      </c>
      <c r="K1388" s="4">
        <v>533.5</v>
      </c>
    </row>
    <row r="1389" spans="1:11" x14ac:dyDescent="0.25">
      <c r="A1389" t="s">
        <v>16</v>
      </c>
      <c r="B1389" t="s">
        <v>52</v>
      </c>
      <c r="C1389" t="s">
        <v>18</v>
      </c>
      <c r="D1389" t="s">
        <v>259</v>
      </c>
      <c r="E1389" s="1">
        <v>42472</v>
      </c>
      <c r="F1389" s="1" t="str">
        <f>TEXT(Sales_tbl[[#This Row],[Order Date]],"MMM")</f>
        <v>Apr</v>
      </c>
      <c r="G1389" s="1" t="str">
        <f>TEXT(Sales_tbl[[#This Row],[Order Date]],"YYY")</f>
        <v>2016</v>
      </c>
      <c r="H1389" t="s">
        <v>13</v>
      </c>
      <c r="I1389">
        <v>4</v>
      </c>
      <c r="J1389" s="4">
        <v>12.42</v>
      </c>
      <c r="K1389" s="4">
        <v>49.68</v>
      </c>
    </row>
    <row r="1390" spans="1:11" x14ac:dyDescent="0.25">
      <c r="A1390" t="s">
        <v>25</v>
      </c>
      <c r="B1390" t="s">
        <v>17</v>
      </c>
      <c r="C1390" t="s">
        <v>18</v>
      </c>
      <c r="D1390" t="s">
        <v>57</v>
      </c>
      <c r="E1390" s="1">
        <v>42472</v>
      </c>
      <c r="F1390" s="1" t="str">
        <f>TEXT(Sales_tbl[[#This Row],[Order Date]],"MMM")</f>
        <v>Apr</v>
      </c>
      <c r="G1390" s="1" t="str">
        <f>TEXT(Sales_tbl[[#This Row],[Order Date]],"YYY")</f>
        <v>2016</v>
      </c>
      <c r="H1390" t="s">
        <v>27</v>
      </c>
      <c r="I1390">
        <v>7</v>
      </c>
      <c r="J1390" s="4">
        <v>53.35</v>
      </c>
      <c r="K1390" s="4">
        <v>373.45</v>
      </c>
    </row>
    <row r="1391" spans="1:11" x14ac:dyDescent="0.25">
      <c r="A1391" t="s">
        <v>46</v>
      </c>
      <c r="B1391" t="s">
        <v>21</v>
      </c>
      <c r="C1391" t="s">
        <v>11</v>
      </c>
      <c r="D1391" t="s">
        <v>404</v>
      </c>
      <c r="E1391" s="1">
        <v>42472</v>
      </c>
      <c r="F1391" s="1" t="str">
        <f>TEXT(Sales_tbl[[#This Row],[Order Date]],"MMM")</f>
        <v>Apr</v>
      </c>
      <c r="G1391" s="1" t="str">
        <f>TEXT(Sales_tbl[[#This Row],[Order Date]],"YYY")</f>
        <v>2016</v>
      </c>
      <c r="H1391" t="s">
        <v>27</v>
      </c>
      <c r="I1391">
        <v>7</v>
      </c>
      <c r="J1391" s="4">
        <v>53.35</v>
      </c>
      <c r="K1391" s="4">
        <v>373.45</v>
      </c>
    </row>
    <row r="1392" spans="1:11" x14ac:dyDescent="0.25">
      <c r="A1392" t="s">
        <v>9</v>
      </c>
      <c r="B1392" t="s">
        <v>14</v>
      </c>
      <c r="C1392" t="s">
        <v>11</v>
      </c>
      <c r="D1392" t="s">
        <v>516</v>
      </c>
      <c r="E1392" s="1">
        <v>42472</v>
      </c>
      <c r="F1392" s="1" t="str">
        <f>TEXT(Sales_tbl[[#This Row],[Order Date]],"MMM")</f>
        <v>Apr</v>
      </c>
      <c r="G1392" s="1" t="str">
        <f>TEXT(Sales_tbl[[#This Row],[Order Date]],"YYY")</f>
        <v>2016</v>
      </c>
      <c r="H1392" t="s">
        <v>27</v>
      </c>
      <c r="I1392">
        <v>1</v>
      </c>
      <c r="J1392" s="4">
        <v>53.35</v>
      </c>
      <c r="K1392" s="4">
        <v>53.35</v>
      </c>
    </row>
    <row r="1393" spans="1:11" x14ac:dyDescent="0.25">
      <c r="A1393" t="s">
        <v>30</v>
      </c>
      <c r="B1393" t="s">
        <v>10</v>
      </c>
      <c r="C1393" t="s">
        <v>11</v>
      </c>
      <c r="D1393" t="s">
        <v>312</v>
      </c>
      <c r="E1393" s="1">
        <v>42473</v>
      </c>
      <c r="F1393" s="1" t="str">
        <f>TEXT(Sales_tbl[[#This Row],[Order Date]],"MMM")</f>
        <v>Apr</v>
      </c>
      <c r="G1393" s="1" t="str">
        <f>TEXT(Sales_tbl[[#This Row],[Order Date]],"YYY")</f>
        <v>2016</v>
      </c>
      <c r="H1393" t="s">
        <v>24</v>
      </c>
      <c r="I1393">
        <v>6</v>
      </c>
      <c r="J1393" s="4">
        <v>17.829999999999998</v>
      </c>
      <c r="K1393" s="4">
        <v>106.97999999999999</v>
      </c>
    </row>
    <row r="1394" spans="1:11" x14ac:dyDescent="0.25">
      <c r="A1394" t="s">
        <v>9</v>
      </c>
      <c r="B1394" t="s">
        <v>21</v>
      </c>
      <c r="C1394" t="s">
        <v>11</v>
      </c>
      <c r="D1394" t="s">
        <v>300</v>
      </c>
      <c r="E1394" s="1">
        <v>42473</v>
      </c>
      <c r="F1394" s="1" t="str">
        <f>TEXT(Sales_tbl[[#This Row],[Order Date]],"MMM")</f>
        <v>Apr</v>
      </c>
      <c r="G1394" s="1" t="str">
        <f>TEXT(Sales_tbl[[#This Row],[Order Date]],"YYY")</f>
        <v>2016</v>
      </c>
      <c r="H1394" t="s">
        <v>13</v>
      </c>
      <c r="I1394">
        <v>10</v>
      </c>
      <c r="J1394" s="4">
        <v>12.42</v>
      </c>
      <c r="K1394" s="4">
        <v>124.2</v>
      </c>
    </row>
    <row r="1395" spans="1:11" x14ac:dyDescent="0.25">
      <c r="A1395" t="s">
        <v>30</v>
      </c>
      <c r="B1395" t="s">
        <v>14</v>
      </c>
      <c r="C1395" t="s">
        <v>11</v>
      </c>
      <c r="D1395" t="s">
        <v>345</v>
      </c>
      <c r="E1395" s="1">
        <v>42473</v>
      </c>
      <c r="F1395" s="1" t="str">
        <f>TEXT(Sales_tbl[[#This Row],[Order Date]],"MMM")</f>
        <v>Apr</v>
      </c>
      <c r="G1395" s="1" t="str">
        <f>TEXT(Sales_tbl[[#This Row],[Order Date]],"YYY")</f>
        <v>2016</v>
      </c>
      <c r="H1395" t="s">
        <v>27</v>
      </c>
      <c r="I1395">
        <v>6</v>
      </c>
      <c r="J1395" s="4">
        <v>53.35</v>
      </c>
      <c r="K1395" s="4">
        <v>320.10000000000002</v>
      </c>
    </row>
    <row r="1396" spans="1:11" x14ac:dyDescent="0.25">
      <c r="A1396" t="s">
        <v>46</v>
      </c>
      <c r="B1396" t="s">
        <v>21</v>
      </c>
      <c r="C1396" t="s">
        <v>11</v>
      </c>
      <c r="D1396" t="s">
        <v>291</v>
      </c>
      <c r="E1396" s="1">
        <v>42473</v>
      </c>
      <c r="F1396" s="1" t="str">
        <f>TEXT(Sales_tbl[[#This Row],[Order Date]],"MMM")</f>
        <v>Apr</v>
      </c>
      <c r="G1396" s="1" t="str">
        <f>TEXT(Sales_tbl[[#This Row],[Order Date]],"YYY")</f>
        <v>2016</v>
      </c>
      <c r="H1396" t="s">
        <v>24</v>
      </c>
      <c r="I1396">
        <v>8</v>
      </c>
      <c r="J1396" s="4">
        <v>17.829999999999998</v>
      </c>
      <c r="K1396" s="4">
        <v>142.63999999999999</v>
      </c>
    </row>
    <row r="1397" spans="1:11" x14ac:dyDescent="0.25">
      <c r="A1397" t="s">
        <v>9</v>
      </c>
      <c r="B1397" t="s">
        <v>14</v>
      </c>
      <c r="C1397" t="s">
        <v>11</v>
      </c>
      <c r="D1397" t="s">
        <v>293</v>
      </c>
      <c r="E1397" s="1">
        <v>42473</v>
      </c>
      <c r="F1397" s="1" t="str">
        <f>TEXT(Sales_tbl[[#This Row],[Order Date]],"MMM")</f>
        <v>Apr</v>
      </c>
      <c r="G1397" s="1" t="str">
        <f>TEXT(Sales_tbl[[#This Row],[Order Date]],"YYY")</f>
        <v>2016</v>
      </c>
      <c r="H1397" t="s">
        <v>27</v>
      </c>
      <c r="I1397">
        <v>2</v>
      </c>
      <c r="J1397" s="4">
        <v>53.35</v>
      </c>
      <c r="K1397" s="4">
        <v>106.7</v>
      </c>
    </row>
    <row r="1398" spans="1:11" x14ac:dyDescent="0.25">
      <c r="A1398" t="s">
        <v>9</v>
      </c>
      <c r="B1398" t="s">
        <v>10</v>
      </c>
      <c r="C1398" t="s">
        <v>11</v>
      </c>
      <c r="D1398" t="s">
        <v>419</v>
      </c>
      <c r="E1398" s="1">
        <v>42473</v>
      </c>
      <c r="F1398" s="1" t="str">
        <f>TEXT(Sales_tbl[[#This Row],[Order Date]],"MMM")</f>
        <v>Apr</v>
      </c>
      <c r="G1398" s="1" t="str">
        <f>TEXT(Sales_tbl[[#This Row],[Order Date]],"YYY")</f>
        <v>2016</v>
      </c>
      <c r="H1398" t="s">
        <v>27</v>
      </c>
      <c r="I1398">
        <v>8</v>
      </c>
      <c r="J1398" s="4">
        <v>53.35</v>
      </c>
      <c r="K1398" s="4">
        <v>426.8</v>
      </c>
    </row>
    <row r="1399" spans="1:11" x14ac:dyDescent="0.25">
      <c r="A1399" t="s">
        <v>25</v>
      </c>
      <c r="B1399" t="s">
        <v>52</v>
      </c>
      <c r="C1399" t="s">
        <v>18</v>
      </c>
      <c r="D1399" t="s">
        <v>302</v>
      </c>
      <c r="E1399" s="1">
        <v>42473</v>
      </c>
      <c r="F1399" s="1" t="str">
        <f>TEXT(Sales_tbl[[#This Row],[Order Date]],"MMM")</f>
        <v>Apr</v>
      </c>
      <c r="G1399" s="1" t="str">
        <f>TEXT(Sales_tbl[[#This Row],[Order Date]],"YYY")</f>
        <v>2016</v>
      </c>
      <c r="H1399" t="s">
        <v>13</v>
      </c>
      <c r="I1399">
        <v>6</v>
      </c>
      <c r="J1399" s="4">
        <v>12.42</v>
      </c>
      <c r="K1399" s="4">
        <v>74.52</v>
      </c>
    </row>
    <row r="1400" spans="1:11" x14ac:dyDescent="0.25">
      <c r="A1400" t="s">
        <v>9</v>
      </c>
      <c r="B1400" t="s">
        <v>10</v>
      </c>
      <c r="C1400" t="s">
        <v>11</v>
      </c>
      <c r="D1400" t="s">
        <v>183</v>
      </c>
      <c r="E1400" s="1">
        <v>42473</v>
      </c>
      <c r="F1400" s="1" t="str">
        <f>TEXT(Sales_tbl[[#This Row],[Order Date]],"MMM")</f>
        <v>Apr</v>
      </c>
      <c r="G1400" s="1" t="str">
        <f>TEXT(Sales_tbl[[#This Row],[Order Date]],"YYY")</f>
        <v>2016</v>
      </c>
      <c r="H1400" t="s">
        <v>27</v>
      </c>
      <c r="I1400">
        <v>7</v>
      </c>
      <c r="J1400" s="4">
        <v>53.35</v>
      </c>
      <c r="K1400" s="4">
        <v>373.45</v>
      </c>
    </row>
    <row r="1401" spans="1:11" x14ac:dyDescent="0.25">
      <c r="A1401" t="s">
        <v>46</v>
      </c>
      <c r="B1401" t="s">
        <v>10</v>
      </c>
      <c r="C1401" t="s">
        <v>11</v>
      </c>
      <c r="D1401" t="s">
        <v>263</v>
      </c>
      <c r="E1401" s="1">
        <v>42473</v>
      </c>
      <c r="F1401" s="1" t="str">
        <f>TEXT(Sales_tbl[[#This Row],[Order Date]],"MMM")</f>
        <v>Apr</v>
      </c>
      <c r="G1401" s="1" t="str">
        <f>TEXT(Sales_tbl[[#This Row],[Order Date]],"YYY")</f>
        <v>2016</v>
      </c>
      <c r="H1401" t="s">
        <v>27</v>
      </c>
      <c r="I1401">
        <v>9</v>
      </c>
      <c r="J1401" s="4">
        <v>53.35</v>
      </c>
      <c r="K1401" s="4">
        <v>480.15000000000003</v>
      </c>
    </row>
    <row r="1402" spans="1:11" x14ac:dyDescent="0.25">
      <c r="A1402" t="s">
        <v>16</v>
      </c>
      <c r="B1402" t="s">
        <v>34</v>
      </c>
      <c r="C1402" t="s">
        <v>18</v>
      </c>
      <c r="D1402" t="s">
        <v>48</v>
      </c>
      <c r="E1402" s="1">
        <v>42473</v>
      </c>
      <c r="F1402" s="1" t="str">
        <f>TEXT(Sales_tbl[[#This Row],[Order Date]],"MMM")</f>
        <v>Apr</v>
      </c>
      <c r="G1402" s="1" t="str">
        <f>TEXT(Sales_tbl[[#This Row],[Order Date]],"YYY")</f>
        <v>2016</v>
      </c>
      <c r="H1402" t="s">
        <v>13</v>
      </c>
      <c r="I1402">
        <v>9</v>
      </c>
      <c r="J1402" s="4">
        <v>12.42</v>
      </c>
      <c r="K1402" s="4">
        <v>111.78</v>
      </c>
    </row>
    <row r="1403" spans="1:11" x14ac:dyDescent="0.25">
      <c r="A1403" t="s">
        <v>9</v>
      </c>
      <c r="B1403" t="s">
        <v>10</v>
      </c>
      <c r="C1403" t="s">
        <v>11</v>
      </c>
      <c r="D1403" t="s">
        <v>419</v>
      </c>
      <c r="E1403" s="1">
        <v>42473</v>
      </c>
      <c r="F1403" s="1" t="str">
        <f>TEXT(Sales_tbl[[#This Row],[Order Date]],"MMM")</f>
        <v>Apr</v>
      </c>
      <c r="G1403" s="1" t="str">
        <f>TEXT(Sales_tbl[[#This Row],[Order Date]],"YYY")</f>
        <v>2016</v>
      </c>
      <c r="H1403" t="s">
        <v>24</v>
      </c>
      <c r="I1403">
        <v>6</v>
      </c>
      <c r="J1403" s="4">
        <v>17.829999999999998</v>
      </c>
      <c r="K1403" s="4">
        <v>106.97999999999999</v>
      </c>
    </row>
    <row r="1404" spans="1:11" x14ac:dyDescent="0.25">
      <c r="A1404" t="s">
        <v>16</v>
      </c>
      <c r="B1404" t="s">
        <v>17</v>
      </c>
      <c r="C1404" t="s">
        <v>18</v>
      </c>
      <c r="D1404" t="s">
        <v>197</v>
      </c>
      <c r="E1404" s="1">
        <v>42473</v>
      </c>
      <c r="F1404" s="1" t="str">
        <f>TEXT(Sales_tbl[[#This Row],[Order Date]],"MMM")</f>
        <v>Apr</v>
      </c>
      <c r="G1404" s="1" t="str">
        <f>TEXT(Sales_tbl[[#This Row],[Order Date]],"YYY")</f>
        <v>2016</v>
      </c>
      <c r="H1404" t="s">
        <v>13</v>
      </c>
      <c r="I1404">
        <v>4</v>
      </c>
      <c r="J1404" s="4">
        <v>12.42</v>
      </c>
      <c r="K1404" s="4">
        <v>49.68</v>
      </c>
    </row>
    <row r="1405" spans="1:11" x14ac:dyDescent="0.25">
      <c r="A1405" t="s">
        <v>9</v>
      </c>
      <c r="B1405" t="s">
        <v>10</v>
      </c>
      <c r="C1405" t="s">
        <v>11</v>
      </c>
      <c r="D1405" t="s">
        <v>423</v>
      </c>
      <c r="E1405" s="1">
        <v>42473</v>
      </c>
      <c r="F1405" s="1" t="str">
        <f>TEXT(Sales_tbl[[#This Row],[Order Date]],"MMM")</f>
        <v>Apr</v>
      </c>
      <c r="G1405" s="1" t="str">
        <f>TEXT(Sales_tbl[[#This Row],[Order Date]],"YYY")</f>
        <v>2016</v>
      </c>
      <c r="H1405" t="s">
        <v>24</v>
      </c>
      <c r="I1405">
        <v>1</v>
      </c>
      <c r="J1405" s="4">
        <v>17.829999999999998</v>
      </c>
      <c r="K1405" s="4">
        <v>17.829999999999998</v>
      </c>
    </row>
    <row r="1406" spans="1:11" x14ac:dyDescent="0.25">
      <c r="A1406" t="s">
        <v>30</v>
      </c>
      <c r="B1406" t="s">
        <v>68</v>
      </c>
      <c r="C1406" t="s">
        <v>11</v>
      </c>
      <c r="D1406" t="s">
        <v>69</v>
      </c>
      <c r="E1406" s="1">
        <v>42473</v>
      </c>
      <c r="F1406" s="1" t="str">
        <f>TEXT(Sales_tbl[[#This Row],[Order Date]],"MMM")</f>
        <v>Apr</v>
      </c>
      <c r="G1406" s="1" t="str">
        <f>TEXT(Sales_tbl[[#This Row],[Order Date]],"YYY")</f>
        <v>2016</v>
      </c>
      <c r="H1406" t="s">
        <v>27</v>
      </c>
      <c r="I1406">
        <v>3</v>
      </c>
      <c r="J1406" s="4">
        <v>53.35</v>
      </c>
      <c r="K1406" s="4">
        <v>160.05000000000001</v>
      </c>
    </row>
    <row r="1407" spans="1:11" x14ac:dyDescent="0.25">
      <c r="A1407" t="s">
        <v>9</v>
      </c>
      <c r="B1407" t="s">
        <v>21</v>
      </c>
      <c r="C1407" t="s">
        <v>11</v>
      </c>
      <c r="D1407" t="s">
        <v>517</v>
      </c>
      <c r="E1407" s="1">
        <v>42474</v>
      </c>
      <c r="F1407" s="1" t="str">
        <f>TEXT(Sales_tbl[[#This Row],[Order Date]],"MMM")</f>
        <v>Apr</v>
      </c>
      <c r="G1407" s="1" t="str">
        <f>TEXT(Sales_tbl[[#This Row],[Order Date]],"YYY")</f>
        <v>2016</v>
      </c>
      <c r="H1407" t="s">
        <v>24</v>
      </c>
      <c r="I1407">
        <v>4</v>
      </c>
      <c r="J1407" s="4">
        <v>17.829999999999998</v>
      </c>
      <c r="K1407" s="4">
        <v>71.319999999999993</v>
      </c>
    </row>
    <row r="1408" spans="1:11" x14ac:dyDescent="0.25">
      <c r="A1408" t="s">
        <v>25</v>
      </c>
      <c r="B1408" t="s">
        <v>17</v>
      </c>
      <c r="C1408" t="s">
        <v>18</v>
      </c>
      <c r="D1408" t="s">
        <v>294</v>
      </c>
      <c r="E1408" s="1">
        <v>42474</v>
      </c>
      <c r="F1408" s="1" t="str">
        <f>TEXT(Sales_tbl[[#This Row],[Order Date]],"MMM")</f>
        <v>Apr</v>
      </c>
      <c r="G1408" s="1" t="str">
        <f>TEXT(Sales_tbl[[#This Row],[Order Date]],"YYY")</f>
        <v>2016</v>
      </c>
      <c r="H1408" t="s">
        <v>27</v>
      </c>
      <c r="I1408">
        <v>5</v>
      </c>
      <c r="J1408" s="4">
        <v>53.35</v>
      </c>
      <c r="K1408" s="4">
        <v>266.75</v>
      </c>
    </row>
    <row r="1409" spans="1:11" x14ac:dyDescent="0.25">
      <c r="A1409" t="s">
        <v>25</v>
      </c>
      <c r="B1409" t="s">
        <v>17</v>
      </c>
      <c r="C1409" t="s">
        <v>18</v>
      </c>
      <c r="D1409" t="s">
        <v>424</v>
      </c>
      <c r="E1409" s="1">
        <v>42474</v>
      </c>
      <c r="F1409" s="1" t="str">
        <f>TEXT(Sales_tbl[[#This Row],[Order Date]],"MMM")</f>
        <v>Apr</v>
      </c>
      <c r="G1409" s="1" t="str">
        <f>TEXT(Sales_tbl[[#This Row],[Order Date]],"YYY")</f>
        <v>2016</v>
      </c>
      <c r="H1409" t="s">
        <v>13</v>
      </c>
      <c r="I1409">
        <v>1</v>
      </c>
      <c r="J1409" s="4">
        <v>12.42</v>
      </c>
      <c r="K1409" s="4">
        <v>12.42</v>
      </c>
    </row>
    <row r="1410" spans="1:11" x14ac:dyDescent="0.25">
      <c r="A1410" t="s">
        <v>9</v>
      </c>
      <c r="B1410" t="s">
        <v>21</v>
      </c>
      <c r="C1410" t="s">
        <v>11</v>
      </c>
      <c r="D1410" t="s">
        <v>268</v>
      </c>
      <c r="E1410" s="1">
        <v>42474</v>
      </c>
      <c r="F1410" s="1" t="str">
        <f>TEXT(Sales_tbl[[#This Row],[Order Date]],"MMM")</f>
        <v>Apr</v>
      </c>
      <c r="G1410" s="1" t="str">
        <f>TEXT(Sales_tbl[[#This Row],[Order Date]],"YYY")</f>
        <v>2016</v>
      </c>
      <c r="H1410" t="s">
        <v>13</v>
      </c>
      <c r="I1410">
        <v>8</v>
      </c>
      <c r="J1410" s="4">
        <v>12.42</v>
      </c>
      <c r="K1410" s="4">
        <v>99.36</v>
      </c>
    </row>
    <row r="1411" spans="1:11" x14ac:dyDescent="0.25">
      <c r="A1411" t="s">
        <v>9</v>
      </c>
      <c r="B1411" t="s">
        <v>10</v>
      </c>
      <c r="C1411" t="s">
        <v>11</v>
      </c>
      <c r="D1411" t="s">
        <v>88</v>
      </c>
      <c r="E1411" s="1">
        <v>42474</v>
      </c>
      <c r="F1411" s="1" t="str">
        <f>TEXT(Sales_tbl[[#This Row],[Order Date]],"MMM")</f>
        <v>Apr</v>
      </c>
      <c r="G1411" s="1" t="str">
        <f>TEXT(Sales_tbl[[#This Row],[Order Date]],"YYY")</f>
        <v>2016</v>
      </c>
      <c r="H1411" t="s">
        <v>13</v>
      </c>
      <c r="I1411">
        <v>9</v>
      </c>
      <c r="J1411" s="4">
        <v>12.42</v>
      </c>
      <c r="K1411" s="4">
        <v>111.78</v>
      </c>
    </row>
    <row r="1412" spans="1:11" x14ac:dyDescent="0.25">
      <c r="A1412" t="s">
        <v>25</v>
      </c>
      <c r="B1412" t="s">
        <v>17</v>
      </c>
      <c r="C1412" t="s">
        <v>18</v>
      </c>
      <c r="D1412" t="s">
        <v>415</v>
      </c>
      <c r="E1412" s="1">
        <v>42474</v>
      </c>
      <c r="F1412" s="1" t="str">
        <f>TEXT(Sales_tbl[[#This Row],[Order Date]],"MMM")</f>
        <v>Apr</v>
      </c>
      <c r="G1412" s="1" t="str">
        <f>TEXT(Sales_tbl[[#This Row],[Order Date]],"YYY")</f>
        <v>2016</v>
      </c>
      <c r="H1412" t="s">
        <v>13</v>
      </c>
      <c r="I1412">
        <v>9</v>
      </c>
      <c r="J1412" s="4">
        <v>12.42</v>
      </c>
      <c r="K1412" s="4">
        <v>111.78</v>
      </c>
    </row>
    <row r="1413" spans="1:11" x14ac:dyDescent="0.25">
      <c r="A1413" t="s">
        <v>9</v>
      </c>
      <c r="B1413" t="s">
        <v>14</v>
      </c>
      <c r="C1413" t="s">
        <v>11</v>
      </c>
      <c r="D1413" t="s">
        <v>297</v>
      </c>
      <c r="E1413" s="1">
        <v>42474</v>
      </c>
      <c r="F1413" s="1" t="str">
        <f>TEXT(Sales_tbl[[#This Row],[Order Date]],"MMM")</f>
        <v>Apr</v>
      </c>
      <c r="G1413" s="1" t="str">
        <f>TEXT(Sales_tbl[[#This Row],[Order Date]],"YYY")</f>
        <v>2016</v>
      </c>
      <c r="H1413" t="s">
        <v>27</v>
      </c>
      <c r="I1413">
        <v>5</v>
      </c>
      <c r="J1413" s="4">
        <v>53.35</v>
      </c>
      <c r="K1413" s="4">
        <v>266.75</v>
      </c>
    </row>
    <row r="1414" spans="1:11" x14ac:dyDescent="0.25">
      <c r="A1414" t="s">
        <v>9</v>
      </c>
      <c r="B1414" t="s">
        <v>10</v>
      </c>
      <c r="C1414" t="s">
        <v>11</v>
      </c>
      <c r="D1414" t="s">
        <v>408</v>
      </c>
      <c r="E1414" s="1">
        <v>42474</v>
      </c>
      <c r="F1414" s="1" t="str">
        <f>TEXT(Sales_tbl[[#This Row],[Order Date]],"MMM")</f>
        <v>Apr</v>
      </c>
      <c r="G1414" s="1" t="str">
        <f>TEXT(Sales_tbl[[#This Row],[Order Date]],"YYY")</f>
        <v>2016</v>
      </c>
      <c r="H1414" t="s">
        <v>24</v>
      </c>
      <c r="I1414">
        <v>7</v>
      </c>
      <c r="J1414" s="4">
        <v>17.829999999999998</v>
      </c>
      <c r="K1414" s="4">
        <v>124.80999999999999</v>
      </c>
    </row>
    <row r="1415" spans="1:11" x14ac:dyDescent="0.25">
      <c r="A1415" t="s">
        <v>9</v>
      </c>
      <c r="B1415" t="s">
        <v>10</v>
      </c>
      <c r="C1415" t="s">
        <v>11</v>
      </c>
      <c r="D1415" t="s">
        <v>509</v>
      </c>
      <c r="E1415" s="1">
        <v>42474</v>
      </c>
      <c r="F1415" s="1" t="str">
        <f>TEXT(Sales_tbl[[#This Row],[Order Date]],"MMM")</f>
        <v>Apr</v>
      </c>
      <c r="G1415" s="1" t="str">
        <f>TEXT(Sales_tbl[[#This Row],[Order Date]],"YYY")</f>
        <v>2016</v>
      </c>
      <c r="H1415" t="s">
        <v>13</v>
      </c>
      <c r="I1415">
        <v>3</v>
      </c>
      <c r="J1415" s="4">
        <v>12.42</v>
      </c>
      <c r="K1415" s="4">
        <v>37.26</v>
      </c>
    </row>
    <row r="1416" spans="1:11" x14ac:dyDescent="0.25">
      <c r="A1416" t="s">
        <v>30</v>
      </c>
      <c r="B1416" t="s">
        <v>21</v>
      </c>
      <c r="C1416" t="s">
        <v>11</v>
      </c>
      <c r="D1416" t="s">
        <v>518</v>
      </c>
      <c r="E1416" s="1">
        <v>42475</v>
      </c>
      <c r="F1416" s="1" t="str">
        <f>TEXT(Sales_tbl[[#This Row],[Order Date]],"MMM")</f>
        <v>Apr</v>
      </c>
      <c r="G1416" s="1" t="str">
        <f>TEXT(Sales_tbl[[#This Row],[Order Date]],"YYY")</f>
        <v>2016</v>
      </c>
      <c r="H1416" t="s">
        <v>27</v>
      </c>
      <c r="I1416">
        <v>6</v>
      </c>
      <c r="J1416" s="4">
        <v>53.35</v>
      </c>
      <c r="K1416" s="4">
        <v>320.10000000000002</v>
      </c>
    </row>
    <row r="1417" spans="1:11" x14ac:dyDescent="0.25">
      <c r="A1417" t="s">
        <v>9</v>
      </c>
      <c r="B1417" t="s">
        <v>10</v>
      </c>
      <c r="C1417" t="s">
        <v>11</v>
      </c>
      <c r="D1417" t="s">
        <v>149</v>
      </c>
      <c r="E1417" s="1">
        <v>42475</v>
      </c>
      <c r="F1417" s="1" t="str">
        <f>TEXT(Sales_tbl[[#This Row],[Order Date]],"MMM")</f>
        <v>Apr</v>
      </c>
      <c r="G1417" s="1" t="str">
        <f>TEXT(Sales_tbl[[#This Row],[Order Date]],"YYY")</f>
        <v>2016</v>
      </c>
      <c r="H1417" t="s">
        <v>13</v>
      </c>
      <c r="I1417">
        <v>8</v>
      </c>
      <c r="J1417" s="4">
        <v>12.42</v>
      </c>
      <c r="K1417" s="4">
        <v>99.36</v>
      </c>
    </row>
    <row r="1418" spans="1:11" x14ac:dyDescent="0.25">
      <c r="A1418" t="s">
        <v>9</v>
      </c>
      <c r="B1418" t="s">
        <v>14</v>
      </c>
      <c r="C1418" t="s">
        <v>11</v>
      </c>
      <c r="D1418" t="s">
        <v>78</v>
      </c>
      <c r="E1418" s="1">
        <v>42475</v>
      </c>
      <c r="F1418" s="1" t="str">
        <f>TEXT(Sales_tbl[[#This Row],[Order Date]],"MMM")</f>
        <v>Apr</v>
      </c>
      <c r="G1418" s="1" t="str">
        <f>TEXT(Sales_tbl[[#This Row],[Order Date]],"YYY")</f>
        <v>2016</v>
      </c>
      <c r="H1418" t="s">
        <v>24</v>
      </c>
      <c r="I1418">
        <v>5</v>
      </c>
      <c r="J1418" s="4">
        <v>17.829999999999998</v>
      </c>
      <c r="K1418" s="4">
        <v>89.149999999999991</v>
      </c>
    </row>
    <row r="1419" spans="1:11" x14ac:dyDescent="0.25">
      <c r="A1419" t="s">
        <v>30</v>
      </c>
      <c r="B1419" t="s">
        <v>21</v>
      </c>
      <c r="C1419" t="s">
        <v>11</v>
      </c>
      <c r="D1419" t="s">
        <v>156</v>
      </c>
      <c r="E1419" s="1">
        <v>42475</v>
      </c>
      <c r="F1419" s="1" t="str">
        <f>TEXT(Sales_tbl[[#This Row],[Order Date]],"MMM")</f>
        <v>Apr</v>
      </c>
      <c r="G1419" s="1" t="str">
        <f>TEXT(Sales_tbl[[#This Row],[Order Date]],"YYY")</f>
        <v>2016</v>
      </c>
      <c r="H1419" t="s">
        <v>13</v>
      </c>
      <c r="I1419">
        <v>3</v>
      </c>
      <c r="J1419" s="4">
        <v>12.42</v>
      </c>
      <c r="K1419" s="4">
        <v>37.26</v>
      </c>
    </row>
    <row r="1420" spans="1:11" x14ac:dyDescent="0.25">
      <c r="A1420" t="s">
        <v>25</v>
      </c>
      <c r="B1420" t="s">
        <v>17</v>
      </c>
      <c r="C1420" t="s">
        <v>18</v>
      </c>
      <c r="D1420" t="s">
        <v>150</v>
      </c>
      <c r="E1420" s="1">
        <v>42475</v>
      </c>
      <c r="F1420" s="1" t="str">
        <f>TEXT(Sales_tbl[[#This Row],[Order Date]],"MMM")</f>
        <v>Apr</v>
      </c>
      <c r="G1420" s="1" t="str">
        <f>TEXT(Sales_tbl[[#This Row],[Order Date]],"YYY")</f>
        <v>2016</v>
      </c>
      <c r="H1420" t="s">
        <v>24</v>
      </c>
      <c r="I1420">
        <v>8</v>
      </c>
      <c r="J1420" s="4">
        <v>17.829999999999998</v>
      </c>
      <c r="K1420" s="4">
        <v>142.63999999999999</v>
      </c>
    </row>
    <row r="1421" spans="1:11" x14ac:dyDescent="0.25">
      <c r="A1421" t="s">
        <v>16</v>
      </c>
      <c r="B1421" t="s">
        <v>122</v>
      </c>
      <c r="C1421" t="s">
        <v>18</v>
      </c>
      <c r="D1421" t="s">
        <v>455</v>
      </c>
      <c r="E1421" s="1">
        <v>42475</v>
      </c>
      <c r="F1421" s="1" t="str">
        <f>TEXT(Sales_tbl[[#This Row],[Order Date]],"MMM")</f>
        <v>Apr</v>
      </c>
      <c r="G1421" s="1" t="str">
        <f>TEXT(Sales_tbl[[#This Row],[Order Date]],"YYY")</f>
        <v>2016</v>
      </c>
      <c r="H1421" t="s">
        <v>13</v>
      </c>
      <c r="I1421">
        <v>8</v>
      </c>
      <c r="J1421" s="4">
        <v>12.42</v>
      </c>
      <c r="K1421" s="4">
        <v>99.36</v>
      </c>
    </row>
    <row r="1422" spans="1:11" x14ac:dyDescent="0.25">
      <c r="A1422" t="s">
        <v>30</v>
      </c>
      <c r="B1422" t="s">
        <v>14</v>
      </c>
      <c r="C1422" t="s">
        <v>11</v>
      </c>
      <c r="D1422" t="s">
        <v>345</v>
      </c>
      <c r="E1422" s="1">
        <v>42475</v>
      </c>
      <c r="F1422" s="1" t="str">
        <f>TEXT(Sales_tbl[[#This Row],[Order Date]],"MMM")</f>
        <v>Apr</v>
      </c>
      <c r="G1422" s="1" t="str">
        <f>TEXT(Sales_tbl[[#This Row],[Order Date]],"YYY")</f>
        <v>2016</v>
      </c>
      <c r="H1422" t="s">
        <v>27</v>
      </c>
      <c r="I1422">
        <v>5</v>
      </c>
      <c r="J1422" s="4">
        <v>53.35</v>
      </c>
      <c r="K1422" s="4">
        <v>266.75</v>
      </c>
    </row>
    <row r="1423" spans="1:11" x14ac:dyDescent="0.25">
      <c r="A1423" t="s">
        <v>30</v>
      </c>
      <c r="B1423" t="s">
        <v>68</v>
      </c>
      <c r="C1423" t="s">
        <v>11</v>
      </c>
      <c r="D1423" t="s">
        <v>195</v>
      </c>
      <c r="E1423" s="1">
        <v>42475</v>
      </c>
      <c r="F1423" s="1" t="str">
        <f>TEXT(Sales_tbl[[#This Row],[Order Date]],"MMM")</f>
        <v>Apr</v>
      </c>
      <c r="G1423" s="1" t="str">
        <f>TEXT(Sales_tbl[[#This Row],[Order Date]],"YYY")</f>
        <v>2016</v>
      </c>
      <c r="H1423" t="s">
        <v>27</v>
      </c>
      <c r="I1423">
        <v>8</v>
      </c>
      <c r="J1423" s="4">
        <v>53.35</v>
      </c>
      <c r="K1423" s="4">
        <v>426.8</v>
      </c>
    </row>
    <row r="1424" spans="1:11" x14ac:dyDescent="0.25">
      <c r="A1424" t="s">
        <v>9</v>
      </c>
      <c r="B1424" t="s">
        <v>10</v>
      </c>
      <c r="C1424" t="s">
        <v>11</v>
      </c>
      <c r="D1424" t="s">
        <v>382</v>
      </c>
      <c r="E1424" s="1">
        <v>42475</v>
      </c>
      <c r="F1424" s="1" t="str">
        <f>TEXT(Sales_tbl[[#This Row],[Order Date]],"MMM")</f>
        <v>Apr</v>
      </c>
      <c r="G1424" s="1" t="str">
        <f>TEXT(Sales_tbl[[#This Row],[Order Date]],"YYY")</f>
        <v>2016</v>
      </c>
      <c r="H1424" t="s">
        <v>13</v>
      </c>
      <c r="I1424">
        <v>9</v>
      </c>
      <c r="J1424" s="4">
        <v>12.42</v>
      </c>
      <c r="K1424" s="4">
        <v>111.78</v>
      </c>
    </row>
    <row r="1425" spans="1:11" x14ac:dyDescent="0.25">
      <c r="A1425" t="s">
        <v>9</v>
      </c>
      <c r="B1425" t="s">
        <v>10</v>
      </c>
      <c r="C1425" t="s">
        <v>11</v>
      </c>
      <c r="D1425" t="s">
        <v>182</v>
      </c>
      <c r="E1425" s="1">
        <v>42475</v>
      </c>
      <c r="F1425" s="1" t="str">
        <f>TEXT(Sales_tbl[[#This Row],[Order Date]],"MMM")</f>
        <v>Apr</v>
      </c>
      <c r="G1425" s="1" t="str">
        <f>TEXT(Sales_tbl[[#This Row],[Order Date]],"YYY")</f>
        <v>2016</v>
      </c>
      <c r="H1425" t="s">
        <v>24</v>
      </c>
      <c r="I1425">
        <v>3</v>
      </c>
      <c r="J1425" s="4">
        <v>17.829999999999998</v>
      </c>
      <c r="K1425" s="4">
        <v>53.489999999999995</v>
      </c>
    </row>
    <row r="1426" spans="1:11" x14ac:dyDescent="0.25">
      <c r="A1426" t="s">
        <v>25</v>
      </c>
      <c r="B1426" t="s">
        <v>17</v>
      </c>
      <c r="C1426" t="s">
        <v>18</v>
      </c>
      <c r="D1426" t="s">
        <v>496</v>
      </c>
      <c r="E1426" s="1">
        <v>42475</v>
      </c>
      <c r="F1426" s="1" t="str">
        <f>TEXT(Sales_tbl[[#This Row],[Order Date]],"MMM")</f>
        <v>Apr</v>
      </c>
      <c r="G1426" s="1" t="str">
        <f>TEXT(Sales_tbl[[#This Row],[Order Date]],"YYY")</f>
        <v>2016</v>
      </c>
      <c r="H1426" t="s">
        <v>13</v>
      </c>
      <c r="I1426">
        <v>8</v>
      </c>
      <c r="J1426" s="4">
        <v>12.42</v>
      </c>
      <c r="K1426" s="4">
        <v>99.36</v>
      </c>
    </row>
    <row r="1427" spans="1:11" x14ac:dyDescent="0.25">
      <c r="A1427" t="s">
        <v>46</v>
      </c>
      <c r="B1427" t="s">
        <v>21</v>
      </c>
      <c r="C1427" t="s">
        <v>11</v>
      </c>
      <c r="D1427" t="s">
        <v>291</v>
      </c>
      <c r="E1427" s="1">
        <v>42475</v>
      </c>
      <c r="F1427" s="1" t="str">
        <f>TEXT(Sales_tbl[[#This Row],[Order Date]],"MMM")</f>
        <v>Apr</v>
      </c>
      <c r="G1427" s="1" t="str">
        <f>TEXT(Sales_tbl[[#This Row],[Order Date]],"YYY")</f>
        <v>2016</v>
      </c>
      <c r="H1427" t="s">
        <v>13</v>
      </c>
      <c r="I1427">
        <v>4</v>
      </c>
      <c r="J1427" s="4">
        <v>12.42</v>
      </c>
      <c r="K1427" s="4">
        <v>49.68</v>
      </c>
    </row>
    <row r="1428" spans="1:11" x14ac:dyDescent="0.25">
      <c r="A1428" t="s">
        <v>9</v>
      </c>
      <c r="B1428" t="s">
        <v>21</v>
      </c>
      <c r="C1428" t="s">
        <v>11</v>
      </c>
      <c r="D1428" t="s">
        <v>128</v>
      </c>
      <c r="E1428" s="1">
        <v>42475</v>
      </c>
      <c r="F1428" s="1" t="str">
        <f>TEXT(Sales_tbl[[#This Row],[Order Date]],"MMM")</f>
        <v>Apr</v>
      </c>
      <c r="G1428" s="1" t="str">
        <f>TEXT(Sales_tbl[[#This Row],[Order Date]],"YYY")</f>
        <v>2016</v>
      </c>
      <c r="H1428" t="s">
        <v>13</v>
      </c>
      <c r="I1428">
        <v>3</v>
      </c>
      <c r="J1428" s="4">
        <v>12.42</v>
      </c>
      <c r="K1428" s="4">
        <v>37.26</v>
      </c>
    </row>
    <row r="1429" spans="1:11" x14ac:dyDescent="0.25">
      <c r="A1429" t="s">
        <v>16</v>
      </c>
      <c r="B1429" t="s">
        <v>52</v>
      </c>
      <c r="C1429" t="s">
        <v>18</v>
      </c>
      <c r="D1429" t="s">
        <v>243</v>
      </c>
      <c r="E1429" s="1">
        <v>42475</v>
      </c>
      <c r="F1429" s="1" t="str">
        <f>TEXT(Sales_tbl[[#This Row],[Order Date]],"MMM")</f>
        <v>Apr</v>
      </c>
      <c r="G1429" s="1" t="str">
        <f>TEXT(Sales_tbl[[#This Row],[Order Date]],"YYY")</f>
        <v>2016</v>
      </c>
      <c r="H1429" t="s">
        <v>20</v>
      </c>
      <c r="I1429">
        <v>6</v>
      </c>
      <c r="J1429" s="4">
        <v>16.32</v>
      </c>
      <c r="K1429" s="4">
        <v>97.92</v>
      </c>
    </row>
    <row r="1430" spans="1:11" x14ac:dyDescent="0.25">
      <c r="A1430" t="s">
        <v>16</v>
      </c>
      <c r="B1430" t="s">
        <v>34</v>
      </c>
      <c r="C1430" t="s">
        <v>18</v>
      </c>
      <c r="D1430" t="s">
        <v>48</v>
      </c>
      <c r="E1430" s="1">
        <v>42475</v>
      </c>
      <c r="F1430" s="1" t="str">
        <f>TEXT(Sales_tbl[[#This Row],[Order Date]],"MMM")</f>
        <v>Apr</v>
      </c>
      <c r="G1430" s="1" t="str">
        <f>TEXT(Sales_tbl[[#This Row],[Order Date]],"YYY")</f>
        <v>2016</v>
      </c>
      <c r="H1430" t="s">
        <v>13</v>
      </c>
      <c r="I1430">
        <v>6</v>
      </c>
      <c r="J1430" s="4">
        <v>12.42</v>
      </c>
      <c r="K1430" s="4">
        <v>74.52</v>
      </c>
    </row>
    <row r="1431" spans="1:11" x14ac:dyDescent="0.25">
      <c r="A1431" t="s">
        <v>30</v>
      </c>
      <c r="B1431" t="s">
        <v>21</v>
      </c>
      <c r="C1431" t="s">
        <v>11</v>
      </c>
      <c r="D1431" t="s">
        <v>233</v>
      </c>
      <c r="E1431" s="1">
        <v>42475</v>
      </c>
      <c r="F1431" s="1" t="str">
        <f>TEXT(Sales_tbl[[#This Row],[Order Date]],"MMM")</f>
        <v>Apr</v>
      </c>
      <c r="G1431" s="1" t="str">
        <f>TEXT(Sales_tbl[[#This Row],[Order Date]],"YYY")</f>
        <v>2016</v>
      </c>
      <c r="H1431" t="s">
        <v>20</v>
      </c>
      <c r="I1431">
        <v>10</v>
      </c>
      <c r="J1431" s="4">
        <v>16.32</v>
      </c>
      <c r="K1431" s="4">
        <v>163.19999999999999</v>
      </c>
    </row>
    <row r="1432" spans="1:11" x14ac:dyDescent="0.25">
      <c r="A1432" t="s">
        <v>25</v>
      </c>
      <c r="B1432" t="s">
        <v>17</v>
      </c>
      <c r="C1432" t="s">
        <v>18</v>
      </c>
      <c r="D1432" t="s">
        <v>477</v>
      </c>
      <c r="E1432" s="1">
        <v>42475</v>
      </c>
      <c r="F1432" s="1" t="str">
        <f>TEXT(Sales_tbl[[#This Row],[Order Date]],"MMM")</f>
        <v>Apr</v>
      </c>
      <c r="G1432" s="1" t="str">
        <f>TEXT(Sales_tbl[[#This Row],[Order Date]],"YYY")</f>
        <v>2016</v>
      </c>
      <c r="H1432" t="s">
        <v>20</v>
      </c>
      <c r="I1432">
        <v>7</v>
      </c>
      <c r="J1432" s="4">
        <v>16.32</v>
      </c>
      <c r="K1432" s="4">
        <v>114.24000000000001</v>
      </c>
    </row>
    <row r="1433" spans="1:11" x14ac:dyDescent="0.25">
      <c r="A1433" t="s">
        <v>25</v>
      </c>
      <c r="B1433" t="s">
        <v>17</v>
      </c>
      <c r="C1433" t="s">
        <v>18</v>
      </c>
      <c r="D1433" t="s">
        <v>341</v>
      </c>
      <c r="E1433" s="1">
        <v>42475</v>
      </c>
      <c r="F1433" s="1" t="str">
        <f>TEXT(Sales_tbl[[#This Row],[Order Date]],"MMM")</f>
        <v>Apr</v>
      </c>
      <c r="G1433" s="1" t="str">
        <f>TEXT(Sales_tbl[[#This Row],[Order Date]],"YYY")</f>
        <v>2016</v>
      </c>
      <c r="H1433" t="s">
        <v>27</v>
      </c>
      <c r="I1433">
        <v>7</v>
      </c>
      <c r="J1433" s="4">
        <v>53.35</v>
      </c>
      <c r="K1433" s="4">
        <v>373.45</v>
      </c>
    </row>
    <row r="1434" spans="1:11" x14ac:dyDescent="0.25">
      <c r="A1434" t="s">
        <v>46</v>
      </c>
      <c r="B1434" t="s">
        <v>10</v>
      </c>
      <c r="C1434" t="s">
        <v>11</v>
      </c>
      <c r="D1434" t="s">
        <v>91</v>
      </c>
      <c r="E1434" s="1">
        <v>42475</v>
      </c>
      <c r="F1434" s="1" t="str">
        <f>TEXT(Sales_tbl[[#This Row],[Order Date]],"MMM")</f>
        <v>Apr</v>
      </c>
      <c r="G1434" s="1" t="str">
        <f>TEXT(Sales_tbl[[#This Row],[Order Date]],"YYY")</f>
        <v>2016</v>
      </c>
      <c r="H1434" t="s">
        <v>13</v>
      </c>
      <c r="I1434">
        <v>10</v>
      </c>
      <c r="J1434" s="4">
        <v>12.42</v>
      </c>
      <c r="K1434" s="4">
        <v>124.2</v>
      </c>
    </row>
    <row r="1435" spans="1:11" x14ac:dyDescent="0.25">
      <c r="A1435" t="s">
        <v>9</v>
      </c>
      <c r="B1435" t="s">
        <v>10</v>
      </c>
      <c r="C1435" t="s">
        <v>11</v>
      </c>
      <c r="D1435" t="s">
        <v>402</v>
      </c>
      <c r="E1435" s="1">
        <v>42476</v>
      </c>
      <c r="F1435" s="1" t="str">
        <f>TEXT(Sales_tbl[[#This Row],[Order Date]],"MMM")</f>
        <v>Apr</v>
      </c>
      <c r="G1435" s="1" t="str">
        <f>TEXT(Sales_tbl[[#This Row],[Order Date]],"YYY")</f>
        <v>2016</v>
      </c>
      <c r="H1435" t="s">
        <v>27</v>
      </c>
      <c r="I1435">
        <v>10</v>
      </c>
      <c r="J1435" s="4">
        <v>53.35</v>
      </c>
      <c r="K1435" s="4">
        <v>533.5</v>
      </c>
    </row>
    <row r="1436" spans="1:11" x14ac:dyDescent="0.25">
      <c r="A1436" t="s">
        <v>25</v>
      </c>
      <c r="B1436" t="s">
        <v>17</v>
      </c>
      <c r="C1436" t="s">
        <v>18</v>
      </c>
      <c r="D1436" t="s">
        <v>422</v>
      </c>
      <c r="E1436" s="1">
        <v>42476</v>
      </c>
      <c r="F1436" s="1" t="str">
        <f>TEXT(Sales_tbl[[#This Row],[Order Date]],"MMM")</f>
        <v>Apr</v>
      </c>
      <c r="G1436" s="1" t="str">
        <f>TEXT(Sales_tbl[[#This Row],[Order Date]],"YYY")</f>
        <v>2016</v>
      </c>
      <c r="H1436" t="s">
        <v>13</v>
      </c>
      <c r="I1436">
        <v>5</v>
      </c>
      <c r="J1436" s="4">
        <v>12.42</v>
      </c>
      <c r="K1436" s="4">
        <v>62.1</v>
      </c>
    </row>
    <row r="1437" spans="1:11" x14ac:dyDescent="0.25">
      <c r="A1437" t="s">
        <v>9</v>
      </c>
      <c r="B1437" t="s">
        <v>14</v>
      </c>
      <c r="C1437" t="s">
        <v>11</v>
      </c>
      <c r="D1437" t="s">
        <v>519</v>
      </c>
      <c r="E1437" s="1">
        <v>42476</v>
      </c>
      <c r="F1437" s="1" t="str">
        <f>TEXT(Sales_tbl[[#This Row],[Order Date]],"MMM")</f>
        <v>Apr</v>
      </c>
      <c r="G1437" s="1" t="str">
        <f>TEXT(Sales_tbl[[#This Row],[Order Date]],"YYY")</f>
        <v>2016</v>
      </c>
      <c r="H1437" t="s">
        <v>13</v>
      </c>
      <c r="I1437">
        <v>1</v>
      </c>
      <c r="J1437" s="4">
        <v>12.42</v>
      </c>
      <c r="K1437" s="4">
        <v>12.42</v>
      </c>
    </row>
    <row r="1438" spans="1:11" x14ac:dyDescent="0.25">
      <c r="A1438" t="s">
        <v>46</v>
      </c>
      <c r="B1438" t="s">
        <v>14</v>
      </c>
      <c r="C1438" t="s">
        <v>11</v>
      </c>
      <c r="D1438" t="s">
        <v>520</v>
      </c>
      <c r="E1438" s="1">
        <v>42476</v>
      </c>
      <c r="F1438" s="1" t="str">
        <f>TEXT(Sales_tbl[[#This Row],[Order Date]],"MMM")</f>
        <v>Apr</v>
      </c>
      <c r="G1438" s="1" t="str">
        <f>TEXT(Sales_tbl[[#This Row],[Order Date]],"YYY")</f>
        <v>2016</v>
      </c>
      <c r="H1438" t="s">
        <v>24</v>
      </c>
      <c r="I1438">
        <v>6</v>
      </c>
      <c r="J1438" s="4">
        <v>17.829999999999998</v>
      </c>
      <c r="K1438" s="4">
        <v>106.97999999999999</v>
      </c>
    </row>
    <row r="1439" spans="1:11" x14ac:dyDescent="0.25">
      <c r="A1439" t="s">
        <v>9</v>
      </c>
      <c r="B1439" t="s">
        <v>21</v>
      </c>
      <c r="C1439" t="s">
        <v>11</v>
      </c>
      <c r="D1439" t="s">
        <v>376</v>
      </c>
      <c r="E1439" s="1">
        <v>42476</v>
      </c>
      <c r="F1439" s="1" t="str">
        <f>TEXT(Sales_tbl[[#This Row],[Order Date]],"MMM")</f>
        <v>Apr</v>
      </c>
      <c r="G1439" s="1" t="str">
        <f>TEXT(Sales_tbl[[#This Row],[Order Date]],"YYY")</f>
        <v>2016</v>
      </c>
      <c r="H1439" t="s">
        <v>27</v>
      </c>
      <c r="I1439">
        <v>1</v>
      </c>
      <c r="J1439" s="4">
        <v>53.35</v>
      </c>
      <c r="K1439" s="4">
        <v>53.35</v>
      </c>
    </row>
    <row r="1440" spans="1:11" x14ac:dyDescent="0.25">
      <c r="A1440" t="s">
        <v>9</v>
      </c>
      <c r="B1440" t="s">
        <v>10</v>
      </c>
      <c r="C1440" t="s">
        <v>11</v>
      </c>
      <c r="D1440" t="s">
        <v>244</v>
      </c>
      <c r="E1440" s="1">
        <v>42476</v>
      </c>
      <c r="F1440" s="1" t="str">
        <f>TEXT(Sales_tbl[[#This Row],[Order Date]],"MMM")</f>
        <v>Apr</v>
      </c>
      <c r="G1440" s="1" t="str">
        <f>TEXT(Sales_tbl[[#This Row],[Order Date]],"YYY")</f>
        <v>2016</v>
      </c>
      <c r="H1440" t="s">
        <v>13</v>
      </c>
      <c r="I1440">
        <v>5</v>
      </c>
      <c r="J1440" s="4">
        <v>12.42</v>
      </c>
      <c r="K1440" s="4">
        <v>62.1</v>
      </c>
    </row>
    <row r="1441" spans="1:11" x14ac:dyDescent="0.25">
      <c r="A1441" t="s">
        <v>25</v>
      </c>
      <c r="B1441" t="s">
        <v>34</v>
      </c>
      <c r="C1441" t="s">
        <v>18</v>
      </c>
      <c r="D1441" t="s">
        <v>511</v>
      </c>
      <c r="E1441" s="1">
        <v>42476</v>
      </c>
      <c r="F1441" s="1" t="str">
        <f>TEXT(Sales_tbl[[#This Row],[Order Date]],"MMM")</f>
        <v>Apr</v>
      </c>
      <c r="G1441" s="1" t="str">
        <f>TEXT(Sales_tbl[[#This Row],[Order Date]],"YYY")</f>
        <v>2016</v>
      </c>
      <c r="H1441" t="s">
        <v>13</v>
      </c>
      <c r="I1441">
        <v>3</v>
      </c>
      <c r="J1441" s="4">
        <v>12.42</v>
      </c>
      <c r="K1441" s="4">
        <v>37.26</v>
      </c>
    </row>
    <row r="1442" spans="1:11" x14ac:dyDescent="0.25">
      <c r="A1442" t="s">
        <v>16</v>
      </c>
      <c r="B1442" t="s">
        <v>52</v>
      </c>
      <c r="C1442" t="s">
        <v>18</v>
      </c>
      <c r="D1442" t="s">
        <v>110</v>
      </c>
      <c r="E1442" s="1">
        <v>42476</v>
      </c>
      <c r="F1442" s="1" t="str">
        <f>TEXT(Sales_tbl[[#This Row],[Order Date]],"MMM")</f>
        <v>Apr</v>
      </c>
      <c r="G1442" s="1" t="str">
        <f>TEXT(Sales_tbl[[#This Row],[Order Date]],"YYY")</f>
        <v>2016</v>
      </c>
      <c r="H1442" t="s">
        <v>13</v>
      </c>
      <c r="I1442">
        <v>9</v>
      </c>
      <c r="J1442" s="4">
        <v>12.42</v>
      </c>
      <c r="K1442" s="4">
        <v>111.78</v>
      </c>
    </row>
    <row r="1443" spans="1:11" x14ac:dyDescent="0.25">
      <c r="A1443" t="s">
        <v>9</v>
      </c>
      <c r="B1443" t="s">
        <v>14</v>
      </c>
      <c r="C1443" t="s">
        <v>11</v>
      </c>
      <c r="D1443" t="s">
        <v>47</v>
      </c>
      <c r="E1443" s="1">
        <v>42476</v>
      </c>
      <c r="F1443" s="1" t="str">
        <f>TEXT(Sales_tbl[[#This Row],[Order Date]],"MMM")</f>
        <v>Apr</v>
      </c>
      <c r="G1443" s="1" t="str">
        <f>TEXT(Sales_tbl[[#This Row],[Order Date]],"YYY")</f>
        <v>2016</v>
      </c>
      <c r="H1443" t="s">
        <v>20</v>
      </c>
      <c r="I1443">
        <v>9</v>
      </c>
      <c r="J1443" s="4">
        <v>16.32</v>
      </c>
      <c r="K1443" s="4">
        <v>146.88</v>
      </c>
    </row>
    <row r="1444" spans="1:11" x14ac:dyDescent="0.25">
      <c r="A1444" t="s">
        <v>16</v>
      </c>
      <c r="B1444" t="s">
        <v>52</v>
      </c>
      <c r="C1444" t="s">
        <v>18</v>
      </c>
      <c r="D1444" t="s">
        <v>67</v>
      </c>
      <c r="E1444" s="1">
        <v>42476</v>
      </c>
      <c r="F1444" s="1" t="str">
        <f>TEXT(Sales_tbl[[#This Row],[Order Date]],"MMM")</f>
        <v>Apr</v>
      </c>
      <c r="G1444" s="1" t="str">
        <f>TEXT(Sales_tbl[[#This Row],[Order Date]],"YYY")</f>
        <v>2016</v>
      </c>
      <c r="H1444" t="s">
        <v>13</v>
      </c>
      <c r="I1444">
        <v>9</v>
      </c>
      <c r="J1444" s="4">
        <v>12.42</v>
      </c>
      <c r="K1444" s="4">
        <v>111.78</v>
      </c>
    </row>
    <row r="1445" spans="1:11" x14ac:dyDescent="0.25">
      <c r="A1445" t="s">
        <v>46</v>
      </c>
      <c r="B1445" t="s">
        <v>10</v>
      </c>
      <c r="C1445" t="s">
        <v>11</v>
      </c>
      <c r="D1445" t="s">
        <v>106</v>
      </c>
      <c r="E1445" s="1">
        <v>42476</v>
      </c>
      <c r="F1445" s="1" t="str">
        <f>TEXT(Sales_tbl[[#This Row],[Order Date]],"MMM")</f>
        <v>Apr</v>
      </c>
      <c r="G1445" s="1" t="str">
        <f>TEXT(Sales_tbl[[#This Row],[Order Date]],"YYY")</f>
        <v>2016</v>
      </c>
      <c r="H1445" t="s">
        <v>13</v>
      </c>
      <c r="I1445">
        <v>1</v>
      </c>
      <c r="J1445" s="4">
        <v>12.42</v>
      </c>
      <c r="K1445" s="4">
        <v>12.42</v>
      </c>
    </row>
    <row r="1446" spans="1:11" x14ac:dyDescent="0.25">
      <c r="A1446" t="s">
        <v>25</v>
      </c>
      <c r="B1446" t="s">
        <v>122</v>
      </c>
      <c r="C1446" t="s">
        <v>18</v>
      </c>
      <c r="D1446" t="s">
        <v>421</v>
      </c>
      <c r="E1446" s="1">
        <v>42476</v>
      </c>
      <c r="F1446" s="1" t="str">
        <f>TEXT(Sales_tbl[[#This Row],[Order Date]],"MMM")</f>
        <v>Apr</v>
      </c>
      <c r="G1446" s="1" t="str">
        <f>TEXT(Sales_tbl[[#This Row],[Order Date]],"YYY")</f>
        <v>2016</v>
      </c>
      <c r="H1446" t="s">
        <v>27</v>
      </c>
      <c r="I1446">
        <v>9</v>
      </c>
      <c r="J1446" s="4">
        <v>53.35</v>
      </c>
      <c r="K1446" s="4">
        <v>480.15000000000003</v>
      </c>
    </row>
    <row r="1447" spans="1:11" x14ac:dyDescent="0.25">
      <c r="A1447" t="s">
        <v>46</v>
      </c>
      <c r="B1447" t="s">
        <v>21</v>
      </c>
      <c r="C1447" t="s">
        <v>11</v>
      </c>
      <c r="D1447" t="s">
        <v>191</v>
      </c>
      <c r="E1447" s="1">
        <v>42476</v>
      </c>
      <c r="F1447" s="1" t="str">
        <f>TEXT(Sales_tbl[[#This Row],[Order Date]],"MMM")</f>
        <v>Apr</v>
      </c>
      <c r="G1447" s="1" t="str">
        <f>TEXT(Sales_tbl[[#This Row],[Order Date]],"YYY")</f>
        <v>2016</v>
      </c>
      <c r="H1447" t="s">
        <v>13</v>
      </c>
      <c r="I1447">
        <v>3</v>
      </c>
      <c r="J1447" s="4">
        <v>12.42</v>
      </c>
      <c r="K1447" s="4">
        <v>37.26</v>
      </c>
    </row>
    <row r="1448" spans="1:11" x14ac:dyDescent="0.25">
      <c r="A1448" t="s">
        <v>9</v>
      </c>
      <c r="B1448" t="s">
        <v>10</v>
      </c>
      <c r="C1448" t="s">
        <v>11</v>
      </c>
      <c r="D1448" t="s">
        <v>408</v>
      </c>
      <c r="E1448" s="1">
        <v>42476</v>
      </c>
      <c r="F1448" s="1" t="str">
        <f>TEXT(Sales_tbl[[#This Row],[Order Date]],"MMM")</f>
        <v>Apr</v>
      </c>
      <c r="G1448" s="1" t="str">
        <f>TEXT(Sales_tbl[[#This Row],[Order Date]],"YYY")</f>
        <v>2016</v>
      </c>
      <c r="H1448" t="s">
        <v>13</v>
      </c>
      <c r="I1448">
        <v>6</v>
      </c>
      <c r="J1448" s="4">
        <v>12.42</v>
      </c>
      <c r="K1448" s="4">
        <v>74.52</v>
      </c>
    </row>
    <row r="1449" spans="1:11" x14ac:dyDescent="0.25">
      <c r="A1449" t="s">
        <v>9</v>
      </c>
      <c r="B1449" t="s">
        <v>21</v>
      </c>
      <c r="C1449" t="s">
        <v>11</v>
      </c>
      <c r="D1449" t="s">
        <v>58</v>
      </c>
      <c r="E1449" s="1">
        <v>42477</v>
      </c>
      <c r="F1449" s="1" t="str">
        <f>TEXT(Sales_tbl[[#This Row],[Order Date]],"MMM")</f>
        <v>Apr</v>
      </c>
      <c r="G1449" s="1" t="str">
        <f>TEXT(Sales_tbl[[#This Row],[Order Date]],"YYY")</f>
        <v>2016</v>
      </c>
      <c r="H1449" t="s">
        <v>20</v>
      </c>
      <c r="I1449">
        <v>3</v>
      </c>
      <c r="J1449" s="4">
        <v>16.32</v>
      </c>
      <c r="K1449" s="4">
        <v>48.96</v>
      </c>
    </row>
    <row r="1450" spans="1:11" x14ac:dyDescent="0.25">
      <c r="A1450" t="s">
        <v>9</v>
      </c>
      <c r="B1450" t="s">
        <v>14</v>
      </c>
      <c r="C1450" t="s">
        <v>11</v>
      </c>
      <c r="D1450" t="s">
        <v>83</v>
      </c>
      <c r="E1450" s="1">
        <v>42477</v>
      </c>
      <c r="F1450" s="1" t="str">
        <f>TEXT(Sales_tbl[[#This Row],[Order Date]],"MMM")</f>
        <v>Apr</v>
      </c>
      <c r="G1450" s="1" t="str">
        <f>TEXT(Sales_tbl[[#This Row],[Order Date]],"YYY")</f>
        <v>2016</v>
      </c>
      <c r="H1450" t="s">
        <v>24</v>
      </c>
      <c r="I1450">
        <v>4</v>
      </c>
      <c r="J1450" s="4">
        <v>17.829999999999998</v>
      </c>
      <c r="K1450" s="4">
        <v>71.319999999999993</v>
      </c>
    </row>
    <row r="1451" spans="1:11" x14ac:dyDescent="0.25">
      <c r="A1451" t="s">
        <v>9</v>
      </c>
      <c r="B1451" t="s">
        <v>21</v>
      </c>
      <c r="C1451" t="s">
        <v>11</v>
      </c>
      <c r="D1451" t="s">
        <v>406</v>
      </c>
      <c r="E1451" s="1">
        <v>42477</v>
      </c>
      <c r="F1451" s="1" t="str">
        <f>TEXT(Sales_tbl[[#This Row],[Order Date]],"MMM")</f>
        <v>Apr</v>
      </c>
      <c r="G1451" s="1" t="str">
        <f>TEXT(Sales_tbl[[#This Row],[Order Date]],"YYY")</f>
        <v>2016</v>
      </c>
      <c r="H1451" t="s">
        <v>13</v>
      </c>
      <c r="I1451">
        <v>2</v>
      </c>
      <c r="J1451" s="4">
        <v>12.42</v>
      </c>
      <c r="K1451" s="4">
        <v>24.84</v>
      </c>
    </row>
    <row r="1452" spans="1:11" x14ac:dyDescent="0.25">
      <c r="A1452" t="s">
        <v>9</v>
      </c>
      <c r="B1452" t="s">
        <v>14</v>
      </c>
      <c r="C1452" t="s">
        <v>11</v>
      </c>
      <c r="D1452" t="s">
        <v>184</v>
      </c>
      <c r="E1452" s="1">
        <v>42477</v>
      </c>
      <c r="F1452" s="1" t="str">
        <f>TEXT(Sales_tbl[[#This Row],[Order Date]],"MMM")</f>
        <v>Apr</v>
      </c>
      <c r="G1452" s="1" t="str">
        <f>TEXT(Sales_tbl[[#This Row],[Order Date]],"YYY")</f>
        <v>2016</v>
      </c>
      <c r="H1452" t="s">
        <v>24</v>
      </c>
      <c r="I1452">
        <v>2</v>
      </c>
      <c r="J1452" s="4">
        <v>17.829999999999998</v>
      </c>
      <c r="K1452" s="4">
        <v>35.659999999999997</v>
      </c>
    </row>
    <row r="1453" spans="1:11" x14ac:dyDescent="0.25">
      <c r="A1453" t="s">
        <v>30</v>
      </c>
      <c r="B1453" t="s">
        <v>21</v>
      </c>
      <c r="C1453" t="s">
        <v>11</v>
      </c>
      <c r="D1453" t="s">
        <v>274</v>
      </c>
      <c r="E1453" s="1">
        <v>42477</v>
      </c>
      <c r="F1453" s="1" t="str">
        <f>TEXT(Sales_tbl[[#This Row],[Order Date]],"MMM")</f>
        <v>Apr</v>
      </c>
      <c r="G1453" s="1" t="str">
        <f>TEXT(Sales_tbl[[#This Row],[Order Date]],"YYY")</f>
        <v>2016</v>
      </c>
      <c r="H1453" t="s">
        <v>24</v>
      </c>
      <c r="I1453">
        <v>10</v>
      </c>
      <c r="J1453" s="4">
        <v>17.829999999999998</v>
      </c>
      <c r="K1453" s="4">
        <v>178.29999999999998</v>
      </c>
    </row>
    <row r="1454" spans="1:11" x14ac:dyDescent="0.25">
      <c r="A1454" t="s">
        <v>46</v>
      </c>
      <c r="B1454" t="s">
        <v>21</v>
      </c>
      <c r="C1454" t="s">
        <v>11</v>
      </c>
      <c r="D1454" t="s">
        <v>161</v>
      </c>
      <c r="E1454" s="1">
        <v>42477</v>
      </c>
      <c r="F1454" s="1" t="str">
        <f>TEXT(Sales_tbl[[#This Row],[Order Date]],"MMM")</f>
        <v>Apr</v>
      </c>
      <c r="G1454" s="1" t="str">
        <f>TEXT(Sales_tbl[[#This Row],[Order Date]],"YYY")</f>
        <v>2016</v>
      </c>
      <c r="H1454" t="s">
        <v>27</v>
      </c>
      <c r="I1454">
        <v>4</v>
      </c>
      <c r="J1454" s="4">
        <v>53.35</v>
      </c>
      <c r="K1454" s="4">
        <v>213.4</v>
      </c>
    </row>
    <row r="1455" spans="1:11" x14ac:dyDescent="0.25">
      <c r="A1455" t="s">
        <v>30</v>
      </c>
      <c r="B1455" t="s">
        <v>14</v>
      </c>
      <c r="C1455" t="s">
        <v>11</v>
      </c>
      <c r="D1455" t="s">
        <v>306</v>
      </c>
      <c r="E1455" s="1">
        <v>42477</v>
      </c>
      <c r="F1455" s="1" t="str">
        <f>TEXT(Sales_tbl[[#This Row],[Order Date]],"MMM")</f>
        <v>Apr</v>
      </c>
      <c r="G1455" s="1" t="str">
        <f>TEXT(Sales_tbl[[#This Row],[Order Date]],"YYY")</f>
        <v>2016</v>
      </c>
      <c r="H1455" t="s">
        <v>24</v>
      </c>
      <c r="I1455">
        <v>8</v>
      </c>
      <c r="J1455" s="4">
        <v>17.829999999999998</v>
      </c>
      <c r="K1455" s="4">
        <v>142.63999999999999</v>
      </c>
    </row>
    <row r="1456" spans="1:11" x14ac:dyDescent="0.25">
      <c r="A1456" t="s">
        <v>9</v>
      </c>
      <c r="B1456" t="s">
        <v>10</v>
      </c>
      <c r="C1456" t="s">
        <v>11</v>
      </c>
      <c r="D1456" t="s">
        <v>430</v>
      </c>
      <c r="E1456" s="1">
        <v>42477</v>
      </c>
      <c r="F1456" s="1" t="str">
        <f>TEXT(Sales_tbl[[#This Row],[Order Date]],"MMM")</f>
        <v>Apr</v>
      </c>
      <c r="G1456" s="1" t="str">
        <f>TEXT(Sales_tbl[[#This Row],[Order Date]],"YYY")</f>
        <v>2016</v>
      </c>
      <c r="H1456" t="s">
        <v>24</v>
      </c>
      <c r="I1456">
        <v>4</v>
      </c>
      <c r="J1456" s="4">
        <v>17.829999999999998</v>
      </c>
      <c r="K1456" s="4">
        <v>71.319999999999993</v>
      </c>
    </row>
    <row r="1457" spans="1:11" x14ac:dyDescent="0.25">
      <c r="A1457" t="s">
        <v>9</v>
      </c>
      <c r="B1457" t="s">
        <v>14</v>
      </c>
      <c r="C1457" t="s">
        <v>11</v>
      </c>
      <c r="D1457" t="s">
        <v>184</v>
      </c>
      <c r="E1457" s="1">
        <v>42477</v>
      </c>
      <c r="F1457" s="1" t="str">
        <f>TEXT(Sales_tbl[[#This Row],[Order Date]],"MMM")</f>
        <v>Apr</v>
      </c>
      <c r="G1457" s="1" t="str">
        <f>TEXT(Sales_tbl[[#This Row],[Order Date]],"YYY")</f>
        <v>2016</v>
      </c>
      <c r="H1457" t="s">
        <v>13</v>
      </c>
      <c r="I1457">
        <v>2</v>
      </c>
      <c r="J1457" s="4">
        <v>12.42</v>
      </c>
      <c r="K1457" s="4">
        <v>24.84</v>
      </c>
    </row>
    <row r="1458" spans="1:11" x14ac:dyDescent="0.25">
      <c r="A1458" t="s">
        <v>9</v>
      </c>
      <c r="B1458" t="s">
        <v>68</v>
      </c>
      <c r="C1458" t="s">
        <v>11</v>
      </c>
      <c r="D1458" t="s">
        <v>336</v>
      </c>
      <c r="E1458" s="1">
        <v>42477</v>
      </c>
      <c r="F1458" s="1" t="str">
        <f>TEXT(Sales_tbl[[#This Row],[Order Date]],"MMM")</f>
        <v>Apr</v>
      </c>
      <c r="G1458" s="1" t="str">
        <f>TEXT(Sales_tbl[[#This Row],[Order Date]],"YYY")</f>
        <v>2016</v>
      </c>
      <c r="H1458" t="s">
        <v>24</v>
      </c>
      <c r="I1458">
        <v>8</v>
      </c>
      <c r="J1458" s="4">
        <v>17.829999999999998</v>
      </c>
      <c r="K1458" s="4">
        <v>142.63999999999999</v>
      </c>
    </row>
    <row r="1459" spans="1:11" x14ac:dyDescent="0.25">
      <c r="A1459" t="s">
        <v>46</v>
      </c>
      <c r="B1459" t="s">
        <v>10</v>
      </c>
      <c r="C1459" t="s">
        <v>11</v>
      </c>
      <c r="D1459" t="s">
        <v>42</v>
      </c>
      <c r="E1459" s="1">
        <v>42478</v>
      </c>
      <c r="F1459" s="1" t="str">
        <f>TEXT(Sales_tbl[[#This Row],[Order Date]],"MMM")</f>
        <v>Apr</v>
      </c>
      <c r="G1459" s="1" t="str">
        <f>TEXT(Sales_tbl[[#This Row],[Order Date]],"YYY")</f>
        <v>2016</v>
      </c>
      <c r="H1459" t="s">
        <v>13</v>
      </c>
      <c r="I1459">
        <v>8</v>
      </c>
      <c r="J1459" s="4">
        <v>12.42</v>
      </c>
      <c r="K1459" s="4">
        <v>99.36</v>
      </c>
    </row>
    <row r="1460" spans="1:11" x14ac:dyDescent="0.25">
      <c r="A1460" t="s">
        <v>25</v>
      </c>
      <c r="B1460" t="s">
        <v>122</v>
      </c>
      <c r="C1460" t="s">
        <v>18</v>
      </c>
      <c r="D1460" t="s">
        <v>330</v>
      </c>
      <c r="E1460" s="1">
        <v>42478</v>
      </c>
      <c r="F1460" s="1" t="str">
        <f>TEXT(Sales_tbl[[#This Row],[Order Date]],"MMM")</f>
        <v>Apr</v>
      </c>
      <c r="G1460" s="1" t="str">
        <f>TEXT(Sales_tbl[[#This Row],[Order Date]],"YYY")</f>
        <v>2016</v>
      </c>
      <c r="H1460" t="s">
        <v>27</v>
      </c>
      <c r="I1460">
        <v>7</v>
      </c>
      <c r="J1460" s="4">
        <v>53.35</v>
      </c>
      <c r="K1460" s="4">
        <v>373.45</v>
      </c>
    </row>
    <row r="1461" spans="1:11" x14ac:dyDescent="0.25">
      <c r="A1461" t="s">
        <v>25</v>
      </c>
      <c r="B1461" t="s">
        <v>52</v>
      </c>
      <c r="C1461" t="s">
        <v>18</v>
      </c>
      <c r="D1461" t="s">
        <v>138</v>
      </c>
      <c r="E1461" s="1">
        <v>42478</v>
      </c>
      <c r="F1461" s="1" t="str">
        <f>TEXT(Sales_tbl[[#This Row],[Order Date]],"MMM")</f>
        <v>Apr</v>
      </c>
      <c r="G1461" s="1" t="str">
        <f>TEXT(Sales_tbl[[#This Row],[Order Date]],"YYY")</f>
        <v>2016</v>
      </c>
      <c r="H1461" t="s">
        <v>13</v>
      </c>
      <c r="I1461">
        <v>10</v>
      </c>
      <c r="J1461" s="4">
        <v>12.42</v>
      </c>
      <c r="K1461" s="4">
        <v>124.2</v>
      </c>
    </row>
    <row r="1462" spans="1:11" x14ac:dyDescent="0.25">
      <c r="A1462" t="s">
        <v>25</v>
      </c>
      <c r="B1462" t="s">
        <v>17</v>
      </c>
      <c r="C1462" t="s">
        <v>18</v>
      </c>
      <c r="D1462" t="s">
        <v>222</v>
      </c>
      <c r="E1462" s="1">
        <v>42478</v>
      </c>
      <c r="F1462" s="1" t="str">
        <f>TEXT(Sales_tbl[[#This Row],[Order Date]],"MMM")</f>
        <v>Apr</v>
      </c>
      <c r="G1462" s="1" t="str">
        <f>TEXT(Sales_tbl[[#This Row],[Order Date]],"YYY")</f>
        <v>2016</v>
      </c>
      <c r="H1462" t="s">
        <v>20</v>
      </c>
      <c r="I1462">
        <v>1</v>
      </c>
      <c r="J1462" s="4">
        <v>16.32</v>
      </c>
      <c r="K1462" s="4">
        <v>16.32</v>
      </c>
    </row>
    <row r="1463" spans="1:11" x14ac:dyDescent="0.25">
      <c r="A1463" t="s">
        <v>25</v>
      </c>
      <c r="B1463" t="s">
        <v>122</v>
      </c>
      <c r="C1463" t="s">
        <v>18</v>
      </c>
      <c r="D1463" t="s">
        <v>421</v>
      </c>
      <c r="E1463" s="1">
        <v>42478</v>
      </c>
      <c r="F1463" s="1" t="str">
        <f>TEXT(Sales_tbl[[#This Row],[Order Date]],"MMM")</f>
        <v>Apr</v>
      </c>
      <c r="G1463" s="1" t="str">
        <f>TEXT(Sales_tbl[[#This Row],[Order Date]],"YYY")</f>
        <v>2016</v>
      </c>
      <c r="H1463" t="s">
        <v>24</v>
      </c>
      <c r="I1463">
        <v>8</v>
      </c>
      <c r="J1463" s="4">
        <v>17.829999999999998</v>
      </c>
      <c r="K1463" s="4">
        <v>142.63999999999999</v>
      </c>
    </row>
    <row r="1464" spans="1:11" x14ac:dyDescent="0.25">
      <c r="A1464" t="s">
        <v>16</v>
      </c>
      <c r="B1464" t="s">
        <v>52</v>
      </c>
      <c r="C1464" t="s">
        <v>18</v>
      </c>
      <c r="D1464" t="s">
        <v>56</v>
      </c>
      <c r="E1464" s="1">
        <v>42478</v>
      </c>
      <c r="F1464" s="1" t="str">
        <f>TEXT(Sales_tbl[[#This Row],[Order Date]],"MMM")</f>
        <v>Apr</v>
      </c>
      <c r="G1464" s="1" t="str">
        <f>TEXT(Sales_tbl[[#This Row],[Order Date]],"YYY")</f>
        <v>2016</v>
      </c>
      <c r="H1464" t="s">
        <v>27</v>
      </c>
      <c r="I1464">
        <v>6</v>
      </c>
      <c r="J1464" s="4">
        <v>53.35</v>
      </c>
      <c r="K1464" s="4">
        <v>320.10000000000002</v>
      </c>
    </row>
    <row r="1465" spans="1:11" x14ac:dyDescent="0.25">
      <c r="A1465" t="s">
        <v>25</v>
      </c>
      <c r="B1465" t="s">
        <v>34</v>
      </c>
      <c r="C1465" t="s">
        <v>18</v>
      </c>
      <c r="D1465" t="s">
        <v>278</v>
      </c>
      <c r="E1465" s="1">
        <v>42478</v>
      </c>
      <c r="F1465" s="1" t="str">
        <f>TEXT(Sales_tbl[[#This Row],[Order Date]],"MMM")</f>
        <v>Apr</v>
      </c>
      <c r="G1465" s="1" t="str">
        <f>TEXT(Sales_tbl[[#This Row],[Order Date]],"YYY")</f>
        <v>2016</v>
      </c>
      <c r="H1465" t="s">
        <v>27</v>
      </c>
      <c r="I1465">
        <v>4</v>
      </c>
      <c r="J1465" s="4">
        <v>53.35</v>
      </c>
      <c r="K1465" s="4">
        <v>213.4</v>
      </c>
    </row>
    <row r="1466" spans="1:11" x14ac:dyDescent="0.25">
      <c r="A1466" t="s">
        <v>16</v>
      </c>
      <c r="B1466" t="s">
        <v>17</v>
      </c>
      <c r="C1466" t="s">
        <v>18</v>
      </c>
      <c r="D1466" t="s">
        <v>477</v>
      </c>
      <c r="E1466" s="1">
        <v>42478</v>
      </c>
      <c r="F1466" s="1" t="str">
        <f>TEXT(Sales_tbl[[#This Row],[Order Date]],"MMM")</f>
        <v>Apr</v>
      </c>
      <c r="G1466" s="1" t="str">
        <f>TEXT(Sales_tbl[[#This Row],[Order Date]],"YYY")</f>
        <v>2016</v>
      </c>
      <c r="H1466" t="s">
        <v>27</v>
      </c>
      <c r="I1466">
        <v>10</v>
      </c>
      <c r="J1466" s="4">
        <v>53.35</v>
      </c>
      <c r="K1466" s="4">
        <v>533.5</v>
      </c>
    </row>
    <row r="1467" spans="1:11" x14ac:dyDescent="0.25">
      <c r="A1467" t="s">
        <v>25</v>
      </c>
      <c r="B1467" t="s">
        <v>52</v>
      </c>
      <c r="C1467" t="s">
        <v>18</v>
      </c>
      <c r="D1467" t="s">
        <v>107</v>
      </c>
      <c r="E1467" s="1">
        <v>42478</v>
      </c>
      <c r="F1467" s="1" t="str">
        <f>TEXT(Sales_tbl[[#This Row],[Order Date]],"MMM")</f>
        <v>Apr</v>
      </c>
      <c r="G1467" s="1" t="str">
        <f>TEXT(Sales_tbl[[#This Row],[Order Date]],"YYY")</f>
        <v>2016</v>
      </c>
      <c r="H1467" t="s">
        <v>24</v>
      </c>
      <c r="I1467">
        <v>7</v>
      </c>
      <c r="J1467" s="4">
        <v>17.829999999999998</v>
      </c>
      <c r="K1467" s="4">
        <v>124.80999999999999</v>
      </c>
    </row>
    <row r="1468" spans="1:11" x14ac:dyDescent="0.25">
      <c r="A1468" t="s">
        <v>9</v>
      </c>
      <c r="B1468" t="s">
        <v>14</v>
      </c>
      <c r="C1468" t="s">
        <v>11</v>
      </c>
      <c r="D1468" t="s">
        <v>177</v>
      </c>
      <c r="E1468" s="1">
        <v>42478</v>
      </c>
      <c r="F1468" s="1" t="str">
        <f>TEXT(Sales_tbl[[#This Row],[Order Date]],"MMM")</f>
        <v>Apr</v>
      </c>
      <c r="G1468" s="1" t="str">
        <f>TEXT(Sales_tbl[[#This Row],[Order Date]],"YYY")</f>
        <v>2016</v>
      </c>
      <c r="H1468" t="s">
        <v>24</v>
      </c>
      <c r="I1468">
        <v>4</v>
      </c>
      <c r="J1468" s="4">
        <v>17.829999999999998</v>
      </c>
      <c r="K1468" s="4">
        <v>71.319999999999993</v>
      </c>
    </row>
    <row r="1469" spans="1:11" x14ac:dyDescent="0.25">
      <c r="A1469" t="s">
        <v>9</v>
      </c>
      <c r="B1469" t="s">
        <v>14</v>
      </c>
      <c r="C1469" t="s">
        <v>11</v>
      </c>
      <c r="D1469" t="s">
        <v>38</v>
      </c>
      <c r="E1469" s="1">
        <v>42478</v>
      </c>
      <c r="F1469" s="1" t="str">
        <f>TEXT(Sales_tbl[[#This Row],[Order Date]],"MMM")</f>
        <v>Apr</v>
      </c>
      <c r="G1469" s="1" t="str">
        <f>TEXT(Sales_tbl[[#This Row],[Order Date]],"YYY")</f>
        <v>2016</v>
      </c>
      <c r="H1469" t="s">
        <v>13</v>
      </c>
      <c r="I1469">
        <v>3</v>
      </c>
      <c r="J1469" s="4">
        <v>12.42</v>
      </c>
      <c r="K1469" s="4">
        <v>37.26</v>
      </c>
    </row>
    <row r="1470" spans="1:11" x14ac:dyDescent="0.25">
      <c r="A1470" t="s">
        <v>25</v>
      </c>
      <c r="B1470" t="s">
        <v>52</v>
      </c>
      <c r="C1470" t="s">
        <v>18</v>
      </c>
      <c r="D1470" t="s">
        <v>237</v>
      </c>
      <c r="E1470" s="1">
        <v>42478</v>
      </c>
      <c r="F1470" s="1" t="str">
        <f>TEXT(Sales_tbl[[#This Row],[Order Date]],"MMM")</f>
        <v>Apr</v>
      </c>
      <c r="G1470" s="1" t="str">
        <f>TEXT(Sales_tbl[[#This Row],[Order Date]],"YYY")</f>
        <v>2016</v>
      </c>
      <c r="H1470" t="s">
        <v>13</v>
      </c>
      <c r="I1470">
        <v>1</v>
      </c>
      <c r="J1470" s="4">
        <v>12.42</v>
      </c>
      <c r="K1470" s="4">
        <v>12.42</v>
      </c>
    </row>
    <row r="1471" spans="1:11" x14ac:dyDescent="0.25">
      <c r="A1471" t="s">
        <v>9</v>
      </c>
      <c r="B1471" t="s">
        <v>14</v>
      </c>
      <c r="C1471" t="s">
        <v>11</v>
      </c>
      <c r="D1471" t="s">
        <v>212</v>
      </c>
      <c r="E1471" s="1">
        <v>42478</v>
      </c>
      <c r="F1471" s="1" t="str">
        <f>TEXT(Sales_tbl[[#This Row],[Order Date]],"MMM")</f>
        <v>Apr</v>
      </c>
      <c r="G1471" s="1" t="str">
        <f>TEXT(Sales_tbl[[#This Row],[Order Date]],"YYY")</f>
        <v>2016</v>
      </c>
      <c r="H1471" t="s">
        <v>13</v>
      </c>
      <c r="I1471">
        <v>6</v>
      </c>
      <c r="J1471" s="4">
        <v>12.42</v>
      </c>
      <c r="K1471" s="4">
        <v>74.52</v>
      </c>
    </row>
    <row r="1472" spans="1:11" x14ac:dyDescent="0.25">
      <c r="A1472" t="s">
        <v>9</v>
      </c>
      <c r="B1472" t="s">
        <v>10</v>
      </c>
      <c r="C1472" t="s">
        <v>11</v>
      </c>
      <c r="D1472" t="s">
        <v>104</v>
      </c>
      <c r="E1472" s="1">
        <v>42478</v>
      </c>
      <c r="F1472" s="1" t="str">
        <f>TEXT(Sales_tbl[[#This Row],[Order Date]],"MMM")</f>
        <v>Apr</v>
      </c>
      <c r="G1472" s="1" t="str">
        <f>TEXT(Sales_tbl[[#This Row],[Order Date]],"YYY")</f>
        <v>2016</v>
      </c>
      <c r="H1472" t="s">
        <v>24</v>
      </c>
      <c r="I1472">
        <v>8</v>
      </c>
      <c r="J1472" s="4">
        <v>17.829999999999998</v>
      </c>
      <c r="K1472" s="4">
        <v>142.63999999999999</v>
      </c>
    </row>
    <row r="1473" spans="1:11" x14ac:dyDescent="0.25">
      <c r="A1473" t="s">
        <v>9</v>
      </c>
      <c r="B1473" t="s">
        <v>21</v>
      </c>
      <c r="C1473" t="s">
        <v>11</v>
      </c>
      <c r="D1473" t="s">
        <v>140</v>
      </c>
      <c r="E1473" s="1">
        <v>42478</v>
      </c>
      <c r="F1473" s="1" t="str">
        <f>TEXT(Sales_tbl[[#This Row],[Order Date]],"MMM")</f>
        <v>Apr</v>
      </c>
      <c r="G1473" s="1" t="str">
        <f>TEXT(Sales_tbl[[#This Row],[Order Date]],"YYY")</f>
        <v>2016</v>
      </c>
      <c r="H1473" t="s">
        <v>27</v>
      </c>
      <c r="I1473">
        <v>1</v>
      </c>
      <c r="J1473" s="4">
        <v>53.35</v>
      </c>
      <c r="K1473" s="4">
        <v>53.35</v>
      </c>
    </row>
    <row r="1474" spans="1:11" x14ac:dyDescent="0.25">
      <c r="A1474" t="s">
        <v>46</v>
      </c>
      <c r="B1474" t="s">
        <v>10</v>
      </c>
      <c r="C1474" t="s">
        <v>11</v>
      </c>
      <c r="D1474" t="s">
        <v>33</v>
      </c>
      <c r="E1474" s="1">
        <v>42479</v>
      </c>
      <c r="F1474" s="1" t="str">
        <f>TEXT(Sales_tbl[[#This Row],[Order Date]],"MMM")</f>
        <v>Apr</v>
      </c>
      <c r="G1474" s="1" t="str">
        <f>TEXT(Sales_tbl[[#This Row],[Order Date]],"YYY")</f>
        <v>2016</v>
      </c>
      <c r="H1474" t="s">
        <v>20</v>
      </c>
      <c r="I1474">
        <v>1</v>
      </c>
      <c r="J1474" s="4">
        <v>16.32</v>
      </c>
      <c r="K1474" s="4">
        <v>16.32</v>
      </c>
    </row>
    <row r="1475" spans="1:11" x14ac:dyDescent="0.25">
      <c r="A1475" t="s">
        <v>9</v>
      </c>
      <c r="B1475" t="s">
        <v>10</v>
      </c>
      <c r="C1475" t="s">
        <v>11</v>
      </c>
      <c r="D1475" t="s">
        <v>170</v>
      </c>
      <c r="E1475" s="1">
        <v>42479</v>
      </c>
      <c r="F1475" s="1" t="str">
        <f>TEXT(Sales_tbl[[#This Row],[Order Date]],"MMM")</f>
        <v>Apr</v>
      </c>
      <c r="G1475" s="1" t="str">
        <f>TEXT(Sales_tbl[[#This Row],[Order Date]],"YYY")</f>
        <v>2016</v>
      </c>
      <c r="H1475" t="s">
        <v>20</v>
      </c>
      <c r="I1475">
        <v>10</v>
      </c>
      <c r="J1475" s="4">
        <v>16.32</v>
      </c>
      <c r="K1475" s="4">
        <v>163.19999999999999</v>
      </c>
    </row>
    <row r="1476" spans="1:11" x14ac:dyDescent="0.25">
      <c r="A1476" t="s">
        <v>9</v>
      </c>
      <c r="B1476" t="s">
        <v>10</v>
      </c>
      <c r="C1476" t="s">
        <v>11</v>
      </c>
      <c r="D1476" t="s">
        <v>99</v>
      </c>
      <c r="E1476" s="1">
        <v>42479</v>
      </c>
      <c r="F1476" s="1" t="str">
        <f>TEXT(Sales_tbl[[#This Row],[Order Date]],"MMM")</f>
        <v>Apr</v>
      </c>
      <c r="G1476" s="1" t="str">
        <f>TEXT(Sales_tbl[[#This Row],[Order Date]],"YYY")</f>
        <v>2016</v>
      </c>
      <c r="H1476" t="s">
        <v>13</v>
      </c>
      <c r="I1476">
        <v>1</v>
      </c>
      <c r="J1476" s="4">
        <v>12.42</v>
      </c>
      <c r="K1476" s="4">
        <v>12.42</v>
      </c>
    </row>
    <row r="1477" spans="1:11" x14ac:dyDescent="0.25">
      <c r="A1477" t="s">
        <v>9</v>
      </c>
      <c r="B1477" t="s">
        <v>10</v>
      </c>
      <c r="C1477" t="s">
        <v>11</v>
      </c>
      <c r="D1477" t="s">
        <v>260</v>
      </c>
      <c r="E1477" s="1">
        <v>42479</v>
      </c>
      <c r="F1477" s="1" t="str">
        <f>TEXT(Sales_tbl[[#This Row],[Order Date]],"MMM")</f>
        <v>Apr</v>
      </c>
      <c r="G1477" s="1" t="str">
        <f>TEXT(Sales_tbl[[#This Row],[Order Date]],"YYY")</f>
        <v>2016</v>
      </c>
      <c r="H1477" t="s">
        <v>13</v>
      </c>
      <c r="I1477">
        <v>8</v>
      </c>
      <c r="J1477" s="4">
        <v>12.42</v>
      </c>
      <c r="K1477" s="4">
        <v>99.36</v>
      </c>
    </row>
    <row r="1478" spans="1:11" x14ac:dyDescent="0.25">
      <c r="A1478" t="s">
        <v>9</v>
      </c>
      <c r="B1478" t="s">
        <v>68</v>
      </c>
      <c r="C1478" t="s">
        <v>11</v>
      </c>
      <c r="D1478" t="s">
        <v>386</v>
      </c>
      <c r="E1478" s="1">
        <v>42479</v>
      </c>
      <c r="F1478" s="1" t="str">
        <f>TEXT(Sales_tbl[[#This Row],[Order Date]],"MMM")</f>
        <v>Apr</v>
      </c>
      <c r="G1478" s="1" t="str">
        <f>TEXT(Sales_tbl[[#This Row],[Order Date]],"YYY")</f>
        <v>2016</v>
      </c>
      <c r="H1478" t="s">
        <v>24</v>
      </c>
      <c r="I1478">
        <v>5</v>
      </c>
      <c r="J1478" s="4">
        <v>17.829999999999998</v>
      </c>
      <c r="K1478" s="4">
        <v>89.149999999999991</v>
      </c>
    </row>
    <row r="1479" spans="1:11" x14ac:dyDescent="0.25">
      <c r="A1479" t="s">
        <v>9</v>
      </c>
      <c r="B1479" t="s">
        <v>68</v>
      </c>
      <c r="C1479" t="s">
        <v>11</v>
      </c>
      <c r="D1479" t="s">
        <v>163</v>
      </c>
      <c r="E1479" s="1">
        <v>42479</v>
      </c>
      <c r="F1479" s="1" t="str">
        <f>TEXT(Sales_tbl[[#This Row],[Order Date]],"MMM")</f>
        <v>Apr</v>
      </c>
      <c r="G1479" s="1" t="str">
        <f>TEXT(Sales_tbl[[#This Row],[Order Date]],"YYY")</f>
        <v>2016</v>
      </c>
      <c r="H1479" t="s">
        <v>24</v>
      </c>
      <c r="I1479">
        <v>7</v>
      </c>
      <c r="J1479" s="4">
        <v>17.829999999999998</v>
      </c>
      <c r="K1479" s="4">
        <v>124.80999999999999</v>
      </c>
    </row>
    <row r="1480" spans="1:11" x14ac:dyDescent="0.25">
      <c r="A1480" t="s">
        <v>30</v>
      </c>
      <c r="B1480" t="s">
        <v>14</v>
      </c>
      <c r="C1480" t="s">
        <v>11</v>
      </c>
      <c r="D1480" t="s">
        <v>521</v>
      </c>
      <c r="E1480" s="1">
        <v>42479</v>
      </c>
      <c r="F1480" s="1" t="str">
        <f>TEXT(Sales_tbl[[#This Row],[Order Date]],"MMM")</f>
        <v>Apr</v>
      </c>
      <c r="G1480" s="1" t="str">
        <f>TEXT(Sales_tbl[[#This Row],[Order Date]],"YYY")</f>
        <v>2016</v>
      </c>
      <c r="H1480" t="s">
        <v>27</v>
      </c>
      <c r="I1480">
        <v>1</v>
      </c>
      <c r="J1480" s="4">
        <v>53.35</v>
      </c>
      <c r="K1480" s="4">
        <v>53.35</v>
      </c>
    </row>
    <row r="1481" spans="1:11" x14ac:dyDescent="0.25">
      <c r="A1481" t="s">
        <v>46</v>
      </c>
      <c r="B1481" t="s">
        <v>21</v>
      </c>
      <c r="C1481" t="s">
        <v>11</v>
      </c>
      <c r="D1481" t="s">
        <v>291</v>
      </c>
      <c r="E1481" s="1">
        <v>42479</v>
      </c>
      <c r="F1481" s="1" t="str">
        <f>TEXT(Sales_tbl[[#This Row],[Order Date]],"MMM")</f>
        <v>Apr</v>
      </c>
      <c r="G1481" s="1" t="str">
        <f>TEXT(Sales_tbl[[#This Row],[Order Date]],"YYY")</f>
        <v>2016</v>
      </c>
      <c r="H1481" t="s">
        <v>13</v>
      </c>
      <c r="I1481">
        <v>7</v>
      </c>
      <c r="J1481" s="4">
        <v>12.42</v>
      </c>
      <c r="K1481" s="4">
        <v>86.94</v>
      </c>
    </row>
    <row r="1482" spans="1:11" x14ac:dyDescent="0.25">
      <c r="A1482" t="s">
        <v>25</v>
      </c>
      <c r="B1482" t="s">
        <v>52</v>
      </c>
      <c r="C1482" t="s">
        <v>18</v>
      </c>
      <c r="D1482" t="s">
        <v>497</v>
      </c>
      <c r="E1482" s="1">
        <v>42479</v>
      </c>
      <c r="F1482" s="1" t="str">
        <f>TEXT(Sales_tbl[[#This Row],[Order Date]],"MMM")</f>
        <v>Apr</v>
      </c>
      <c r="G1482" s="1" t="str">
        <f>TEXT(Sales_tbl[[#This Row],[Order Date]],"YYY")</f>
        <v>2016</v>
      </c>
      <c r="H1482" t="s">
        <v>13</v>
      </c>
      <c r="I1482">
        <v>7</v>
      </c>
      <c r="J1482" s="4">
        <v>12.42</v>
      </c>
      <c r="K1482" s="4">
        <v>86.94</v>
      </c>
    </row>
    <row r="1483" spans="1:11" x14ac:dyDescent="0.25">
      <c r="A1483" t="s">
        <v>30</v>
      </c>
      <c r="B1483" t="s">
        <v>68</v>
      </c>
      <c r="C1483" t="s">
        <v>11</v>
      </c>
      <c r="D1483" t="s">
        <v>79</v>
      </c>
      <c r="E1483" s="1">
        <v>42479</v>
      </c>
      <c r="F1483" s="1" t="str">
        <f>TEXT(Sales_tbl[[#This Row],[Order Date]],"MMM")</f>
        <v>Apr</v>
      </c>
      <c r="G1483" s="1" t="str">
        <f>TEXT(Sales_tbl[[#This Row],[Order Date]],"YYY")</f>
        <v>2016</v>
      </c>
      <c r="H1483" t="s">
        <v>13</v>
      </c>
      <c r="I1483">
        <v>3</v>
      </c>
      <c r="J1483" s="4">
        <v>12.42</v>
      </c>
      <c r="K1483" s="4">
        <v>37.26</v>
      </c>
    </row>
    <row r="1484" spans="1:11" x14ac:dyDescent="0.25">
      <c r="A1484" t="s">
        <v>9</v>
      </c>
      <c r="B1484" t="s">
        <v>14</v>
      </c>
      <c r="C1484" t="s">
        <v>11</v>
      </c>
      <c r="D1484" t="s">
        <v>522</v>
      </c>
      <c r="E1484" s="1">
        <v>42479</v>
      </c>
      <c r="F1484" s="1" t="str">
        <f>TEXT(Sales_tbl[[#This Row],[Order Date]],"MMM")</f>
        <v>Apr</v>
      </c>
      <c r="G1484" s="1" t="str">
        <f>TEXT(Sales_tbl[[#This Row],[Order Date]],"YYY")</f>
        <v>2016</v>
      </c>
      <c r="H1484" t="s">
        <v>27</v>
      </c>
      <c r="I1484">
        <v>6</v>
      </c>
      <c r="J1484" s="4">
        <v>53.35</v>
      </c>
      <c r="K1484" s="4">
        <v>320.10000000000002</v>
      </c>
    </row>
    <row r="1485" spans="1:11" x14ac:dyDescent="0.25">
      <c r="A1485" t="s">
        <v>30</v>
      </c>
      <c r="B1485" t="s">
        <v>68</v>
      </c>
      <c r="C1485" t="s">
        <v>11</v>
      </c>
      <c r="D1485" t="s">
        <v>329</v>
      </c>
      <c r="E1485" s="1">
        <v>42479</v>
      </c>
      <c r="F1485" s="1" t="str">
        <f>TEXT(Sales_tbl[[#This Row],[Order Date]],"MMM")</f>
        <v>Apr</v>
      </c>
      <c r="G1485" s="1" t="str">
        <f>TEXT(Sales_tbl[[#This Row],[Order Date]],"YYY")</f>
        <v>2016</v>
      </c>
      <c r="H1485" t="s">
        <v>27</v>
      </c>
      <c r="I1485">
        <v>9</v>
      </c>
      <c r="J1485" s="4">
        <v>53.35</v>
      </c>
      <c r="K1485" s="4">
        <v>480.15000000000003</v>
      </c>
    </row>
    <row r="1486" spans="1:11" x14ac:dyDescent="0.25">
      <c r="A1486" t="s">
        <v>30</v>
      </c>
      <c r="B1486" t="s">
        <v>21</v>
      </c>
      <c r="C1486" t="s">
        <v>11</v>
      </c>
      <c r="D1486" t="s">
        <v>320</v>
      </c>
      <c r="E1486" s="1">
        <v>42479</v>
      </c>
      <c r="F1486" s="1" t="str">
        <f>TEXT(Sales_tbl[[#This Row],[Order Date]],"MMM")</f>
        <v>Apr</v>
      </c>
      <c r="G1486" s="1" t="str">
        <f>TEXT(Sales_tbl[[#This Row],[Order Date]],"YYY")</f>
        <v>2016</v>
      </c>
      <c r="H1486" t="s">
        <v>13</v>
      </c>
      <c r="I1486">
        <v>5</v>
      </c>
      <c r="J1486" s="4">
        <v>12.42</v>
      </c>
      <c r="K1486" s="4">
        <v>62.1</v>
      </c>
    </row>
    <row r="1487" spans="1:11" x14ac:dyDescent="0.25">
      <c r="A1487" t="s">
        <v>46</v>
      </c>
      <c r="B1487" t="s">
        <v>10</v>
      </c>
      <c r="C1487" t="s">
        <v>11</v>
      </c>
      <c r="D1487" t="s">
        <v>451</v>
      </c>
      <c r="E1487" s="1">
        <v>42479</v>
      </c>
      <c r="F1487" s="1" t="str">
        <f>TEXT(Sales_tbl[[#This Row],[Order Date]],"MMM")</f>
        <v>Apr</v>
      </c>
      <c r="G1487" s="1" t="str">
        <f>TEXT(Sales_tbl[[#This Row],[Order Date]],"YYY")</f>
        <v>2016</v>
      </c>
      <c r="H1487" t="s">
        <v>13</v>
      </c>
      <c r="I1487">
        <v>5</v>
      </c>
      <c r="J1487" s="4">
        <v>12.42</v>
      </c>
      <c r="K1487" s="4">
        <v>62.1</v>
      </c>
    </row>
    <row r="1488" spans="1:11" x14ac:dyDescent="0.25">
      <c r="A1488" t="s">
        <v>9</v>
      </c>
      <c r="B1488" t="s">
        <v>14</v>
      </c>
      <c r="C1488" t="s">
        <v>11</v>
      </c>
      <c r="D1488" t="s">
        <v>356</v>
      </c>
      <c r="E1488" s="1">
        <v>42479</v>
      </c>
      <c r="F1488" s="1" t="str">
        <f>TEXT(Sales_tbl[[#This Row],[Order Date]],"MMM")</f>
        <v>Apr</v>
      </c>
      <c r="G1488" s="1" t="str">
        <f>TEXT(Sales_tbl[[#This Row],[Order Date]],"YYY")</f>
        <v>2016</v>
      </c>
      <c r="H1488" t="s">
        <v>13</v>
      </c>
      <c r="I1488">
        <v>9</v>
      </c>
      <c r="J1488" s="4">
        <v>12.42</v>
      </c>
      <c r="K1488" s="4">
        <v>111.78</v>
      </c>
    </row>
    <row r="1489" spans="1:11" x14ac:dyDescent="0.25">
      <c r="A1489" t="s">
        <v>9</v>
      </c>
      <c r="B1489" t="s">
        <v>21</v>
      </c>
      <c r="C1489" t="s">
        <v>11</v>
      </c>
      <c r="D1489" t="s">
        <v>407</v>
      </c>
      <c r="E1489" s="1">
        <v>42479</v>
      </c>
      <c r="F1489" s="1" t="str">
        <f>TEXT(Sales_tbl[[#This Row],[Order Date]],"MMM")</f>
        <v>Apr</v>
      </c>
      <c r="G1489" s="1" t="str">
        <f>TEXT(Sales_tbl[[#This Row],[Order Date]],"YYY")</f>
        <v>2016</v>
      </c>
      <c r="H1489" t="s">
        <v>24</v>
      </c>
      <c r="I1489">
        <v>7</v>
      </c>
      <c r="J1489" s="4">
        <v>17.829999999999998</v>
      </c>
      <c r="K1489" s="4">
        <v>124.80999999999999</v>
      </c>
    </row>
    <row r="1490" spans="1:11" x14ac:dyDescent="0.25">
      <c r="A1490" t="s">
        <v>16</v>
      </c>
      <c r="B1490" t="s">
        <v>17</v>
      </c>
      <c r="C1490" t="s">
        <v>18</v>
      </c>
      <c r="D1490" t="s">
        <v>179</v>
      </c>
      <c r="E1490" s="1">
        <v>42479</v>
      </c>
      <c r="F1490" s="1" t="str">
        <f>TEXT(Sales_tbl[[#This Row],[Order Date]],"MMM")</f>
        <v>Apr</v>
      </c>
      <c r="G1490" s="1" t="str">
        <f>TEXT(Sales_tbl[[#This Row],[Order Date]],"YYY")</f>
        <v>2016</v>
      </c>
      <c r="H1490" t="s">
        <v>27</v>
      </c>
      <c r="I1490">
        <v>3</v>
      </c>
      <c r="J1490" s="4">
        <v>53.35</v>
      </c>
      <c r="K1490" s="4">
        <v>160.05000000000001</v>
      </c>
    </row>
    <row r="1491" spans="1:11" x14ac:dyDescent="0.25">
      <c r="A1491" t="s">
        <v>25</v>
      </c>
      <c r="B1491" t="s">
        <v>17</v>
      </c>
      <c r="C1491" t="s">
        <v>18</v>
      </c>
      <c r="D1491" t="s">
        <v>523</v>
      </c>
      <c r="E1491" s="1">
        <v>42480</v>
      </c>
      <c r="F1491" s="1" t="str">
        <f>TEXT(Sales_tbl[[#This Row],[Order Date]],"MMM")</f>
        <v>Apr</v>
      </c>
      <c r="G1491" s="1" t="str">
        <f>TEXT(Sales_tbl[[#This Row],[Order Date]],"YYY")</f>
        <v>2016</v>
      </c>
      <c r="H1491" t="s">
        <v>13</v>
      </c>
      <c r="I1491">
        <v>8</v>
      </c>
      <c r="J1491" s="4">
        <v>12.42</v>
      </c>
      <c r="K1491" s="4">
        <v>99.36</v>
      </c>
    </row>
    <row r="1492" spans="1:11" x14ac:dyDescent="0.25">
      <c r="A1492" t="s">
        <v>9</v>
      </c>
      <c r="B1492" t="s">
        <v>21</v>
      </c>
      <c r="C1492" t="s">
        <v>11</v>
      </c>
      <c r="D1492" t="s">
        <v>368</v>
      </c>
      <c r="E1492" s="1">
        <v>42480</v>
      </c>
      <c r="F1492" s="1" t="str">
        <f>TEXT(Sales_tbl[[#This Row],[Order Date]],"MMM")</f>
        <v>Apr</v>
      </c>
      <c r="G1492" s="1" t="str">
        <f>TEXT(Sales_tbl[[#This Row],[Order Date]],"YYY")</f>
        <v>2016</v>
      </c>
      <c r="H1492" t="s">
        <v>20</v>
      </c>
      <c r="I1492">
        <v>10</v>
      </c>
      <c r="J1492" s="4">
        <v>16.32</v>
      </c>
      <c r="K1492" s="4">
        <v>163.19999999999999</v>
      </c>
    </row>
    <row r="1493" spans="1:11" x14ac:dyDescent="0.25">
      <c r="A1493" t="s">
        <v>16</v>
      </c>
      <c r="B1493" t="s">
        <v>52</v>
      </c>
      <c r="C1493" t="s">
        <v>18</v>
      </c>
      <c r="D1493" t="s">
        <v>142</v>
      </c>
      <c r="E1493" s="1">
        <v>42480</v>
      </c>
      <c r="F1493" s="1" t="str">
        <f>TEXT(Sales_tbl[[#This Row],[Order Date]],"MMM")</f>
        <v>Apr</v>
      </c>
      <c r="G1493" s="1" t="str">
        <f>TEXT(Sales_tbl[[#This Row],[Order Date]],"YYY")</f>
        <v>2016</v>
      </c>
      <c r="H1493" t="s">
        <v>27</v>
      </c>
      <c r="I1493">
        <v>8</v>
      </c>
      <c r="J1493" s="4">
        <v>53.35</v>
      </c>
      <c r="K1493" s="4">
        <v>426.8</v>
      </c>
    </row>
    <row r="1494" spans="1:11" x14ac:dyDescent="0.25">
      <c r="A1494" t="s">
        <v>25</v>
      </c>
      <c r="B1494" t="s">
        <v>122</v>
      </c>
      <c r="C1494" t="s">
        <v>18</v>
      </c>
      <c r="D1494" t="s">
        <v>455</v>
      </c>
      <c r="E1494" s="1">
        <v>42480</v>
      </c>
      <c r="F1494" s="1" t="str">
        <f>TEXT(Sales_tbl[[#This Row],[Order Date]],"MMM")</f>
        <v>Apr</v>
      </c>
      <c r="G1494" s="1" t="str">
        <f>TEXT(Sales_tbl[[#This Row],[Order Date]],"YYY")</f>
        <v>2016</v>
      </c>
      <c r="H1494" t="s">
        <v>13</v>
      </c>
      <c r="I1494">
        <v>8</v>
      </c>
      <c r="J1494" s="4">
        <v>12.42</v>
      </c>
      <c r="K1494" s="4">
        <v>99.36</v>
      </c>
    </row>
    <row r="1495" spans="1:11" x14ac:dyDescent="0.25">
      <c r="A1495" t="s">
        <v>9</v>
      </c>
      <c r="B1495" t="s">
        <v>68</v>
      </c>
      <c r="C1495" t="s">
        <v>11</v>
      </c>
      <c r="D1495" t="s">
        <v>336</v>
      </c>
      <c r="E1495" s="1">
        <v>42480</v>
      </c>
      <c r="F1495" s="1" t="str">
        <f>TEXT(Sales_tbl[[#This Row],[Order Date]],"MMM")</f>
        <v>Apr</v>
      </c>
      <c r="G1495" s="1" t="str">
        <f>TEXT(Sales_tbl[[#This Row],[Order Date]],"YYY")</f>
        <v>2016</v>
      </c>
      <c r="H1495" t="s">
        <v>13</v>
      </c>
      <c r="I1495">
        <v>1</v>
      </c>
      <c r="J1495" s="4">
        <v>12.42</v>
      </c>
      <c r="K1495" s="4">
        <v>12.42</v>
      </c>
    </row>
    <row r="1496" spans="1:11" x14ac:dyDescent="0.25">
      <c r="A1496" t="s">
        <v>46</v>
      </c>
      <c r="B1496" t="s">
        <v>14</v>
      </c>
      <c r="C1496" t="s">
        <v>11</v>
      </c>
      <c r="D1496" t="s">
        <v>390</v>
      </c>
      <c r="E1496" s="1">
        <v>42480</v>
      </c>
      <c r="F1496" s="1" t="str">
        <f>TEXT(Sales_tbl[[#This Row],[Order Date]],"MMM")</f>
        <v>Apr</v>
      </c>
      <c r="G1496" s="1" t="str">
        <f>TEXT(Sales_tbl[[#This Row],[Order Date]],"YYY")</f>
        <v>2016</v>
      </c>
      <c r="H1496" t="s">
        <v>13</v>
      </c>
      <c r="I1496">
        <v>9</v>
      </c>
      <c r="J1496" s="4">
        <v>12.42</v>
      </c>
      <c r="K1496" s="4">
        <v>111.78</v>
      </c>
    </row>
    <row r="1497" spans="1:11" x14ac:dyDescent="0.25">
      <c r="A1497" t="s">
        <v>9</v>
      </c>
      <c r="B1497" t="s">
        <v>10</v>
      </c>
      <c r="C1497" t="s">
        <v>11</v>
      </c>
      <c r="D1497" t="s">
        <v>244</v>
      </c>
      <c r="E1497" s="1">
        <v>42480</v>
      </c>
      <c r="F1497" s="1" t="str">
        <f>TEXT(Sales_tbl[[#This Row],[Order Date]],"MMM")</f>
        <v>Apr</v>
      </c>
      <c r="G1497" s="1" t="str">
        <f>TEXT(Sales_tbl[[#This Row],[Order Date]],"YYY")</f>
        <v>2016</v>
      </c>
      <c r="H1497" t="s">
        <v>20</v>
      </c>
      <c r="I1497">
        <v>10</v>
      </c>
      <c r="J1497" s="4">
        <v>16.32</v>
      </c>
      <c r="K1497" s="4">
        <v>163.19999999999999</v>
      </c>
    </row>
    <row r="1498" spans="1:11" x14ac:dyDescent="0.25">
      <c r="A1498" t="s">
        <v>46</v>
      </c>
      <c r="B1498" t="s">
        <v>10</v>
      </c>
      <c r="C1498" t="s">
        <v>11</v>
      </c>
      <c r="D1498" t="s">
        <v>263</v>
      </c>
      <c r="E1498" s="1">
        <v>42480</v>
      </c>
      <c r="F1498" s="1" t="str">
        <f>TEXT(Sales_tbl[[#This Row],[Order Date]],"MMM")</f>
        <v>Apr</v>
      </c>
      <c r="G1498" s="1" t="str">
        <f>TEXT(Sales_tbl[[#This Row],[Order Date]],"YYY")</f>
        <v>2016</v>
      </c>
      <c r="H1498" t="s">
        <v>13</v>
      </c>
      <c r="I1498">
        <v>8</v>
      </c>
      <c r="J1498" s="4">
        <v>12.42</v>
      </c>
      <c r="K1498" s="4">
        <v>99.36</v>
      </c>
    </row>
    <row r="1499" spans="1:11" x14ac:dyDescent="0.25">
      <c r="A1499" t="s">
        <v>16</v>
      </c>
      <c r="B1499" t="s">
        <v>34</v>
      </c>
      <c r="C1499" t="s">
        <v>18</v>
      </c>
      <c r="D1499" t="s">
        <v>254</v>
      </c>
      <c r="E1499" s="1">
        <v>42480</v>
      </c>
      <c r="F1499" s="1" t="str">
        <f>TEXT(Sales_tbl[[#This Row],[Order Date]],"MMM")</f>
        <v>Apr</v>
      </c>
      <c r="G1499" s="1" t="str">
        <f>TEXT(Sales_tbl[[#This Row],[Order Date]],"YYY")</f>
        <v>2016</v>
      </c>
      <c r="H1499" t="s">
        <v>13</v>
      </c>
      <c r="I1499">
        <v>7</v>
      </c>
      <c r="J1499" s="4">
        <v>12.42</v>
      </c>
      <c r="K1499" s="4">
        <v>86.94</v>
      </c>
    </row>
    <row r="1500" spans="1:11" x14ac:dyDescent="0.25">
      <c r="A1500" t="s">
        <v>9</v>
      </c>
      <c r="B1500" t="s">
        <v>14</v>
      </c>
      <c r="C1500" t="s">
        <v>11</v>
      </c>
      <c r="D1500" t="s">
        <v>416</v>
      </c>
      <c r="E1500" s="1">
        <v>42480</v>
      </c>
      <c r="F1500" s="1" t="str">
        <f>TEXT(Sales_tbl[[#This Row],[Order Date]],"MMM")</f>
        <v>Apr</v>
      </c>
      <c r="G1500" s="1" t="str">
        <f>TEXT(Sales_tbl[[#This Row],[Order Date]],"YYY")</f>
        <v>2016</v>
      </c>
      <c r="H1500" t="s">
        <v>13</v>
      </c>
      <c r="I1500">
        <v>5</v>
      </c>
      <c r="J1500" s="4">
        <v>12.42</v>
      </c>
      <c r="K1500" s="4">
        <v>62.1</v>
      </c>
    </row>
    <row r="1501" spans="1:11" x14ac:dyDescent="0.25">
      <c r="A1501" t="s">
        <v>25</v>
      </c>
      <c r="B1501" t="s">
        <v>34</v>
      </c>
      <c r="C1501" t="s">
        <v>18</v>
      </c>
      <c r="D1501" t="s">
        <v>483</v>
      </c>
      <c r="E1501" s="1">
        <v>42480</v>
      </c>
      <c r="F1501" s="1" t="str">
        <f>TEXT(Sales_tbl[[#This Row],[Order Date]],"MMM")</f>
        <v>Apr</v>
      </c>
      <c r="G1501" s="1" t="str">
        <f>TEXT(Sales_tbl[[#This Row],[Order Date]],"YYY")</f>
        <v>2016</v>
      </c>
      <c r="H1501" t="s">
        <v>13</v>
      </c>
      <c r="I1501">
        <v>8</v>
      </c>
      <c r="J1501" s="4">
        <v>12.42</v>
      </c>
      <c r="K1501" s="4">
        <v>99.36</v>
      </c>
    </row>
    <row r="1502" spans="1:11" x14ac:dyDescent="0.25">
      <c r="A1502" t="s">
        <v>9</v>
      </c>
      <c r="B1502" t="s">
        <v>10</v>
      </c>
      <c r="C1502" t="s">
        <v>11</v>
      </c>
      <c r="D1502" t="s">
        <v>463</v>
      </c>
      <c r="E1502" s="1">
        <v>42480</v>
      </c>
      <c r="F1502" s="1" t="str">
        <f>TEXT(Sales_tbl[[#This Row],[Order Date]],"MMM")</f>
        <v>Apr</v>
      </c>
      <c r="G1502" s="1" t="str">
        <f>TEXT(Sales_tbl[[#This Row],[Order Date]],"YYY")</f>
        <v>2016</v>
      </c>
      <c r="H1502" t="s">
        <v>20</v>
      </c>
      <c r="I1502">
        <v>10</v>
      </c>
      <c r="J1502" s="4">
        <v>16.32</v>
      </c>
      <c r="K1502" s="4">
        <v>163.19999999999999</v>
      </c>
    </row>
    <row r="1503" spans="1:11" x14ac:dyDescent="0.25">
      <c r="A1503" t="s">
        <v>16</v>
      </c>
      <c r="B1503" t="s">
        <v>34</v>
      </c>
      <c r="C1503" t="s">
        <v>18</v>
      </c>
      <c r="D1503" t="s">
        <v>35</v>
      </c>
      <c r="E1503" s="1">
        <v>42480</v>
      </c>
      <c r="F1503" s="1" t="str">
        <f>TEXT(Sales_tbl[[#This Row],[Order Date]],"MMM")</f>
        <v>Apr</v>
      </c>
      <c r="G1503" s="1" t="str">
        <f>TEXT(Sales_tbl[[#This Row],[Order Date]],"YYY")</f>
        <v>2016</v>
      </c>
      <c r="H1503" t="s">
        <v>24</v>
      </c>
      <c r="I1503">
        <v>5</v>
      </c>
      <c r="J1503" s="4">
        <v>17.829999999999998</v>
      </c>
      <c r="K1503" s="4">
        <v>89.149999999999991</v>
      </c>
    </row>
    <row r="1504" spans="1:11" x14ac:dyDescent="0.25">
      <c r="A1504" t="s">
        <v>25</v>
      </c>
      <c r="B1504" t="s">
        <v>34</v>
      </c>
      <c r="C1504" t="s">
        <v>18</v>
      </c>
      <c r="D1504" t="s">
        <v>206</v>
      </c>
      <c r="E1504" s="1">
        <v>42480</v>
      </c>
      <c r="F1504" s="1" t="str">
        <f>TEXT(Sales_tbl[[#This Row],[Order Date]],"MMM")</f>
        <v>Apr</v>
      </c>
      <c r="G1504" s="1" t="str">
        <f>TEXT(Sales_tbl[[#This Row],[Order Date]],"YYY")</f>
        <v>2016</v>
      </c>
      <c r="H1504" t="s">
        <v>27</v>
      </c>
      <c r="I1504">
        <v>7</v>
      </c>
      <c r="J1504" s="4">
        <v>53.35</v>
      </c>
      <c r="K1504" s="4">
        <v>373.45</v>
      </c>
    </row>
    <row r="1505" spans="1:11" x14ac:dyDescent="0.25">
      <c r="A1505" t="s">
        <v>25</v>
      </c>
      <c r="B1505" t="s">
        <v>34</v>
      </c>
      <c r="C1505" t="s">
        <v>18</v>
      </c>
      <c r="D1505" t="s">
        <v>164</v>
      </c>
      <c r="E1505" s="1">
        <v>42480</v>
      </c>
      <c r="F1505" s="1" t="str">
        <f>TEXT(Sales_tbl[[#This Row],[Order Date]],"MMM")</f>
        <v>Apr</v>
      </c>
      <c r="G1505" s="1" t="str">
        <f>TEXT(Sales_tbl[[#This Row],[Order Date]],"YYY")</f>
        <v>2016</v>
      </c>
      <c r="H1505" t="s">
        <v>20</v>
      </c>
      <c r="I1505">
        <v>8</v>
      </c>
      <c r="J1505" s="4">
        <v>16.32</v>
      </c>
      <c r="K1505" s="4">
        <v>130.56</v>
      </c>
    </row>
    <row r="1506" spans="1:11" x14ac:dyDescent="0.25">
      <c r="A1506" t="s">
        <v>9</v>
      </c>
      <c r="B1506" t="s">
        <v>14</v>
      </c>
      <c r="C1506" t="s">
        <v>11</v>
      </c>
      <c r="D1506" t="s">
        <v>227</v>
      </c>
      <c r="E1506" s="1">
        <v>42481</v>
      </c>
      <c r="F1506" s="1" t="str">
        <f>TEXT(Sales_tbl[[#This Row],[Order Date]],"MMM")</f>
        <v>Apr</v>
      </c>
      <c r="G1506" s="1" t="str">
        <f>TEXT(Sales_tbl[[#This Row],[Order Date]],"YYY")</f>
        <v>2016</v>
      </c>
      <c r="H1506" t="s">
        <v>24</v>
      </c>
      <c r="I1506">
        <v>3</v>
      </c>
      <c r="J1506" s="4">
        <v>17.829999999999998</v>
      </c>
      <c r="K1506" s="4">
        <v>53.489999999999995</v>
      </c>
    </row>
    <row r="1507" spans="1:11" x14ac:dyDescent="0.25">
      <c r="A1507" t="s">
        <v>25</v>
      </c>
      <c r="B1507" t="s">
        <v>17</v>
      </c>
      <c r="C1507" t="s">
        <v>18</v>
      </c>
      <c r="D1507" t="s">
        <v>489</v>
      </c>
      <c r="E1507" s="1">
        <v>42481</v>
      </c>
      <c r="F1507" s="1" t="str">
        <f>TEXT(Sales_tbl[[#This Row],[Order Date]],"MMM")</f>
        <v>Apr</v>
      </c>
      <c r="G1507" s="1" t="str">
        <f>TEXT(Sales_tbl[[#This Row],[Order Date]],"YYY")</f>
        <v>2016</v>
      </c>
      <c r="H1507" t="s">
        <v>20</v>
      </c>
      <c r="I1507">
        <v>6</v>
      </c>
      <c r="J1507" s="4">
        <v>16.32</v>
      </c>
      <c r="K1507" s="4">
        <v>97.92</v>
      </c>
    </row>
    <row r="1508" spans="1:11" x14ac:dyDescent="0.25">
      <c r="A1508" t="s">
        <v>30</v>
      </c>
      <c r="B1508" t="s">
        <v>21</v>
      </c>
      <c r="C1508" t="s">
        <v>11</v>
      </c>
      <c r="D1508" t="s">
        <v>233</v>
      </c>
      <c r="E1508" s="1">
        <v>42481</v>
      </c>
      <c r="F1508" s="1" t="str">
        <f>TEXT(Sales_tbl[[#This Row],[Order Date]],"MMM")</f>
        <v>Apr</v>
      </c>
      <c r="G1508" s="1" t="str">
        <f>TEXT(Sales_tbl[[#This Row],[Order Date]],"YYY")</f>
        <v>2016</v>
      </c>
      <c r="H1508" t="s">
        <v>24</v>
      </c>
      <c r="I1508">
        <v>10</v>
      </c>
      <c r="J1508" s="4">
        <v>17.829999999999998</v>
      </c>
      <c r="K1508" s="4">
        <v>178.29999999999998</v>
      </c>
    </row>
    <row r="1509" spans="1:11" x14ac:dyDescent="0.25">
      <c r="A1509" t="s">
        <v>9</v>
      </c>
      <c r="B1509" t="s">
        <v>14</v>
      </c>
      <c r="C1509" t="s">
        <v>11</v>
      </c>
      <c r="D1509" t="s">
        <v>524</v>
      </c>
      <c r="E1509" s="1">
        <v>42481</v>
      </c>
      <c r="F1509" s="1" t="str">
        <f>TEXT(Sales_tbl[[#This Row],[Order Date]],"MMM")</f>
        <v>Apr</v>
      </c>
      <c r="G1509" s="1" t="str">
        <f>TEXT(Sales_tbl[[#This Row],[Order Date]],"YYY")</f>
        <v>2016</v>
      </c>
      <c r="H1509" t="s">
        <v>13</v>
      </c>
      <c r="I1509">
        <v>8</v>
      </c>
      <c r="J1509" s="4">
        <v>12.42</v>
      </c>
      <c r="K1509" s="4">
        <v>99.36</v>
      </c>
    </row>
    <row r="1510" spans="1:11" x14ac:dyDescent="0.25">
      <c r="A1510" t="s">
        <v>9</v>
      </c>
      <c r="B1510" t="s">
        <v>10</v>
      </c>
      <c r="C1510" t="s">
        <v>11</v>
      </c>
      <c r="D1510" t="s">
        <v>87</v>
      </c>
      <c r="E1510" s="1">
        <v>42481</v>
      </c>
      <c r="F1510" s="1" t="str">
        <f>TEXT(Sales_tbl[[#This Row],[Order Date]],"MMM")</f>
        <v>Apr</v>
      </c>
      <c r="G1510" s="1" t="str">
        <f>TEXT(Sales_tbl[[#This Row],[Order Date]],"YYY")</f>
        <v>2016</v>
      </c>
      <c r="H1510" t="s">
        <v>20</v>
      </c>
      <c r="I1510">
        <v>10</v>
      </c>
      <c r="J1510" s="4">
        <v>16.32</v>
      </c>
      <c r="K1510" s="4">
        <v>163.19999999999999</v>
      </c>
    </row>
    <row r="1511" spans="1:11" x14ac:dyDescent="0.25">
      <c r="A1511" t="s">
        <v>9</v>
      </c>
      <c r="B1511" t="s">
        <v>21</v>
      </c>
      <c r="C1511" t="s">
        <v>11</v>
      </c>
      <c r="D1511" t="s">
        <v>300</v>
      </c>
      <c r="E1511" s="1">
        <v>42481</v>
      </c>
      <c r="F1511" s="1" t="str">
        <f>TEXT(Sales_tbl[[#This Row],[Order Date]],"MMM")</f>
        <v>Apr</v>
      </c>
      <c r="G1511" s="1" t="str">
        <f>TEXT(Sales_tbl[[#This Row],[Order Date]],"YYY")</f>
        <v>2016</v>
      </c>
      <c r="H1511" t="s">
        <v>20</v>
      </c>
      <c r="I1511">
        <v>6</v>
      </c>
      <c r="J1511" s="4">
        <v>16.32</v>
      </c>
      <c r="K1511" s="4">
        <v>97.92</v>
      </c>
    </row>
    <row r="1512" spans="1:11" x14ac:dyDescent="0.25">
      <c r="A1512" t="s">
        <v>25</v>
      </c>
      <c r="B1512" t="s">
        <v>34</v>
      </c>
      <c r="C1512" t="s">
        <v>18</v>
      </c>
      <c r="D1512" t="s">
        <v>317</v>
      </c>
      <c r="E1512" s="1">
        <v>42481</v>
      </c>
      <c r="F1512" s="1" t="str">
        <f>TEXT(Sales_tbl[[#This Row],[Order Date]],"MMM")</f>
        <v>Apr</v>
      </c>
      <c r="G1512" s="1" t="str">
        <f>TEXT(Sales_tbl[[#This Row],[Order Date]],"YYY")</f>
        <v>2016</v>
      </c>
      <c r="H1512" t="s">
        <v>27</v>
      </c>
      <c r="I1512">
        <v>8</v>
      </c>
      <c r="J1512" s="4">
        <v>53.35</v>
      </c>
      <c r="K1512" s="4">
        <v>426.8</v>
      </c>
    </row>
    <row r="1513" spans="1:11" x14ac:dyDescent="0.25">
      <c r="A1513" t="s">
        <v>25</v>
      </c>
      <c r="B1513" t="s">
        <v>17</v>
      </c>
      <c r="C1513" t="s">
        <v>18</v>
      </c>
      <c r="D1513" t="s">
        <v>488</v>
      </c>
      <c r="E1513" s="1">
        <v>42481</v>
      </c>
      <c r="F1513" s="1" t="str">
        <f>TEXT(Sales_tbl[[#This Row],[Order Date]],"MMM")</f>
        <v>Apr</v>
      </c>
      <c r="G1513" s="1" t="str">
        <f>TEXT(Sales_tbl[[#This Row],[Order Date]],"YYY")</f>
        <v>2016</v>
      </c>
      <c r="H1513" t="s">
        <v>13</v>
      </c>
      <c r="I1513">
        <v>7</v>
      </c>
      <c r="J1513" s="4">
        <v>12.42</v>
      </c>
      <c r="K1513" s="4">
        <v>86.94</v>
      </c>
    </row>
    <row r="1514" spans="1:11" x14ac:dyDescent="0.25">
      <c r="A1514" t="s">
        <v>9</v>
      </c>
      <c r="B1514" t="s">
        <v>10</v>
      </c>
      <c r="C1514" t="s">
        <v>11</v>
      </c>
      <c r="D1514" t="s">
        <v>509</v>
      </c>
      <c r="E1514" s="1">
        <v>42481</v>
      </c>
      <c r="F1514" s="1" t="str">
        <f>TEXT(Sales_tbl[[#This Row],[Order Date]],"MMM")</f>
        <v>Apr</v>
      </c>
      <c r="G1514" s="1" t="str">
        <f>TEXT(Sales_tbl[[#This Row],[Order Date]],"YYY")</f>
        <v>2016</v>
      </c>
      <c r="H1514" t="s">
        <v>20</v>
      </c>
      <c r="I1514">
        <v>6</v>
      </c>
      <c r="J1514" s="4">
        <v>16.32</v>
      </c>
      <c r="K1514" s="4">
        <v>97.92</v>
      </c>
    </row>
    <row r="1515" spans="1:11" x14ac:dyDescent="0.25">
      <c r="A1515" t="s">
        <v>30</v>
      </c>
      <c r="B1515" t="s">
        <v>68</v>
      </c>
      <c r="C1515" t="s">
        <v>11</v>
      </c>
      <c r="D1515" t="s">
        <v>79</v>
      </c>
      <c r="E1515" s="1">
        <v>42481</v>
      </c>
      <c r="F1515" s="1" t="str">
        <f>TEXT(Sales_tbl[[#This Row],[Order Date]],"MMM")</f>
        <v>Apr</v>
      </c>
      <c r="G1515" s="1" t="str">
        <f>TEXT(Sales_tbl[[#This Row],[Order Date]],"YYY")</f>
        <v>2016</v>
      </c>
      <c r="H1515" t="s">
        <v>27</v>
      </c>
      <c r="I1515">
        <v>6</v>
      </c>
      <c r="J1515" s="4">
        <v>53.35</v>
      </c>
      <c r="K1515" s="4">
        <v>320.10000000000002</v>
      </c>
    </row>
    <row r="1516" spans="1:11" x14ac:dyDescent="0.25">
      <c r="A1516" t="s">
        <v>9</v>
      </c>
      <c r="B1516" t="s">
        <v>14</v>
      </c>
      <c r="C1516" t="s">
        <v>11</v>
      </c>
      <c r="D1516" t="s">
        <v>502</v>
      </c>
      <c r="E1516" s="1">
        <v>42481</v>
      </c>
      <c r="F1516" s="1" t="str">
        <f>TEXT(Sales_tbl[[#This Row],[Order Date]],"MMM")</f>
        <v>Apr</v>
      </c>
      <c r="G1516" s="1" t="str">
        <f>TEXT(Sales_tbl[[#This Row],[Order Date]],"YYY")</f>
        <v>2016</v>
      </c>
      <c r="H1516" t="s">
        <v>13</v>
      </c>
      <c r="I1516">
        <v>4</v>
      </c>
      <c r="J1516" s="4">
        <v>12.42</v>
      </c>
      <c r="K1516" s="4">
        <v>49.68</v>
      </c>
    </row>
    <row r="1517" spans="1:11" x14ac:dyDescent="0.25">
      <c r="A1517" t="s">
        <v>9</v>
      </c>
      <c r="B1517" t="s">
        <v>10</v>
      </c>
      <c r="C1517" t="s">
        <v>11</v>
      </c>
      <c r="D1517" t="s">
        <v>12</v>
      </c>
      <c r="E1517" s="1">
        <v>42481</v>
      </c>
      <c r="F1517" s="1" t="str">
        <f>TEXT(Sales_tbl[[#This Row],[Order Date]],"MMM")</f>
        <v>Apr</v>
      </c>
      <c r="G1517" s="1" t="str">
        <f>TEXT(Sales_tbl[[#This Row],[Order Date]],"YYY")</f>
        <v>2016</v>
      </c>
      <c r="H1517" t="s">
        <v>13</v>
      </c>
      <c r="I1517">
        <v>1</v>
      </c>
      <c r="J1517" s="4">
        <v>12.42</v>
      </c>
      <c r="K1517" s="4">
        <v>12.42</v>
      </c>
    </row>
    <row r="1518" spans="1:11" x14ac:dyDescent="0.25">
      <c r="A1518" t="s">
        <v>30</v>
      </c>
      <c r="B1518" t="s">
        <v>14</v>
      </c>
      <c r="C1518" t="s">
        <v>11</v>
      </c>
      <c r="D1518" t="s">
        <v>221</v>
      </c>
      <c r="E1518" s="1">
        <v>42481</v>
      </c>
      <c r="F1518" s="1" t="str">
        <f>TEXT(Sales_tbl[[#This Row],[Order Date]],"MMM")</f>
        <v>Apr</v>
      </c>
      <c r="G1518" s="1" t="str">
        <f>TEXT(Sales_tbl[[#This Row],[Order Date]],"YYY")</f>
        <v>2016</v>
      </c>
      <c r="H1518" t="s">
        <v>24</v>
      </c>
      <c r="I1518">
        <v>7</v>
      </c>
      <c r="J1518" s="4">
        <v>17.829999999999998</v>
      </c>
      <c r="K1518" s="4">
        <v>124.80999999999999</v>
      </c>
    </row>
    <row r="1519" spans="1:11" x14ac:dyDescent="0.25">
      <c r="A1519" t="s">
        <v>9</v>
      </c>
      <c r="B1519" t="s">
        <v>14</v>
      </c>
      <c r="C1519" t="s">
        <v>11</v>
      </c>
      <c r="D1519" t="s">
        <v>379</v>
      </c>
      <c r="E1519" s="1">
        <v>42481</v>
      </c>
      <c r="F1519" s="1" t="str">
        <f>TEXT(Sales_tbl[[#This Row],[Order Date]],"MMM")</f>
        <v>Apr</v>
      </c>
      <c r="G1519" s="1" t="str">
        <f>TEXT(Sales_tbl[[#This Row],[Order Date]],"YYY")</f>
        <v>2016</v>
      </c>
      <c r="H1519" t="s">
        <v>13</v>
      </c>
      <c r="I1519">
        <v>3</v>
      </c>
      <c r="J1519" s="4">
        <v>12.42</v>
      </c>
      <c r="K1519" s="4">
        <v>37.26</v>
      </c>
    </row>
    <row r="1520" spans="1:11" x14ac:dyDescent="0.25">
      <c r="A1520" t="s">
        <v>30</v>
      </c>
      <c r="B1520" t="s">
        <v>10</v>
      </c>
      <c r="C1520" t="s">
        <v>11</v>
      </c>
      <c r="D1520" t="s">
        <v>393</v>
      </c>
      <c r="E1520" s="1">
        <v>42481</v>
      </c>
      <c r="F1520" s="1" t="str">
        <f>TEXT(Sales_tbl[[#This Row],[Order Date]],"MMM")</f>
        <v>Apr</v>
      </c>
      <c r="G1520" s="1" t="str">
        <f>TEXT(Sales_tbl[[#This Row],[Order Date]],"YYY")</f>
        <v>2016</v>
      </c>
      <c r="H1520" t="s">
        <v>20</v>
      </c>
      <c r="I1520">
        <v>2</v>
      </c>
      <c r="J1520" s="4">
        <v>16.32</v>
      </c>
      <c r="K1520" s="4">
        <v>32.64</v>
      </c>
    </row>
    <row r="1521" spans="1:11" x14ac:dyDescent="0.25">
      <c r="A1521" t="s">
        <v>9</v>
      </c>
      <c r="B1521" t="s">
        <v>14</v>
      </c>
      <c r="C1521" t="s">
        <v>11</v>
      </c>
      <c r="D1521" t="s">
        <v>261</v>
      </c>
      <c r="E1521" s="1">
        <v>42481</v>
      </c>
      <c r="F1521" s="1" t="str">
        <f>TEXT(Sales_tbl[[#This Row],[Order Date]],"MMM")</f>
        <v>Apr</v>
      </c>
      <c r="G1521" s="1" t="str">
        <f>TEXT(Sales_tbl[[#This Row],[Order Date]],"YYY")</f>
        <v>2016</v>
      </c>
      <c r="H1521" t="s">
        <v>24</v>
      </c>
      <c r="I1521">
        <v>8</v>
      </c>
      <c r="J1521" s="4">
        <v>17.829999999999998</v>
      </c>
      <c r="K1521" s="4">
        <v>142.63999999999999</v>
      </c>
    </row>
    <row r="1522" spans="1:11" x14ac:dyDescent="0.25">
      <c r="A1522" t="s">
        <v>25</v>
      </c>
      <c r="B1522" t="s">
        <v>52</v>
      </c>
      <c r="C1522" t="s">
        <v>18</v>
      </c>
      <c r="D1522" t="s">
        <v>237</v>
      </c>
      <c r="E1522" s="1">
        <v>42481</v>
      </c>
      <c r="F1522" s="1" t="str">
        <f>TEXT(Sales_tbl[[#This Row],[Order Date]],"MMM")</f>
        <v>Apr</v>
      </c>
      <c r="G1522" s="1" t="str">
        <f>TEXT(Sales_tbl[[#This Row],[Order Date]],"YYY")</f>
        <v>2016</v>
      </c>
      <c r="H1522" t="s">
        <v>13</v>
      </c>
      <c r="I1522">
        <v>8</v>
      </c>
      <c r="J1522" s="4">
        <v>12.42</v>
      </c>
      <c r="K1522" s="4">
        <v>99.36</v>
      </c>
    </row>
    <row r="1523" spans="1:11" x14ac:dyDescent="0.25">
      <c r="A1523" t="s">
        <v>9</v>
      </c>
      <c r="B1523" t="s">
        <v>21</v>
      </c>
      <c r="C1523" t="s">
        <v>11</v>
      </c>
      <c r="D1523" t="s">
        <v>233</v>
      </c>
      <c r="E1523" s="1">
        <v>42481</v>
      </c>
      <c r="F1523" s="1" t="str">
        <f>TEXT(Sales_tbl[[#This Row],[Order Date]],"MMM")</f>
        <v>Apr</v>
      </c>
      <c r="G1523" s="1" t="str">
        <f>TEXT(Sales_tbl[[#This Row],[Order Date]],"YYY")</f>
        <v>2016</v>
      </c>
      <c r="H1523" t="s">
        <v>20</v>
      </c>
      <c r="I1523">
        <v>2</v>
      </c>
      <c r="J1523" s="4">
        <v>16.32</v>
      </c>
      <c r="K1523" s="4">
        <v>32.64</v>
      </c>
    </row>
    <row r="1524" spans="1:11" x14ac:dyDescent="0.25">
      <c r="A1524" t="s">
        <v>9</v>
      </c>
      <c r="B1524" t="s">
        <v>10</v>
      </c>
      <c r="C1524" t="s">
        <v>11</v>
      </c>
      <c r="D1524" t="s">
        <v>464</v>
      </c>
      <c r="E1524" s="1">
        <v>42481</v>
      </c>
      <c r="F1524" s="1" t="str">
        <f>TEXT(Sales_tbl[[#This Row],[Order Date]],"MMM")</f>
        <v>Apr</v>
      </c>
      <c r="G1524" s="1" t="str">
        <f>TEXT(Sales_tbl[[#This Row],[Order Date]],"YYY")</f>
        <v>2016</v>
      </c>
      <c r="H1524" t="s">
        <v>13</v>
      </c>
      <c r="I1524">
        <v>6</v>
      </c>
      <c r="J1524" s="4">
        <v>12.42</v>
      </c>
      <c r="K1524" s="4">
        <v>74.52</v>
      </c>
    </row>
    <row r="1525" spans="1:11" x14ac:dyDescent="0.25">
      <c r="A1525" t="s">
        <v>9</v>
      </c>
      <c r="B1525" t="s">
        <v>14</v>
      </c>
      <c r="C1525" t="s">
        <v>11</v>
      </c>
      <c r="D1525" t="s">
        <v>242</v>
      </c>
      <c r="E1525" s="1">
        <v>42481</v>
      </c>
      <c r="F1525" s="1" t="str">
        <f>TEXT(Sales_tbl[[#This Row],[Order Date]],"MMM")</f>
        <v>Apr</v>
      </c>
      <c r="G1525" s="1" t="str">
        <f>TEXT(Sales_tbl[[#This Row],[Order Date]],"YYY")</f>
        <v>2016</v>
      </c>
      <c r="H1525" t="s">
        <v>13</v>
      </c>
      <c r="I1525">
        <v>7</v>
      </c>
      <c r="J1525" s="4">
        <v>12.42</v>
      </c>
      <c r="K1525" s="4">
        <v>86.94</v>
      </c>
    </row>
    <row r="1526" spans="1:11" x14ac:dyDescent="0.25">
      <c r="A1526" t="s">
        <v>9</v>
      </c>
      <c r="B1526" t="s">
        <v>10</v>
      </c>
      <c r="C1526" t="s">
        <v>11</v>
      </c>
      <c r="D1526" t="s">
        <v>419</v>
      </c>
      <c r="E1526" s="1">
        <v>42482</v>
      </c>
      <c r="F1526" s="1" t="str">
        <f>TEXT(Sales_tbl[[#This Row],[Order Date]],"MMM")</f>
        <v>Apr</v>
      </c>
      <c r="G1526" s="1" t="str">
        <f>TEXT(Sales_tbl[[#This Row],[Order Date]],"YYY")</f>
        <v>2016</v>
      </c>
      <c r="H1526" t="s">
        <v>13</v>
      </c>
      <c r="I1526">
        <v>4</v>
      </c>
      <c r="J1526" s="4">
        <v>12.42</v>
      </c>
      <c r="K1526" s="4">
        <v>49.68</v>
      </c>
    </row>
    <row r="1527" spans="1:11" x14ac:dyDescent="0.25">
      <c r="A1527" t="s">
        <v>25</v>
      </c>
      <c r="B1527" t="s">
        <v>17</v>
      </c>
      <c r="C1527" t="s">
        <v>18</v>
      </c>
      <c r="D1527" t="s">
        <v>436</v>
      </c>
      <c r="E1527" s="1">
        <v>42482</v>
      </c>
      <c r="F1527" s="1" t="str">
        <f>TEXT(Sales_tbl[[#This Row],[Order Date]],"MMM")</f>
        <v>Apr</v>
      </c>
      <c r="G1527" s="1" t="str">
        <f>TEXT(Sales_tbl[[#This Row],[Order Date]],"YYY")</f>
        <v>2016</v>
      </c>
      <c r="H1527" t="s">
        <v>27</v>
      </c>
      <c r="I1527">
        <v>7</v>
      </c>
      <c r="J1527" s="4">
        <v>53.35</v>
      </c>
      <c r="K1527" s="4">
        <v>373.45</v>
      </c>
    </row>
    <row r="1528" spans="1:11" x14ac:dyDescent="0.25">
      <c r="A1528" t="s">
        <v>9</v>
      </c>
      <c r="B1528" t="s">
        <v>14</v>
      </c>
      <c r="C1528" t="s">
        <v>11</v>
      </c>
      <c r="D1528" t="s">
        <v>364</v>
      </c>
      <c r="E1528" s="1">
        <v>42482</v>
      </c>
      <c r="F1528" s="1" t="str">
        <f>TEXT(Sales_tbl[[#This Row],[Order Date]],"MMM")</f>
        <v>Apr</v>
      </c>
      <c r="G1528" s="1" t="str">
        <f>TEXT(Sales_tbl[[#This Row],[Order Date]],"YYY")</f>
        <v>2016</v>
      </c>
      <c r="H1528" t="s">
        <v>13</v>
      </c>
      <c r="I1528">
        <v>6</v>
      </c>
      <c r="J1528" s="4">
        <v>12.42</v>
      </c>
      <c r="K1528" s="4">
        <v>74.52</v>
      </c>
    </row>
    <row r="1529" spans="1:11" x14ac:dyDescent="0.25">
      <c r="A1529" t="s">
        <v>9</v>
      </c>
      <c r="B1529" t="s">
        <v>14</v>
      </c>
      <c r="C1529" t="s">
        <v>11</v>
      </c>
      <c r="D1529" t="s">
        <v>205</v>
      </c>
      <c r="E1529" s="1">
        <v>42482</v>
      </c>
      <c r="F1529" s="1" t="str">
        <f>TEXT(Sales_tbl[[#This Row],[Order Date]],"MMM")</f>
        <v>Apr</v>
      </c>
      <c r="G1529" s="1" t="str">
        <f>TEXT(Sales_tbl[[#This Row],[Order Date]],"YYY")</f>
        <v>2016</v>
      </c>
      <c r="H1529" t="s">
        <v>24</v>
      </c>
      <c r="I1529">
        <v>5</v>
      </c>
      <c r="J1529" s="4">
        <v>17.829999999999998</v>
      </c>
      <c r="K1529" s="4">
        <v>89.149999999999991</v>
      </c>
    </row>
    <row r="1530" spans="1:11" x14ac:dyDescent="0.25">
      <c r="A1530" t="s">
        <v>9</v>
      </c>
      <c r="B1530" t="s">
        <v>21</v>
      </c>
      <c r="C1530" t="s">
        <v>11</v>
      </c>
      <c r="D1530" t="s">
        <v>171</v>
      </c>
      <c r="E1530" s="1">
        <v>42482</v>
      </c>
      <c r="F1530" s="1" t="str">
        <f>TEXT(Sales_tbl[[#This Row],[Order Date]],"MMM")</f>
        <v>Apr</v>
      </c>
      <c r="G1530" s="1" t="str">
        <f>TEXT(Sales_tbl[[#This Row],[Order Date]],"YYY")</f>
        <v>2016</v>
      </c>
      <c r="H1530" t="s">
        <v>24</v>
      </c>
      <c r="I1530">
        <v>3</v>
      </c>
      <c r="J1530" s="4">
        <v>17.829999999999998</v>
      </c>
      <c r="K1530" s="4">
        <v>53.489999999999995</v>
      </c>
    </row>
    <row r="1531" spans="1:11" x14ac:dyDescent="0.25">
      <c r="A1531" t="s">
        <v>9</v>
      </c>
      <c r="B1531" t="s">
        <v>68</v>
      </c>
      <c r="C1531" t="s">
        <v>11</v>
      </c>
      <c r="D1531" t="s">
        <v>325</v>
      </c>
      <c r="E1531" s="1">
        <v>42482</v>
      </c>
      <c r="F1531" s="1" t="str">
        <f>TEXT(Sales_tbl[[#This Row],[Order Date]],"MMM")</f>
        <v>Apr</v>
      </c>
      <c r="G1531" s="1" t="str">
        <f>TEXT(Sales_tbl[[#This Row],[Order Date]],"YYY")</f>
        <v>2016</v>
      </c>
      <c r="H1531" t="s">
        <v>13</v>
      </c>
      <c r="I1531">
        <v>4</v>
      </c>
      <c r="J1531" s="4">
        <v>12.42</v>
      </c>
      <c r="K1531" s="4">
        <v>49.68</v>
      </c>
    </row>
    <row r="1532" spans="1:11" x14ac:dyDescent="0.25">
      <c r="A1532" t="s">
        <v>46</v>
      </c>
      <c r="B1532" t="s">
        <v>10</v>
      </c>
      <c r="C1532" t="s">
        <v>11</v>
      </c>
      <c r="D1532" t="s">
        <v>228</v>
      </c>
      <c r="E1532" s="1">
        <v>42482</v>
      </c>
      <c r="F1532" s="1" t="str">
        <f>TEXT(Sales_tbl[[#This Row],[Order Date]],"MMM")</f>
        <v>Apr</v>
      </c>
      <c r="G1532" s="1" t="str">
        <f>TEXT(Sales_tbl[[#This Row],[Order Date]],"YYY")</f>
        <v>2016</v>
      </c>
      <c r="H1532" t="s">
        <v>13</v>
      </c>
      <c r="I1532">
        <v>10</v>
      </c>
      <c r="J1532" s="4">
        <v>12.42</v>
      </c>
      <c r="K1532" s="4">
        <v>124.2</v>
      </c>
    </row>
    <row r="1533" spans="1:11" x14ac:dyDescent="0.25">
      <c r="A1533" t="s">
        <v>30</v>
      </c>
      <c r="B1533" t="s">
        <v>14</v>
      </c>
      <c r="C1533" t="s">
        <v>11</v>
      </c>
      <c r="D1533" t="s">
        <v>201</v>
      </c>
      <c r="E1533" s="1">
        <v>42482</v>
      </c>
      <c r="F1533" s="1" t="str">
        <f>TEXT(Sales_tbl[[#This Row],[Order Date]],"MMM")</f>
        <v>Apr</v>
      </c>
      <c r="G1533" s="1" t="str">
        <f>TEXT(Sales_tbl[[#This Row],[Order Date]],"YYY")</f>
        <v>2016</v>
      </c>
      <c r="H1533" t="s">
        <v>13</v>
      </c>
      <c r="I1533">
        <v>8</v>
      </c>
      <c r="J1533" s="4">
        <v>12.42</v>
      </c>
      <c r="K1533" s="4">
        <v>99.36</v>
      </c>
    </row>
    <row r="1534" spans="1:11" x14ac:dyDescent="0.25">
      <c r="A1534" t="s">
        <v>9</v>
      </c>
      <c r="B1534" t="s">
        <v>10</v>
      </c>
      <c r="C1534" t="s">
        <v>11</v>
      </c>
      <c r="D1534" t="s">
        <v>500</v>
      </c>
      <c r="E1534" s="1">
        <v>42482</v>
      </c>
      <c r="F1534" s="1" t="str">
        <f>TEXT(Sales_tbl[[#This Row],[Order Date]],"MMM")</f>
        <v>Apr</v>
      </c>
      <c r="G1534" s="1" t="str">
        <f>TEXT(Sales_tbl[[#This Row],[Order Date]],"YYY")</f>
        <v>2016</v>
      </c>
      <c r="H1534" t="s">
        <v>24</v>
      </c>
      <c r="I1534">
        <v>6</v>
      </c>
      <c r="J1534" s="4">
        <v>17.829999999999998</v>
      </c>
      <c r="K1534" s="4">
        <v>106.97999999999999</v>
      </c>
    </row>
    <row r="1535" spans="1:11" x14ac:dyDescent="0.25">
      <c r="A1535" t="s">
        <v>30</v>
      </c>
      <c r="B1535" t="s">
        <v>14</v>
      </c>
      <c r="C1535" t="s">
        <v>11</v>
      </c>
      <c r="D1535" t="s">
        <v>60</v>
      </c>
      <c r="E1535" s="1">
        <v>42483</v>
      </c>
      <c r="F1535" s="1" t="str">
        <f>TEXT(Sales_tbl[[#This Row],[Order Date]],"MMM")</f>
        <v>Apr</v>
      </c>
      <c r="G1535" s="1" t="str">
        <f>TEXT(Sales_tbl[[#This Row],[Order Date]],"YYY")</f>
        <v>2016</v>
      </c>
      <c r="H1535" t="s">
        <v>24</v>
      </c>
      <c r="I1535">
        <v>5</v>
      </c>
      <c r="J1535" s="4">
        <v>17.829999999999998</v>
      </c>
      <c r="K1535" s="4">
        <v>89.149999999999991</v>
      </c>
    </row>
    <row r="1536" spans="1:11" x14ac:dyDescent="0.25">
      <c r="A1536" t="s">
        <v>9</v>
      </c>
      <c r="B1536" t="s">
        <v>68</v>
      </c>
      <c r="C1536" t="s">
        <v>11</v>
      </c>
      <c r="D1536" t="s">
        <v>445</v>
      </c>
      <c r="E1536" s="1">
        <v>42483</v>
      </c>
      <c r="F1536" s="1" t="str">
        <f>TEXT(Sales_tbl[[#This Row],[Order Date]],"MMM")</f>
        <v>Apr</v>
      </c>
      <c r="G1536" s="1" t="str">
        <f>TEXT(Sales_tbl[[#This Row],[Order Date]],"YYY")</f>
        <v>2016</v>
      </c>
      <c r="H1536" t="s">
        <v>27</v>
      </c>
      <c r="I1536">
        <v>9</v>
      </c>
      <c r="J1536" s="4">
        <v>53.35</v>
      </c>
      <c r="K1536" s="4">
        <v>480.15000000000003</v>
      </c>
    </row>
    <row r="1537" spans="1:11" x14ac:dyDescent="0.25">
      <c r="A1537" t="s">
        <v>25</v>
      </c>
      <c r="B1537" t="s">
        <v>122</v>
      </c>
      <c r="C1537" t="s">
        <v>18</v>
      </c>
      <c r="D1537" t="s">
        <v>426</v>
      </c>
      <c r="E1537" s="1">
        <v>42483</v>
      </c>
      <c r="F1537" s="1" t="str">
        <f>TEXT(Sales_tbl[[#This Row],[Order Date]],"MMM")</f>
        <v>Apr</v>
      </c>
      <c r="G1537" s="1" t="str">
        <f>TEXT(Sales_tbl[[#This Row],[Order Date]],"YYY")</f>
        <v>2016</v>
      </c>
      <c r="H1537" t="s">
        <v>24</v>
      </c>
      <c r="I1537">
        <v>7</v>
      </c>
      <c r="J1537" s="4">
        <v>17.829999999999998</v>
      </c>
      <c r="K1537" s="4">
        <v>124.80999999999999</v>
      </c>
    </row>
    <row r="1538" spans="1:11" x14ac:dyDescent="0.25">
      <c r="A1538" t="s">
        <v>25</v>
      </c>
      <c r="B1538" t="s">
        <v>17</v>
      </c>
      <c r="C1538" t="s">
        <v>18</v>
      </c>
      <c r="D1538" t="s">
        <v>366</v>
      </c>
      <c r="E1538" s="1">
        <v>42483</v>
      </c>
      <c r="F1538" s="1" t="str">
        <f>TEXT(Sales_tbl[[#This Row],[Order Date]],"MMM")</f>
        <v>Apr</v>
      </c>
      <c r="G1538" s="1" t="str">
        <f>TEXT(Sales_tbl[[#This Row],[Order Date]],"YYY")</f>
        <v>2016</v>
      </c>
      <c r="H1538" t="s">
        <v>20</v>
      </c>
      <c r="I1538">
        <v>10</v>
      </c>
      <c r="J1538" s="4">
        <v>16.32</v>
      </c>
      <c r="K1538" s="4">
        <v>163.19999999999999</v>
      </c>
    </row>
    <row r="1539" spans="1:11" x14ac:dyDescent="0.25">
      <c r="A1539" t="s">
        <v>9</v>
      </c>
      <c r="B1539" t="s">
        <v>10</v>
      </c>
      <c r="C1539" t="s">
        <v>11</v>
      </c>
      <c r="D1539" t="s">
        <v>65</v>
      </c>
      <c r="E1539" s="1">
        <v>42483</v>
      </c>
      <c r="F1539" s="1" t="str">
        <f>TEXT(Sales_tbl[[#This Row],[Order Date]],"MMM")</f>
        <v>Apr</v>
      </c>
      <c r="G1539" s="1" t="str">
        <f>TEXT(Sales_tbl[[#This Row],[Order Date]],"YYY")</f>
        <v>2016</v>
      </c>
      <c r="H1539" t="s">
        <v>13</v>
      </c>
      <c r="I1539">
        <v>10</v>
      </c>
      <c r="J1539" s="4">
        <v>12.42</v>
      </c>
      <c r="K1539" s="4">
        <v>124.2</v>
      </c>
    </row>
    <row r="1540" spans="1:11" x14ac:dyDescent="0.25">
      <c r="A1540" t="s">
        <v>9</v>
      </c>
      <c r="B1540" t="s">
        <v>21</v>
      </c>
      <c r="C1540" t="s">
        <v>11</v>
      </c>
      <c r="D1540" t="s">
        <v>298</v>
      </c>
      <c r="E1540" s="1">
        <v>42483</v>
      </c>
      <c r="F1540" s="1" t="str">
        <f>TEXT(Sales_tbl[[#This Row],[Order Date]],"MMM")</f>
        <v>Apr</v>
      </c>
      <c r="G1540" s="1" t="str">
        <f>TEXT(Sales_tbl[[#This Row],[Order Date]],"YYY")</f>
        <v>2016</v>
      </c>
      <c r="H1540" t="s">
        <v>20</v>
      </c>
      <c r="I1540">
        <v>7</v>
      </c>
      <c r="J1540" s="4">
        <v>16.32</v>
      </c>
      <c r="K1540" s="4">
        <v>114.24000000000001</v>
      </c>
    </row>
    <row r="1541" spans="1:11" x14ac:dyDescent="0.25">
      <c r="A1541" t="s">
        <v>25</v>
      </c>
      <c r="B1541" t="s">
        <v>34</v>
      </c>
      <c r="C1541" t="s">
        <v>18</v>
      </c>
      <c r="D1541" t="s">
        <v>35</v>
      </c>
      <c r="E1541" s="1">
        <v>42483</v>
      </c>
      <c r="F1541" s="1" t="str">
        <f>TEXT(Sales_tbl[[#This Row],[Order Date]],"MMM")</f>
        <v>Apr</v>
      </c>
      <c r="G1541" s="1" t="str">
        <f>TEXT(Sales_tbl[[#This Row],[Order Date]],"YYY")</f>
        <v>2016</v>
      </c>
      <c r="H1541" t="s">
        <v>13</v>
      </c>
      <c r="I1541">
        <v>7</v>
      </c>
      <c r="J1541" s="4">
        <v>12.42</v>
      </c>
      <c r="K1541" s="4">
        <v>86.94</v>
      </c>
    </row>
    <row r="1542" spans="1:11" x14ac:dyDescent="0.25">
      <c r="A1542" t="s">
        <v>9</v>
      </c>
      <c r="B1542" t="s">
        <v>14</v>
      </c>
      <c r="C1542" t="s">
        <v>11</v>
      </c>
      <c r="D1542" t="s">
        <v>306</v>
      </c>
      <c r="E1542" s="1">
        <v>42483</v>
      </c>
      <c r="F1542" s="1" t="str">
        <f>TEXT(Sales_tbl[[#This Row],[Order Date]],"MMM")</f>
        <v>Apr</v>
      </c>
      <c r="G1542" s="1" t="str">
        <f>TEXT(Sales_tbl[[#This Row],[Order Date]],"YYY")</f>
        <v>2016</v>
      </c>
      <c r="H1542" t="s">
        <v>13</v>
      </c>
      <c r="I1542">
        <v>10</v>
      </c>
      <c r="J1542" s="4">
        <v>12.42</v>
      </c>
      <c r="K1542" s="4">
        <v>124.2</v>
      </c>
    </row>
    <row r="1543" spans="1:11" x14ac:dyDescent="0.25">
      <c r="A1543" t="s">
        <v>25</v>
      </c>
      <c r="B1543" t="s">
        <v>52</v>
      </c>
      <c r="C1543" t="s">
        <v>18</v>
      </c>
      <c r="D1543" t="s">
        <v>360</v>
      </c>
      <c r="E1543" s="1">
        <v>42483</v>
      </c>
      <c r="F1543" s="1" t="str">
        <f>TEXT(Sales_tbl[[#This Row],[Order Date]],"MMM")</f>
        <v>Apr</v>
      </c>
      <c r="G1543" s="1" t="str">
        <f>TEXT(Sales_tbl[[#This Row],[Order Date]],"YYY")</f>
        <v>2016</v>
      </c>
      <c r="H1543" t="s">
        <v>27</v>
      </c>
      <c r="I1543">
        <v>8</v>
      </c>
      <c r="J1543" s="4">
        <v>53.35</v>
      </c>
      <c r="K1543" s="4">
        <v>426.8</v>
      </c>
    </row>
    <row r="1544" spans="1:11" x14ac:dyDescent="0.25">
      <c r="A1544" t="s">
        <v>30</v>
      </c>
      <c r="B1544" t="s">
        <v>10</v>
      </c>
      <c r="C1544" t="s">
        <v>11</v>
      </c>
      <c r="D1544" t="s">
        <v>414</v>
      </c>
      <c r="E1544" s="1">
        <v>42483</v>
      </c>
      <c r="F1544" s="1" t="str">
        <f>TEXT(Sales_tbl[[#This Row],[Order Date]],"MMM")</f>
        <v>Apr</v>
      </c>
      <c r="G1544" s="1" t="str">
        <f>TEXT(Sales_tbl[[#This Row],[Order Date]],"YYY")</f>
        <v>2016</v>
      </c>
      <c r="H1544" t="s">
        <v>13</v>
      </c>
      <c r="I1544">
        <v>9</v>
      </c>
      <c r="J1544" s="4">
        <v>12.42</v>
      </c>
      <c r="K1544" s="4">
        <v>111.78</v>
      </c>
    </row>
    <row r="1545" spans="1:11" x14ac:dyDescent="0.25">
      <c r="A1545" t="s">
        <v>9</v>
      </c>
      <c r="B1545" t="s">
        <v>10</v>
      </c>
      <c r="C1545" t="s">
        <v>11</v>
      </c>
      <c r="D1545" t="s">
        <v>209</v>
      </c>
      <c r="E1545" s="1">
        <v>42483</v>
      </c>
      <c r="F1545" s="1" t="str">
        <f>TEXT(Sales_tbl[[#This Row],[Order Date]],"MMM")</f>
        <v>Apr</v>
      </c>
      <c r="G1545" s="1" t="str">
        <f>TEXT(Sales_tbl[[#This Row],[Order Date]],"YYY")</f>
        <v>2016</v>
      </c>
      <c r="H1545" t="s">
        <v>27</v>
      </c>
      <c r="I1545">
        <v>1</v>
      </c>
      <c r="J1545" s="4">
        <v>53.35</v>
      </c>
      <c r="K1545" s="4">
        <v>53.35</v>
      </c>
    </row>
    <row r="1546" spans="1:11" x14ac:dyDescent="0.25">
      <c r="A1546" t="s">
        <v>9</v>
      </c>
      <c r="B1546" t="s">
        <v>10</v>
      </c>
      <c r="C1546" t="s">
        <v>11</v>
      </c>
      <c r="D1546" t="s">
        <v>451</v>
      </c>
      <c r="E1546" s="1">
        <v>42483</v>
      </c>
      <c r="F1546" s="1" t="str">
        <f>TEXT(Sales_tbl[[#This Row],[Order Date]],"MMM")</f>
        <v>Apr</v>
      </c>
      <c r="G1546" s="1" t="str">
        <f>TEXT(Sales_tbl[[#This Row],[Order Date]],"YYY")</f>
        <v>2016</v>
      </c>
      <c r="H1546" t="s">
        <v>13</v>
      </c>
      <c r="I1546">
        <v>6</v>
      </c>
      <c r="J1546" s="4">
        <v>12.42</v>
      </c>
      <c r="K1546" s="4">
        <v>74.52</v>
      </c>
    </row>
    <row r="1547" spans="1:11" x14ac:dyDescent="0.25">
      <c r="A1547" t="s">
        <v>9</v>
      </c>
      <c r="B1547" t="s">
        <v>68</v>
      </c>
      <c r="C1547" t="s">
        <v>11</v>
      </c>
      <c r="D1547" t="s">
        <v>173</v>
      </c>
      <c r="E1547" s="1">
        <v>42483</v>
      </c>
      <c r="F1547" s="1" t="str">
        <f>TEXT(Sales_tbl[[#This Row],[Order Date]],"MMM")</f>
        <v>Apr</v>
      </c>
      <c r="G1547" s="1" t="str">
        <f>TEXT(Sales_tbl[[#This Row],[Order Date]],"YYY")</f>
        <v>2016</v>
      </c>
      <c r="H1547" t="s">
        <v>24</v>
      </c>
      <c r="I1547">
        <v>3</v>
      </c>
      <c r="J1547" s="4">
        <v>17.829999999999998</v>
      </c>
      <c r="K1547" s="4">
        <v>53.489999999999995</v>
      </c>
    </row>
    <row r="1548" spans="1:11" x14ac:dyDescent="0.25">
      <c r="A1548" t="s">
        <v>9</v>
      </c>
      <c r="B1548" t="s">
        <v>10</v>
      </c>
      <c r="C1548" t="s">
        <v>11</v>
      </c>
      <c r="D1548" t="s">
        <v>441</v>
      </c>
      <c r="E1548" s="1">
        <v>42483</v>
      </c>
      <c r="F1548" s="1" t="str">
        <f>TEXT(Sales_tbl[[#This Row],[Order Date]],"MMM")</f>
        <v>Apr</v>
      </c>
      <c r="G1548" s="1" t="str">
        <f>TEXT(Sales_tbl[[#This Row],[Order Date]],"YYY")</f>
        <v>2016</v>
      </c>
      <c r="H1548" t="s">
        <v>13</v>
      </c>
      <c r="I1548">
        <v>6</v>
      </c>
      <c r="J1548" s="4">
        <v>12.42</v>
      </c>
      <c r="K1548" s="4">
        <v>74.52</v>
      </c>
    </row>
    <row r="1549" spans="1:11" x14ac:dyDescent="0.25">
      <c r="A1549" t="s">
        <v>25</v>
      </c>
      <c r="B1549" t="s">
        <v>52</v>
      </c>
      <c r="C1549" t="s">
        <v>18</v>
      </c>
      <c r="D1549" t="s">
        <v>110</v>
      </c>
      <c r="E1549" s="1">
        <v>42483</v>
      </c>
      <c r="F1549" s="1" t="str">
        <f>TEXT(Sales_tbl[[#This Row],[Order Date]],"MMM")</f>
        <v>Apr</v>
      </c>
      <c r="G1549" s="1" t="str">
        <f>TEXT(Sales_tbl[[#This Row],[Order Date]],"YYY")</f>
        <v>2016</v>
      </c>
      <c r="H1549" t="s">
        <v>27</v>
      </c>
      <c r="I1549">
        <v>5</v>
      </c>
      <c r="J1549" s="4">
        <v>53.35</v>
      </c>
      <c r="K1549" s="4">
        <v>266.75</v>
      </c>
    </row>
    <row r="1550" spans="1:11" x14ac:dyDescent="0.25">
      <c r="A1550" t="s">
        <v>9</v>
      </c>
      <c r="B1550" t="s">
        <v>14</v>
      </c>
      <c r="C1550" t="s">
        <v>11</v>
      </c>
      <c r="D1550" t="s">
        <v>39</v>
      </c>
      <c r="E1550" s="1">
        <v>42483</v>
      </c>
      <c r="F1550" s="1" t="str">
        <f>TEXT(Sales_tbl[[#This Row],[Order Date]],"MMM")</f>
        <v>Apr</v>
      </c>
      <c r="G1550" s="1" t="str">
        <f>TEXT(Sales_tbl[[#This Row],[Order Date]],"YYY")</f>
        <v>2016</v>
      </c>
      <c r="H1550" t="s">
        <v>24</v>
      </c>
      <c r="I1550">
        <v>8</v>
      </c>
      <c r="J1550" s="4">
        <v>17.829999999999998</v>
      </c>
      <c r="K1550" s="4">
        <v>142.63999999999999</v>
      </c>
    </row>
    <row r="1551" spans="1:11" x14ac:dyDescent="0.25">
      <c r="A1551" t="s">
        <v>16</v>
      </c>
      <c r="B1551" t="s">
        <v>122</v>
      </c>
      <c r="C1551" t="s">
        <v>18</v>
      </c>
      <c r="D1551" t="s">
        <v>468</v>
      </c>
      <c r="E1551" s="1">
        <v>42483</v>
      </c>
      <c r="F1551" s="1" t="str">
        <f>TEXT(Sales_tbl[[#This Row],[Order Date]],"MMM")</f>
        <v>Apr</v>
      </c>
      <c r="G1551" s="1" t="str">
        <f>TEXT(Sales_tbl[[#This Row],[Order Date]],"YYY")</f>
        <v>2016</v>
      </c>
      <c r="H1551" t="s">
        <v>24</v>
      </c>
      <c r="I1551">
        <v>7</v>
      </c>
      <c r="J1551" s="4">
        <v>17.829999999999998</v>
      </c>
      <c r="K1551" s="4">
        <v>124.80999999999999</v>
      </c>
    </row>
    <row r="1552" spans="1:11" x14ac:dyDescent="0.25">
      <c r="A1552" t="s">
        <v>9</v>
      </c>
      <c r="B1552" t="s">
        <v>10</v>
      </c>
      <c r="C1552" t="s">
        <v>11</v>
      </c>
      <c r="D1552" t="s">
        <v>285</v>
      </c>
      <c r="E1552" s="1">
        <v>42483</v>
      </c>
      <c r="F1552" s="1" t="str">
        <f>TEXT(Sales_tbl[[#This Row],[Order Date]],"MMM")</f>
        <v>Apr</v>
      </c>
      <c r="G1552" s="1" t="str">
        <f>TEXT(Sales_tbl[[#This Row],[Order Date]],"YYY")</f>
        <v>2016</v>
      </c>
      <c r="H1552" t="s">
        <v>13</v>
      </c>
      <c r="I1552">
        <v>2</v>
      </c>
      <c r="J1552" s="4">
        <v>12.42</v>
      </c>
      <c r="K1552" s="4">
        <v>24.84</v>
      </c>
    </row>
    <row r="1553" spans="1:11" x14ac:dyDescent="0.25">
      <c r="A1553" t="s">
        <v>25</v>
      </c>
      <c r="B1553" t="s">
        <v>17</v>
      </c>
      <c r="C1553" t="s">
        <v>18</v>
      </c>
      <c r="D1553" t="s">
        <v>525</v>
      </c>
      <c r="E1553" s="1">
        <v>42483</v>
      </c>
      <c r="F1553" s="1" t="str">
        <f>TEXT(Sales_tbl[[#This Row],[Order Date]],"MMM")</f>
        <v>Apr</v>
      </c>
      <c r="G1553" s="1" t="str">
        <f>TEXT(Sales_tbl[[#This Row],[Order Date]],"YYY")</f>
        <v>2016</v>
      </c>
      <c r="H1553" t="s">
        <v>24</v>
      </c>
      <c r="I1553">
        <v>2</v>
      </c>
      <c r="J1553" s="4">
        <v>17.829999999999998</v>
      </c>
      <c r="K1553" s="4">
        <v>35.659999999999997</v>
      </c>
    </row>
    <row r="1554" spans="1:11" x14ac:dyDescent="0.25">
      <c r="A1554" t="s">
        <v>9</v>
      </c>
      <c r="B1554" t="s">
        <v>14</v>
      </c>
      <c r="C1554" t="s">
        <v>11</v>
      </c>
      <c r="D1554" t="s">
        <v>89</v>
      </c>
      <c r="E1554" s="1">
        <v>42483</v>
      </c>
      <c r="F1554" s="1" t="str">
        <f>TEXT(Sales_tbl[[#This Row],[Order Date]],"MMM")</f>
        <v>Apr</v>
      </c>
      <c r="G1554" s="1" t="str">
        <f>TEXT(Sales_tbl[[#This Row],[Order Date]],"YYY")</f>
        <v>2016</v>
      </c>
      <c r="H1554" t="s">
        <v>20</v>
      </c>
      <c r="I1554">
        <v>1</v>
      </c>
      <c r="J1554" s="4">
        <v>16.32</v>
      </c>
      <c r="K1554" s="4">
        <v>16.32</v>
      </c>
    </row>
    <row r="1555" spans="1:11" x14ac:dyDescent="0.25">
      <c r="A1555" t="s">
        <v>9</v>
      </c>
      <c r="B1555" t="s">
        <v>10</v>
      </c>
      <c r="C1555" t="s">
        <v>11</v>
      </c>
      <c r="D1555" t="s">
        <v>506</v>
      </c>
      <c r="E1555" s="1">
        <v>42483</v>
      </c>
      <c r="F1555" s="1" t="str">
        <f>TEXT(Sales_tbl[[#This Row],[Order Date]],"MMM")</f>
        <v>Apr</v>
      </c>
      <c r="G1555" s="1" t="str">
        <f>TEXT(Sales_tbl[[#This Row],[Order Date]],"YYY")</f>
        <v>2016</v>
      </c>
      <c r="H1555" t="s">
        <v>24</v>
      </c>
      <c r="I1555">
        <v>4</v>
      </c>
      <c r="J1555" s="4">
        <v>17.829999999999998</v>
      </c>
      <c r="K1555" s="4">
        <v>71.319999999999993</v>
      </c>
    </row>
    <row r="1556" spans="1:11" x14ac:dyDescent="0.25">
      <c r="A1556" t="s">
        <v>46</v>
      </c>
      <c r="B1556" t="s">
        <v>10</v>
      </c>
      <c r="C1556" t="s">
        <v>11</v>
      </c>
      <c r="D1556" t="s">
        <v>285</v>
      </c>
      <c r="E1556" s="1">
        <v>42483</v>
      </c>
      <c r="F1556" s="1" t="str">
        <f>TEXT(Sales_tbl[[#This Row],[Order Date]],"MMM")</f>
        <v>Apr</v>
      </c>
      <c r="G1556" s="1" t="str">
        <f>TEXT(Sales_tbl[[#This Row],[Order Date]],"YYY")</f>
        <v>2016</v>
      </c>
      <c r="H1556" t="s">
        <v>27</v>
      </c>
      <c r="I1556">
        <v>1</v>
      </c>
      <c r="J1556" s="4">
        <v>53.35</v>
      </c>
      <c r="K1556" s="4">
        <v>53.35</v>
      </c>
    </row>
    <row r="1557" spans="1:11" x14ac:dyDescent="0.25">
      <c r="A1557" t="s">
        <v>46</v>
      </c>
      <c r="B1557" t="s">
        <v>10</v>
      </c>
      <c r="C1557" t="s">
        <v>11</v>
      </c>
      <c r="D1557" t="s">
        <v>159</v>
      </c>
      <c r="E1557" s="1">
        <v>42483</v>
      </c>
      <c r="F1557" s="1" t="str">
        <f>TEXT(Sales_tbl[[#This Row],[Order Date]],"MMM")</f>
        <v>Apr</v>
      </c>
      <c r="G1557" s="1" t="str">
        <f>TEXT(Sales_tbl[[#This Row],[Order Date]],"YYY")</f>
        <v>2016</v>
      </c>
      <c r="H1557" t="s">
        <v>27</v>
      </c>
      <c r="I1557">
        <v>7</v>
      </c>
      <c r="J1557" s="4">
        <v>53.35</v>
      </c>
      <c r="K1557" s="4">
        <v>373.45</v>
      </c>
    </row>
    <row r="1558" spans="1:11" x14ac:dyDescent="0.25">
      <c r="A1558" t="s">
        <v>9</v>
      </c>
      <c r="B1558" t="s">
        <v>14</v>
      </c>
      <c r="C1558" t="s">
        <v>11</v>
      </c>
      <c r="D1558" t="s">
        <v>502</v>
      </c>
      <c r="E1558" s="1">
        <v>42484</v>
      </c>
      <c r="F1558" s="1" t="str">
        <f>TEXT(Sales_tbl[[#This Row],[Order Date]],"MMM")</f>
        <v>Apr</v>
      </c>
      <c r="G1558" s="1" t="str">
        <f>TEXT(Sales_tbl[[#This Row],[Order Date]],"YYY")</f>
        <v>2016</v>
      </c>
      <c r="H1558" t="s">
        <v>13</v>
      </c>
      <c r="I1558">
        <v>7</v>
      </c>
      <c r="J1558" s="4">
        <v>12.42</v>
      </c>
      <c r="K1558" s="4">
        <v>86.94</v>
      </c>
    </row>
    <row r="1559" spans="1:11" x14ac:dyDescent="0.25">
      <c r="A1559" t="s">
        <v>9</v>
      </c>
      <c r="B1559" t="s">
        <v>10</v>
      </c>
      <c r="C1559" t="s">
        <v>11</v>
      </c>
      <c r="D1559" t="s">
        <v>433</v>
      </c>
      <c r="E1559" s="1">
        <v>42484</v>
      </c>
      <c r="F1559" s="1" t="str">
        <f>TEXT(Sales_tbl[[#This Row],[Order Date]],"MMM")</f>
        <v>Apr</v>
      </c>
      <c r="G1559" s="1" t="str">
        <f>TEXT(Sales_tbl[[#This Row],[Order Date]],"YYY")</f>
        <v>2016</v>
      </c>
      <c r="H1559" t="s">
        <v>24</v>
      </c>
      <c r="I1559">
        <v>6</v>
      </c>
      <c r="J1559" s="4">
        <v>17.829999999999998</v>
      </c>
      <c r="K1559" s="4">
        <v>106.97999999999999</v>
      </c>
    </row>
    <row r="1560" spans="1:11" x14ac:dyDescent="0.25">
      <c r="A1560" t="s">
        <v>16</v>
      </c>
      <c r="B1560" t="s">
        <v>34</v>
      </c>
      <c r="C1560" t="s">
        <v>18</v>
      </c>
      <c r="D1560" t="s">
        <v>526</v>
      </c>
      <c r="E1560" s="1">
        <v>42484</v>
      </c>
      <c r="F1560" s="1" t="str">
        <f>TEXT(Sales_tbl[[#This Row],[Order Date]],"MMM")</f>
        <v>Apr</v>
      </c>
      <c r="G1560" s="1" t="str">
        <f>TEXT(Sales_tbl[[#This Row],[Order Date]],"YYY")</f>
        <v>2016</v>
      </c>
      <c r="H1560" t="s">
        <v>13</v>
      </c>
      <c r="I1560">
        <v>8</v>
      </c>
      <c r="J1560" s="4">
        <v>12.42</v>
      </c>
      <c r="K1560" s="4">
        <v>99.36</v>
      </c>
    </row>
    <row r="1561" spans="1:11" x14ac:dyDescent="0.25">
      <c r="A1561" t="s">
        <v>9</v>
      </c>
      <c r="B1561" t="s">
        <v>21</v>
      </c>
      <c r="C1561" t="s">
        <v>11</v>
      </c>
      <c r="D1561" t="s">
        <v>269</v>
      </c>
      <c r="E1561" s="1">
        <v>42484</v>
      </c>
      <c r="F1561" s="1" t="str">
        <f>TEXT(Sales_tbl[[#This Row],[Order Date]],"MMM")</f>
        <v>Apr</v>
      </c>
      <c r="G1561" s="1" t="str">
        <f>TEXT(Sales_tbl[[#This Row],[Order Date]],"YYY")</f>
        <v>2016</v>
      </c>
      <c r="H1561" t="s">
        <v>27</v>
      </c>
      <c r="I1561">
        <v>5</v>
      </c>
      <c r="J1561" s="4">
        <v>53.35</v>
      </c>
      <c r="K1561" s="4">
        <v>266.75</v>
      </c>
    </row>
    <row r="1562" spans="1:11" x14ac:dyDescent="0.25">
      <c r="A1562" t="s">
        <v>9</v>
      </c>
      <c r="B1562" t="s">
        <v>68</v>
      </c>
      <c r="C1562" t="s">
        <v>11</v>
      </c>
      <c r="D1562" t="s">
        <v>315</v>
      </c>
      <c r="E1562" s="1">
        <v>42484</v>
      </c>
      <c r="F1562" s="1" t="str">
        <f>TEXT(Sales_tbl[[#This Row],[Order Date]],"MMM")</f>
        <v>Apr</v>
      </c>
      <c r="G1562" s="1" t="str">
        <f>TEXT(Sales_tbl[[#This Row],[Order Date]],"YYY")</f>
        <v>2016</v>
      </c>
      <c r="H1562" t="s">
        <v>24</v>
      </c>
      <c r="I1562">
        <v>7</v>
      </c>
      <c r="J1562" s="4">
        <v>17.829999999999998</v>
      </c>
      <c r="K1562" s="4">
        <v>124.80999999999999</v>
      </c>
    </row>
    <row r="1563" spans="1:11" x14ac:dyDescent="0.25">
      <c r="A1563" t="s">
        <v>16</v>
      </c>
      <c r="B1563" t="s">
        <v>17</v>
      </c>
      <c r="C1563" t="s">
        <v>18</v>
      </c>
      <c r="D1563" t="s">
        <v>487</v>
      </c>
      <c r="E1563" s="1">
        <v>42484</v>
      </c>
      <c r="F1563" s="1" t="str">
        <f>TEXT(Sales_tbl[[#This Row],[Order Date]],"MMM")</f>
        <v>Apr</v>
      </c>
      <c r="G1563" s="1" t="str">
        <f>TEXT(Sales_tbl[[#This Row],[Order Date]],"YYY")</f>
        <v>2016</v>
      </c>
      <c r="H1563" t="s">
        <v>27</v>
      </c>
      <c r="I1563">
        <v>3</v>
      </c>
      <c r="J1563" s="4">
        <v>53.35</v>
      </c>
      <c r="K1563" s="4">
        <v>160.05000000000001</v>
      </c>
    </row>
    <row r="1564" spans="1:11" x14ac:dyDescent="0.25">
      <c r="A1564" t="s">
        <v>25</v>
      </c>
      <c r="B1564" t="s">
        <v>34</v>
      </c>
      <c r="C1564" t="s">
        <v>18</v>
      </c>
      <c r="D1564" t="s">
        <v>116</v>
      </c>
      <c r="E1564" s="1">
        <v>42484</v>
      </c>
      <c r="F1564" s="1" t="str">
        <f>TEXT(Sales_tbl[[#This Row],[Order Date]],"MMM")</f>
        <v>Apr</v>
      </c>
      <c r="G1564" s="1" t="str">
        <f>TEXT(Sales_tbl[[#This Row],[Order Date]],"YYY")</f>
        <v>2016</v>
      </c>
      <c r="H1564" t="s">
        <v>13</v>
      </c>
      <c r="I1564">
        <v>1</v>
      </c>
      <c r="J1564" s="4">
        <v>12.42</v>
      </c>
      <c r="K1564" s="4">
        <v>12.42</v>
      </c>
    </row>
    <row r="1565" spans="1:11" x14ac:dyDescent="0.25">
      <c r="A1565" t="s">
        <v>16</v>
      </c>
      <c r="B1565" t="s">
        <v>17</v>
      </c>
      <c r="C1565" t="s">
        <v>18</v>
      </c>
      <c r="D1565" t="s">
        <v>503</v>
      </c>
      <c r="E1565" s="1">
        <v>42484</v>
      </c>
      <c r="F1565" s="1" t="str">
        <f>TEXT(Sales_tbl[[#This Row],[Order Date]],"MMM")</f>
        <v>Apr</v>
      </c>
      <c r="G1565" s="1" t="str">
        <f>TEXT(Sales_tbl[[#This Row],[Order Date]],"YYY")</f>
        <v>2016</v>
      </c>
      <c r="H1565" t="s">
        <v>24</v>
      </c>
      <c r="I1565">
        <v>3</v>
      </c>
      <c r="J1565" s="4">
        <v>17.829999999999998</v>
      </c>
      <c r="K1565" s="4">
        <v>53.489999999999995</v>
      </c>
    </row>
    <row r="1566" spans="1:11" x14ac:dyDescent="0.25">
      <c r="A1566" t="s">
        <v>9</v>
      </c>
      <c r="B1566" t="s">
        <v>10</v>
      </c>
      <c r="C1566" t="s">
        <v>11</v>
      </c>
      <c r="D1566" t="s">
        <v>339</v>
      </c>
      <c r="E1566" s="1">
        <v>42484</v>
      </c>
      <c r="F1566" s="1" t="str">
        <f>TEXT(Sales_tbl[[#This Row],[Order Date]],"MMM")</f>
        <v>Apr</v>
      </c>
      <c r="G1566" s="1" t="str">
        <f>TEXT(Sales_tbl[[#This Row],[Order Date]],"YYY")</f>
        <v>2016</v>
      </c>
      <c r="H1566" t="s">
        <v>13</v>
      </c>
      <c r="I1566">
        <v>4</v>
      </c>
      <c r="J1566" s="4">
        <v>12.42</v>
      </c>
      <c r="K1566" s="4">
        <v>49.68</v>
      </c>
    </row>
    <row r="1567" spans="1:11" x14ac:dyDescent="0.25">
      <c r="A1567" t="s">
        <v>9</v>
      </c>
      <c r="B1567" t="s">
        <v>10</v>
      </c>
      <c r="C1567" t="s">
        <v>11</v>
      </c>
      <c r="D1567" t="s">
        <v>165</v>
      </c>
      <c r="E1567" s="1">
        <v>42484</v>
      </c>
      <c r="F1567" s="1" t="str">
        <f>TEXT(Sales_tbl[[#This Row],[Order Date]],"MMM")</f>
        <v>Apr</v>
      </c>
      <c r="G1567" s="1" t="str">
        <f>TEXT(Sales_tbl[[#This Row],[Order Date]],"YYY")</f>
        <v>2016</v>
      </c>
      <c r="H1567" t="s">
        <v>27</v>
      </c>
      <c r="I1567">
        <v>5</v>
      </c>
      <c r="J1567" s="4">
        <v>53.35</v>
      </c>
      <c r="K1567" s="4">
        <v>266.75</v>
      </c>
    </row>
    <row r="1568" spans="1:11" x14ac:dyDescent="0.25">
      <c r="A1568" t="s">
        <v>25</v>
      </c>
      <c r="B1568" t="s">
        <v>17</v>
      </c>
      <c r="C1568" t="s">
        <v>18</v>
      </c>
      <c r="D1568" t="s">
        <v>493</v>
      </c>
      <c r="E1568" s="1">
        <v>42484</v>
      </c>
      <c r="F1568" s="1" t="str">
        <f>TEXT(Sales_tbl[[#This Row],[Order Date]],"MMM")</f>
        <v>Apr</v>
      </c>
      <c r="G1568" s="1" t="str">
        <f>TEXT(Sales_tbl[[#This Row],[Order Date]],"YYY")</f>
        <v>2016</v>
      </c>
      <c r="H1568" t="s">
        <v>20</v>
      </c>
      <c r="I1568">
        <v>8</v>
      </c>
      <c r="J1568" s="4">
        <v>16.32</v>
      </c>
      <c r="K1568" s="4">
        <v>130.56</v>
      </c>
    </row>
    <row r="1569" spans="1:11" x14ac:dyDescent="0.25">
      <c r="A1569" t="s">
        <v>9</v>
      </c>
      <c r="B1569" t="s">
        <v>14</v>
      </c>
      <c r="C1569" t="s">
        <v>11</v>
      </c>
      <c r="D1569" t="s">
        <v>205</v>
      </c>
      <c r="E1569" s="1">
        <v>42484</v>
      </c>
      <c r="F1569" s="1" t="str">
        <f>TEXT(Sales_tbl[[#This Row],[Order Date]],"MMM")</f>
        <v>Apr</v>
      </c>
      <c r="G1569" s="1" t="str">
        <f>TEXT(Sales_tbl[[#This Row],[Order Date]],"YYY")</f>
        <v>2016</v>
      </c>
      <c r="H1569" t="s">
        <v>13</v>
      </c>
      <c r="I1569">
        <v>6</v>
      </c>
      <c r="J1569" s="4">
        <v>12.42</v>
      </c>
      <c r="K1569" s="4">
        <v>74.52</v>
      </c>
    </row>
    <row r="1570" spans="1:11" x14ac:dyDescent="0.25">
      <c r="A1570" t="s">
        <v>9</v>
      </c>
      <c r="B1570" t="s">
        <v>21</v>
      </c>
      <c r="C1570" t="s">
        <v>11</v>
      </c>
      <c r="D1570" t="s">
        <v>171</v>
      </c>
      <c r="E1570" s="1">
        <v>42484</v>
      </c>
      <c r="F1570" s="1" t="str">
        <f>TEXT(Sales_tbl[[#This Row],[Order Date]],"MMM")</f>
        <v>Apr</v>
      </c>
      <c r="G1570" s="1" t="str">
        <f>TEXT(Sales_tbl[[#This Row],[Order Date]],"YYY")</f>
        <v>2016</v>
      </c>
      <c r="H1570" t="s">
        <v>13</v>
      </c>
      <c r="I1570">
        <v>8</v>
      </c>
      <c r="J1570" s="4">
        <v>12.42</v>
      </c>
      <c r="K1570" s="4">
        <v>99.36</v>
      </c>
    </row>
    <row r="1571" spans="1:11" x14ac:dyDescent="0.25">
      <c r="A1571" t="s">
        <v>25</v>
      </c>
      <c r="B1571" t="s">
        <v>52</v>
      </c>
      <c r="C1571" t="s">
        <v>18</v>
      </c>
      <c r="D1571" t="s">
        <v>202</v>
      </c>
      <c r="E1571" s="1">
        <v>42484</v>
      </c>
      <c r="F1571" s="1" t="str">
        <f>TEXT(Sales_tbl[[#This Row],[Order Date]],"MMM")</f>
        <v>Apr</v>
      </c>
      <c r="G1571" s="1" t="str">
        <f>TEXT(Sales_tbl[[#This Row],[Order Date]],"YYY")</f>
        <v>2016</v>
      </c>
      <c r="H1571" t="s">
        <v>27</v>
      </c>
      <c r="I1571">
        <v>5</v>
      </c>
      <c r="J1571" s="4">
        <v>53.35</v>
      </c>
      <c r="K1571" s="4">
        <v>266.75</v>
      </c>
    </row>
    <row r="1572" spans="1:11" x14ac:dyDescent="0.25">
      <c r="A1572" t="s">
        <v>30</v>
      </c>
      <c r="B1572" t="s">
        <v>68</v>
      </c>
      <c r="C1572" t="s">
        <v>11</v>
      </c>
      <c r="D1572" t="s">
        <v>385</v>
      </c>
      <c r="E1572" s="1">
        <v>42484</v>
      </c>
      <c r="F1572" s="1" t="str">
        <f>TEXT(Sales_tbl[[#This Row],[Order Date]],"MMM")</f>
        <v>Apr</v>
      </c>
      <c r="G1572" s="1" t="str">
        <f>TEXT(Sales_tbl[[#This Row],[Order Date]],"YYY")</f>
        <v>2016</v>
      </c>
      <c r="H1572" t="s">
        <v>20</v>
      </c>
      <c r="I1572">
        <v>9</v>
      </c>
      <c r="J1572" s="4">
        <v>16.32</v>
      </c>
      <c r="K1572" s="4">
        <v>146.88</v>
      </c>
    </row>
    <row r="1573" spans="1:11" x14ac:dyDescent="0.25">
      <c r="A1573" t="s">
        <v>9</v>
      </c>
      <c r="B1573" t="s">
        <v>10</v>
      </c>
      <c r="C1573" t="s">
        <v>11</v>
      </c>
      <c r="D1573" t="s">
        <v>527</v>
      </c>
      <c r="E1573" s="1">
        <v>42485</v>
      </c>
      <c r="F1573" s="1" t="str">
        <f>TEXT(Sales_tbl[[#This Row],[Order Date]],"MMM")</f>
        <v>Apr</v>
      </c>
      <c r="G1573" s="1" t="str">
        <f>TEXT(Sales_tbl[[#This Row],[Order Date]],"YYY")</f>
        <v>2016</v>
      </c>
      <c r="H1573" t="s">
        <v>13</v>
      </c>
      <c r="I1573">
        <v>4</v>
      </c>
      <c r="J1573" s="4">
        <v>12.42</v>
      </c>
      <c r="K1573" s="4">
        <v>49.68</v>
      </c>
    </row>
    <row r="1574" spans="1:11" x14ac:dyDescent="0.25">
      <c r="A1574" t="s">
        <v>25</v>
      </c>
      <c r="B1574" t="s">
        <v>122</v>
      </c>
      <c r="C1574" t="s">
        <v>18</v>
      </c>
      <c r="D1574" t="s">
        <v>421</v>
      </c>
      <c r="E1574" s="1">
        <v>42485</v>
      </c>
      <c r="F1574" s="1" t="str">
        <f>TEXT(Sales_tbl[[#This Row],[Order Date]],"MMM")</f>
        <v>Apr</v>
      </c>
      <c r="G1574" s="1" t="str">
        <f>TEXT(Sales_tbl[[#This Row],[Order Date]],"YYY")</f>
        <v>2016</v>
      </c>
      <c r="H1574" t="s">
        <v>20</v>
      </c>
      <c r="I1574">
        <v>9</v>
      </c>
      <c r="J1574" s="4">
        <v>16.32</v>
      </c>
      <c r="K1574" s="4">
        <v>146.88</v>
      </c>
    </row>
    <row r="1575" spans="1:11" x14ac:dyDescent="0.25">
      <c r="A1575" t="s">
        <v>30</v>
      </c>
      <c r="B1575" t="s">
        <v>14</v>
      </c>
      <c r="C1575" t="s">
        <v>11</v>
      </c>
      <c r="D1575" t="s">
        <v>494</v>
      </c>
      <c r="E1575" s="1">
        <v>42485</v>
      </c>
      <c r="F1575" s="1" t="str">
        <f>TEXT(Sales_tbl[[#This Row],[Order Date]],"MMM")</f>
        <v>Apr</v>
      </c>
      <c r="G1575" s="1" t="str">
        <f>TEXT(Sales_tbl[[#This Row],[Order Date]],"YYY")</f>
        <v>2016</v>
      </c>
      <c r="H1575" t="s">
        <v>20</v>
      </c>
      <c r="I1575">
        <v>5</v>
      </c>
      <c r="J1575" s="4">
        <v>16.32</v>
      </c>
      <c r="K1575" s="4">
        <v>81.599999999999994</v>
      </c>
    </row>
    <row r="1576" spans="1:11" x14ac:dyDescent="0.25">
      <c r="A1576" t="s">
        <v>9</v>
      </c>
      <c r="B1576" t="s">
        <v>14</v>
      </c>
      <c r="C1576" t="s">
        <v>11</v>
      </c>
      <c r="D1576" t="s">
        <v>375</v>
      </c>
      <c r="E1576" s="1">
        <v>42485</v>
      </c>
      <c r="F1576" s="1" t="str">
        <f>TEXT(Sales_tbl[[#This Row],[Order Date]],"MMM")</f>
        <v>Apr</v>
      </c>
      <c r="G1576" s="1" t="str">
        <f>TEXT(Sales_tbl[[#This Row],[Order Date]],"YYY")</f>
        <v>2016</v>
      </c>
      <c r="H1576" t="s">
        <v>13</v>
      </c>
      <c r="I1576">
        <v>10</v>
      </c>
      <c r="J1576" s="4">
        <v>12.42</v>
      </c>
      <c r="K1576" s="4">
        <v>124.2</v>
      </c>
    </row>
    <row r="1577" spans="1:11" x14ac:dyDescent="0.25">
      <c r="A1577" t="s">
        <v>9</v>
      </c>
      <c r="B1577" t="s">
        <v>10</v>
      </c>
      <c r="C1577" t="s">
        <v>11</v>
      </c>
      <c r="D1577" t="s">
        <v>528</v>
      </c>
      <c r="E1577" s="1">
        <v>42485</v>
      </c>
      <c r="F1577" s="1" t="str">
        <f>TEXT(Sales_tbl[[#This Row],[Order Date]],"MMM")</f>
        <v>Apr</v>
      </c>
      <c r="G1577" s="1" t="str">
        <f>TEXT(Sales_tbl[[#This Row],[Order Date]],"YYY")</f>
        <v>2016</v>
      </c>
      <c r="H1577" t="s">
        <v>24</v>
      </c>
      <c r="I1577">
        <v>2</v>
      </c>
      <c r="J1577" s="4">
        <v>17.829999999999998</v>
      </c>
      <c r="K1577" s="4">
        <v>35.659999999999997</v>
      </c>
    </row>
    <row r="1578" spans="1:11" x14ac:dyDescent="0.25">
      <c r="A1578" t="s">
        <v>9</v>
      </c>
      <c r="B1578" t="s">
        <v>14</v>
      </c>
      <c r="C1578" t="s">
        <v>11</v>
      </c>
      <c r="D1578" t="s">
        <v>529</v>
      </c>
      <c r="E1578" s="1">
        <v>42485</v>
      </c>
      <c r="F1578" s="1" t="str">
        <f>TEXT(Sales_tbl[[#This Row],[Order Date]],"MMM")</f>
        <v>Apr</v>
      </c>
      <c r="G1578" s="1" t="str">
        <f>TEXT(Sales_tbl[[#This Row],[Order Date]],"YYY")</f>
        <v>2016</v>
      </c>
      <c r="H1578" t="s">
        <v>13</v>
      </c>
      <c r="I1578">
        <v>3</v>
      </c>
      <c r="J1578" s="4">
        <v>12.42</v>
      </c>
      <c r="K1578" s="4">
        <v>37.26</v>
      </c>
    </row>
    <row r="1579" spans="1:11" x14ac:dyDescent="0.25">
      <c r="A1579" t="s">
        <v>9</v>
      </c>
      <c r="B1579" t="s">
        <v>21</v>
      </c>
      <c r="C1579" t="s">
        <v>11</v>
      </c>
      <c r="D1579" t="s">
        <v>275</v>
      </c>
      <c r="E1579" s="1">
        <v>42485</v>
      </c>
      <c r="F1579" s="1" t="str">
        <f>TEXT(Sales_tbl[[#This Row],[Order Date]],"MMM")</f>
        <v>Apr</v>
      </c>
      <c r="G1579" s="1" t="str">
        <f>TEXT(Sales_tbl[[#This Row],[Order Date]],"YYY")</f>
        <v>2016</v>
      </c>
      <c r="H1579" t="s">
        <v>24</v>
      </c>
      <c r="I1579">
        <v>8</v>
      </c>
      <c r="J1579" s="4">
        <v>17.829999999999998</v>
      </c>
      <c r="K1579" s="4">
        <v>142.63999999999999</v>
      </c>
    </row>
    <row r="1580" spans="1:11" x14ac:dyDescent="0.25">
      <c r="A1580" t="s">
        <v>16</v>
      </c>
      <c r="B1580" t="s">
        <v>17</v>
      </c>
      <c r="C1580" t="s">
        <v>18</v>
      </c>
      <c r="D1580" t="s">
        <v>496</v>
      </c>
      <c r="E1580" s="1">
        <v>42485</v>
      </c>
      <c r="F1580" s="1" t="str">
        <f>TEXT(Sales_tbl[[#This Row],[Order Date]],"MMM")</f>
        <v>Apr</v>
      </c>
      <c r="G1580" s="1" t="str">
        <f>TEXT(Sales_tbl[[#This Row],[Order Date]],"YYY")</f>
        <v>2016</v>
      </c>
      <c r="H1580" t="s">
        <v>27</v>
      </c>
      <c r="I1580">
        <v>8</v>
      </c>
      <c r="J1580" s="4">
        <v>53.35</v>
      </c>
      <c r="K1580" s="4">
        <v>426.8</v>
      </c>
    </row>
    <row r="1581" spans="1:11" x14ac:dyDescent="0.25">
      <c r="A1581" t="s">
        <v>30</v>
      </c>
      <c r="B1581" t="s">
        <v>10</v>
      </c>
      <c r="C1581" t="s">
        <v>11</v>
      </c>
      <c r="D1581" t="s">
        <v>440</v>
      </c>
      <c r="E1581" s="1">
        <v>42485</v>
      </c>
      <c r="F1581" s="1" t="str">
        <f>TEXT(Sales_tbl[[#This Row],[Order Date]],"MMM")</f>
        <v>Apr</v>
      </c>
      <c r="G1581" s="1" t="str">
        <f>TEXT(Sales_tbl[[#This Row],[Order Date]],"YYY")</f>
        <v>2016</v>
      </c>
      <c r="H1581" t="s">
        <v>13</v>
      </c>
      <c r="I1581">
        <v>5</v>
      </c>
      <c r="J1581" s="4">
        <v>12.42</v>
      </c>
      <c r="K1581" s="4">
        <v>62.1</v>
      </c>
    </row>
    <row r="1582" spans="1:11" x14ac:dyDescent="0.25">
      <c r="A1582" t="s">
        <v>9</v>
      </c>
      <c r="B1582" t="s">
        <v>10</v>
      </c>
      <c r="C1582" t="s">
        <v>11</v>
      </c>
      <c r="D1582" t="s">
        <v>381</v>
      </c>
      <c r="E1582" s="1">
        <v>42485</v>
      </c>
      <c r="F1582" s="1" t="str">
        <f>TEXT(Sales_tbl[[#This Row],[Order Date]],"MMM")</f>
        <v>Apr</v>
      </c>
      <c r="G1582" s="1" t="str">
        <f>TEXT(Sales_tbl[[#This Row],[Order Date]],"YYY")</f>
        <v>2016</v>
      </c>
      <c r="H1582" t="s">
        <v>20</v>
      </c>
      <c r="I1582">
        <v>9</v>
      </c>
      <c r="J1582" s="4">
        <v>16.32</v>
      </c>
      <c r="K1582" s="4">
        <v>146.88</v>
      </c>
    </row>
    <row r="1583" spans="1:11" x14ac:dyDescent="0.25">
      <c r="A1583" t="s">
        <v>9</v>
      </c>
      <c r="B1583" t="s">
        <v>68</v>
      </c>
      <c r="C1583" t="s">
        <v>11</v>
      </c>
      <c r="D1583" t="s">
        <v>462</v>
      </c>
      <c r="E1583" s="1">
        <v>42485</v>
      </c>
      <c r="F1583" s="1" t="str">
        <f>TEXT(Sales_tbl[[#This Row],[Order Date]],"MMM")</f>
        <v>Apr</v>
      </c>
      <c r="G1583" s="1" t="str">
        <f>TEXT(Sales_tbl[[#This Row],[Order Date]],"YYY")</f>
        <v>2016</v>
      </c>
      <c r="H1583" t="s">
        <v>20</v>
      </c>
      <c r="I1583">
        <v>9</v>
      </c>
      <c r="J1583" s="4">
        <v>16.32</v>
      </c>
      <c r="K1583" s="4">
        <v>146.88</v>
      </c>
    </row>
    <row r="1584" spans="1:11" x14ac:dyDescent="0.25">
      <c r="A1584" t="s">
        <v>16</v>
      </c>
      <c r="B1584" t="s">
        <v>52</v>
      </c>
      <c r="C1584" t="s">
        <v>18</v>
      </c>
      <c r="D1584" t="s">
        <v>202</v>
      </c>
      <c r="E1584" s="1">
        <v>42485</v>
      </c>
      <c r="F1584" s="1" t="str">
        <f>TEXT(Sales_tbl[[#This Row],[Order Date]],"MMM")</f>
        <v>Apr</v>
      </c>
      <c r="G1584" s="1" t="str">
        <f>TEXT(Sales_tbl[[#This Row],[Order Date]],"YYY")</f>
        <v>2016</v>
      </c>
      <c r="H1584" t="s">
        <v>24</v>
      </c>
      <c r="I1584">
        <v>9</v>
      </c>
      <c r="J1584" s="4">
        <v>17.829999999999998</v>
      </c>
      <c r="K1584" s="4">
        <v>160.46999999999997</v>
      </c>
    </row>
    <row r="1585" spans="1:11" x14ac:dyDescent="0.25">
      <c r="A1585" t="s">
        <v>30</v>
      </c>
      <c r="B1585" t="s">
        <v>21</v>
      </c>
      <c r="C1585" t="s">
        <v>11</v>
      </c>
      <c r="D1585" t="s">
        <v>282</v>
      </c>
      <c r="E1585" s="1">
        <v>42485</v>
      </c>
      <c r="F1585" s="1" t="str">
        <f>TEXT(Sales_tbl[[#This Row],[Order Date]],"MMM")</f>
        <v>Apr</v>
      </c>
      <c r="G1585" s="1" t="str">
        <f>TEXT(Sales_tbl[[#This Row],[Order Date]],"YYY")</f>
        <v>2016</v>
      </c>
      <c r="H1585" t="s">
        <v>13</v>
      </c>
      <c r="I1585">
        <v>3</v>
      </c>
      <c r="J1585" s="4">
        <v>12.42</v>
      </c>
      <c r="K1585" s="4">
        <v>37.26</v>
      </c>
    </row>
    <row r="1586" spans="1:11" x14ac:dyDescent="0.25">
      <c r="A1586" t="s">
        <v>9</v>
      </c>
      <c r="B1586" t="s">
        <v>10</v>
      </c>
      <c r="C1586" t="s">
        <v>11</v>
      </c>
      <c r="D1586" t="s">
        <v>374</v>
      </c>
      <c r="E1586" s="1">
        <v>42485</v>
      </c>
      <c r="F1586" s="1" t="str">
        <f>TEXT(Sales_tbl[[#This Row],[Order Date]],"MMM")</f>
        <v>Apr</v>
      </c>
      <c r="G1586" s="1" t="str">
        <f>TEXT(Sales_tbl[[#This Row],[Order Date]],"YYY")</f>
        <v>2016</v>
      </c>
      <c r="H1586" t="s">
        <v>13</v>
      </c>
      <c r="I1586">
        <v>4</v>
      </c>
      <c r="J1586" s="4">
        <v>12.42</v>
      </c>
      <c r="K1586" s="4">
        <v>49.68</v>
      </c>
    </row>
    <row r="1587" spans="1:11" x14ac:dyDescent="0.25">
      <c r="A1587" t="s">
        <v>16</v>
      </c>
      <c r="B1587" t="s">
        <v>52</v>
      </c>
      <c r="C1587" t="s">
        <v>18</v>
      </c>
      <c r="D1587" t="s">
        <v>110</v>
      </c>
      <c r="E1587" s="1">
        <v>42485</v>
      </c>
      <c r="F1587" s="1" t="str">
        <f>TEXT(Sales_tbl[[#This Row],[Order Date]],"MMM")</f>
        <v>Apr</v>
      </c>
      <c r="G1587" s="1" t="str">
        <f>TEXT(Sales_tbl[[#This Row],[Order Date]],"YYY")</f>
        <v>2016</v>
      </c>
      <c r="H1587" t="s">
        <v>20</v>
      </c>
      <c r="I1587">
        <v>10</v>
      </c>
      <c r="J1587" s="4">
        <v>16.32</v>
      </c>
      <c r="K1587" s="4">
        <v>163.19999999999999</v>
      </c>
    </row>
    <row r="1588" spans="1:11" x14ac:dyDescent="0.25">
      <c r="A1588" t="s">
        <v>16</v>
      </c>
      <c r="B1588" t="s">
        <v>17</v>
      </c>
      <c r="C1588" t="s">
        <v>18</v>
      </c>
      <c r="D1588" t="s">
        <v>218</v>
      </c>
      <c r="E1588" s="1">
        <v>42485</v>
      </c>
      <c r="F1588" s="1" t="str">
        <f>TEXT(Sales_tbl[[#This Row],[Order Date]],"MMM")</f>
        <v>Apr</v>
      </c>
      <c r="G1588" s="1" t="str">
        <f>TEXT(Sales_tbl[[#This Row],[Order Date]],"YYY")</f>
        <v>2016</v>
      </c>
      <c r="H1588" t="s">
        <v>20</v>
      </c>
      <c r="I1588">
        <v>7</v>
      </c>
      <c r="J1588" s="4">
        <v>16.32</v>
      </c>
      <c r="K1588" s="4">
        <v>114.24000000000001</v>
      </c>
    </row>
    <row r="1589" spans="1:11" x14ac:dyDescent="0.25">
      <c r="A1589" t="s">
        <v>25</v>
      </c>
      <c r="B1589" t="s">
        <v>52</v>
      </c>
      <c r="C1589" t="s">
        <v>18</v>
      </c>
      <c r="D1589" t="s">
        <v>530</v>
      </c>
      <c r="E1589" s="1">
        <v>42485</v>
      </c>
      <c r="F1589" s="1" t="str">
        <f>TEXT(Sales_tbl[[#This Row],[Order Date]],"MMM")</f>
        <v>Apr</v>
      </c>
      <c r="G1589" s="1" t="str">
        <f>TEXT(Sales_tbl[[#This Row],[Order Date]],"YYY")</f>
        <v>2016</v>
      </c>
      <c r="H1589" t="s">
        <v>24</v>
      </c>
      <c r="I1589">
        <v>3</v>
      </c>
      <c r="J1589" s="4">
        <v>17.829999999999998</v>
      </c>
      <c r="K1589" s="4">
        <v>53.489999999999995</v>
      </c>
    </row>
    <row r="1590" spans="1:11" x14ac:dyDescent="0.25">
      <c r="A1590" t="s">
        <v>9</v>
      </c>
      <c r="B1590" t="s">
        <v>21</v>
      </c>
      <c r="C1590" t="s">
        <v>11</v>
      </c>
      <c r="D1590" t="s">
        <v>214</v>
      </c>
      <c r="E1590" s="1">
        <v>42485</v>
      </c>
      <c r="F1590" s="1" t="str">
        <f>TEXT(Sales_tbl[[#This Row],[Order Date]],"MMM")</f>
        <v>Apr</v>
      </c>
      <c r="G1590" s="1" t="str">
        <f>TEXT(Sales_tbl[[#This Row],[Order Date]],"YYY")</f>
        <v>2016</v>
      </c>
      <c r="H1590" t="s">
        <v>27</v>
      </c>
      <c r="I1590">
        <v>2</v>
      </c>
      <c r="J1590" s="4">
        <v>53.35</v>
      </c>
      <c r="K1590" s="4">
        <v>106.7</v>
      </c>
    </row>
    <row r="1591" spans="1:11" x14ac:dyDescent="0.25">
      <c r="A1591" t="s">
        <v>25</v>
      </c>
      <c r="B1591" t="s">
        <v>52</v>
      </c>
      <c r="C1591" t="s">
        <v>18</v>
      </c>
      <c r="D1591" t="s">
        <v>198</v>
      </c>
      <c r="E1591" s="1">
        <v>42485</v>
      </c>
      <c r="F1591" s="1" t="str">
        <f>TEXT(Sales_tbl[[#This Row],[Order Date]],"MMM")</f>
        <v>Apr</v>
      </c>
      <c r="G1591" s="1" t="str">
        <f>TEXT(Sales_tbl[[#This Row],[Order Date]],"YYY")</f>
        <v>2016</v>
      </c>
      <c r="H1591" t="s">
        <v>20</v>
      </c>
      <c r="I1591">
        <v>1</v>
      </c>
      <c r="J1591" s="4">
        <v>16.32</v>
      </c>
      <c r="K1591" s="4">
        <v>16.32</v>
      </c>
    </row>
    <row r="1592" spans="1:11" x14ac:dyDescent="0.25">
      <c r="A1592" t="s">
        <v>9</v>
      </c>
      <c r="B1592" t="s">
        <v>21</v>
      </c>
      <c r="C1592" t="s">
        <v>11</v>
      </c>
      <c r="D1592" t="s">
        <v>349</v>
      </c>
      <c r="E1592" s="1">
        <v>42485</v>
      </c>
      <c r="F1592" s="1" t="str">
        <f>TEXT(Sales_tbl[[#This Row],[Order Date]],"MMM")</f>
        <v>Apr</v>
      </c>
      <c r="G1592" s="1" t="str">
        <f>TEXT(Sales_tbl[[#This Row],[Order Date]],"YYY")</f>
        <v>2016</v>
      </c>
      <c r="H1592" t="s">
        <v>13</v>
      </c>
      <c r="I1592">
        <v>3</v>
      </c>
      <c r="J1592" s="4">
        <v>12.42</v>
      </c>
      <c r="K1592" s="4">
        <v>37.26</v>
      </c>
    </row>
    <row r="1593" spans="1:11" x14ac:dyDescent="0.25">
      <c r="A1593" t="s">
        <v>9</v>
      </c>
      <c r="B1593" t="s">
        <v>68</v>
      </c>
      <c r="C1593" t="s">
        <v>11</v>
      </c>
      <c r="D1593" t="s">
        <v>531</v>
      </c>
      <c r="E1593" s="1">
        <v>42486</v>
      </c>
      <c r="F1593" s="1" t="str">
        <f>TEXT(Sales_tbl[[#This Row],[Order Date]],"MMM")</f>
        <v>Apr</v>
      </c>
      <c r="G1593" s="1" t="str">
        <f>TEXT(Sales_tbl[[#This Row],[Order Date]],"YYY")</f>
        <v>2016</v>
      </c>
      <c r="H1593" t="s">
        <v>20</v>
      </c>
      <c r="I1593">
        <v>6</v>
      </c>
      <c r="J1593" s="4">
        <v>16.32</v>
      </c>
      <c r="K1593" s="4">
        <v>97.92</v>
      </c>
    </row>
    <row r="1594" spans="1:11" x14ac:dyDescent="0.25">
      <c r="A1594" t="s">
        <v>9</v>
      </c>
      <c r="B1594" t="s">
        <v>10</v>
      </c>
      <c r="C1594" t="s">
        <v>11</v>
      </c>
      <c r="D1594" t="s">
        <v>44</v>
      </c>
      <c r="E1594" s="1">
        <v>42486</v>
      </c>
      <c r="F1594" s="1" t="str">
        <f>TEXT(Sales_tbl[[#This Row],[Order Date]],"MMM")</f>
        <v>Apr</v>
      </c>
      <c r="G1594" s="1" t="str">
        <f>TEXT(Sales_tbl[[#This Row],[Order Date]],"YYY")</f>
        <v>2016</v>
      </c>
      <c r="H1594" t="s">
        <v>27</v>
      </c>
      <c r="I1594">
        <v>3</v>
      </c>
      <c r="J1594" s="4">
        <v>53.35</v>
      </c>
      <c r="K1594" s="4">
        <v>160.05000000000001</v>
      </c>
    </row>
    <row r="1595" spans="1:11" x14ac:dyDescent="0.25">
      <c r="A1595" t="s">
        <v>30</v>
      </c>
      <c r="B1595" t="s">
        <v>14</v>
      </c>
      <c r="C1595" t="s">
        <v>11</v>
      </c>
      <c r="D1595" t="s">
        <v>181</v>
      </c>
      <c r="E1595" s="1">
        <v>42486</v>
      </c>
      <c r="F1595" s="1" t="str">
        <f>TEXT(Sales_tbl[[#This Row],[Order Date]],"MMM")</f>
        <v>Apr</v>
      </c>
      <c r="G1595" s="1" t="str">
        <f>TEXT(Sales_tbl[[#This Row],[Order Date]],"YYY")</f>
        <v>2016</v>
      </c>
      <c r="H1595" t="s">
        <v>27</v>
      </c>
      <c r="I1595">
        <v>1</v>
      </c>
      <c r="J1595" s="4">
        <v>53.35</v>
      </c>
      <c r="K1595" s="4">
        <v>53.35</v>
      </c>
    </row>
    <row r="1596" spans="1:11" x14ac:dyDescent="0.25">
      <c r="A1596" t="s">
        <v>46</v>
      </c>
      <c r="B1596" t="s">
        <v>10</v>
      </c>
      <c r="C1596" t="s">
        <v>11</v>
      </c>
      <c r="D1596" t="s">
        <v>464</v>
      </c>
      <c r="E1596" s="1">
        <v>42486</v>
      </c>
      <c r="F1596" s="1" t="str">
        <f>TEXT(Sales_tbl[[#This Row],[Order Date]],"MMM")</f>
        <v>Apr</v>
      </c>
      <c r="G1596" s="1" t="str">
        <f>TEXT(Sales_tbl[[#This Row],[Order Date]],"YYY")</f>
        <v>2016</v>
      </c>
      <c r="H1596" t="s">
        <v>20</v>
      </c>
      <c r="I1596">
        <v>9</v>
      </c>
      <c r="J1596" s="4">
        <v>16.32</v>
      </c>
      <c r="K1596" s="4">
        <v>146.88</v>
      </c>
    </row>
    <row r="1597" spans="1:11" x14ac:dyDescent="0.25">
      <c r="A1597" t="s">
        <v>25</v>
      </c>
      <c r="B1597" t="s">
        <v>17</v>
      </c>
      <c r="C1597" t="s">
        <v>18</v>
      </c>
      <c r="D1597" t="s">
        <v>216</v>
      </c>
      <c r="E1597" s="1">
        <v>42486</v>
      </c>
      <c r="F1597" s="1" t="str">
        <f>TEXT(Sales_tbl[[#This Row],[Order Date]],"MMM")</f>
        <v>Apr</v>
      </c>
      <c r="G1597" s="1" t="str">
        <f>TEXT(Sales_tbl[[#This Row],[Order Date]],"YYY")</f>
        <v>2016</v>
      </c>
      <c r="H1597" t="s">
        <v>27</v>
      </c>
      <c r="I1597">
        <v>2</v>
      </c>
      <c r="J1597" s="4">
        <v>53.35</v>
      </c>
      <c r="K1597" s="4">
        <v>106.7</v>
      </c>
    </row>
    <row r="1598" spans="1:11" x14ac:dyDescent="0.25">
      <c r="A1598" t="s">
        <v>9</v>
      </c>
      <c r="B1598" t="s">
        <v>10</v>
      </c>
      <c r="C1598" t="s">
        <v>11</v>
      </c>
      <c r="D1598" t="s">
        <v>36</v>
      </c>
      <c r="E1598" s="1">
        <v>42486</v>
      </c>
      <c r="F1598" s="1" t="str">
        <f>TEXT(Sales_tbl[[#This Row],[Order Date]],"MMM")</f>
        <v>Apr</v>
      </c>
      <c r="G1598" s="1" t="str">
        <f>TEXT(Sales_tbl[[#This Row],[Order Date]],"YYY")</f>
        <v>2016</v>
      </c>
      <c r="H1598" t="s">
        <v>24</v>
      </c>
      <c r="I1598">
        <v>6</v>
      </c>
      <c r="J1598" s="4">
        <v>17.829999999999998</v>
      </c>
      <c r="K1598" s="4">
        <v>106.97999999999999</v>
      </c>
    </row>
    <row r="1599" spans="1:11" x14ac:dyDescent="0.25">
      <c r="A1599" t="s">
        <v>9</v>
      </c>
      <c r="B1599" t="s">
        <v>10</v>
      </c>
      <c r="C1599" t="s">
        <v>11</v>
      </c>
      <c r="D1599" t="s">
        <v>106</v>
      </c>
      <c r="E1599" s="1">
        <v>42486</v>
      </c>
      <c r="F1599" s="1" t="str">
        <f>TEXT(Sales_tbl[[#This Row],[Order Date]],"MMM")</f>
        <v>Apr</v>
      </c>
      <c r="G1599" s="1" t="str">
        <f>TEXT(Sales_tbl[[#This Row],[Order Date]],"YYY")</f>
        <v>2016</v>
      </c>
      <c r="H1599" t="s">
        <v>13</v>
      </c>
      <c r="I1599">
        <v>2</v>
      </c>
      <c r="J1599" s="4">
        <v>12.42</v>
      </c>
      <c r="K1599" s="4">
        <v>24.84</v>
      </c>
    </row>
    <row r="1600" spans="1:11" x14ac:dyDescent="0.25">
      <c r="A1600" t="s">
        <v>9</v>
      </c>
      <c r="B1600" t="s">
        <v>10</v>
      </c>
      <c r="C1600" t="s">
        <v>11</v>
      </c>
      <c r="D1600" t="s">
        <v>312</v>
      </c>
      <c r="E1600" s="1">
        <v>42486</v>
      </c>
      <c r="F1600" s="1" t="str">
        <f>TEXT(Sales_tbl[[#This Row],[Order Date]],"MMM")</f>
        <v>Apr</v>
      </c>
      <c r="G1600" s="1" t="str">
        <f>TEXT(Sales_tbl[[#This Row],[Order Date]],"YYY")</f>
        <v>2016</v>
      </c>
      <c r="H1600" t="s">
        <v>13</v>
      </c>
      <c r="I1600">
        <v>5</v>
      </c>
      <c r="J1600" s="4">
        <v>12.42</v>
      </c>
      <c r="K1600" s="4">
        <v>62.1</v>
      </c>
    </row>
    <row r="1601" spans="1:11" x14ac:dyDescent="0.25">
      <c r="A1601" t="s">
        <v>9</v>
      </c>
      <c r="B1601" t="s">
        <v>10</v>
      </c>
      <c r="C1601" t="s">
        <v>11</v>
      </c>
      <c r="D1601" t="s">
        <v>266</v>
      </c>
      <c r="E1601" s="1">
        <v>42486</v>
      </c>
      <c r="F1601" s="1" t="str">
        <f>TEXT(Sales_tbl[[#This Row],[Order Date]],"MMM")</f>
        <v>Apr</v>
      </c>
      <c r="G1601" s="1" t="str">
        <f>TEXT(Sales_tbl[[#This Row],[Order Date]],"YYY")</f>
        <v>2016</v>
      </c>
      <c r="H1601" t="s">
        <v>24</v>
      </c>
      <c r="I1601">
        <v>7</v>
      </c>
      <c r="J1601" s="4">
        <v>17.829999999999998</v>
      </c>
      <c r="K1601" s="4">
        <v>124.80999999999999</v>
      </c>
    </row>
    <row r="1602" spans="1:11" x14ac:dyDescent="0.25">
      <c r="A1602" t="s">
        <v>25</v>
      </c>
      <c r="B1602" t="s">
        <v>52</v>
      </c>
      <c r="C1602" t="s">
        <v>18</v>
      </c>
      <c r="D1602" t="s">
        <v>114</v>
      </c>
      <c r="E1602" s="1">
        <v>42486</v>
      </c>
      <c r="F1602" s="1" t="str">
        <f>TEXT(Sales_tbl[[#This Row],[Order Date]],"MMM")</f>
        <v>Apr</v>
      </c>
      <c r="G1602" s="1" t="str">
        <f>TEXT(Sales_tbl[[#This Row],[Order Date]],"YYY")</f>
        <v>2016</v>
      </c>
      <c r="H1602" t="s">
        <v>27</v>
      </c>
      <c r="I1602">
        <v>3</v>
      </c>
      <c r="J1602" s="4">
        <v>53.35</v>
      </c>
      <c r="K1602" s="4">
        <v>160.05000000000001</v>
      </c>
    </row>
    <row r="1603" spans="1:11" x14ac:dyDescent="0.25">
      <c r="A1603" t="s">
        <v>9</v>
      </c>
      <c r="B1603" t="s">
        <v>10</v>
      </c>
      <c r="C1603" t="s">
        <v>11</v>
      </c>
      <c r="D1603" t="s">
        <v>532</v>
      </c>
      <c r="E1603" s="1">
        <v>42486</v>
      </c>
      <c r="F1603" s="1" t="str">
        <f>TEXT(Sales_tbl[[#This Row],[Order Date]],"MMM")</f>
        <v>Apr</v>
      </c>
      <c r="G1603" s="1" t="str">
        <f>TEXT(Sales_tbl[[#This Row],[Order Date]],"YYY")</f>
        <v>2016</v>
      </c>
      <c r="H1603" t="s">
        <v>13</v>
      </c>
      <c r="I1603">
        <v>5</v>
      </c>
      <c r="J1603" s="4">
        <v>12.42</v>
      </c>
      <c r="K1603" s="4">
        <v>62.1</v>
      </c>
    </row>
    <row r="1604" spans="1:11" x14ac:dyDescent="0.25">
      <c r="A1604" t="s">
        <v>46</v>
      </c>
      <c r="B1604" t="s">
        <v>21</v>
      </c>
      <c r="C1604" t="s">
        <v>11</v>
      </c>
      <c r="D1604" t="s">
        <v>348</v>
      </c>
      <c r="E1604" s="1">
        <v>42486</v>
      </c>
      <c r="F1604" s="1" t="str">
        <f>TEXT(Sales_tbl[[#This Row],[Order Date]],"MMM")</f>
        <v>Apr</v>
      </c>
      <c r="G1604" s="1" t="str">
        <f>TEXT(Sales_tbl[[#This Row],[Order Date]],"YYY")</f>
        <v>2016</v>
      </c>
      <c r="H1604" t="s">
        <v>27</v>
      </c>
      <c r="I1604">
        <v>8</v>
      </c>
      <c r="J1604" s="4">
        <v>53.35</v>
      </c>
      <c r="K1604" s="4">
        <v>426.8</v>
      </c>
    </row>
    <row r="1605" spans="1:11" x14ac:dyDescent="0.25">
      <c r="A1605" t="s">
        <v>16</v>
      </c>
      <c r="B1605" t="s">
        <v>17</v>
      </c>
      <c r="C1605" t="s">
        <v>18</v>
      </c>
      <c r="D1605" t="s">
        <v>394</v>
      </c>
      <c r="E1605" s="1">
        <v>42486</v>
      </c>
      <c r="F1605" s="1" t="str">
        <f>TEXT(Sales_tbl[[#This Row],[Order Date]],"MMM")</f>
        <v>Apr</v>
      </c>
      <c r="G1605" s="1" t="str">
        <f>TEXT(Sales_tbl[[#This Row],[Order Date]],"YYY")</f>
        <v>2016</v>
      </c>
      <c r="H1605" t="s">
        <v>13</v>
      </c>
      <c r="I1605">
        <v>9</v>
      </c>
      <c r="J1605" s="4">
        <v>12.42</v>
      </c>
      <c r="K1605" s="4">
        <v>111.78</v>
      </c>
    </row>
    <row r="1606" spans="1:11" x14ac:dyDescent="0.25">
      <c r="A1606" t="s">
        <v>16</v>
      </c>
      <c r="B1606" t="s">
        <v>122</v>
      </c>
      <c r="C1606" t="s">
        <v>18</v>
      </c>
      <c r="D1606" t="s">
        <v>426</v>
      </c>
      <c r="E1606" s="1">
        <v>42487</v>
      </c>
      <c r="F1606" s="1" t="str">
        <f>TEXT(Sales_tbl[[#This Row],[Order Date]],"MMM")</f>
        <v>Apr</v>
      </c>
      <c r="G1606" s="1" t="str">
        <f>TEXT(Sales_tbl[[#This Row],[Order Date]],"YYY")</f>
        <v>2016</v>
      </c>
      <c r="H1606" t="s">
        <v>24</v>
      </c>
      <c r="I1606">
        <v>7</v>
      </c>
      <c r="J1606" s="4">
        <v>17.829999999999998</v>
      </c>
      <c r="K1606" s="4">
        <v>124.80999999999999</v>
      </c>
    </row>
    <row r="1607" spans="1:11" x14ac:dyDescent="0.25">
      <c r="A1607" t="s">
        <v>30</v>
      </c>
      <c r="B1607" t="s">
        <v>14</v>
      </c>
      <c r="C1607" t="s">
        <v>11</v>
      </c>
      <c r="D1607" t="s">
        <v>180</v>
      </c>
      <c r="E1607" s="1">
        <v>42487</v>
      </c>
      <c r="F1607" s="1" t="str">
        <f>TEXT(Sales_tbl[[#This Row],[Order Date]],"MMM")</f>
        <v>Apr</v>
      </c>
      <c r="G1607" s="1" t="str">
        <f>TEXT(Sales_tbl[[#This Row],[Order Date]],"YYY")</f>
        <v>2016</v>
      </c>
      <c r="H1607" t="s">
        <v>13</v>
      </c>
      <c r="I1607">
        <v>3</v>
      </c>
      <c r="J1607" s="4">
        <v>12.42</v>
      </c>
      <c r="K1607" s="4">
        <v>37.26</v>
      </c>
    </row>
    <row r="1608" spans="1:11" x14ac:dyDescent="0.25">
      <c r="A1608" t="s">
        <v>9</v>
      </c>
      <c r="B1608" t="s">
        <v>21</v>
      </c>
      <c r="C1608" t="s">
        <v>11</v>
      </c>
      <c r="D1608" t="s">
        <v>191</v>
      </c>
      <c r="E1608" s="1">
        <v>42487</v>
      </c>
      <c r="F1608" s="1" t="str">
        <f>TEXT(Sales_tbl[[#This Row],[Order Date]],"MMM")</f>
        <v>Apr</v>
      </c>
      <c r="G1608" s="1" t="str">
        <f>TEXT(Sales_tbl[[#This Row],[Order Date]],"YYY")</f>
        <v>2016</v>
      </c>
      <c r="H1608" t="s">
        <v>27</v>
      </c>
      <c r="I1608">
        <v>10</v>
      </c>
      <c r="J1608" s="4">
        <v>53.35</v>
      </c>
      <c r="K1608" s="4">
        <v>533.5</v>
      </c>
    </row>
    <row r="1609" spans="1:11" x14ac:dyDescent="0.25">
      <c r="A1609" t="s">
        <v>9</v>
      </c>
      <c r="B1609" t="s">
        <v>21</v>
      </c>
      <c r="C1609" t="s">
        <v>11</v>
      </c>
      <c r="D1609" t="s">
        <v>58</v>
      </c>
      <c r="E1609" s="1">
        <v>42487</v>
      </c>
      <c r="F1609" s="1" t="str">
        <f>TEXT(Sales_tbl[[#This Row],[Order Date]],"MMM")</f>
        <v>Apr</v>
      </c>
      <c r="G1609" s="1" t="str">
        <f>TEXT(Sales_tbl[[#This Row],[Order Date]],"YYY")</f>
        <v>2016</v>
      </c>
      <c r="H1609" t="s">
        <v>27</v>
      </c>
      <c r="I1609">
        <v>2</v>
      </c>
      <c r="J1609" s="4">
        <v>53.35</v>
      </c>
      <c r="K1609" s="4">
        <v>106.7</v>
      </c>
    </row>
    <row r="1610" spans="1:11" x14ac:dyDescent="0.25">
      <c r="A1610" t="s">
        <v>9</v>
      </c>
      <c r="B1610" t="s">
        <v>14</v>
      </c>
      <c r="C1610" t="s">
        <v>11</v>
      </c>
      <c r="D1610" t="s">
        <v>252</v>
      </c>
      <c r="E1610" s="1">
        <v>42487</v>
      </c>
      <c r="F1610" s="1" t="str">
        <f>TEXT(Sales_tbl[[#This Row],[Order Date]],"MMM")</f>
        <v>Apr</v>
      </c>
      <c r="G1610" s="1" t="str">
        <f>TEXT(Sales_tbl[[#This Row],[Order Date]],"YYY")</f>
        <v>2016</v>
      </c>
      <c r="H1610" t="s">
        <v>13</v>
      </c>
      <c r="I1610">
        <v>9</v>
      </c>
      <c r="J1610" s="4">
        <v>12.42</v>
      </c>
      <c r="K1610" s="4">
        <v>111.78</v>
      </c>
    </row>
    <row r="1611" spans="1:11" x14ac:dyDescent="0.25">
      <c r="A1611" t="s">
        <v>30</v>
      </c>
      <c r="B1611" t="s">
        <v>10</v>
      </c>
      <c r="C1611" t="s">
        <v>11</v>
      </c>
      <c r="D1611" t="s">
        <v>339</v>
      </c>
      <c r="E1611" s="1">
        <v>42487</v>
      </c>
      <c r="F1611" s="1" t="str">
        <f>TEXT(Sales_tbl[[#This Row],[Order Date]],"MMM")</f>
        <v>Apr</v>
      </c>
      <c r="G1611" s="1" t="str">
        <f>TEXT(Sales_tbl[[#This Row],[Order Date]],"YYY")</f>
        <v>2016</v>
      </c>
      <c r="H1611" t="s">
        <v>20</v>
      </c>
      <c r="I1611">
        <v>5</v>
      </c>
      <c r="J1611" s="4">
        <v>16.32</v>
      </c>
      <c r="K1611" s="4">
        <v>81.599999999999994</v>
      </c>
    </row>
    <row r="1612" spans="1:11" x14ac:dyDescent="0.25">
      <c r="A1612" t="s">
        <v>25</v>
      </c>
      <c r="B1612" t="s">
        <v>52</v>
      </c>
      <c r="C1612" t="s">
        <v>18</v>
      </c>
      <c r="D1612" t="s">
        <v>53</v>
      </c>
      <c r="E1612" s="1">
        <v>42487</v>
      </c>
      <c r="F1612" s="1" t="str">
        <f>TEXT(Sales_tbl[[#This Row],[Order Date]],"MMM")</f>
        <v>Apr</v>
      </c>
      <c r="G1612" s="1" t="str">
        <f>TEXT(Sales_tbl[[#This Row],[Order Date]],"YYY")</f>
        <v>2016</v>
      </c>
      <c r="H1612" t="s">
        <v>13</v>
      </c>
      <c r="I1612">
        <v>3</v>
      </c>
      <c r="J1612" s="4">
        <v>12.42</v>
      </c>
      <c r="K1612" s="4">
        <v>37.26</v>
      </c>
    </row>
    <row r="1613" spans="1:11" x14ac:dyDescent="0.25">
      <c r="A1613" t="s">
        <v>16</v>
      </c>
      <c r="B1613" t="s">
        <v>34</v>
      </c>
      <c r="C1613" t="s">
        <v>18</v>
      </c>
      <c r="D1613" t="s">
        <v>82</v>
      </c>
      <c r="E1613" s="1">
        <v>42487</v>
      </c>
      <c r="F1613" s="1" t="str">
        <f>TEXT(Sales_tbl[[#This Row],[Order Date]],"MMM")</f>
        <v>Apr</v>
      </c>
      <c r="G1613" s="1" t="str">
        <f>TEXT(Sales_tbl[[#This Row],[Order Date]],"YYY")</f>
        <v>2016</v>
      </c>
      <c r="H1613" t="s">
        <v>13</v>
      </c>
      <c r="I1613">
        <v>9</v>
      </c>
      <c r="J1613" s="4">
        <v>12.42</v>
      </c>
      <c r="K1613" s="4">
        <v>111.78</v>
      </c>
    </row>
    <row r="1614" spans="1:11" x14ac:dyDescent="0.25">
      <c r="A1614" t="s">
        <v>9</v>
      </c>
      <c r="B1614" t="s">
        <v>10</v>
      </c>
      <c r="C1614" t="s">
        <v>11</v>
      </c>
      <c r="D1614" t="s">
        <v>162</v>
      </c>
      <c r="E1614" s="1">
        <v>42487</v>
      </c>
      <c r="F1614" s="1" t="str">
        <f>TEXT(Sales_tbl[[#This Row],[Order Date]],"MMM")</f>
        <v>Apr</v>
      </c>
      <c r="G1614" s="1" t="str">
        <f>TEXT(Sales_tbl[[#This Row],[Order Date]],"YYY")</f>
        <v>2016</v>
      </c>
      <c r="H1614" t="s">
        <v>20</v>
      </c>
      <c r="I1614">
        <v>8</v>
      </c>
      <c r="J1614" s="4">
        <v>16.32</v>
      </c>
      <c r="K1614" s="4">
        <v>130.56</v>
      </c>
    </row>
    <row r="1615" spans="1:11" x14ac:dyDescent="0.25">
      <c r="A1615" t="s">
        <v>25</v>
      </c>
      <c r="B1615" t="s">
        <v>34</v>
      </c>
      <c r="C1615" t="s">
        <v>18</v>
      </c>
      <c r="D1615" t="s">
        <v>77</v>
      </c>
      <c r="E1615" s="1">
        <v>42487</v>
      </c>
      <c r="F1615" s="1" t="str">
        <f>TEXT(Sales_tbl[[#This Row],[Order Date]],"MMM")</f>
        <v>Apr</v>
      </c>
      <c r="G1615" s="1" t="str">
        <f>TEXT(Sales_tbl[[#This Row],[Order Date]],"YYY")</f>
        <v>2016</v>
      </c>
      <c r="H1615" t="s">
        <v>13</v>
      </c>
      <c r="I1615">
        <v>3</v>
      </c>
      <c r="J1615" s="4">
        <v>12.42</v>
      </c>
      <c r="K1615" s="4">
        <v>37.26</v>
      </c>
    </row>
    <row r="1616" spans="1:11" x14ac:dyDescent="0.25">
      <c r="A1616" t="s">
        <v>16</v>
      </c>
      <c r="B1616" t="s">
        <v>52</v>
      </c>
      <c r="C1616" t="s">
        <v>18</v>
      </c>
      <c r="D1616" t="s">
        <v>465</v>
      </c>
      <c r="E1616" s="1">
        <v>42487</v>
      </c>
      <c r="F1616" s="1" t="str">
        <f>TEXT(Sales_tbl[[#This Row],[Order Date]],"MMM")</f>
        <v>Apr</v>
      </c>
      <c r="G1616" s="1" t="str">
        <f>TEXT(Sales_tbl[[#This Row],[Order Date]],"YYY")</f>
        <v>2016</v>
      </c>
      <c r="H1616" t="s">
        <v>27</v>
      </c>
      <c r="I1616">
        <v>5</v>
      </c>
      <c r="J1616" s="4">
        <v>53.35</v>
      </c>
      <c r="K1616" s="4">
        <v>266.75</v>
      </c>
    </row>
    <row r="1617" spans="1:11" x14ac:dyDescent="0.25">
      <c r="A1617" t="s">
        <v>25</v>
      </c>
      <c r="B1617" t="s">
        <v>34</v>
      </c>
      <c r="C1617" t="s">
        <v>18</v>
      </c>
      <c r="D1617" t="s">
        <v>81</v>
      </c>
      <c r="E1617" s="1">
        <v>42487</v>
      </c>
      <c r="F1617" s="1" t="str">
        <f>TEXT(Sales_tbl[[#This Row],[Order Date]],"MMM")</f>
        <v>Apr</v>
      </c>
      <c r="G1617" s="1" t="str">
        <f>TEXT(Sales_tbl[[#This Row],[Order Date]],"YYY")</f>
        <v>2016</v>
      </c>
      <c r="H1617" t="s">
        <v>20</v>
      </c>
      <c r="I1617">
        <v>9</v>
      </c>
      <c r="J1617" s="4">
        <v>16.32</v>
      </c>
      <c r="K1617" s="4">
        <v>146.88</v>
      </c>
    </row>
    <row r="1618" spans="1:11" x14ac:dyDescent="0.25">
      <c r="A1618" t="s">
        <v>25</v>
      </c>
      <c r="B1618" t="s">
        <v>52</v>
      </c>
      <c r="C1618" t="s">
        <v>18</v>
      </c>
      <c r="D1618" t="s">
        <v>53</v>
      </c>
      <c r="E1618" s="1">
        <v>42487</v>
      </c>
      <c r="F1618" s="1" t="str">
        <f>TEXT(Sales_tbl[[#This Row],[Order Date]],"MMM")</f>
        <v>Apr</v>
      </c>
      <c r="G1618" s="1" t="str">
        <f>TEXT(Sales_tbl[[#This Row],[Order Date]],"YYY")</f>
        <v>2016</v>
      </c>
      <c r="H1618" t="s">
        <v>20</v>
      </c>
      <c r="I1618">
        <v>7</v>
      </c>
      <c r="J1618" s="4">
        <v>16.32</v>
      </c>
      <c r="K1618" s="4">
        <v>114.24000000000001</v>
      </c>
    </row>
    <row r="1619" spans="1:11" x14ac:dyDescent="0.25">
      <c r="A1619" t="s">
        <v>30</v>
      </c>
      <c r="B1619" t="s">
        <v>10</v>
      </c>
      <c r="C1619" t="s">
        <v>11</v>
      </c>
      <c r="D1619" t="s">
        <v>172</v>
      </c>
      <c r="E1619" s="1">
        <v>42487</v>
      </c>
      <c r="F1619" s="1" t="str">
        <f>TEXT(Sales_tbl[[#This Row],[Order Date]],"MMM")</f>
        <v>Apr</v>
      </c>
      <c r="G1619" s="1" t="str">
        <f>TEXT(Sales_tbl[[#This Row],[Order Date]],"YYY")</f>
        <v>2016</v>
      </c>
      <c r="H1619" t="s">
        <v>24</v>
      </c>
      <c r="I1619">
        <v>4</v>
      </c>
      <c r="J1619" s="4">
        <v>17.829999999999998</v>
      </c>
      <c r="K1619" s="4">
        <v>71.319999999999993</v>
      </c>
    </row>
    <row r="1620" spans="1:11" x14ac:dyDescent="0.25">
      <c r="A1620" t="s">
        <v>30</v>
      </c>
      <c r="B1620" t="s">
        <v>21</v>
      </c>
      <c r="C1620" t="s">
        <v>11</v>
      </c>
      <c r="D1620" t="s">
        <v>362</v>
      </c>
      <c r="E1620" s="1">
        <v>42487</v>
      </c>
      <c r="F1620" s="1" t="str">
        <f>TEXT(Sales_tbl[[#This Row],[Order Date]],"MMM")</f>
        <v>Apr</v>
      </c>
      <c r="G1620" s="1" t="str">
        <f>TEXT(Sales_tbl[[#This Row],[Order Date]],"YYY")</f>
        <v>2016</v>
      </c>
      <c r="H1620" t="s">
        <v>24</v>
      </c>
      <c r="I1620">
        <v>3</v>
      </c>
      <c r="J1620" s="4">
        <v>17.829999999999998</v>
      </c>
      <c r="K1620" s="4">
        <v>53.489999999999995</v>
      </c>
    </row>
    <row r="1621" spans="1:11" x14ac:dyDescent="0.25">
      <c r="A1621" t="s">
        <v>25</v>
      </c>
      <c r="B1621" t="s">
        <v>34</v>
      </c>
      <c r="C1621" t="s">
        <v>18</v>
      </c>
      <c r="D1621" t="s">
        <v>144</v>
      </c>
      <c r="E1621" s="1">
        <v>42487</v>
      </c>
      <c r="F1621" s="1" t="str">
        <f>TEXT(Sales_tbl[[#This Row],[Order Date]],"MMM")</f>
        <v>Apr</v>
      </c>
      <c r="G1621" s="1" t="str">
        <f>TEXT(Sales_tbl[[#This Row],[Order Date]],"YYY")</f>
        <v>2016</v>
      </c>
      <c r="H1621" t="s">
        <v>27</v>
      </c>
      <c r="I1621">
        <v>6</v>
      </c>
      <c r="J1621" s="4">
        <v>53.35</v>
      </c>
      <c r="K1621" s="4">
        <v>320.10000000000002</v>
      </c>
    </row>
    <row r="1622" spans="1:11" x14ac:dyDescent="0.25">
      <c r="A1622" t="s">
        <v>30</v>
      </c>
      <c r="B1622" t="s">
        <v>14</v>
      </c>
      <c r="C1622" t="s">
        <v>11</v>
      </c>
      <c r="D1622" t="s">
        <v>405</v>
      </c>
      <c r="E1622" s="1">
        <v>42488</v>
      </c>
      <c r="F1622" s="1" t="str">
        <f>TEXT(Sales_tbl[[#This Row],[Order Date]],"MMM")</f>
        <v>Apr</v>
      </c>
      <c r="G1622" s="1" t="str">
        <f>TEXT(Sales_tbl[[#This Row],[Order Date]],"YYY")</f>
        <v>2016</v>
      </c>
      <c r="H1622" t="s">
        <v>13</v>
      </c>
      <c r="I1622">
        <v>1</v>
      </c>
      <c r="J1622" s="4">
        <v>12.42</v>
      </c>
      <c r="K1622" s="4">
        <v>12.42</v>
      </c>
    </row>
    <row r="1623" spans="1:11" x14ac:dyDescent="0.25">
      <c r="A1623" t="s">
        <v>25</v>
      </c>
      <c r="B1623" t="s">
        <v>34</v>
      </c>
      <c r="C1623" t="s">
        <v>18</v>
      </c>
      <c r="D1623" t="s">
        <v>446</v>
      </c>
      <c r="E1623" s="1">
        <v>42488</v>
      </c>
      <c r="F1623" s="1" t="str">
        <f>TEXT(Sales_tbl[[#This Row],[Order Date]],"MMM")</f>
        <v>Apr</v>
      </c>
      <c r="G1623" s="1" t="str">
        <f>TEXT(Sales_tbl[[#This Row],[Order Date]],"YYY")</f>
        <v>2016</v>
      </c>
      <c r="H1623" t="s">
        <v>24</v>
      </c>
      <c r="I1623">
        <v>9</v>
      </c>
      <c r="J1623" s="4">
        <v>17.829999999999998</v>
      </c>
      <c r="K1623" s="4">
        <v>160.46999999999997</v>
      </c>
    </row>
    <row r="1624" spans="1:11" x14ac:dyDescent="0.25">
      <c r="A1624" t="s">
        <v>16</v>
      </c>
      <c r="B1624" t="s">
        <v>122</v>
      </c>
      <c r="C1624" t="s">
        <v>18</v>
      </c>
      <c r="D1624" t="s">
        <v>288</v>
      </c>
      <c r="E1624" s="1">
        <v>42488</v>
      </c>
      <c r="F1624" s="1" t="str">
        <f>TEXT(Sales_tbl[[#This Row],[Order Date]],"MMM")</f>
        <v>Apr</v>
      </c>
      <c r="G1624" s="1" t="str">
        <f>TEXT(Sales_tbl[[#This Row],[Order Date]],"YYY")</f>
        <v>2016</v>
      </c>
      <c r="H1624" t="s">
        <v>27</v>
      </c>
      <c r="I1624">
        <v>2</v>
      </c>
      <c r="J1624" s="4">
        <v>53.35</v>
      </c>
      <c r="K1624" s="4">
        <v>106.7</v>
      </c>
    </row>
    <row r="1625" spans="1:11" x14ac:dyDescent="0.25">
      <c r="A1625" t="s">
        <v>30</v>
      </c>
      <c r="B1625" t="s">
        <v>10</v>
      </c>
      <c r="C1625" t="s">
        <v>11</v>
      </c>
      <c r="D1625" t="s">
        <v>266</v>
      </c>
      <c r="E1625" s="1">
        <v>42488</v>
      </c>
      <c r="F1625" s="1" t="str">
        <f>TEXT(Sales_tbl[[#This Row],[Order Date]],"MMM")</f>
        <v>Apr</v>
      </c>
      <c r="G1625" s="1" t="str">
        <f>TEXT(Sales_tbl[[#This Row],[Order Date]],"YYY")</f>
        <v>2016</v>
      </c>
      <c r="H1625" t="s">
        <v>27</v>
      </c>
      <c r="I1625">
        <v>4</v>
      </c>
      <c r="J1625" s="4">
        <v>53.35</v>
      </c>
      <c r="K1625" s="4">
        <v>213.4</v>
      </c>
    </row>
    <row r="1626" spans="1:11" x14ac:dyDescent="0.25">
      <c r="A1626" t="s">
        <v>9</v>
      </c>
      <c r="B1626" t="s">
        <v>21</v>
      </c>
      <c r="C1626" t="s">
        <v>11</v>
      </c>
      <c r="D1626" t="s">
        <v>376</v>
      </c>
      <c r="E1626" s="1">
        <v>42488</v>
      </c>
      <c r="F1626" s="1" t="str">
        <f>TEXT(Sales_tbl[[#This Row],[Order Date]],"MMM")</f>
        <v>Apr</v>
      </c>
      <c r="G1626" s="1" t="str">
        <f>TEXT(Sales_tbl[[#This Row],[Order Date]],"YYY")</f>
        <v>2016</v>
      </c>
      <c r="H1626" t="s">
        <v>24</v>
      </c>
      <c r="I1626">
        <v>4</v>
      </c>
      <c r="J1626" s="4">
        <v>17.829999999999998</v>
      </c>
      <c r="K1626" s="4">
        <v>71.319999999999993</v>
      </c>
    </row>
    <row r="1627" spans="1:11" x14ac:dyDescent="0.25">
      <c r="A1627" t="s">
        <v>9</v>
      </c>
      <c r="B1627" t="s">
        <v>14</v>
      </c>
      <c r="C1627" t="s">
        <v>11</v>
      </c>
      <c r="D1627" t="s">
        <v>364</v>
      </c>
      <c r="E1627" s="1">
        <v>42488</v>
      </c>
      <c r="F1627" s="1" t="str">
        <f>TEXT(Sales_tbl[[#This Row],[Order Date]],"MMM")</f>
        <v>Apr</v>
      </c>
      <c r="G1627" s="1" t="str">
        <f>TEXT(Sales_tbl[[#This Row],[Order Date]],"YYY")</f>
        <v>2016</v>
      </c>
      <c r="H1627" t="s">
        <v>27</v>
      </c>
      <c r="I1627">
        <v>6</v>
      </c>
      <c r="J1627" s="4">
        <v>53.35</v>
      </c>
      <c r="K1627" s="4">
        <v>320.10000000000002</v>
      </c>
    </row>
    <row r="1628" spans="1:11" x14ac:dyDescent="0.25">
      <c r="A1628" t="s">
        <v>46</v>
      </c>
      <c r="B1628" t="s">
        <v>14</v>
      </c>
      <c r="C1628" t="s">
        <v>11</v>
      </c>
      <c r="D1628" t="s">
        <v>411</v>
      </c>
      <c r="E1628" s="1">
        <v>42488</v>
      </c>
      <c r="F1628" s="1" t="str">
        <f>TEXT(Sales_tbl[[#This Row],[Order Date]],"MMM")</f>
        <v>Apr</v>
      </c>
      <c r="G1628" s="1" t="str">
        <f>TEXT(Sales_tbl[[#This Row],[Order Date]],"YYY")</f>
        <v>2016</v>
      </c>
      <c r="H1628" t="s">
        <v>13</v>
      </c>
      <c r="I1628">
        <v>5</v>
      </c>
      <c r="J1628" s="4">
        <v>12.42</v>
      </c>
      <c r="K1628" s="4">
        <v>62.1</v>
      </c>
    </row>
    <row r="1629" spans="1:11" x14ac:dyDescent="0.25">
      <c r="A1629" t="s">
        <v>9</v>
      </c>
      <c r="B1629" t="s">
        <v>10</v>
      </c>
      <c r="C1629" t="s">
        <v>11</v>
      </c>
      <c r="D1629" t="s">
        <v>119</v>
      </c>
      <c r="E1629" s="1">
        <v>42488</v>
      </c>
      <c r="F1629" s="1" t="str">
        <f>TEXT(Sales_tbl[[#This Row],[Order Date]],"MMM")</f>
        <v>Apr</v>
      </c>
      <c r="G1629" s="1" t="str">
        <f>TEXT(Sales_tbl[[#This Row],[Order Date]],"YYY")</f>
        <v>2016</v>
      </c>
      <c r="H1629" t="s">
        <v>13</v>
      </c>
      <c r="I1629">
        <v>1</v>
      </c>
      <c r="J1629" s="4">
        <v>12.42</v>
      </c>
      <c r="K1629" s="4">
        <v>12.42</v>
      </c>
    </row>
    <row r="1630" spans="1:11" x14ac:dyDescent="0.25">
      <c r="A1630" t="s">
        <v>16</v>
      </c>
      <c r="B1630" t="s">
        <v>52</v>
      </c>
      <c r="C1630" t="s">
        <v>18</v>
      </c>
      <c r="D1630" t="s">
        <v>277</v>
      </c>
      <c r="E1630" s="1">
        <v>42488</v>
      </c>
      <c r="F1630" s="1" t="str">
        <f>TEXT(Sales_tbl[[#This Row],[Order Date]],"MMM")</f>
        <v>Apr</v>
      </c>
      <c r="G1630" s="1" t="str">
        <f>TEXT(Sales_tbl[[#This Row],[Order Date]],"YYY")</f>
        <v>2016</v>
      </c>
      <c r="H1630" t="s">
        <v>24</v>
      </c>
      <c r="I1630">
        <v>10</v>
      </c>
      <c r="J1630" s="4">
        <v>17.829999999999998</v>
      </c>
      <c r="K1630" s="4">
        <v>178.29999999999998</v>
      </c>
    </row>
    <row r="1631" spans="1:11" x14ac:dyDescent="0.25">
      <c r="A1631" t="s">
        <v>46</v>
      </c>
      <c r="B1631" t="s">
        <v>21</v>
      </c>
      <c r="C1631" t="s">
        <v>11</v>
      </c>
      <c r="D1631" t="s">
        <v>64</v>
      </c>
      <c r="E1631" s="1">
        <v>42488</v>
      </c>
      <c r="F1631" s="1" t="str">
        <f>TEXT(Sales_tbl[[#This Row],[Order Date]],"MMM")</f>
        <v>Apr</v>
      </c>
      <c r="G1631" s="1" t="str">
        <f>TEXT(Sales_tbl[[#This Row],[Order Date]],"YYY")</f>
        <v>2016</v>
      </c>
      <c r="H1631" t="s">
        <v>27</v>
      </c>
      <c r="I1631">
        <v>1</v>
      </c>
      <c r="J1631" s="4">
        <v>53.35</v>
      </c>
      <c r="K1631" s="4">
        <v>53.35</v>
      </c>
    </row>
    <row r="1632" spans="1:11" x14ac:dyDescent="0.25">
      <c r="A1632" t="s">
        <v>25</v>
      </c>
      <c r="B1632" t="s">
        <v>34</v>
      </c>
      <c r="C1632" t="s">
        <v>18</v>
      </c>
      <c r="D1632" t="s">
        <v>247</v>
      </c>
      <c r="E1632" s="1">
        <v>42488</v>
      </c>
      <c r="F1632" s="1" t="str">
        <f>TEXT(Sales_tbl[[#This Row],[Order Date]],"MMM")</f>
        <v>Apr</v>
      </c>
      <c r="G1632" s="1" t="str">
        <f>TEXT(Sales_tbl[[#This Row],[Order Date]],"YYY")</f>
        <v>2016</v>
      </c>
      <c r="H1632" t="s">
        <v>27</v>
      </c>
      <c r="I1632">
        <v>5</v>
      </c>
      <c r="J1632" s="4">
        <v>53.35</v>
      </c>
      <c r="K1632" s="4">
        <v>266.75</v>
      </c>
    </row>
    <row r="1633" spans="1:11" x14ac:dyDescent="0.25">
      <c r="A1633" t="s">
        <v>25</v>
      </c>
      <c r="B1633" t="s">
        <v>34</v>
      </c>
      <c r="C1633" t="s">
        <v>18</v>
      </c>
      <c r="D1633" t="s">
        <v>164</v>
      </c>
      <c r="E1633" s="1">
        <v>42488</v>
      </c>
      <c r="F1633" s="1" t="str">
        <f>TEXT(Sales_tbl[[#This Row],[Order Date]],"MMM")</f>
        <v>Apr</v>
      </c>
      <c r="G1633" s="1" t="str">
        <f>TEXT(Sales_tbl[[#This Row],[Order Date]],"YYY")</f>
        <v>2016</v>
      </c>
      <c r="H1633" t="s">
        <v>24</v>
      </c>
      <c r="I1633">
        <v>9</v>
      </c>
      <c r="J1633" s="4">
        <v>17.829999999999998</v>
      </c>
      <c r="K1633" s="4">
        <v>160.46999999999997</v>
      </c>
    </row>
    <row r="1634" spans="1:11" x14ac:dyDescent="0.25">
      <c r="A1634" t="s">
        <v>30</v>
      </c>
      <c r="B1634" t="s">
        <v>10</v>
      </c>
      <c r="C1634" t="s">
        <v>11</v>
      </c>
      <c r="D1634" t="s">
        <v>533</v>
      </c>
      <c r="E1634" s="1">
        <v>42488</v>
      </c>
      <c r="F1634" s="1" t="str">
        <f>TEXT(Sales_tbl[[#This Row],[Order Date]],"MMM")</f>
        <v>Apr</v>
      </c>
      <c r="G1634" s="1" t="str">
        <f>TEXT(Sales_tbl[[#This Row],[Order Date]],"YYY")</f>
        <v>2016</v>
      </c>
      <c r="H1634" t="s">
        <v>24</v>
      </c>
      <c r="I1634">
        <v>3</v>
      </c>
      <c r="J1634" s="4">
        <v>17.829999999999998</v>
      </c>
      <c r="K1634" s="4">
        <v>53.489999999999995</v>
      </c>
    </row>
    <row r="1635" spans="1:11" x14ac:dyDescent="0.25">
      <c r="A1635" t="s">
        <v>9</v>
      </c>
      <c r="B1635" t="s">
        <v>14</v>
      </c>
      <c r="C1635" t="s">
        <v>11</v>
      </c>
      <c r="D1635" t="s">
        <v>205</v>
      </c>
      <c r="E1635" s="1">
        <v>42489</v>
      </c>
      <c r="F1635" s="1" t="str">
        <f>TEXT(Sales_tbl[[#This Row],[Order Date]],"MMM")</f>
        <v>Apr</v>
      </c>
      <c r="G1635" s="1" t="str">
        <f>TEXT(Sales_tbl[[#This Row],[Order Date]],"YYY")</f>
        <v>2016</v>
      </c>
      <c r="H1635" t="s">
        <v>13</v>
      </c>
      <c r="I1635">
        <v>8</v>
      </c>
      <c r="J1635" s="4">
        <v>12.42</v>
      </c>
      <c r="K1635" s="4">
        <v>99.36</v>
      </c>
    </row>
    <row r="1636" spans="1:11" x14ac:dyDescent="0.25">
      <c r="A1636" t="s">
        <v>25</v>
      </c>
      <c r="B1636" t="s">
        <v>17</v>
      </c>
      <c r="C1636" t="s">
        <v>18</v>
      </c>
      <c r="D1636" t="s">
        <v>178</v>
      </c>
      <c r="E1636" s="1">
        <v>42489</v>
      </c>
      <c r="F1636" s="1" t="str">
        <f>TEXT(Sales_tbl[[#This Row],[Order Date]],"MMM")</f>
        <v>Apr</v>
      </c>
      <c r="G1636" s="1" t="str">
        <f>TEXT(Sales_tbl[[#This Row],[Order Date]],"YYY")</f>
        <v>2016</v>
      </c>
      <c r="H1636" t="s">
        <v>24</v>
      </c>
      <c r="I1636">
        <v>2</v>
      </c>
      <c r="J1636" s="4">
        <v>17.829999999999998</v>
      </c>
      <c r="K1636" s="4">
        <v>35.659999999999997</v>
      </c>
    </row>
    <row r="1637" spans="1:11" x14ac:dyDescent="0.25">
      <c r="A1637" t="s">
        <v>25</v>
      </c>
      <c r="B1637" t="s">
        <v>34</v>
      </c>
      <c r="C1637" t="s">
        <v>18</v>
      </c>
      <c r="D1637" t="s">
        <v>131</v>
      </c>
      <c r="E1637" s="1">
        <v>42489</v>
      </c>
      <c r="F1637" s="1" t="str">
        <f>TEXT(Sales_tbl[[#This Row],[Order Date]],"MMM")</f>
        <v>Apr</v>
      </c>
      <c r="G1637" s="1" t="str">
        <f>TEXT(Sales_tbl[[#This Row],[Order Date]],"YYY")</f>
        <v>2016</v>
      </c>
      <c r="H1637" t="s">
        <v>24</v>
      </c>
      <c r="I1637">
        <v>7</v>
      </c>
      <c r="J1637" s="4">
        <v>17.829999999999998</v>
      </c>
      <c r="K1637" s="4">
        <v>124.80999999999999</v>
      </c>
    </row>
    <row r="1638" spans="1:11" x14ac:dyDescent="0.25">
      <c r="A1638" t="s">
        <v>9</v>
      </c>
      <c r="B1638" t="s">
        <v>68</v>
      </c>
      <c r="C1638" t="s">
        <v>11</v>
      </c>
      <c r="D1638" t="s">
        <v>534</v>
      </c>
      <c r="E1638" s="1">
        <v>42489</v>
      </c>
      <c r="F1638" s="1" t="str">
        <f>TEXT(Sales_tbl[[#This Row],[Order Date]],"MMM")</f>
        <v>Apr</v>
      </c>
      <c r="G1638" s="1" t="str">
        <f>TEXT(Sales_tbl[[#This Row],[Order Date]],"YYY")</f>
        <v>2016</v>
      </c>
      <c r="H1638" t="s">
        <v>27</v>
      </c>
      <c r="I1638">
        <v>10</v>
      </c>
      <c r="J1638" s="4">
        <v>53.35</v>
      </c>
      <c r="K1638" s="4">
        <v>533.5</v>
      </c>
    </row>
    <row r="1639" spans="1:11" x14ac:dyDescent="0.25">
      <c r="A1639" t="s">
        <v>9</v>
      </c>
      <c r="B1639" t="s">
        <v>10</v>
      </c>
      <c r="C1639" t="s">
        <v>11</v>
      </c>
      <c r="D1639" t="s">
        <v>382</v>
      </c>
      <c r="E1639" s="1">
        <v>42489</v>
      </c>
      <c r="F1639" s="1" t="str">
        <f>TEXT(Sales_tbl[[#This Row],[Order Date]],"MMM")</f>
        <v>Apr</v>
      </c>
      <c r="G1639" s="1" t="str">
        <f>TEXT(Sales_tbl[[#This Row],[Order Date]],"YYY")</f>
        <v>2016</v>
      </c>
      <c r="H1639" t="s">
        <v>27</v>
      </c>
      <c r="I1639">
        <v>5</v>
      </c>
      <c r="J1639" s="4">
        <v>53.35</v>
      </c>
      <c r="K1639" s="4">
        <v>266.75</v>
      </c>
    </row>
    <row r="1640" spans="1:11" x14ac:dyDescent="0.25">
      <c r="A1640" t="s">
        <v>9</v>
      </c>
      <c r="B1640" t="s">
        <v>14</v>
      </c>
      <c r="C1640" t="s">
        <v>11</v>
      </c>
      <c r="D1640" t="s">
        <v>242</v>
      </c>
      <c r="E1640" s="1">
        <v>42489</v>
      </c>
      <c r="F1640" s="1" t="str">
        <f>TEXT(Sales_tbl[[#This Row],[Order Date]],"MMM")</f>
        <v>Apr</v>
      </c>
      <c r="G1640" s="1" t="str">
        <f>TEXT(Sales_tbl[[#This Row],[Order Date]],"YYY")</f>
        <v>2016</v>
      </c>
      <c r="H1640" t="s">
        <v>24</v>
      </c>
      <c r="I1640">
        <v>7</v>
      </c>
      <c r="J1640" s="4">
        <v>17.829999999999998</v>
      </c>
      <c r="K1640" s="4">
        <v>124.80999999999999</v>
      </c>
    </row>
    <row r="1641" spans="1:11" x14ac:dyDescent="0.25">
      <c r="A1641" t="s">
        <v>16</v>
      </c>
      <c r="B1641" t="s">
        <v>17</v>
      </c>
      <c r="C1641" t="s">
        <v>18</v>
      </c>
      <c r="D1641" t="s">
        <v>211</v>
      </c>
      <c r="E1641" s="1">
        <v>42489</v>
      </c>
      <c r="F1641" s="1" t="str">
        <f>TEXT(Sales_tbl[[#This Row],[Order Date]],"MMM")</f>
        <v>Apr</v>
      </c>
      <c r="G1641" s="1" t="str">
        <f>TEXT(Sales_tbl[[#This Row],[Order Date]],"YYY")</f>
        <v>2016</v>
      </c>
      <c r="H1641" t="s">
        <v>13</v>
      </c>
      <c r="I1641">
        <v>2</v>
      </c>
      <c r="J1641" s="4">
        <v>12.42</v>
      </c>
      <c r="K1641" s="4">
        <v>24.84</v>
      </c>
    </row>
    <row r="1642" spans="1:11" x14ac:dyDescent="0.25">
      <c r="A1642" t="s">
        <v>9</v>
      </c>
      <c r="B1642" t="s">
        <v>21</v>
      </c>
      <c r="C1642" t="s">
        <v>11</v>
      </c>
      <c r="D1642" t="s">
        <v>535</v>
      </c>
      <c r="E1642" s="1">
        <v>42489</v>
      </c>
      <c r="F1642" s="1" t="str">
        <f>TEXT(Sales_tbl[[#This Row],[Order Date]],"MMM")</f>
        <v>Apr</v>
      </c>
      <c r="G1642" s="1" t="str">
        <f>TEXT(Sales_tbl[[#This Row],[Order Date]],"YYY")</f>
        <v>2016</v>
      </c>
      <c r="H1642" t="s">
        <v>20</v>
      </c>
      <c r="I1642">
        <v>7</v>
      </c>
      <c r="J1642" s="4">
        <v>16.32</v>
      </c>
      <c r="K1642" s="4">
        <v>114.24000000000001</v>
      </c>
    </row>
    <row r="1643" spans="1:11" x14ac:dyDescent="0.25">
      <c r="A1643" t="s">
        <v>16</v>
      </c>
      <c r="B1643" t="s">
        <v>122</v>
      </c>
      <c r="C1643" t="s">
        <v>18</v>
      </c>
      <c r="D1643" t="s">
        <v>476</v>
      </c>
      <c r="E1643" s="1">
        <v>42489</v>
      </c>
      <c r="F1643" s="1" t="str">
        <f>TEXT(Sales_tbl[[#This Row],[Order Date]],"MMM")</f>
        <v>Apr</v>
      </c>
      <c r="G1643" s="1" t="str">
        <f>TEXT(Sales_tbl[[#This Row],[Order Date]],"YYY")</f>
        <v>2016</v>
      </c>
      <c r="H1643" t="s">
        <v>27</v>
      </c>
      <c r="I1643">
        <v>8</v>
      </c>
      <c r="J1643" s="4">
        <v>53.35</v>
      </c>
      <c r="K1643" s="4">
        <v>426.8</v>
      </c>
    </row>
    <row r="1644" spans="1:11" x14ac:dyDescent="0.25">
      <c r="A1644" t="s">
        <v>9</v>
      </c>
      <c r="B1644" t="s">
        <v>14</v>
      </c>
      <c r="C1644" t="s">
        <v>11</v>
      </c>
      <c r="D1644" t="s">
        <v>196</v>
      </c>
      <c r="E1644" s="1">
        <v>42489</v>
      </c>
      <c r="F1644" s="1" t="str">
        <f>TEXT(Sales_tbl[[#This Row],[Order Date]],"MMM")</f>
        <v>Apr</v>
      </c>
      <c r="G1644" s="1" t="str">
        <f>TEXT(Sales_tbl[[#This Row],[Order Date]],"YYY")</f>
        <v>2016</v>
      </c>
      <c r="H1644" t="s">
        <v>13</v>
      </c>
      <c r="I1644">
        <v>10</v>
      </c>
      <c r="J1644" s="4">
        <v>12.42</v>
      </c>
      <c r="K1644" s="4">
        <v>124.2</v>
      </c>
    </row>
    <row r="1645" spans="1:11" x14ac:dyDescent="0.25">
      <c r="A1645" t="s">
        <v>9</v>
      </c>
      <c r="B1645" t="s">
        <v>68</v>
      </c>
      <c r="C1645" t="s">
        <v>11</v>
      </c>
      <c r="D1645" t="s">
        <v>195</v>
      </c>
      <c r="E1645" s="1">
        <v>42490</v>
      </c>
      <c r="F1645" s="1" t="str">
        <f>TEXT(Sales_tbl[[#This Row],[Order Date]],"MMM")</f>
        <v>Apr</v>
      </c>
      <c r="G1645" s="1" t="str">
        <f>TEXT(Sales_tbl[[#This Row],[Order Date]],"YYY")</f>
        <v>2016</v>
      </c>
      <c r="H1645" t="s">
        <v>13</v>
      </c>
      <c r="I1645">
        <v>2</v>
      </c>
      <c r="J1645" s="4">
        <v>12.42</v>
      </c>
      <c r="K1645" s="4">
        <v>24.84</v>
      </c>
    </row>
    <row r="1646" spans="1:11" x14ac:dyDescent="0.25">
      <c r="A1646" t="s">
        <v>25</v>
      </c>
      <c r="B1646" t="s">
        <v>34</v>
      </c>
      <c r="C1646" t="s">
        <v>18</v>
      </c>
      <c r="D1646" t="s">
        <v>116</v>
      </c>
      <c r="E1646" s="1">
        <v>42490</v>
      </c>
      <c r="F1646" s="1" t="str">
        <f>TEXT(Sales_tbl[[#This Row],[Order Date]],"MMM")</f>
        <v>Apr</v>
      </c>
      <c r="G1646" s="1" t="str">
        <f>TEXT(Sales_tbl[[#This Row],[Order Date]],"YYY")</f>
        <v>2016</v>
      </c>
      <c r="H1646" t="s">
        <v>24</v>
      </c>
      <c r="I1646">
        <v>3</v>
      </c>
      <c r="J1646" s="4">
        <v>17.829999999999998</v>
      </c>
      <c r="K1646" s="4">
        <v>53.489999999999995</v>
      </c>
    </row>
    <row r="1647" spans="1:11" x14ac:dyDescent="0.25">
      <c r="A1647" t="s">
        <v>25</v>
      </c>
      <c r="B1647" t="s">
        <v>17</v>
      </c>
      <c r="C1647" t="s">
        <v>18</v>
      </c>
      <c r="D1647" t="s">
        <v>125</v>
      </c>
      <c r="E1647" s="1">
        <v>42490</v>
      </c>
      <c r="F1647" s="1" t="str">
        <f>TEXT(Sales_tbl[[#This Row],[Order Date]],"MMM")</f>
        <v>Apr</v>
      </c>
      <c r="G1647" s="1" t="str">
        <f>TEXT(Sales_tbl[[#This Row],[Order Date]],"YYY")</f>
        <v>2016</v>
      </c>
      <c r="H1647" t="s">
        <v>13</v>
      </c>
      <c r="I1647">
        <v>9</v>
      </c>
      <c r="J1647" s="4">
        <v>12.42</v>
      </c>
      <c r="K1647" s="4">
        <v>111.78</v>
      </c>
    </row>
    <row r="1648" spans="1:11" x14ac:dyDescent="0.25">
      <c r="A1648" t="s">
        <v>46</v>
      </c>
      <c r="B1648" t="s">
        <v>14</v>
      </c>
      <c r="C1648" t="s">
        <v>11</v>
      </c>
      <c r="D1648" t="s">
        <v>199</v>
      </c>
      <c r="E1648" s="1">
        <v>42490</v>
      </c>
      <c r="F1648" s="1" t="str">
        <f>TEXT(Sales_tbl[[#This Row],[Order Date]],"MMM")</f>
        <v>Apr</v>
      </c>
      <c r="G1648" s="1" t="str">
        <f>TEXT(Sales_tbl[[#This Row],[Order Date]],"YYY")</f>
        <v>2016</v>
      </c>
      <c r="H1648" t="s">
        <v>13</v>
      </c>
      <c r="I1648">
        <v>8</v>
      </c>
      <c r="J1648" s="4">
        <v>12.42</v>
      </c>
      <c r="K1648" s="4">
        <v>99.36</v>
      </c>
    </row>
    <row r="1649" spans="1:11" x14ac:dyDescent="0.25">
      <c r="A1649" t="s">
        <v>25</v>
      </c>
      <c r="B1649" t="s">
        <v>34</v>
      </c>
      <c r="C1649" t="s">
        <v>18</v>
      </c>
      <c r="D1649" t="s">
        <v>317</v>
      </c>
      <c r="E1649" s="1">
        <v>42490</v>
      </c>
      <c r="F1649" s="1" t="str">
        <f>TEXT(Sales_tbl[[#This Row],[Order Date]],"MMM")</f>
        <v>Apr</v>
      </c>
      <c r="G1649" s="1" t="str">
        <f>TEXT(Sales_tbl[[#This Row],[Order Date]],"YYY")</f>
        <v>2016</v>
      </c>
      <c r="H1649" t="s">
        <v>27</v>
      </c>
      <c r="I1649">
        <v>4</v>
      </c>
      <c r="J1649" s="4">
        <v>53.35</v>
      </c>
      <c r="K1649" s="4">
        <v>213.4</v>
      </c>
    </row>
    <row r="1650" spans="1:11" x14ac:dyDescent="0.25">
      <c r="A1650" t="s">
        <v>9</v>
      </c>
      <c r="B1650" t="s">
        <v>14</v>
      </c>
      <c r="C1650" t="s">
        <v>11</v>
      </c>
      <c r="D1650" t="s">
        <v>250</v>
      </c>
      <c r="E1650" s="1">
        <v>42490</v>
      </c>
      <c r="F1650" s="1" t="str">
        <f>TEXT(Sales_tbl[[#This Row],[Order Date]],"MMM")</f>
        <v>Apr</v>
      </c>
      <c r="G1650" s="1" t="str">
        <f>TEXT(Sales_tbl[[#This Row],[Order Date]],"YYY")</f>
        <v>2016</v>
      </c>
      <c r="H1650" t="s">
        <v>13</v>
      </c>
      <c r="I1650">
        <v>6</v>
      </c>
      <c r="J1650" s="4">
        <v>12.42</v>
      </c>
      <c r="K1650" s="4">
        <v>74.52</v>
      </c>
    </row>
    <row r="1651" spans="1:11" x14ac:dyDescent="0.25">
      <c r="A1651" t="s">
        <v>9</v>
      </c>
      <c r="B1651" t="s">
        <v>10</v>
      </c>
      <c r="C1651" t="s">
        <v>11</v>
      </c>
      <c r="D1651" t="s">
        <v>213</v>
      </c>
      <c r="E1651" s="1">
        <v>42490</v>
      </c>
      <c r="F1651" s="1" t="str">
        <f>TEXT(Sales_tbl[[#This Row],[Order Date]],"MMM")</f>
        <v>Apr</v>
      </c>
      <c r="G1651" s="1" t="str">
        <f>TEXT(Sales_tbl[[#This Row],[Order Date]],"YYY")</f>
        <v>2016</v>
      </c>
      <c r="H1651" t="s">
        <v>20</v>
      </c>
      <c r="I1651">
        <v>9</v>
      </c>
      <c r="J1651" s="4">
        <v>16.32</v>
      </c>
      <c r="K1651" s="4">
        <v>146.88</v>
      </c>
    </row>
    <row r="1652" spans="1:11" x14ac:dyDescent="0.25">
      <c r="A1652" t="s">
        <v>25</v>
      </c>
      <c r="B1652" t="s">
        <v>52</v>
      </c>
      <c r="C1652" t="s">
        <v>18</v>
      </c>
      <c r="D1652" t="s">
        <v>319</v>
      </c>
      <c r="E1652" s="1">
        <v>42490</v>
      </c>
      <c r="F1652" s="1" t="str">
        <f>TEXT(Sales_tbl[[#This Row],[Order Date]],"MMM")</f>
        <v>Apr</v>
      </c>
      <c r="G1652" s="1" t="str">
        <f>TEXT(Sales_tbl[[#This Row],[Order Date]],"YYY")</f>
        <v>2016</v>
      </c>
      <c r="H1652" t="s">
        <v>13</v>
      </c>
      <c r="I1652">
        <v>10</v>
      </c>
      <c r="J1652" s="4">
        <v>12.42</v>
      </c>
      <c r="K1652" s="4">
        <v>124.2</v>
      </c>
    </row>
    <row r="1653" spans="1:11" x14ac:dyDescent="0.25">
      <c r="A1653" t="s">
        <v>9</v>
      </c>
      <c r="B1653" t="s">
        <v>21</v>
      </c>
      <c r="C1653" t="s">
        <v>11</v>
      </c>
      <c r="D1653" t="s">
        <v>113</v>
      </c>
      <c r="E1653" s="1">
        <v>42490</v>
      </c>
      <c r="F1653" s="1" t="str">
        <f>TEXT(Sales_tbl[[#This Row],[Order Date]],"MMM")</f>
        <v>Apr</v>
      </c>
      <c r="G1653" s="1" t="str">
        <f>TEXT(Sales_tbl[[#This Row],[Order Date]],"YYY")</f>
        <v>2016</v>
      </c>
      <c r="H1653" t="s">
        <v>24</v>
      </c>
      <c r="I1653">
        <v>8</v>
      </c>
      <c r="J1653" s="4">
        <v>17.829999999999998</v>
      </c>
      <c r="K1653" s="4">
        <v>142.63999999999999</v>
      </c>
    </row>
    <row r="1654" spans="1:11" x14ac:dyDescent="0.25">
      <c r="A1654" t="s">
        <v>9</v>
      </c>
      <c r="B1654" t="s">
        <v>14</v>
      </c>
      <c r="C1654" t="s">
        <v>11</v>
      </c>
      <c r="D1654" t="s">
        <v>175</v>
      </c>
      <c r="E1654" s="1">
        <v>42490</v>
      </c>
      <c r="F1654" s="1" t="str">
        <f>TEXT(Sales_tbl[[#This Row],[Order Date]],"MMM")</f>
        <v>Apr</v>
      </c>
      <c r="G1654" s="1" t="str">
        <f>TEXT(Sales_tbl[[#This Row],[Order Date]],"YYY")</f>
        <v>2016</v>
      </c>
      <c r="H1654" t="s">
        <v>27</v>
      </c>
      <c r="I1654">
        <v>5</v>
      </c>
      <c r="J1654" s="4">
        <v>53.35</v>
      </c>
      <c r="K1654" s="4">
        <v>266.75</v>
      </c>
    </row>
    <row r="1655" spans="1:11" x14ac:dyDescent="0.25">
      <c r="A1655" t="s">
        <v>9</v>
      </c>
      <c r="B1655" t="s">
        <v>21</v>
      </c>
      <c r="C1655" t="s">
        <v>11</v>
      </c>
      <c r="D1655" t="s">
        <v>156</v>
      </c>
      <c r="E1655" s="1">
        <v>42490</v>
      </c>
      <c r="F1655" s="1" t="str">
        <f>TEXT(Sales_tbl[[#This Row],[Order Date]],"MMM")</f>
        <v>Apr</v>
      </c>
      <c r="G1655" s="1" t="str">
        <f>TEXT(Sales_tbl[[#This Row],[Order Date]],"YYY")</f>
        <v>2016</v>
      </c>
      <c r="H1655" t="s">
        <v>13</v>
      </c>
      <c r="I1655">
        <v>3</v>
      </c>
      <c r="J1655" s="4">
        <v>12.42</v>
      </c>
      <c r="K1655" s="4">
        <v>37.26</v>
      </c>
    </row>
    <row r="1656" spans="1:11" x14ac:dyDescent="0.25">
      <c r="A1656" t="s">
        <v>9</v>
      </c>
      <c r="B1656" t="s">
        <v>10</v>
      </c>
      <c r="C1656" t="s">
        <v>11</v>
      </c>
      <c r="D1656" t="s">
        <v>354</v>
      </c>
      <c r="E1656" s="1">
        <v>42490</v>
      </c>
      <c r="F1656" s="1" t="str">
        <f>TEXT(Sales_tbl[[#This Row],[Order Date]],"MMM")</f>
        <v>Apr</v>
      </c>
      <c r="G1656" s="1" t="str">
        <f>TEXT(Sales_tbl[[#This Row],[Order Date]],"YYY")</f>
        <v>2016</v>
      </c>
      <c r="H1656" t="s">
        <v>13</v>
      </c>
      <c r="I1656">
        <v>9</v>
      </c>
      <c r="J1656" s="4">
        <v>12.42</v>
      </c>
      <c r="K1656" s="4">
        <v>111.78</v>
      </c>
    </row>
    <row r="1657" spans="1:11" x14ac:dyDescent="0.25">
      <c r="A1657" t="s">
        <v>25</v>
      </c>
      <c r="B1657" t="s">
        <v>52</v>
      </c>
      <c r="C1657" t="s">
        <v>18</v>
      </c>
      <c r="D1657" t="s">
        <v>337</v>
      </c>
      <c r="E1657" s="1">
        <v>42490</v>
      </c>
      <c r="F1657" s="1" t="str">
        <f>TEXT(Sales_tbl[[#This Row],[Order Date]],"MMM")</f>
        <v>Apr</v>
      </c>
      <c r="G1657" s="1" t="str">
        <f>TEXT(Sales_tbl[[#This Row],[Order Date]],"YYY")</f>
        <v>2016</v>
      </c>
      <c r="H1657" t="s">
        <v>24</v>
      </c>
      <c r="I1657">
        <v>4</v>
      </c>
      <c r="J1657" s="4">
        <v>17.829999999999998</v>
      </c>
      <c r="K1657" s="4">
        <v>71.319999999999993</v>
      </c>
    </row>
    <row r="1658" spans="1:11" x14ac:dyDescent="0.25">
      <c r="A1658" t="s">
        <v>9</v>
      </c>
      <c r="B1658" t="s">
        <v>10</v>
      </c>
      <c r="C1658" t="s">
        <v>11</v>
      </c>
      <c r="D1658" t="s">
        <v>285</v>
      </c>
      <c r="E1658" s="1">
        <v>42490</v>
      </c>
      <c r="F1658" s="1" t="str">
        <f>TEXT(Sales_tbl[[#This Row],[Order Date]],"MMM")</f>
        <v>Apr</v>
      </c>
      <c r="G1658" s="1" t="str">
        <f>TEXT(Sales_tbl[[#This Row],[Order Date]],"YYY")</f>
        <v>2016</v>
      </c>
      <c r="H1658" t="s">
        <v>20</v>
      </c>
      <c r="I1658">
        <v>4</v>
      </c>
      <c r="J1658" s="4">
        <v>16.32</v>
      </c>
      <c r="K1658" s="4">
        <v>65.28</v>
      </c>
    </row>
    <row r="1659" spans="1:11" x14ac:dyDescent="0.25">
      <c r="A1659" t="s">
        <v>16</v>
      </c>
      <c r="B1659" t="s">
        <v>52</v>
      </c>
      <c r="C1659" t="s">
        <v>18</v>
      </c>
      <c r="D1659" t="s">
        <v>465</v>
      </c>
      <c r="E1659" s="1">
        <v>42491</v>
      </c>
      <c r="F1659" s="1" t="str">
        <f>TEXT(Sales_tbl[[#This Row],[Order Date]],"MMM")</f>
        <v>May</v>
      </c>
      <c r="G1659" s="1" t="str">
        <f>TEXT(Sales_tbl[[#This Row],[Order Date]],"YYY")</f>
        <v>2016</v>
      </c>
      <c r="H1659" t="s">
        <v>13</v>
      </c>
      <c r="I1659">
        <v>3</v>
      </c>
      <c r="J1659" s="4">
        <v>12.42</v>
      </c>
      <c r="K1659" s="4">
        <v>37.26</v>
      </c>
    </row>
    <row r="1660" spans="1:11" x14ac:dyDescent="0.25">
      <c r="A1660" t="s">
        <v>9</v>
      </c>
      <c r="B1660" t="s">
        <v>10</v>
      </c>
      <c r="C1660" t="s">
        <v>11</v>
      </c>
      <c r="D1660" t="s">
        <v>355</v>
      </c>
      <c r="E1660" s="1">
        <v>42491</v>
      </c>
      <c r="F1660" s="1" t="str">
        <f>TEXT(Sales_tbl[[#This Row],[Order Date]],"MMM")</f>
        <v>May</v>
      </c>
      <c r="G1660" s="1" t="str">
        <f>TEXT(Sales_tbl[[#This Row],[Order Date]],"YYY")</f>
        <v>2016</v>
      </c>
      <c r="H1660" t="s">
        <v>27</v>
      </c>
      <c r="I1660">
        <v>9</v>
      </c>
      <c r="J1660" s="4">
        <v>53.35</v>
      </c>
      <c r="K1660" s="4">
        <v>480.15000000000003</v>
      </c>
    </row>
    <row r="1661" spans="1:11" x14ac:dyDescent="0.25">
      <c r="A1661" t="s">
        <v>16</v>
      </c>
      <c r="B1661" t="s">
        <v>17</v>
      </c>
      <c r="C1661" t="s">
        <v>18</v>
      </c>
      <c r="D1661" t="s">
        <v>71</v>
      </c>
      <c r="E1661" s="1">
        <v>42491</v>
      </c>
      <c r="F1661" s="1" t="str">
        <f>TEXT(Sales_tbl[[#This Row],[Order Date]],"MMM")</f>
        <v>May</v>
      </c>
      <c r="G1661" s="1" t="str">
        <f>TEXT(Sales_tbl[[#This Row],[Order Date]],"YYY")</f>
        <v>2016</v>
      </c>
      <c r="H1661" t="s">
        <v>13</v>
      </c>
      <c r="I1661">
        <v>6</v>
      </c>
      <c r="J1661" s="4">
        <v>12.42</v>
      </c>
      <c r="K1661" s="4">
        <v>74.52</v>
      </c>
    </row>
    <row r="1662" spans="1:11" x14ac:dyDescent="0.25">
      <c r="A1662" t="s">
        <v>9</v>
      </c>
      <c r="B1662" t="s">
        <v>21</v>
      </c>
      <c r="C1662" t="s">
        <v>11</v>
      </c>
      <c r="D1662" t="s">
        <v>156</v>
      </c>
      <c r="E1662" s="1">
        <v>42491</v>
      </c>
      <c r="F1662" s="1" t="str">
        <f>TEXT(Sales_tbl[[#This Row],[Order Date]],"MMM")</f>
        <v>May</v>
      </c>
      <c r="G1662" s="1" t="str">
        <f>TEXT(Sales_tbl[[#This Row],[Order Date]],"YYY")</f>
        <v>2016</v>
      </c>
      <c r="H1662" t="s">
        <v>20</v>
      </c>
      <c r="I1662">
        <v>4</v>
      </c>
      <c r="J1662" s="4">
        <v>16.32</v>
      </c>
      <c r="K1662" s="4">
        <v>65.28</v>
      </c>
    </row>
    <row r="1663" spans="1:11" x14ac:dyDescent="0.25">
      <c r="A1663" t="s">
        <v>30</v>
      </c>
      <c r="B1663" t="s">
        <v>10</v>
      </c>
      <c r="C1663" t="s">
        <v>11</v>
      </c>
      <c r="D1663" t="s">
        <v>305</v>
      </c>
      <c r="E1663" s="1">
        <v>42491</v>
      </c>
      <c r="F1663" s="1" t="str">
        <f>TEXT(Sales_tbl[[#This Row],[Order Date]],"MMM")</f>
        <v>May</v>
      </c>
      <c r="G1663" s="1" t="str">
        <f>TEXT(Sales_tbl[[#This Row],[Order Date]],"YYY")</f>
        <v>2016</v>
      </c>
      <c r="H1663" t="s">
        <v>24</v>
      </c>
      <c r="I1663">
        <v>4</v>
      </c>
      <c r="J1663" s="4">
        <v>17.829999999999998</v>
      </c>
      <c r="K1663" s="4">
        <v>71.319999999999993</v>
      </c>
    </row>
    <row r="1664" spans="1:11" x14ac:dyDescent="0.25">
      <c r="A1664" t="s">
        <v>16</v>
      </c>
      <c r="B1664" t="s">
        <v>17</v>
      </c>
      <c r="C1664" t="s">
        <v>18</v>
      </c>
      <c r="D1664" t="s">
        <v>246</v>
      </c>
      <c r="E1664" s="1">
        <v>42491</v>
      </c>
      <c r="F1664" s="1" t="str">
        <f>TEXT(Sales_tbl[[#This Row],[Order Date]],"MMM")</f>
        <v>May</v>
      </c>
      <c r="G1664" s="1" t="str">
        <f>TEXT(Sales_tbl[[#This Row],[Order Date]],"YYY")</f>
        <v>2016</v>
      </c>
      <c r="H1664" t="s">
        <v>24</v>
      </c>
      <c r="I1664">
        <v>8</v>
      </c>
      <c r="J1664" s="4">
        <v>17.829999999999998</v>
      </c>
      <c r="K1664" s="4">
        <v>142.63999999999999</v>
      </c>
    </row>
    <row r="1665" spans="1:11" x14ac:dyDescent="0.25">
      <c r="A1665" t="s">
        <v>30</v>
      </c>
      <c r="B1665" t="s">
        <v>10</v>
      </c>
      <c r="C1665" t="s">
        <v>11</v>
      </c>
      <c r="D1665" t="s">
        <v>219</v>
      </c>
      <c r="E1665" s="1">
        <v>42491</v>
      </c>
      <c r="F1665" s="1" t="str">
        <f>TEXT(Sales_tbl[[#This Row],[Order Date]],"MMM")</f>
        <v>May</v>
      </c>
      <c r="G1665" s="1" t="str">
        <f>TEXT(Sales_tbl[[#This Row],[Order Date]],"YYY")</f>
        <v>2016</v>
      </c>
      <c r="H1665" t="s">
        <v>27</v>
      </c>
      <c r="I1665">
        <v>8</v>
      </c>
      <c r="J1665" s="4">
        <v>53.35</v>
      </c>
      <c r="K1665" s="4">
        <v>426.8</v>
      </c>
    </row>
    <row r="1666" spans="1:11" x14ac:dyDescent="0.25">
      <c r="A1666" t="s">
        <v>16</v>
      </c>
      <c r="B1666" t="s">
        <v>17</v>
      </c>
      <c r="C1666" t="s">
        <v>18</v>
      </c>
      <c r="D1666" t="s">
        <v>332</v>
      </c>
      <c r="E1666" s="1">
        <v>42491</v>
      </c>
      <c r="F1666" s="1" t="str">
        <f>TEXT(Sales_tbl[[#This Row],[Order Date]],"MMM")</f>
        <v>May</v>
      </c>
      <c r="G1666" s="1" t="str">
        <f>TEXT(Sales_tbl[[#This Row],[Order Date]],"YYY")</f>
        <v>2016</v>
      </c>
      <c r="H1666" t="s">
        <v>13</v>
      </c>
      <c r="I1666">
        <v>1</v>
      </c>
      <c r="J1666" s="4">
        <v>12.42</v>
      </c>
      <c r="K1666" s="4">
        <v>12.42</v>
      </c>
    </row>
    <row r="1667" spans="1:11" x14ac:dyDescent="0.25">
      <c r="A1667" t="s">
        <v>9</v>
      </c>
      <c r="B1667" t="s">
        <v>68</v>
      </c>
      <c r="C1667" t="s">
        <v>11</v>
      </c>
      <c r="D1667" t="s">
        <v>490</v>
      </c>
      <c r="E1667" s="1">
        <v>42491</v>
      </c>
      <c r="F1667" s="1" t="str">
        <f>TEXT(Sales_tbl[[#This Row],[Order Date]],"MMM")</f>
        <v>May</v>
      </c>
      <c r="G1667" s="1" t="str">
        <f>TEXT(Sales_tbl[[#This Row],[Order Date]],"YYY")</f>
        <v>2016</v>
      </c>
      <c r="H1667" t="s">
        <v>13</v>
      </c>
      <c r="I1667">
        <v>5</v>
      </c>
      <c r="J1667" s="4">
        <v>12.42</v>
      </c>
      <c r="K1667" s="4">
        <v>62.1</v>
      </c>
    </row>
    <row r="1668" spans="1:11" x14ac:dyDescent="0.25">
      <c r="A1668" t="s">
        <v>30</v>
      </c>
      <c r="B1668" t="s">
        <v>10</v>
      </c>
      <c r="C1668" t="s">
        <v>11</v>
      </c>
      <c r="D1668" t="s">
        <v>106</v>
      </c>
      <c r="E1668" s="1">
        <v>42491</v>
      </c>
      <c r="F1668" s="1" t="str">
        <f>TEXT(Sales_tbl[[#This Row],[Order Date]],"MMM")</f>
        <v>May</v>
      </c>
      <c r="G1668" s="1" t="str">
        <f>TEXT(Sales_tbl[[#This Row],[Order Date]],"YYY")</f>
        <v>2016</v>
      </c>
      <c r="H1668" t="s">
        <v>13</v>
      </c>
      <c r="I1668">
        <v>6</v>
      </c>
      <c r="J1668" s="4">
        <v>12.42</v>
      </c>
      <c r="K1668" s="4">
        <v>74.52</v>
      </c>
    </row>
    <row r="1669" spans="1:11" x14ac:dyDescent="0.25">
      <c r="A1669" t="s">
        <v>9</v>
      </c>
      <c r="B1669" t="s">
        <v>10</v>
      </c>
      <c r="C1669" t="s">
        <v>11</v>
      </c>
      <c r="D1669" t="s">
        <v>387</v>
      </c>
      <c r="E1669" s="1">
        <v>42491</v>
      </c>
      <c r="F1669" s="1" t="str">
        <f>TEXT(Sales_tbl[[#This Row],[Order Date]],"MMM")</f>
        <v>May</v>
      </c>
      <c r="G1669" s="1" t="str">
        <f>TEXT(Sales_tbl[[#This Row],[Order Date]],"YYY")</f>
        <v>2016</v>
      </c>
      <c r="H1669" t="s">
        <v>13</v>
      </c>
      <c r="I1669">
        <v>1</v>
      </c>
      <c r="J1669" s="4">
        <v>12.42</v>
      </c>
      <c r="K1669" s="4">
        <v>12.42</v>
      </c>
    </row>
    <row r="1670" spans="1:11" x14ac:dyDescent="0.25">
      <c r="A1670" t="s">
        <v>9</v>
      </c>
      <c r="B1670" t="s">
        <v>14</v>
      </c>
      <c r="C1670" t="s">
        <v>11</v>
      </c>
      <c r="D1670" t="s">
        <v>343</v>
      </c>
      <c r="E1670" s="1">
        <v>42491</v>
      </c>
      <c r="F1670" s="1" t="str">
        <f>TEXT(Sales_tbl[[#This Row],[Order Date]],"MMM")</f>
        <v>May</v>
      </c>
      <c r="G1670" s="1" t="str">
        <f>TEXT(Sales_tbl[[#This Row],[Order Date]],"YYY")</f>
        <v>2016</v>
      </c>
      <c r="H1670" t="s">
        <v>13</v>
      </c>
      <c r="I1670">
        <v>4</v>
      </c>
      <c r="J1670" s="4">
        <v>12.42</v>
      </c>
      <c r="K1670" s="4">
        <v>49.68</v>
      </c>
    </row>
    <row r="1671" spans="1:11" x14ac:dyDescent="0.25">
      <c r="A1671" t="s">
        <v>9</v>
      </c>
      <c r="B1671" t="s">
        <v>10</v>
      </c>
      <c r="C1671" t="s">
        <v>11</v>
      </c>
      <c r="D1671" t="s">
        <v>213</v>
      </c>
      <c r="E1671" s="1">
        <v>42492</v>
      </c>
      <c r="F1671" s="1" t="str">
        <f>TEXT(Sales_tbl[[#This Row],[Order Date]],"MMM")</f>
        <v>May</v>
      </c>
      <c r="G1671" s="1" t="str">
        <f>TEXT(Sales_tbl[[#This Row],[Order Date]],"YYY")</f>
        <v>2016</v>
      </c>
      <c r="H1671" t="s">
        <v>24</v>
      </c>
      <c r="I1671">
        <v>6</v>
      </c>
      <c r="J1671" s="4">
        <v>17.829999999999998</v>
      </c>
      <c r="K1671" s="4">
        <v>106.97999999999999</v>
      </c>
    </row>
    <row r="1672" spans="1:11" x14ac:dyDescent="0.25">
      <c r="A1672" t="s">
        <v>30</v>
      </c>
      <c r="B1672" t="s">
        <v>10</v>
      </c>
      <c r="C1672" t="s">
        <v>11</v>
      </c>
      <c r="D1672" t="s">
        <v>374</v>
      </c>
      <c r="E1672" s="1">
        <v>42492</v>
      </c>
      <c r="F1672" s="1" t="str">
        <f>TEXT(Sales_tbl[[#This Row],[Order Date]],"MMM")</f>
        <v>May</v>
      </c>
      <c r="G1672" s="1" t="str">
        <f>TEXT(Sales_tbl[[#This Row],[Order Date]],"YYY")</f>
        <v>2016</v>
      </c>
      <c r="H1672" t="s">
        <v>24</v>
      </c>
      <c r="I1672">
        <v>9</v>
      </c>
      <c r="J1672" s="4">
        <v>17.829999999999998</v>
      </c>
      <c r="K1672" s="4">
        <v>160.46999999999997</v>
      </c>
    </row>
    <row r="1673" spans="1:11" x14ac:dyDescent="0.25">
      <c r="A1673" t="s">
        <v>9</v>
      </c>
      <c r="B1673" t="s">
        <v>21</v>
      </c>
      <c r="C1673" t="s">
        <v>11</v>
      </c>
      <c r="D1673" t="s">
        <v>359</v>
      </c>
      <c r="E1673" s="1">
        <v>42492</v>
      </c>
      <c r="F1673" s="1" t="str">
        <f>TEXT(Sales_tbl[[#This Row],[Order Date]],"MMM")</f>
        <v>May</v>
      </c>
      <c r="G1673" s="1" t="str">
        <f>TEXT(Sales_tbl[[#This Row],[Order Date]],"YYY")</f>
        <v>2016</v>
      </c>
      <c r="H1673" t="s">
        <v>27</v>
      </c>
      <c r="I1673">
        <v>9</v>
      </c>
      <c r="J1673" s="4">
        <v>53.35</v>
      </c>
      <c r="K1673" s="4">
        <v>480.15000000000003</v>
      </c>
    </row>
    <row r="1674" spans="1:11" x14ac:dyDescent="0.25">
      <c r="A1674" t="s">
        <v>9</v>
      </c>
      <c r="B1674" t="s">
        <v>10</v>
      </c>
      <c r="C1674" t="s">
        <v>11</v>
      </c>
      <c r="D1674" t="s">
        <v>229</v>
      </c>
      <c r="E1674" s="1">
        <v>42492</v>
      </c>
      <c r="F1674" s="1" t="str">
        <f>TEXT(Sales_tbl[[#This Row],[Order Date]],"MMM")</f>
        <v>May</v>
      </c>
      <c r="G1674" s="1" t="str">
        <f>TEXT(Sales_tbl[[#This Row],[Order Date]],"YYY")</f>
        <v>2016</v>
      </c>
      <c r="H1674" t="s">
        <v>27</v>
      </c>
      <c r="I1674">
        <v>10</v>
      </c>
      <c r="J1674" s="4">
        <v>53.35</v>
      </c>
      <c r="K1674" s="4">
        <v>533.5</v>
      </c>
    </row>
    <row r="1675" spans="1:11" x14ac:dyDescent="0.25">
      <c r="A1675" t="s">
        <v>9</v>
      </c>
      <c r="B1675" t="s">
        <v>10</v>
      </c>
      <c r="C1675" t="s">
        <v>11</v>
      </c>
      <c r="D1675" t="s">
        <v>533</v>
      </c>
      <c r="E1675" s="1">
        <v>42492</v>
      </c>
      <c r="F1675" s="1" t="str">
        <f>TEXT(Sales_tbl[[#This Row],[Order Date]],"MMM")</f>
        <v>May</v>
      </c>
      <c r="G1675" s="1" t="str">
        <f>TEXT(Sales_tbl[[#This Row],[Order Date]],"YYY")</f>
        <v>2016</v>
      </c>
      <c r="H1675" t="s">
        <v>13</v>
      </c>
      <c r="I1675">
        <v>9</v>
      </c>
      <c r="J1675" s="4">
        <v>12.42</v>
      </c>
      <c r="K1675" s="4">
        <v>111.78</v>
      </c>
    </row>
    <row r="1676" spans="1:11" x14ac:dyDescent="0.25">
      <c r="A1676" t="s">
        <v>25</v>
      </c>
      <c r="B1676" t="s">
        <v>52</v>
      </c>
      <c r="C1676" t="s">
        <v>18</v>
      </c>
      <c r="D1676" t="s">
        <v>118</v>
      </c>
      <c r="E1676" s="1">
        <v>42492</v>
      </c>
      <c r="F1676" s="1" t="str">
        <f>TEXT(Sales_tbl[[#This Row],[Order Date]],"MMM")</f>
        <v>May</v>
      </c>
      <c r="G1676" s="1" t="str">
        <f>TEXT(Sales_tbl[[#This Row],[Order Date]],"YYY")</f>
        <v>2016</v>
      </c>
      <c r="H1676" t="s">
        <v>13</v>
      </c>
      <c r="I1676">
        <v>2</v>
      </c>
      <c r="J1676" s="4">
        <v>12.42</v>
      </c>
      <c r="K1676" s="4">
        <v>24.84</v>
      </c>
    </row>
    <row r="1677" spans="1:11" x14ac:dyDescent="0.25">
      <c r="A1677" t="s">
        <v>9</v>
      </c>
      <c r="B1677" t="s">
        <v>14</v>
      </c>
      <c r="C1677" t="s">
        <v>11</v>
      </c>
      <c r="D1677" t="s">
        <v>512</v>
      </c>
      <c r="E1677" s="1">
        <v>42492</v>
      </c>
      <c r="F1677" s="1" t="str">
        <f>TEXT(Sales_tbl[[#This Row],[Order Date]],"MMM")</f>
        <v>May</v>
      </c>
      <c r="G1677" s="1" t="str">
        <f>TEXT(Sales_tbl[[#This Row],[Order Date]],"YYY")</f>
        <v>2016</v>
      </c>
      <c r="H1677" t="s">
        <v>13</v>
      </c>
      <c r="I1677">
        <v>2</v>
      </c>
      <c r="J1677" s="4">
        <v>12.42</v>
      </c>
      <c r="K1677" s="4">
        <v>24.84</v>
      </c>
    </row>
    <row r="1678" spans="1:11" x14ac:dyDescent="0.25">
      <c r="A1678" t="s">
        <v>9</v>
      </c>
      <c r="B1678" t="s">
        <v>21</v>
      </c>
      <c r="C1678" t="s">
        <v>11</v>
      </c>
      <c r="D1678" t="s">
        <v>274</v>
      </c>
      <c r="E1678" s="1">
        <v>42492</v>
      </c>
      <c r="F1678" s="1" t="str">
        <f>TEXT(Sales_tbl[[#This Row],[Order Date]],"MMM")</f>
        <v>May</v>
      </c>
      <c r="G1678" s="1" t="str">
        <f>TEXT(Sales_tbl[[#This Row],[Order Date]],"YYY")</f>
        <v>2016</v>
      </c>
      <c r="H1678" t="s">
        <v>24</v>
      </c>
      <c r="I1678">
        <v>8</v>
      </c>
      <c r="J1678" s="4">
        <v>17.829999999999998</v>
      </c>
      <c r="K1678" s="4">
        <v>142.63999999999999</v>
      </c>
    </row>
    <row r="1679" spans="1:11" x14ac:dyDescent="0.25">
      <c r="A1679" t="s">
        <v>30</v>
      </c>
      <c r="B1679" t="s">
        <v>10</v>
      </c>
      <c r="C1679" t="s">
        <v>11</v>
      </c>
      <c r="D1679" t="s">
        <v>430</v>
      </c>
      <c r="E1679" s="1">
        <v>42492</v>
      </c>
      <c r="F1679" s="1" t="str">
        <f>TEXT(Sales_tbl[[#This Row],[Order Date]],"MMM")</f>
        <v>May</v>
      </c>
      <c r="G1679" s="1" t="str">
        <f>TEXT(Sales_tbl[[#This Row],[Order Date]],"YYY")</f>
        <v>2016</v>
      </c>
      <c r="H1679" t="s">
        <v>27</v>
      </c>
      <c r="I1679">
        <v>2</v>
      </c>
      <c r="J1679" s="4">
        <v>53.35</v>
      </c>
      <c r="K1679" s="4">
        <v>106.7</v>
      </c>
    </row>
    <row r="1680" spans="1:11" x14ac:dyDescent="0.25">
      <c r="A1680" t="s">
        <v>9</v>
      </c>
      <c r="B1680" t="s">
        <v>14</v>
      </c>
      <c r="C1680" t="s">
        <v>11</v>
      </c>
      <c r="D1680" t="s">
        <v>417</v>
      </c>
      <c r="E1680" s="1">
        <v>42492</v>
      </c>
      <c r="F1680" s="1" t="str">
        <f>TEXT(Sales_tbl[[#This Row],[Order Date]],"MMM")</f>
        <v>May</v>
      </c>
      <c r="G1680" s="1" t="str">
        <f>TEXT(Sales_tbl[[#This Row],[Order Date]],"YYY")</f>
        <v>2016</v>
      </c>
      <c r="H1680" t="s">
        <v>13</v>
      </c>
      <c r="I1680">
        <v>4</v>
      </c>
      <c r="J1680" s="4">
        <v>12.42</v>
      </c>
      <c r="K1680" s="4">
        <v>49.68</v>
      </c>
    </row>
    <row r="1681" spans="1:11" x14ac:dyDescent="0.25">
      <c r="A1681" t="s">
        <v>30</v>
      </c>
      <c r="B1681" t="s">
        <v>14</v>
      </c>
      <c r="C1681" t="s">
        <v>11</v>
      </c>
      <c r="D1681" t="s">
        <v>353</v>
      </c>
      <c r="E1681" s="1">
        <v>42492</v>
      </c>
      <c r="F1681" s="1" t="str">
        <f>TEXT(Sales_tbl[[#This Row],[Order Date]],"MMM")</f>
        <v>May</v>
      </c>
      <c r="G1681" s="1" t="str">
        <f>TEXT(Sales_tbl[[#This Row],[Order Date]],"YYY")</f>
        <v>2016</v>
      </c>
      <c r="H1681" t="s">
        <v>24</v>
      </c>
      <c r="I1681">
        <v>1</v>
      </c>
      <c r="J1681" s="4">
        <v>17.829999999999998</v>
      </c>
      <c r="K1681" s="4">
        <v>17.829999999999998</v>
      </c>
    </row>
    <row r="1682" spans="1:11" x14ac:dyDescent="0.25">
      <c r="A1682" t="s">
        <v>25</v>
      </c>
      <c r="B1682" t="s">
        <v>52</v>
      </c>
      <c r="C1682" t="s">
        <v>18</v>
      </c>
      <c r="D1682" t="s">
        <v>337</v>
      </c>
      <c r="E1682" s="1">
        <v>42492</v>
      </c>
      <c r="F1682" s="1" t="str">
        <f>TEXT(Sales_tbl[[#This Row],[Order Date]],"MMM")</f>
        <v>May</v>
      </c>
      <c r="G1682" s="1" t="str">
        <f>TEXT(Sales_tbl[[#This Row],[Order Date]],"YYY")</f>
        <v>2016</v>
      </c>
      <c r="H1682" t="s">
        <v>13</v>
      </c>
      <c r="I1682">
        <v>5</v>
      </c>
      <c r="J1682" s="4">
        <v>12.42</v>
      </c>
      <c r="K1682" s="4">
        <v>62.1</v>
      </c>
    </row>
    <row r="1683" spans="1:11" x14ac:dyDescent="0.25">
      <c r="A1683" t="s">
        <v>9</v>
      </c>
      <c r="B1683" t="s">
        <v>10</v>
      </c>
      <c r="C1683" t="s">
        <v>11</v>
      </c>
      <c r="D1683" t="s">
        <v>186</v>
      </c>
      <c r="E1683" s="1">
        <v>42492</v>
      </c>
      <c r="F1683" s="1" t="str">
        <f>TEXT(Sales_tbl[[#This Row],[Order Date]],"MMM")</f>
        <v>May</v>
      </c>
      <c r="G1683" s="1" t="str">
        <f>TEXT(Sales_tbl[[#This Row],[Order Date]],"YYY")</f>
        <v>2016</v>
      </c>
      <c r="H1683" t="s">
        <v>20</v>
      </c>
      <c r="I1683">
        <v>9</v>
      </c>
      <c r="J1683" s="4">
        <v>16.32</v>
      </c>
      <c r="K1683" s="4">
        <v>146.88</v>
      </c>
    </row>
    <row r="1684" spans="1:11" x14ac:dyDescent="0.25">
      <c r="A1684" t="s">
        <v>30</v>
      </c>
      <c r="B1684" t="s">
        <v>10</v>
      </c>
      <c r="C1684" t="s">
        <v>11</v>
      </c>
      <c r="D1684" t="s">
        <v>533</v>
      </c>
      <c r="E1684" s="1">
        <v>42492</v>
      </c>
      <c r="F1684" s="1" t="str">
        <f>TEXT(Sales_tbl[[#This Row],[Order Date]],"MMM")</f>
        <v>May</v>
      </c>
      <c r="G1684" s="1" t="str">
        <f>TEXT(Sales_tbl[[#This Row],[Order Date]],"YYY")</f>
        <v>2016</v>
      </c>
      <c r="H1684" t="s">
        <v>13</v>
      </c>
      <c r="I1684">
        <v>2</v>
      </c>
      <c r="J1684" s="4">
        <v>12.42</v>
      </c>
      <c r="K1684" s="4">
        <v>24.84</v>
      </c>
    </row>
    <row r="1685" spans="1:11" x14ac:dyDescent="0.25">
      <c r="A1685" t="s">
        <v>46</v>
      </c>
      <c r="B1685" t="s">
        <v>14</v>
      </c>
      <c r="C1685" t="s">
        <v>11</v>
      </c>
      <c r="D1685" t="s">
        <v>536</v>
      </c>
      <c r="E1685" s="1">
        <v>42492</v>
      </c>
      <c r="F1685" s="1" t="str">
        <f>TEXT(Sales_tbl[[#This Row],[Order Date]],"MMM")</f>
        <v>May</v>
      </c>
      <c r="G1685" s="1" t="str">
        <f>TEXT(Sales_tbl[[#This Row],[Order Date]],"YYY")</f>
        <v>2016</v>
      </c>
      <c r="H1685" t="s">
        <v>27</v>
      </c>
      <c r="I1685">
        <v>1</v>
      </c>
      <c r="J1685" s="4">
        <v>53.35</v>
      </c>
      <c r="K1685" s="4">
        <v>53.35</v>
      </c>
    </row>
    <row r="1686" spans="1:11" x14ac:dyDescent="0.25">
      <c r="A1686" t="s">
        <v>30</v>
      </c>
      <c r="B1686" t="s">
        <v>10</v>
      </c>
      <c r="C1686" t="s">
        <v>11</v>
      </c>
      <c r="D1686" t="s">
        <v>374</v>
      </c>
      <c r="E1686" s="1">
        <v>42493</v>
      </c>
      <c r="F1686" s="1" t="str">
        <f>TEXT(Sales_tbl[[#This Row],[Order Date]],"MMM")</f>
        <v>May</v>
      </c>
      <c r="G1686" s="1" t="str">
        <f>TEXT(Sales_tbl[[#This Row],[Order Date]],"YYY")</f>
        <v>2016</v>
      </c>
      <c r="H1686" t="s">
        <v>13</v>
      </c>
      <c r="I1686">
        <v>1</v>
      </c>
      <c r="J1686" s="4">
        <v>12.42</v>
      </c>
      <c r="K1686" s="4">
        <v>12.42</v>
      </c>
    </row>
    <row r="1687" spans="1:11" x14ac:dyDescent="0.25">
      <c r="A1687" t="s">
        <v>9</v>
      </c>
      <c r="B1687" t="s">
        <v>21</v>
      </c>
      <c r="C1687" t="s">
        <v>11</v>
      </c>
      <c r="D1687" t="s">
        <v>269</v>
      </c>
      <c r="E1687" s="1">
        <v>42493</v>
      </c>
      <c r="F1687" s="1" t="str">
        <f>TEXT(Sales_tbl[[#This Row],[Order Date]],"MMM")</f>
        <v>May</v>
      </c>
      <c r="G1687" s="1" t="str">
        <f>TEXT(Sales_tbl[[#This Row],[Order Date]],"YYY")</f>
        <v>2016</v>
      </c>
      <c r="H1687" t="s">
        <v>13</v>
      </c>
      <c r="I1687">
        <v>7</v>
      </c>
      <c r="J1687" s="4">
        <v>12.42</v>
      </c>
      <c r="K1687" s="4">
        <v>86.94</v>
      </c>
    </row>
    <row r="1688" spans="1:11" x14ac:dyDescent="0.25">
      <c r="A1688" t="s">
        <v>30</v>
      </c>
      <c r="B1688" t="s">
        <v>14</v>
      </c>
      <c r="C1688" t="s">
        <v>11</v>
      </c>
      <c r="D1688" t="s">
        <v>427</v>
      </c>
      <c r="E1688" s="1">
        <v>42493</v>
      </c>
      <c r="F1688" s="1" t="str">
        <f>TEXT(Sales_tbl[[#This Row],[Order Date]],"MMM")</f>
        <v>May</v>
      </c>
      <c r="G1688" s="1" t="str">
        <f>TEXT(Sales_tbl[[#This Row],[Order Date]],"YYY")</f>
        <v>2016</v>
      </c>
      <c r="H1688" t="s">
        <v>27</v>
      </c>
      <c r="I1688">
        <v>4</v>
      </c>
      <c r="J1688" s="4">
        <v>53.35</v>
      </c>
      <c r="K1688" s="4">
        <v>213.4</v>
      </c>
    </row>
    <row r="1689" spans="1:11" x14ac:dyDescent="0.25">
      <c r="A1689" t="s">
        <v>25</v>
      </c>
      <c r="B1689" t="s">
        <v>52</v>
      </c>
      <c r="C1689" t="s">
        <v>18</v>
      </c>
      <c r="D1689" t="s">
        <v>98</v>
      </c>
      <c r="E1689" s="1">
        <v>42493</v>
      </c>
      <c r="F1689" s="1" t="str">
        <f>TEXT(Sales_tbl[[#This Row],[Order Date]],"MMM")</f>
        <v>May</v>
      </c>
      <c r="G1689" s="1" t="str">
        <f>TEXT(Sales_tbl[[#This Row],[Order Date]],"YYY")</f>
        <v>2016</v>
      </c>
      <c r="H1689" t="s">
        <v>13</v>
      </c>
      <c r="I1689">
        <v>7</v>
      </c>
      <c r="J1689" s="4">
        <v>12.42</v>
      </c>
      <c r="K1689" s="4">
        <v>86.94</v>
      </c>
    </row>
    <row r="1690" spans="1:11" x14ac:dyDescent="0.25">
      <c r="A1690" t="s">
        <v>46</v>
      </c>
      <c r="B1690" t="s">
        <v>68</v>
      </c>
      <c r="C1690" t="s">
        <v>11</v>
      </c>
      <c r="D1690" t="s">
        <v>361</v>
      </c>
      <c r="E1690" s="1">
        <v>42493</v>
      </c>
      <c r="F1690" s="1" t="str">
        <f>TEXT(Sales_tbl[[#This Row],[Order Date]],"MMM")</f>
        <v>May</v>
      </c>
      <c r="G1690" s="1" t="str">
        <f>TEXT(Sales_tbl[[#This Row],[Order Date]],"YYY")</f>
        <v>2016</v>
      </c>
      <c r="H1690" t="s">
        <v>27</v>
      </c>
      <c r="I1690">
        <v>8</v>
      </c>
      <c r="J1690" s="4">
        <v>53.35</v>
      </c>
      <c r="K1690" s="4">
        <v>426.8</v>
      </c>
    </row>
    <row r="1691" spans="1:11" x14ac:dyDescent="0.25">
      <c r="A1691" t="s">
        <v>46</v>
      </c>
      <c r="B1691" t="s">
        <v>14</v>
      </c>
      <c r="C1691" t="s">
        <v>11</v>
      </c>
      <c r="D1691" t="s">
        <v>241</v>
      </c>
      <c r="E1691" s="1">
        <v>42493</v>
      </c>
      <c r="F1691" s="1" t="str">
        <f>TEXT(Sales_tbl[[#This Row],[Order Date]],"MMM")</f>
        <v>May</v>
      </c>
      <c r="G1691" s="1" t="str">
        <f>TEXT(Sales_tbl[[#This Row],[Order Date]],"YYY")</f>
        <v>2016</v>
      </c>
      <c r="H1691" t="s">
        <v>24</v>
      </c>
      <c r="I1691">
        <v>9</v>
      </c>
      <c r="J1691" s="4">
        <v>17.829999999999998</v>
      </c>
      <c r="K1691" s="4">
        <v>160.46999999999997</v>
      </c>
    </row>
    <row r="1692" spans="1:11" x14ac:dyDescent="0.25">
      <c r="A1692" t="s">
        <v>9</v>
      </c>
      <c r="B1692" t="s">
        <v>10</v>
      </c>
      <c r="C1692" t="s">
        <v>11</v>
      </c>
      <c r="D1692" t="s">
        <v>374</v>
      </c>
      <c r="E1692" s="1">
        <v>42493</v>
      </c>
      <c r="F1692" s="1" t="str">
        <f>TEXT(Sales_tbl[[#This Row],[Order Date]],"MMM")</f>
        <v>May</v>
      </c>
      <c r="G1692" s="1" t="str">
        <f>TEXT(Sales_tbl[[#This Row],[Order Date]],"YYY")</f>
        <v>2016</v>
      </c>
      <c r="H1692" t="s">
        <v>20</v>
      </c>
      <c r="I1692">
        <v>4</v>
      </c>
      <c r="J1692" s="4">
        <v>16.32</v>
      </c>
      <c r="K1692" s="4">
        <v>65.28</v>
      </c>
    </row>
    <row r="1693" spans="1:11" x14ac:dyDescent="0.25">
      <c r="A1693" t="s">
        <v>25</v>
      </c>
      <c r="B1693" t="s">
        <v>52</v>
      </c>
      <c r="C1693" t="s">
        <v>18</v>
      </c>
      <c r="D1693" t="s">
        <v>360</v>
      </c>
      <c r="E1693" s="1">
        <v>42493</v>
      </c>
      <c r="F1693" s="1" t="str">
        <f>TEXT(Sales_tbl[[#This Row],[Order Date]],"MMM")</f>
        <v>May</v>
      </c>
      <c r="G1693" s="1" t="str">
        <f>TEXT(Sales_tbl[[#This Row],[Order Date]],"YYY")</f>
        <v>2016</v>
      </c>
      <c r="H1693" t="s">
        <v>13</v>
      </c>
      <c r="I1693">
        <v>6</v>
      </c>
      <c r="J1693" s="4">
        <v>12.42</v>
      </c>
      <c r="K1693" s="4">
        <v>74.52</v>
      </c>
    </row>
    <row r="1694" spans="1:11" x14ac:dyDescent="0.25">
      <c r="A1694" t="s">
        <v>9</v>
      </c>
      <c r="B1694" t="s">
        <v>21</v>
      </c>
      <c r="C1694" t="s">
        <v>11</v>
      </c>
      <c r="D1694" t="s">
        <v>448</v>
      </c>
      <c r="E1694" s="1">
        <v>42493</v>
      </c>
      <c r="F1694" s="1" t="str">
        <f>TEXT(Sales_tbl[[#This Row],[Order Date]],"MMM")</f>
        <v>May</v>
      </c>
      <c r="G1694" s="1" t="str">
        <f>TEXT(Sales_tbl[[#This Row],[Order Date]],"YYY")</f>
        <v>2016</v>
      </c>
      <c r="H1694" t="s">
        <v>20</v>
      </c>
      <c r="I1694">
        <v>9</v>
      </c>
      <c r="J1694" s="4">
        <v>16.32</v>
      </c>
      <c r="K1694" s="4">
        <v>146.88</v>
      </c>
    </row>
    <row r="1695" spans="1:11" x14ac:dyDescent="0.25">
      <c r="A1695" t="s">
        <v>25</v>
      </c>
      <c r="B1695" t="s">
        <v>122</v>
      </c>
      <c r="C1695" t="s">
        <v>18</v>
      </c>
      <c r="D1695" t="s">
        <v>421</v>
      </c>
      <c r="E1695" s="1">
        <v>42493</v>
      </c>
      <c r="F1695" s="1" t="str">
        <f>TEXT(Sales_tbl[[#This Row],[Order Date]],"MMM")</f>
        <v>May</v>
      </c>
      <c r="G1695" s="1" t="str">
        <f>TEXT(Sales_tbl[[#This Row],[Order Date]],"YYY")</f>
        <v>2016</v>
      </c>
      <c r="H1695" t="s">
        <v>24</v>
      </c>
      <c r="I1695">
        <v>1</v>
      </c>
      <c r="J1695" s="4">
        <v>17.829999999999998</v>
      </c>
      <c r="K1695" s="4">
        <v>17.829999999999998</v>
      </c>
    </row>
    <row r="1696" spans="1:11" x14ac:dyDescent="0.25">
      <c r="A1696" t="s">
        <v>46</v>
      </c>
      <c r="B1696" t="s">
        <v>14</v>
      </c>
      <c r="C1696" t="s">
        <v>11</v>
      </c>
      <c r="D1696" t="s">
        <v>499</v>
      </c>
      <c r="E1696" s="1">
        <v>42493</v>
      </c>
      <c r="F1696" s="1" t="str">
        <f>TEXT(Sales_tbl[[#This Row],[Order Date]],"MMM")</f>
        <v>May</v>
      </c>
      <c r="G1696" s="1" t="str">
        <f>TEXT(Sales_tbl[[#This Row],[Order Date]],"YYY")</f>
        <v>2016</v>
      </c>
      <c r="H1696" t="s">
        <v>20</v>
      </c>
      <c r="I1696">
        <v>4</v>
      </c>
      <c r="J1696" s="4">
        <v>16.32</v>
      </c>
      <c r="K1696" s="4">
        <v>65.28</v>
      </c>
    </row>
    <row r="1697" spans="1:11" x14ac:dyDescent="0.25">
      <c r="A1697" t="s">
        <v>30</v>
      </c>
      <c r="B1697" t="s">
        <v>10</v>
      </c>
      <c r="C1697" t="s">
        <v>11</v>
      </c>
      <c r="D1697" t="s">
        <v>393</v>
      </c>
      <c r="E1697" s="1">
        <v>42494</v>
      </c>
      <c r="F1697" s="1" t="str">
        <f>TEXT(Sales_tbl[[#This Row],[Order Date]],"MMM")</f>
        <v>May</v>
      </c>
      <c r="G1697" s="1" t="str">
        <f>TEXT(Sales_tbl[[#This Row],[Order Date]],"YYY")</f>
        <v>2016</v>
      </c>
      <c r="H1697" t="s">
        <v>13</v>
      </c>
      <c r="I1697">
        <v>9</v>
      </c>
      <c r="J1697" s="4">
        <v>12.42</v>
      </c>
      <c r="K1697" s="4">
        <v>111.78</v>
      </c>
    </row>
    <row r="1698" spans="1:11" x14ac:dyDescent="0.25">
      <c r="A1698" t="s">
        <v>25</v>
      </c>
      <c r="B1698" t="s">
        <v>52</v>
      </c>
      <c r="C1698" t="s">
        <v>18</v>
      </c>
      <c r="D1698" t="s">
        <v>465</v>
      </c>
      <c r="E1698" s="1">
        <v>42494</v>
      </c>
      <c r="F1698" s="1" t="str">
        <f>TEXT(Sales_tbl[[#This Row],[Order Date]],"MMM")</f>
        <v>May</v>
      </c>
      <c r="G1698" s="1" t="str">
        <f>TEXT(Sales_tbl[[#This Row],[Order Date]],"YYY")</f>
        <v>2016</v>
      </c>
      <c r="H1698" t="s">
        <v>27</v>
      </c>
      <c r="I1698">
        <v>6</v>
      </c>
      <c r="J1698" s="4">
        <v>53.35</v>
      </c>
      <c r="K1698" s="4">
        <v>320.10000000000002</v>
      </c>
    </row>
    <row r="1699" spans="1:11" x14ac:dyDescent="0.25">
      <c r="A1699" t="s">
        <v>25</v>
      </c>
      <c r="B1699" t="s">
        <v>34</v>
      </c>
      <c r="C1699" t="s">
        <v>18</v>
      </c>
      <c r="D1699" t="s">
        <v>254</v>
      </c>
      <c r="E1699" s="1">
        <v>42494</v>
      </c>
      <c r="F1699" s="1" t="str">
        <f>TEXT(Sales_tbl[[#This Row],[Order Date]],"MMM")</f>
        <v>May</v>
      </c>
      <c r="G1699" s="1" t="str">
        <f>TEXT(Sales_tbl[[#This Row],[Order Date]],"YYY")</f>
        <v>2016</v>
      </c>
      <c r="H1699" t="s">
        <v>13</v>
      </c>
      <c r="I1699">
        <v>10</v>
      </c>
      <c r="J1699" s="4">
        <v>12.42</v>
      </c>
      <c r="K1699" s="4">
        <v>124.2</v>
      </c>
    </row>
    <row r="1700" spans="1:11" x14ac:dyDescent="0.25">
      <c r="A1700" t="s">
        <v>16</v>
      </c>
      <c r="B1700" t="s">
        <v>17</v>
      </c>
      <c r="C1700" t="s">
        <v>18</v>
      </c>
      <c r="D1700" t="s">
        <v>71</v>
      </c>
      <c r="E1700" s="1">
        <v>42494</v>
      </c>
      <c r="F1700" s="1" t="str">
        <f>TEXT(Sales_tbl[[#This Row],[Order Date]],"MMM")</f>
        <v>May</v>
      </c>
      <c r="G1700" s="1" t="str">
        <f>TEXT(Sales_tbl[[#This Row],[Order Date]],"YYY")</f>
        <v>2016</v>
      </c>
      <c r="H1700" t="s">
        <v>13</v>
      </c>
      <c r="I1700">
        <v>4</v>
      </c>
      <c r="J1700" s="4">
        <v>12.42</v>
      </c>
      <c r="K1700" s="4">
        <v>49.68</v>
      </c>
    </row>
    <row r="1701" spans="1:11" x14ac:dyDescent="0.25">
      <c r="A1701" t="s">
        <v>9</v>
      </c>
      <c r="B1701" t="s">
        <v>14</v>
      </c>
      <c r="C1701" t="s">
        <v>11</v>
      </c>
      <c r="D1701" t="s">
        <v>281</v>
      </c>
      <c r="E1701" s="1">
        <v>42494</v>
      </c>
      <c r="F1701" s="1" t="str">
        <f>TEXT(Sales_tbl[[#This Row],[Order Date]],"MMM")</f>
        <v>May</v>
      </c>
      <c r="G1701" s="1" t="str">
        <f>TEXT(Sales_tbl[[#This Row],[Order Date]],"YYY")</f>
        <v>2016</v>
      </c>
      <c r="H1701" t="s">
        <v>27</v>
      </c>
      <c r="I1701">
        <v>9</v>
      </c>
      <c r="J1701" s="4">
        <v>53.35</v>
      </c>
      <c r="K1701" s="4">
        <v>480.15000000000003</v>
      </c>
    </row>
    <row r="1702" spans="1:11" x14ac:dyDescent="0.25">
      <c r="A1702" t="s">
        <v>16</v>
      </c>
      <c r="B1702" t="s">
        <v>34</v>
      </c>
      <c r="C1702" t="s">
        <v>18</v>
      </c>
      <c r="D1702" t="s">
        <v>48</v>
      </c>
      <c r="E1702" s="1">
        <v>42494</v>
      </c>
      <c r="F1702" s="1" t="str">
        <f>TEXT(Sales_tbl[[#This Row],[Order Date]],"MMM")</f>
        <v>May</v>
      </c>
      <c r="G1702" s="1" t="str">
        <f>TEXT(Sales_tbl[[#This Row],[Order Date]],"YYY")</f>
        <v>2016</v>
      </c>
      <c r="H1702" t="s">
        <v>27</v>
      </c>
      <c r="I1702">
        <v>5</v>
      </c>
      <c r="J1702" s="4">
        <v>53.35</v>
      </c>
      <c r="K1702" s="4">
        <v>266.75</v>
      </c>
    </row>
    <row r="1703" spans="1:11" x14ac:dyDescent="0.25">
      <c r="A1703" t="s">
        <v>16</v>
      </c>
      <c r="B1703" t="s">
        <v>17</v>
      </c>
      <c r="C1703" t="s">
        <v>18</v>
      </c>
      <c r="D1703" t="s">
        <v>488</v>
      </c>
      <c r="E1703" s="1">
        <v>42494</v>
      </c>
      <c r="F1703" s="1" t="str">
        <f>TEXT(Sales_tbl[[#This Row],[Order Date]],"MMM")</f>
        <v>May</v>
      </c>
      <c r="G1703" s="1" t="str">
        <f>TEXT(Sales_tbl[[#This Row],[Order Date]],"YYY")</f>
        <v>2016</v>
      </c>
      <c r="H1703" t="s">
        <v>13</v>
      </c>
      <c r="I1703">
        <v>3</v>
      </c>
      <c r="J1703" s="4">
        <v>12.42</v>
      </c>
      <c r="K1703" s="4">
        <v>37.26</v>
      </c>
    </row>
    <row r="1704" spans="1:11" x14ac:dyDescent="0.25">
      <c r="A1704" t="s">
        <v>46</v>
      </c>
      <c r="B1704" t="s">
        <v>14</v>
      </c>
      <c r="C1704" t="s">
        <v>11</v>
      </c>
      <c r="D1704" t="s">
        <v>175</v>
      </c>
      <c r="E1704" s="1">
        <v>42494</v>
      </c>
      <c r="F1704" s="1" t="str">
        <f>TEXT(Sales_tbl[[#This Row],[Order Date]],"MMM")</f>
        <v>May</v>
      </c>
      <c r="G1704" s="1" t="str">
        <f>TEXT(Sales_tbl[[#This Row],[Order Date]],"YYY")</f>
        <v>2016</v>
      </c>
      <c r="H1704" t="s">
        <v>27</v>
      </c>
      <c r="I1704">
        <v>10</v>
      </c>
      <c r="J1704" s="4">
        <v>53.35</v>
      </c>
      <c r="K1704" s="4">
        <v>533.5</v>
      </c>
    </row>
    <row r="1705" spans="1:11" x14ac:dyDescent="0.25">
      <c r="A1705" t="s">
        <v>9</v>
      </c>
      <c r="B1705" t="s">
        <v>14</v>
      </c>
      <c r="C1705" t="s">
        <v>11</v>
      </c>
      <c r="D1705" t="s">
        <v>306</v>
      </c>
      <c r="E1705" s="1">
        <v>42494</v>
      </c>
      <c r="F1705" s="1" t="str">
        <f>TEXT(Sales_tbl[[#This Row],[Order Date]],"MMM")</f>
        <v>May</v>
      </c>
      <c r="G1705" s="1" t="str">
        <f>TEXT(Sales_tbl[[#This Row],[Order Date]],"YYY")</f>
        <v>2016</v>
      </c>
      <c r="H1705" t="s">
        <v>13</v>
      </c>
      <c r="I1705">
        <v>6</v>
      </c>
      <c r="J1705" s="4">
        <v>12.42</v>
      </c>
      <c r="K1705" s="4">
        <v>74.52</v>
      </c>
    </row>
    <row r="1706" spans="1:11" x14ac:dyDescent="0.25">
      <c r="A1706" t="s">
        <v>25</v>
      </c>
      <c r="B1706" t="s">
        <v>34</v>
      </c>
      <c r="C1706" t="s">
        <v>18</v>
      </c>
      <c r="D1706" t="s">
        <v>515</v>
      </c>
      <c r="E1706" s="1">
        <v>42494</v>
      </c>
      <c r="F1706" s="1" t="str">
        <f>TEXT(Sales_tbl[[#This Row],[Order Date]],"MMM")</f>
        <v>May</v>
      </c>
      <c r="G1706" s="1" t="str">
        <f>TEXT(Sales_tbl[[#This Row],[Order Date]],"YYY")</f>
        <v>2016</v>
      </c>
      <c r="H1706" t="s">
        <v>13</v>
      </c>
      <c r="I1706">
        <v>6</v>
      </c>
      <c r="J1706" s="4">
        <v>12.42</v>
      </c>
      <c r="K1706" s="4">
        <v>74.52</v>
      </c>
    </row>
    <row r="1707" spans="1:11" x14ac:dyDescent="0.25">
      <c r="A1707" t="s">
        <v>25</v>
      </c>
      <c r="B1707" t="s">
        <v>52</v>
      </c>
      <c r="C1707" t="s">
        <v>18</v>
      </c>
      <c r="D1707" t="s">
        <v>465</v>
      </c>
      <c r="E1707" s="1">
        <v>42495</v>
      </c>
      <c r="F1707" s="1" t="str">
        <f>TEXT(Sales_tbl[[#This Row],[Order Date]],"MMM")</f>
        <v>May</v>
      </c>
      <c r="G1707" s="1" t="str">
        <f>TEXT(Sales_tbl[[#This Row],[Order Date]],"YYY")</f>
        <v>2016</v>
      </c>
      <c r="H1707" t="s">
        <v>13</v>
      </c>
      <c r="I1707">
        <v>9</v>
      </c>
      <c r="J1707" s="4">
        <v>12.42</v>
      </c>
      <c r="K1707" s="4">
        <v>111.78</v>
      </c>
    </row>
    <row r="1708" spans="1:11" x14ac:dyDescent="0.25">
      <c r="A1708" t="s">
        <v>30</v>
      </c>
      <c r="B1708" t="s">
        <v>21</v>
      </c>
      <c r="C1708" t="s">
        <v>11</v>
      </c>
      <c r="D1708" t="s">
        <v>140</v>
      </c>
      <c r="E1708" s="1">
        <v>42495</v>
      </c>
      <c r="F1708" s="1" t="str">
        <f>TEXT(Sales_tbl[[#This Row],[Order Date]],"MMM")</f>
        <v>May</v>
      </c>
      <c r="G1708" s="1" t="str">
        <f>TEXT(Sales_tbl[[#This Row],[Order Date]],"YYY")</f>
        <v>2016</v>
      </c>
      <c r="H1708" t="s">
        <v>27</v>
      </c>
      <c r="I1708">
        <v>1</v>
      </c>
      <c r="J1708" s="4">
        <v>53.35</v>
      </c>
      <c r="K1708" s="4">
        <v>53.35</v>
      </c>
    </row>
    <row r="1709" spans="1:11" x14ac:dyDescent="0.25">
      <c r="A1709" t="s">
        <v>25</v>
      </c>
      <c r="B1709" t="s">
        <v>52</v>
      </c>
      <c r="C1709" t="s">
        <v>18</v>
      </c>
      <c r="D1709" t="s">
        <v>434</v>
      </c>
      <c r="E1709" s="1">
        <v>42495</v>
      </c>
      <c r="F1709" s="1" t="str">
        <f>TEXT(Sales_tbl[[#This Row],[Order Date]],"MMM")</f>
        <v>May</v>
      </c>
      <c r="G1709" s="1" t="str">
        <f>TEXT(Sales_tbl[[#This Row],[Order Date]],"YYY")</f>
        <v>2016</v>
      </c>
      <c r="H1709" t="s">
        <v>27</v>
      </c>
      <c r="I1709">
        <v>4</v>
      </c>
      <c r="J1709" s="4">
        <v>53.35</v>
      </c>
      <c r="K1709" s="4">
        <v>213.4</v>
      </c>
    </row>
    <row r="1710" spans="1:11" x14ac:dyDescent="0.25">
      <c r="A1710" t="s">
        <v>9</v>
      </c>
      <c r="B1710" t="s">
        <v>14</v>
      </c>
      <c r="C1710" t="s">
        <v>11</v>
      </c>
      <c r="D1710" t="s">
        <v>389</v>
      </c>
      <c r="E1710" s="1">
        <v>42495</v>
      </c>
      <c r="F1710" s="1" t="str">
        <f>TEXT(Sales_tbl[[#This Row],[Order Date]],"MMM")</f>
        <v>May</v>
      </c>
      <c r="G1710" s="1" t="str">
        <f>TEXT(Sales_tbl[[#This Row],[Order Date]],"YYY")</f>
        <v>2016</v>
      </c>
      <c r="H1710" t="s">
        <v>13</v>
      </c>
      <c r="I1710">
        <v>6</v>
      </c>
      <c r="J1710" s="4">
        <v>12.42</v>
      </c>
      <c r="K1710" s="4">
        <v>74.52</v>
      </c>
    </row>
    <row r="1711" spans="1:11" x14ac:dyDescent="0.25">
      <c r="A1711" t="s">
        <v>9</v>
      </c>
      <c r="B1711" t="s">
        <v>68</v>
      </c>
      <c r="C1711" t="s">
        <v>11</v>
      </c>
      <c r="D1711" t="s">
        <v>173</v>
      </c>
      <c r="E1711" s="1">
        <v>42495</v>
      </c>
      <c r="F1711" s="1" t="str">
        <f>TEXT(Sales_tbl[[#This Row],[Order Date]],"MMM")</f>
        <v>May</v>
      </c>
      <c r="G1711" s="1" t="str">
        <f>TEXT(Sales_tbl[[#This Row],[Order Date]],"YYY")</f>
        <v>2016</v>
      </c>
      <c r="H1711" t="s">
        <v>13</v>
      </c>
      <c r="I1711">
        <v>3</v>
      </c>
      <c r="J1711" s="4">
        <v>12.42</v>
      </c>
      <c r="K1711" s="4">
        <v>37.26</v>
      </c>
    </row>
    <row r="1712" spans="1:11" x14ac:dyDescent="0.25">
      <c r="A1712" t="s">
        <v>25</v>
      </c>
      <c r="B1712" t="s">
        <v>17</v>
      </c>
      <c r="C1712" t="s">
        <v>18</v>
      </c>
      <c r="D1712" t="s">
        <v>253</v>
      </c>
      <c r="E1712" s="1">
        <v>42495</v>
      </c>
      <c r="F1712" s="1" t="str">
        <f>TEXT(Sales_tbl[[#This Row],[Order Date]],"MMM")</f>
        <v>May</v>
      </c>
      <c r="G1712" s="1" t="str">
        <f>TEXT(Sales_tbl[[#This Row],[Order Date]],"YYY")</f>
        <v>2016</v>
      </c>
      <c r="H1712" t="s">
        <v>27</v>
      </c>
      <c r="I1712">
        <v>2</v>
      </c>
      <c r="J1712" s="4">
        <v>53.35</v>
      </c>
      <c r="K1712" s="4">
        <v>106.7</v>
      </c>
    </row>
    <row r="1713" spans="1:11" x14ac:dyDescent="0.25">
      <c r="A1713" t="s">
        <v>9</v>
      </c>
      <c r="B1713" t="s">
        <v>21</v>
      </c>
      <c r="C1713" t="s">
        <v>11</v>
      </c>
      <c r="D1713" t="s">
        <v>368</v>
      </c>
      <c r="E1713" s="1">
        <v>42495</v>
      </c>
      <c r="F1713" s="1" t="str">
        <f>TEXT(Sales_tbl[[#This Row],[Order Date]],"MMM")</f>
        <v>May</v>
      </c>
      <c r="G1713" s="1" t="str">
        <f>TEXT(Sales_tbl[[#This Row],[Order Date]],"YYY")</f>
        <v>2016</v>
      </c>
      <c r="H1713" t="s">
        <v>24</v>
      </c>
      <c r="I1713">
        <v>6</v>
      </c>
      <c r="J1713" s="4">
        <v>17.829999999999998</v>
      </c>
      <c r="K1713" s="4">
        <v>106.97999999999999</v>
      </c>
    </row>
    <row r="1714" spans="1:11" x14ac:dyDescent="0.25">
      <c r="A1714" t="s">
        <v>9</v>
      </c>
      <c r="B1714" t="s">
        <v>68</v>
      </c>
      <c r="C1714" t="s">
        <v>11</v>
      </c>
      <c r="D1714" t="s">
        <v>485</v>
      </c>
      <c r="E1714" s="1">
        <v>42495</v>
      </c>
      <c r="F1714" s="1" t="str">
        <f>TEXT(Sales_tbl[[#This Row],[Order Date]],"MMM")</f>
        <v>May</v>
      </c>
      <c r="G1714" s="1" t="str">
        <f>TEXT(Sales_tbl[[#This Row],[Order Date]],"YYY")</f>
        <v>2016</v>
      </c>
      <c r="H1714" t="s">
        <v>24</v>
      </c>
      <c r="I1714">
        <v>4</v>
      </c>
      <c r="J1714" s="4">
        <v>17.829999999999998</v>
      </c>
      <c r="K1714" s="4">
        <v>71.319999999999993</v>
      </c>
    </row>
    <row r="1715" spans="1:11" x14ac:dyDescent="0.25">
      <c r="A1715" t="s">
        <v>25</v>
      </c>
      <c r="B1715" t="s">
        <v>17</v>
      </c>
      <c r="C1715" t="s">
        <v>18</v>
      </c>
      <c r="D1715" t="s">
        <v>369</v>
      </c>
      <c r="E1715" s="1">
        <v>42495</v>
      </c>
      <c r="F1715" s="1" t="str">
        <f>TEXT(Sales_tbl[[#This Row],[Order Date]],"MMM")</f>
        <v>May</v>
      </c>
      <c r="G1715" s="1" t="str">
        <f>TEXT(Sales_tbl[[#This Row],[Order Date]],"YYY")</f>
        <v>2016</v>
      </c>
      <c r="H1715" t="s">
        <v>13</v>
      </c>
      <c r="I1715">
        <v>4</v>
      </c>
      <c r="J1715" s="4">
        <v>12.42</v>
      </c>
      <c r="K1715" s="4">
        <v>49.68</v>
      </c>
    </row>
    <row r="1716" spans="1:11" x14ac:dyDescent="0.25">
      <c r="A1716" t="s">
        <v>30</v>
      </c>
      <c r="B1716" t="s">
        <v>68</v>
      </c>
      <c r="C1716" t="s">
        <v>11</v>
      </c>
      <c r="D1716" t="s">
        <v>304</v>
      </c>
      <c r="E1716" s="1">
        <v>42495</v>
      </c>
      <c r="F1716" s="1" t="str">
        <f>TEXT(Sales_tbl[[#This Row],[Order Date]],"MMM")</f>
        <v>May</v>
      </c>
      <c r="G1716" s="1" t="str">
        <f>TEXT(Sales_tbl[[#This Row],[Order Date]],"YYY")</f>
        <v>2016</v>
      </c>
      <c r="H1716" t="s">
        <v>13</v>
      </c>
      <c r="I1716">
        <v>8</v>
      </c>
      <c r="J1716" s="4">
        <v>12.42</v>
      </c>
      <c r="K1716" s="4">
        <v>99.36</v>
      </c>
    </row>
    <row r="1717" spans="1:11" x14ac:dyDescent="0.25">
      <c r="A1717" t="s">
        <v>9</v>
      </c>
      <c r="B1717" t="s">
        <v>21</v>
      </c>
      <c r="C1717" t="s">
        <v>11</v>
      </c>
      <c r="D1717" t="s">
        <v>93</v>
      </c>
      <c r="E1717" s="1">
        <v>42495</v>
      </c>
      <c r="F1717" s="1" t="str">
        <f>TEXT(Sales_tbl[[#This Row],[Order Date]],"MMM")</f>
        <v>May</v>
      </c>
      <c r="G1717" s="1" t="str">
        <f>TEXT(Sales_tbl[[#This Row],[Order Date]],"YYY")</f>
        <v>2016</v>
      </c>
      <c r="H1717" t="s">
        <v>27</v>
      </c>
      <c r="I1717">
        <v>4</v>
      </c>
      <c r="J1717" s="4">
        <v>53.35</v>
      </c>
      <c r="K1717" s="4">
        <v>213.4</v>
      </c>
    </row>
    <row r="1718" spans="1:11" x14ac:dyDescent="0.25">
      <c r="A1718" t="s">
        <v>9</v>
      </c>
      <c r="B1718" t="s">
        <v>68</v>
      </c>
      <c r="C1718" t="s">
        <v>11</v>
      </c>
      <c r="D1718" t="s">
        <v>531</v>
      </c>
      <c r="E1718" s="1">
        <v>42495</v>
      </c>
      <c r="F1718" s="1" t="str">
        <f>TEXT(Sales_tbl[[#This Row],[Order Date]],"MMM")</f>
        <v>May</v>
      </c>
      <c r="G1718" s="1" t="str">
        <f>TEXT(Sales_tbl[[#This Row],[Order Date]],"YYY")</f>
        <v>2016</v>
      </c>
      <c r="H1718" t="s">
        <v>13</v>
      </c>
      <c r="I1718">
        <v>3</v>
      </c>
      <c r="J1718" s="4">
        <v>12.42</v>
      </c>
      <c r="K1718" s="4">
        <v>37.26</v>
      </c>
    </row>
    <row r="1719" spans="1:11" x14ac:dyDescent="0.25">
      <c r="A1719" t="s">
        <v>25</v>
      </c>
      <c r="B1719" t="s">
        <v>34</v>
      </c>
      <c r="C1719" t="s">
        <v>18</v>
      </c>
      <c r="D1719" t="s">
        <v>508</v>
      </c>
      <c r="E1719" s="1">
        <v>42495</v>
      </c>
      <c r="F1719" s="1" t="str">
        <f>TEXT(Sales_tbl[[#This Row],[Order Date]],"MMM")</f>
        <v>May</v>
      </c>
      <c r="G1719" s="1" t="str">
        <f>TEXT(Sales_tbl[[#This Row],[Order Date]],"YYY")</f>
        <v>2016</v>
      </c>
      <c r="H1719" t="s">
        <v>13</v>
      </c>
      <c r="I1719">
        <v>5</v>
      </c>
      <c r="J1719" s="4">
        <v>12.42</v>
      </c>
      <c r="K1719" s="4">
        <v>62.1</v>
      </c>
    </row>
    <row r="1720" spans="1:11" x14ac:dyDescent="0.25">
      <c r="A1720" t="s">
        <v>9</v>
      </c>
      <c r="B1720" t="s">
        <v>14</v>
      </c>
      <c r="C1720" t="s">
        <v>11</v>
      </c>
      <c r="D1720" t="s">
        <v>295</v>
      </c>
      <c r="E1720" s="1">
        <v>42495</v>
      </c>
      <c r="F1720" s="1" t="str">
        <f>TEXT(Sales_tbl[[#This Row],[Order Date]],"MMM")</f>
        <v>May</v>
      </c>
      <c r="G1720" s="1" t="str">
        <f>TEXT(Sales_tbl[[#This Row],[Order Date]],"YYY")</f>
        <v>2016</v>
      </c>
      <c r="H1720" t="s">
        <v>24</v>
      </c>
      <c r="I1720">
        <v>9</v>
      </c>
      <c r="J1720" s="4">
        <v>17.829999999999998</v>
      </c>
      <c r="K1720" s="4">
        <v>160.46999999999997</v>
      </c>
    </row>
    <row r="1721" spans="1:11" x14ac:dyDescent="0.25">
      <c r="A1721" t="s">
        <v>9</v>
      </c>
      <c r="B1721" t="s">
        <v>14</v>
      </c>
      <c r="C1721" t="s">
        <v>11</v>
      </c>
      <c r="D1721" t="s">
        <v>143</v>
      </c>
      <c r="E1721" s="1">
        <v>42495</v>
      </c>
      <c r="F1721" s="1" t="str">
        <f>TEXT(Sales_tbl[[#This Row],[Order Date]],"MMM")</f>
        <v>May</v>
      </c>
      <c r="G1721" s="1" t="str">
        <f>TEXT(Sales_tbl[[#This Row],[Order Date]],"YYY")</f>
        <v>2016</v>
      </c>
      <c r="H1721" t="s">
        <v>13</v>
      </c>
      <c r="I1721">
        <v>2</v>
      </c>
      <c r="J1721" s="4">
        <v>12.42</v>
      </c>
      <c r="K1721" s="4">
        <v>24.84</v>
      </c>
    </row>
    <row r="1722" spans="1:11" x14ac:dyDescent="0.25">
      <c r="A1722" t="s">
        <v>25</v>
      </c>
      <c r="B1722" t="s">
        <v>52</v>
      </c>
      <c r="C1722" t="s">
        <v>18</v>
      </c>
      <c r="D1722" t="s">
        <v>497</v>
      </c>
      <c r="E1722" s="1">
        <v>42495</v>
      </c>
      <c r="F1722" s="1" t="str">
        <f>TEXT(Sales_tbl[[#This Row],[Order Date]],"MMM")</f>
        <v>May</v>
      </c>
      <c r="G1722" s="1" t="str">
        <f>TEXT(Sales_tbl[[#This Row],[Order Date]],"YYY")</f>
        <v>2016</v>
      </c>
      <c r="H1722" t="s">
        <v>24</v>
      </c>
      <c r="I1722">
        <v>8</v>
      </c>
      <c r="J1722" s="4">
        <v>17.829999999999998</v>
      </c>
      <c r="K1722" s="4">
        <v>142.63999999999999</v>
      </c>
    </row>
    <row r="1723" spans="1:11" x14ac:dyDescent="0.25">
      <c r="A1723" t="s">
        <v>30</v>
      </c>
      <c r="B1723" t="s">
        <v>14</v>
      </c>
      <c r="C1723" t="s">
        <v>11</v>
      </c>
      <c r="D1723" t="s">
        <v>520</v>
      </c>
      <c r="E1723" s="1">
        <v>42495</v>
      </c>
      <c r="F1723" s="1" t="str">
        <f>TEXT(Sales_tbl[[#This Row],[Order Date]],"MMM")</f>
        <v>May</v>
      </c>
      <c r="G1723" s="1" t="str">
        <f>TEXT(Sales_tbl[[#This Row],[Order Date]],"YYY")</f>
        <v>2016</v>
      </c>
      <c r="H1723" t="s">
        <v>20</v>
      </c>
      <c r="I1723">
        <v>3</v>
      </c>
      <c r="J1723" s="4">
        <v>16.32</v>
      </c>
      <c r="K1723" s="4">
        <v>48.96</v>
      </c>
    </row>
    <row r="1724" spans="1:11" x14ac:dyDescent="0.25">
      <c r="A1724" t="s">
        <v>9</v>
      </c>
      <c r="B1724" t="s">
        <v>21</v>
      </c>
      <c r="C1724" t="s">
        <v>11</v>
      </c>
      <c r="D1724" t="s">
        <v>298</v>
      </c>
      <c r="E1724" s="1">
        <v>42495</v>
      </c>
      <c r="F1724" s="1" t="str">
        <f>TEXT(Sales_tbl[[#This Row],[Order Date]],"MMM")</f>
        <v>May</v>
      </c>
      <c r="G1724" s="1" t="str">
        <f>TEXT(Sales_tbl[[#This Row],[Order Date]],"YYY")</f>
        <v>2016</v>
      </c>
      <c r="H1724" t="s">
        <v>20</v>
      </c>
      <c r="I1724">
        <v>7</v>
      </c>
      <c r="J1724" s="4">
        <v>16.32</v>
      </c>
      <c r="K1724" s="4">
        <v>114.24000000000001</v>
      </c>
    </row>
    <row r="1725" spans="1:11" x14ac:dyDescent="0.25">
      <c r="A1725" t="s">
        <v>25</v>
      </c>
      <c r="B1725" t="s">
        <v>17</v>
      </c>
      <c r="C1725" t="s">
        <v>18</v>
      </c>
      <c r="D1725" t="s">
        <v>415</v>
      </c>
      <c r="E1725" s="1">
        <v>42495</v>
      </c>
      <c r="F1725" s="1" t="str">
        <f>TEXT(Sales_tbl[[#This Row],[Order Date]],"MMM")</f>
        <v>May</v>
      </c>
      <c r="G1725" s="1" t="str">
        <f>TEXT(Sales_tbl[[#This Row],[Order Date]],"YYY")</f>
        <v>2016</v>
      </c>
      <c r="H1725" t="s">
        <v>13</v>
      </c>
      <c r="I1725">
        <v>6</v>
      </c>
      <c r="J1725" s="4">
        <v>12.42</v>
      </c>
      <c r="K1725" s="4">
        <v>74.52</v>
      </c>
    </row>
    <row r="1726" spans="1:11" x14ac:dyDescent="0.25">
      <c r="A1726" t="s">
        <v>9</v>
      </c>
      <c r="B1726" t="s">
        <v>68</v>
      </c>
      <c r="C1726" t="s">
        <v>11</v>
      </c>
      <c r="D1726" t="s">
        <v>462</v>
      </c>
      <c r="E1726" s="1">
        <v>42495</v>
      </c>
      <c r="F1726" s="1" t="str">
        <f>TEXT(Sales_tbl[[#This Row],[Order Date]],"MMM")</f>
        <v>May</v>
      </c>
      <c r="G1726" s="1" t="str">
        <f>TEXT(Sales_tbl[[#This Row],[Order Date]],"YYY")</f>
        <v>2016</v>
      </c>
      <c r="H1726" t="s">
        <v>20</v>
      </c>
      <c r="I1726">
        <v>8</v>
      </c>
      <c r="J1726" s="4">
        <v>16.32</v>
      </c>
      <c r="K1726" s="4">
        <v>130.56</v>
      </c>
    </row>
    <row r="1727" spans="1:11" x14ac:dyDescent="0.25">
      <c r="A1727" t="s">
        <v>16</v>
      </c>
      <c r="B1727" t="s">
        <v>52</v>
      </c>
      <c r="C1727" t="s">
        <v>18</v>
      </c>
      <c r="D1727" t="s">
        <v>497</v>
      </c>
      <c r="E1727" s="1">
        <v>42496</v>
      </c>
      <c r="F1727" s="1" t="str">
        <f>TEXT(Sales_tbl[[#This Row],[Order Date]],"MMM")</f>
        <v>May</v>
      </c>
      <c r="G1727" s="1" t="str">
        <f>TEXT(Sales_tbl[[#This Row],[Order Date]],"YYY")</f>
        <v>2016</v>
      </c>
      <c r="H1727" t="s">
        <v>24</v>
      </c>
      <c r="I1727">
        <v>9</v>
      </c>
      <c r="J1727" s="4">
        <v>17.829999999999998</v>
      </c>
      <c r="K1727" s="4">
        <v>160.46999999999997</v>
      </c>
    </row>
    <row r="1728" spans="1:11" x14ac:dyDescent="0.25">
      <c r="A1728" t="s">
        <v>25</v>
      </c>
      <c r="B1728" t="s">
        <v>52</v>
      </c>
      <c r="C1728" t="s">
        <v>18</v>
      </c>
      <c r="D1728" t="s">
        <v>360</v>
      </c>
      <c r="E1728" s="1">
        <v>42496</v>
      </c>
      <c r="F1728" s="1" t="str">
        <f>TEXT(Sales_tbl[[#This Row],[Order Date]],"MMM")</f>
        <v>May</v>
      </c>
      <c r="G1728" s="1" t="str">
        <f>TEXT(Sales_tbl[[#This Row],[Order Date]],"YYY")</f>
        <v>2016</v>
      </c>
      <c r="H1728" t="s">
        <v>27</v>
      </c>
      <c r="I1728">
        <v>8</v>
      </c>
      <c r="J1728" s="4">
        <v>53.35</v>
      </c>
      <c r="K1728" s="4">
        <v>426.8</v>
      </c>
    </row>
    <row r="1729" spans="1:11" x14ac:dyDescent="0.25">
      <c r="A1729" t="s">
        <v>16</v>
      </c>
      <c r="B1729" t="s">
        <v>34</v>
      </c>
      <c r="C1729" t="s">
        <v>18</v>
      </c>
      <c r="D1729" t="s">
        <v>328</v>
      </c>
      <c r="E1729" s="1">
        <v>42496</v>
      </c>
      <c r="F1729" s="1" t="str">
        <f>TEXT(Sales_tbl[[#This Row],[Order Date]],"MMM")</f>
        <v>May</v>
      </c>
      <c r="G1729" s="1" t="str">
        <f>TEXT(Sales_tbl[[#This Row],[Order Date]],"YYY")</f>
        <v>2016</v>
      </c>
      <c r="H1729" t="s">
        <v>13</v>
      </c>
      <c r="I1729">
        <v>10</v>
      </c>
      <c r="J1729" s="4">
        <v>12.42</v>
      </c>
      <c r="K1729" s="4">
        <v>124.2</v>
      </c>
    </row>
    <row r="1730" spans="1:11" x14ac:dyDescent="0.25">
      <c r="A1730" t="s">
        <v>25</v>
      </c>
      <c r="B1730" t="s">
        <v>17</v>
      </c>
      <c r="C1730" t="s">
        <v>18</v>
      </c>
      <c r="D1730" t="s">
        <v>503</v>
      </c>
      <c r="E1730" s="1">
        <v>42496</v>
      </c>
      <c r="F1730" s="1" t="str">
        <f>TEXT(Sales_tbl[[#This Row],[Order Date]],"MMM")</f>
        <v>May</v>
      </c>
      <c r="G1730" s="1" t="str">
        <f>TEXT(Sales_tbl[[#This Row],[Order Date]],"YYY")</f>
        <v>2016</v>
      </c>
      <c r="H1730" t="s">
        <v>13</v>
      </c>
      <c r="I1730">
        <v>3</v>
      </c>
      <c r="J1730" s="4">
        <v>12.42</v>
      </c>
      <c r="K1730" s="4">
        <v>37.26</v>
      </c>
    </row>
    <row r="1731" spans="1:11" x14ac:dyDescent="0.25">
      <c r="A1731" t="s">
        <v>9</v>
      </c>
      <c r="B1731" t="s">
        <v>21</v>
      </c>
      <c r="C1731" t="s">
        <v>11</v>
      </c>
      <c r="D1731" t="s">
        <v>368</v>
      </c>
      <c r="E1731" s="1">
        <v>42496</v>
      </c>
      <c r="F1731" s="1" t="str">
        <f>TEXT(Sales_tbl[[#This Row],[Order Date]],"MMM")</f>
        <v>May</v>
      </c>
      <c r="G1731" s="1" t="str">
        <f>TEXT(Sales_tbl[[#This Row],[Order Date]],"YYY")</f>
        <v>2016</v>
      </c>
      <c r="H1731" t="s">
        <v>27</v>
      </c>
      <c r="I1731">
        <v>6</v>
      </c>
      <c r="J1731" s="4">
        <v>53.35</v>
      </c>
      <c r="K1731" s="4">
        <v>320.10000000000002</v>
      </c>
    </row>
    <row r="1732" spans="1:11" x14ac:dyDescent="0.25">
      <c r="A1732" t="s">
        <v>16</v>
      </c>
      <c r="B1732" t="s">
        <v>17</v>
      </c>
      <c r="C1732" t="s">
        <v>18</v>
      </c>
      <c r="D1732" t="s">
        <v>488</v>
      </c>
      <c r="E1732" s="1">
        <v>42496</v>
      </c>
      <c r="F1732" s="1" t="str">
        <f>TEXT(Sales_tbl[[#This Row],[Order Date]],"MMM")</f>
        <v>May</v>
      </c>
      <c r="G1732" s="1" t="str">
        <f>TEXT(Sales_tbl[[#This Row],[Order Date]],"YYY")</f>
        <v>2016</v>
      </c>
      <c r="H1732" t="s">
        <v>24</v>
      </c>
      <c r="I1732">
        <v>9</v>
      </c>
      <c r="J1732" s="4">
        <v>17.829999999999998</v>
      </c>
      <c r="K1732" s="4">
        <v>160.46999999999997</v>
      </c>
    </row>
    <row r="1733" spans="1:11" x14ac:dyDescent="0.25">
      <c r="A1733" t="s">
        <v>30</v>
      </c>
      <c r="B1733" t="s">
        <v>21</v>
      </c>
      <c r="C1733" t="s">
        <v>11</v>
      </c>
      <c r="D1733" t="s">
        <v>189</v>
      </c>
      <c r="E1733" s="1">
        <v>42496</v>
      </c>
      <c r="F1733" s="1" t="str">
        <f>TEXT(Sales_tbl[[#This Row],[Order Date]],"MMM")</f>
        <v>May</v>
      </c>
      <c r="G1733" s="1" t="str">
        <f>TEXT(Sales_tbl[[#This Row],[Order Date]],"YYY")</f>
        <v>2016</v>
      </c>
      <c r="H1733" t="s">
        <v>13</v>
      </c>
      <c r="I1733">
        <v>9</v>
      </c>
      <c r="J1733" s="4">
        <v>12.42</v>
      </c>
      <c r="K1733" s="4">
        <v>111.78</v>
      </c>
    </row>
    <row r="1734" spans="1:11" x14ac:dyDescent="0.25">
      <c r="A1734" t="s">
        <v>9</v>
      </c>
      <c r="B1734" t="s">
        <v>14</v>
      </c>
      <c r="C1734" t="s">
        <v>11</v>
      </c>
      <c r="D1734" t="s">
        <v>307</v>
      </c>
      <c r="E1734" s="1">
        <v>42496</v>
      </c>
      <c r="F1734" s="1" t="str">
        <f>TEXT(Sales_tbl[[#This Row],[Order Date]],"MMM")</f>
        <v>May</v>
      </c>
      <c r="G1734" s="1" t="str">
        <f>TEXT(Sales_tbl[[#This Row],[Order Date]],"YYY")</f>
        <v>2016</v>
      </c>
      <c r="H1734" t="s">
        <v>24</v>
      </c>
      <c r="I1734">
        <v>10</v>
      </c>
      <c r="J1734" s="4">
        <v>17.829999999999998</v>
      </c>
      <c r="K1734" s="4">
        <v>178.29999999999998</v>
      </c>
    </row>
    <row r="1735" spans="1:11" x14ac:dyDescent="0.25">
      <c r="A1735" t="s">
        <v>9</v>
      </c>
      <c r="B1735" t="s">
        <v>14</v>
      </c>
      <c r="C1735" t="s">
        <v>11</v>
      </c>
      <c r="D1735" t="s">
        <v>120</v>
      </c>
      <c r="E1735" s="1">
        <v>42496</v>
      </c>
      <c r="F1735" s="1" t="str">
        <f>TEXT(Sales_tbl[[#This Row],[Order Date]],"MMM")</f>
        <v>May</v>
      </c>
      <c r="G1735" s="1" t="str">
        <f>TEXT(Sales_tbl[[#This Row],[Order Date]],"YYY")</f>
        <v>2016</v>
      </c>
      <c r="H1735" t="s">
        <v>20</v>
      </c>
      <c r="I1735">
        <v>7</v>
      </c>
      <c r="J1735" s="4">
        <v>16.32</v>
      </c>
      <c r="K1735" s="4">
        <v>114.24000000000001</v>
      </c>
    </row>
    <row r="1736" spans="1:11" x14ac:dyDescent="0.25">
      <c r="A1736" t="s">
        <v>9</v>
      </c>
      <c r="B1736" t="s">
        <v>10</v>
      </c>
      <c r="C1736" t="s">
        <v>11</v>
      </c>
      <c r="D1736" t="s">
        <v>308</v>
      </c>
      <c r="E1736" s="1">
        <v>42496</v>
      </c>
      <c r="F1736" s="1" t="str">
        <f>TEXT(Sales_tbl[[#This Row],[Order Date]],"MMM")</f>
        <v>May</v>
      </c>
      <c r="G1736" s="1" t="str">
        <f>TEXT(Sales_tbl[[#This Row],[Order Date]],"YYY")</f>
        <v>2016</v>
      </c>
      <c r="H1736" t="s">
        <v>13</v>
      </c>
      <c r="I1736">
        <v>4</v>
      </c>
      <c r="J1736" s="4">
        <v>12.42</v>
      </c>
      <c r="K1736" s="4">
        <v>49.68</v>
      </c>
    </row>
    <row r="1737" spans="1:11" x14ac:dyDescent="0.25">
      <c r="A1737" t="s">
        <v>46</v>
      </c>
      <c r="B1737" t="s">
        <v>14</v>
      </c>
      <c r="C1737" t="s">
        <v>11</v>
      </c>
      <c r="D1737" t="s">
        <v>54</v>
      </c>
      <c r="E1737" s="1">
        <v>42497</v>
      </c>
      <c r="F1737" s="1" t="str">
        <f>TEXT(Sales_tbl[[#This Row],[Order Date]],"MMM")</f>
        <v>May</v>
      </c>
      <c r="G1737" s="1" t="str">
        <f>TEXT(Sales_tbl[[#This Row],[Order Date]],"YYY")</f>
        <v>2016</v>
      </c>
      <c r="H1737" t="s">
        <v>13</v>
      </c>
      <c r="I1737">
        <v>1</v>
      </c>
      <c r="J1737" s="4">
        <v>12.42</v>
      </c>
      <c r="K1737" s="4">
        <v>12.42</v>
      </c>
    </row>
    <row r="1738" spans="1:11" x14ac:dyDescent="0.25">
      <c r="A1738" t="s">
        <v>25</v>
      </c>
      <c r="B1738" t="s">
        <v>34</v>
      </c>
      <c r="C1738" t="s">
        <v>18</v>
      </c>
      <c r="D1738" t="s">
        <v>254</v>
      </c>
      <c r="E1738" s="1">
        <v>42497</v>
      </c>
      <c r="F1738" s="1" t="str">
        <f>TEXT(Sales_tbl[[#This Row],[Order Date]],"MMM")</f>
        <v>May</v>
      </c>
      <c r="G1738" s="1" t="str">
        <f>TEXT(Sales_tbl[[#This Row],[Order Date]],"YYY")</f>
        <v>2016</v>
      </c>
      <c r="H1738" t="s">
        <v>13</v>
      </c>
      <c r="I1738">
        <v>1</v>
      </c>
      <c r="J1738" s="4">
        <v>12.42</v>
      </c>
      <c r="K1738" s="4">
        <v>12.42</v>
      </c>
    </row>
    <row r="1739" spans="1:11" x14ac:dyDescent="0.25">
      <c r="A1739" t="s">
        <v>9</v>
      </c>
      <c r="B1739" t="s">
        <v>21</v>
      </c>
      <c r="C1739" t="s">
        <v>11</v>
      </c>
      <c r="D1739" t="s">
        <v>268</v>
      </c>
      <c r="E1739" s="1">
        <v>42497</v>
      </c>
      <c r="F1739" s="1" t="str">
        <f>TEXT(Sales_tbl[[#This Row],[Order Date]],"MMM")</f>
        <v>May</v>
      </c>
      <c r="G1739" s="1" t="str">
        <f>TEXT(Sales_tbl[[#This Row],[Order Date]],"YYY")</f>
        <v>2016</v>
      </c>
      <c r="H1739" t="s">
        <v>20</v>
      </c>
      <c r="I1739">
        <v>8</v>
      </c>
      <c r="J1739" s="4">
        <v>16.32</v>
      </c>
      <c r="K1739" s="4">
        <v>130.56</v>
      </c>
    </row>
    <row r="1740" spans="1:11" x14ac:dyDescent="0.25">
      <c r="A1740" t="s">
        <v>30</v>
      </c>
      <c r="B1740" t="s">
        <v>14</v>
      </c>
      <c r="C1740" t="s">
        <v>11</v>
      </c>
      <c r="D1740" t="s">
        <v>431</v>
      </c>
      <c r="E1740" s="1">
        <v>42497</v>
      </c>
      <c r="F1740" s="1" t="str">
        <f>TEXT(Sales_tbl[[#This Row],[Order Date]],"MMM")</f>
        <v>May</v>
      </c>
      <c r="G1740" s="1" t="str">
        <f>TEXT(Sales_tbl[[#This Row],[Order Date]],"YYY")</f>
        <v>2016</v>
      </c>
      <c r="H1740" t="s">
        <v>24</v>
      </c>
      <c r="I1740">
        <v>9</v>
      </c>
      <c r="J1740" s="4">
        <v>17.829999999999998</v>
      </c>
      <c r="K1740" s="4">
        <v>160.46999999999997</v>
      </c>
    </row>
    <row r="1741" spans="1:11" x14ac:dyDescent="0.25">
      <c r="A1741" t="s">
        <v>9</v>
      </c>
      <c r="B1741" t="s">
        <v>14</v>
      </c>
      <c r="C1741" t="s">
        <v>11</v>
      </c>
      <c r="D1741" t="s">
        <v>290</v>
      </c>
      <c r="E1741" s="1">
        <v>42497</v>
      </c>
      <c r="F1741" s="1" t="str">
        <f>TEXT(Sales_tbl[[#This Row],[Order Date]],"MMM")</f>
        <v>May</v>
      </c>
      <c r="G1741" s="1" t="str">
        <f>TEXT(Sales_tbl[[#This Row],[Order Date]],"YYY")</f>
        <v>2016</v>
      </c>
      <c r="H1741" t="s">
        <v>20</v>
      </c>
      <c r="I1741">
        <v>1</v>
      </c>
      <c r="J1741" s="4">
        <v>16.32</v>
      </c>
      <c r="K1741" s="4">
        <v>16.32</v>
      </c>
    </row>
    <row r="1742" spans="1:11" x14ac:dyDescent="0.25">
      <c r="A1742" t="s">
        <v>16</v>
      </c>
      <c r="B1742" t="s">
        <v>122</v>
      </c>
      <c r="C1742" t="s">
        <v>18</v>
      </c>
      <c r="D1742" t="s">
        <v>141</v>
      </c>
      <c r="E1742" s="1">
        <v>42497</v>
      </c>
      <c r="F1742" s="1" t="str">
        <f>TEXT(Sales_tbl[[#This Row],[Order Date]],"MMM")</f>
        <v>May</v>
      </c>
      <c r="G1742" s="1" t="str">
        <f>TEXT(Sales_tbl[[#This Row],[Order Date]],"YYY")</f>
        <v>2016</v>
      </c>
      <c r="H1742" t="s">
        <v>20</v>
      </c>
      <c r="I1742">
        <v>2</v>
      </c>
      <c r="J1742" s="4">
        <v>16.32</v>
      </c>
      <c r="K1742" s="4">
        <v>32.64</v>
      </c>
    </row>
    <row r="1743" spans="1:11" x14ac:dyDescent="0.25">
      <c r="A1743" t="s">
        <v>30</v>
      </c>
      <c r="B1743" t="s">
        <v>10</v>
      </c>
      <c r="C1743" t="s">
        <v>11</v>
      </c>
      <c r="D1743" t="s">
        <v>457</v>
      </c>
      <c r="E1743" s="1">
        <v>42497</v>
      </c>
      <c r="F1743" s="1" t="str">
        <f>TEXT(Sales_tbl[[#This Row],[Order Date]],"MMM")</f>
        <v>May</v>
      </c>
      <c r="G1743" s="1" t="str">
        <f>TEXT(Sales_tbl[[#This Row],[Order Date]],"YYY")</f>
        <v>2016</v>
      </c>
      <c r="H1743" t="s">
        <v>13</v>
      </c>
      <c r="I1743">
        <v>10</v>
      </c>
      <c r="J1743" s="4">
        <v>12.42</v>
      </c>
      <c r="K1743" s="4">
        <v>124.2</v>
      </c>
    </row>
    <row r="1744" spans="1:11" x14ac:dyDescent="0.25">
      <c r="A1744" t="s">
        <v>25</v>
      </c>
      <c r="B1744" t="s">
        <v>52</v>
      </c>
      <c r="C1744" t="s">
        <v>18</v>
      </c>
      <c r="D1744" t="s">
        <v>365</v>
      </c>
      <c r="E1744" s="1">
        <v>42497</v>
      </c>
      <c r="F1744" s="1" t="str">
        <f>TEXT(Sales_tbl[[#This Row],[Order Date]],"MMM")</f>
        <v>May</v>
      </c>
      <c r="G1744" s="1" t="str">
        <f>TEXT(Sales_tbl[[#This Row],[Order Date]],"YYY")</f>
        <v>2016</v>
      </c>
      <c r="H1744" t="s">
        <v>13</v>
      </c>
      <c r="I1744">
        <v>7</v>
      </c>
      <c r="J1744" s="4">
        <v>12.42</v>
      </c>
      <c r="K1744" s="4">
        <v>86.94</v>
      </c>
    </row>
    <row r="1745" spans="1:11" x14ac:dyDescent="0.25">
      <c r="A1745" t="s">
        <v>9</v>
      </c>
      <c r="B1745" t="s">
        <v>10</v>
      </c>
      <c r="C1745" t="s">
        <v>11</v>
      </c>
      <c r="D1745" t="s">
        <v>395</v>
      </c>
      <c r="E1745" s="1">
        <v>42497</v>
      </c>
      <c r="F1745" s="1" t="str">
        <f>TEXT(Sales_tbl[[#This Row],[Order Date]],"MMM")</f>
        <v>May</v>
      </c>
      <c r="G1745" s="1" t="str">
        <f>TEXT(Sales_tbl[[#This Row],[Order Date]],"YYY")</f>
        <v>2016</v>
      </c>
      <c r="H1745" t="s">
        <v>24</v>
      </c>
      <c r="I1745">
        <v>1</v>
      </c>
      <c r="J1745" s="4">
        <v>17.829999999999998</v>
      </c>
      <c r="K1745" s="4">
        <v>17.829999999999998</v>
      </c>
    </row>
    <row r="1746" spans="1:11" x14ac:dyDescent="0.25">
      <c r="A1746" t="s">
        <v>16</v>
      </c>
      <c r="B1746" t="s">
        <v>17</v>
      </c>
      <c r="C1746" t="s">
        <v>18</v>
      </c>
      <c r="D1746" t="s">
        <v>66</v>
      </c>
      <c r="E1746" s="1">
        <v>42497</v>
      </c>
      <c r="F1746" s="1" t="str">
        <f>TEXT(Sales_tbl[[#This Row],[Order Date]],"MMM")</f>
        <v>May</v>
      </c>
      <c r="G1746" s="1" t="str">
        <f>TEXT(Sales_tbl[[#This Row],[Order Date]],"YYY")</f>
        <v>2016</v>
      </c>
      <c r="H1746" t="s">
        <v>20</v>
      </c>
      <c r="I1746">
        <v>3</v>
      </c>
      <c r="J1746" s="4">
        <v>16.32</v>
      </c>
      <c r="K1746" s="4">
        <v>48.96</v>
      </c>
    </row>
    <row r="1747" spans="1:11" x14ac:dyDescent="0.25">
      <c r="A1747" t="s">
        <v>25</v>
      </c>
      <c r="B1747" t="s">
        <v>34</v>
      </c>
      <c r="C1747" t="s">
        <v>18</v>
      </c>
      <c r="D1747" t="s">
        <v>371</v>
      </c>
      <c r="E1747" s="1">
        <v>42497</v>
      </c>
      <c r="F1747" s="1" t="str">
        <f>TEXT(Sales_tbl[[#This Row],[Order Date]],"MMM")</f>
        <v>May</v>
      </c>
      <c r="G1747" s="1" t="str">
        <f>TEXT(Sales_tbl[[#This Row],[Order Date]],"YYY")</f>
        <v>2016</v>
      </c>
      <c r="H1747" t="s">
        <v>24</v>
      </c>
      <c r="I1747">
        <v>2</v>
      </c>
      <c r="J1747" s="4">
        <v>17.829999999999998</v>
      </c>
      <c r="K1747" s="4">
        <v>35.659999999999997</v>
      </c>
    </row>
    <row r="1748" spans="1:11" x14ac:dyDescent="0.25">
      <c r="A1748" t="s">
        <v>25</v>
      </c>
      <c r="B1748" t="s">
        <v>17</v>
      </c>
      <c r="C1748" t="s">
        <v>18</v>
      </c>
      <c r="D1748" t="s">
        <v>525</v>
      </c>
      <c r="E1748" s="1">
        <v>42497</v>
      </c>
      <c r="F1748" s="1" t="str">
        <f>TEXT(Sales_tbl[[#This Row],[Order Date]],"MMM")</f>
        <v>May</v>
      </c>
      <c r="G1748" s="1" t="str">
        <f>TEXT(Sales_tbl[[#This Row],[Order Date]],"YYY")</f>
        <v>2016</v>
      </c>
      <c r="H1748" t="s">
        <v>20</v>
      </c>
      <c r="I1748">
        <v>9</v>
      </c>
      <c r="J1748" s="4">
        <v>16.32</v>
      </c>
      <c r="K1748" s="4">
        <v>146.88</v>
      </c>
    </row>
    <row r="1749" spans="1:11" x14ac:dyDescent="0.25">
      <c r="A1749" t="s">
        <v>9</v>
      </c>
      <c r="B1749" t="s">
        <v>21</v>
      </c>
      <c r="C1749" t="s">
        <v>11</v>
      </c>
      <c r="D1749" t="s">
        <v>275</v>
      </c>
      <c r="E1749" s="1">
        <v>42497</v>
      </c>
      <c r="F1749" s="1" t="str">
        <f>TEXT(Sales_tbl[[#This Row],[Order Date]],"MMM")</f>
        <v>May</v>
      </c>
      <c r="G1749" s="1" t="str">
        <f>TEXT(Sales_tbl[[#This Row],[Order Date]],"YYY")</f>
        <v>2016</v>
      </c>
      <c r="H1749" t="s">
        <v>24</v>
      </c>
      <c r="I1749">
        <v>1</v>
      </c>
      <c r="J1749" s="4">
        <v>17.829999999999998</v>
      </c>
      <c r="K1749" s="4">
        <v>17.829999999999998</v>
      </c>
    </row>
    <row r="1750" spans="1:11" x14ac:dyDescent="0.25">
      <c r="A1750" t="s">
        <v>30</v>
      </c>
      <c r="B1750" t="s">
        <v>14</v>
      </c>
      <c r="C1750" t="s">
        <v>11</v>
      </c>
      <c r="D1750" t="s">
        <v>135</v>
      </c>
      <c r="E1750" s="1">
        <v>42497</v>
      </c>
      <c r="F1750" s="1" t="str">
        <f>TEXT(Sales_tbl[[#This Row],[Order Date]],"MMM")</f>
        <v>May</v>
      </c>
      <c r="G1750" s="1" t="str">
        <f>TEXT(Sales_tbl[[#This Row],[Order Date]],"YYY")</f>
        <v>2016</v>
      </c>
      <c r="H1750" t="s">
        <v>13</v>
      </c>
      <c r="I1750">
        <v>8</v>
      </c>
      <c r="J1750" s="4">
        <v>12.42</v>
      </c>
      <c r="K1750" s="4">
        <v>99.36</v>
      </c>
    </row>
    <row r="1751" spans="1:11" x14ac:dyDescent="0.25">
      <c r="A1751" t="s">
        <v>25</v>
      </c>
      <c r="B1751" t="s">
        <v>17</v>
      </c>
      <c r="C1751" t="s">
        <v>18</v>
      </c>
      <c r="D1751" t="s">
        <v>460</v>
      </c>
      <c r="E1751" s="1">
        <v>42497</v>
      </c>
      <c r="F1751" s="1" t="str">
        <f>TEXT(Sales_tbl[[#This Row],[Order Date]],"MMM")</f>
        <v>May</v>
      </c>
      <c r="G1751" s="1" t="str">
        <f>TEXT(Sales_tbl[[#This Row],[Order Date]],"YYY")</f>
        <v>2016</v>
      </c>
      <c r="H1751" t="s">
        <v>27</v>
      </c>
      <c r="I1751">
        <v>2</v>
      </c>
      <c r="J1751" s="4">
        <v>53.35</v>
      </c>
      <c r="K1751" s="4">
        <v>106.7</v>
      </c>
    </row>
    <row r="1752" spans="1:11" x14ac:dyDescent="0.25">
      <c r="A1752" t="s">
        <v>25</v>
      </c>
      <c r="B1752" t="s">
        <v>17</v>
      </c>
      <c r="C1752" t="s">
        <v>18</v>
      </c>
      <c r="D1752" t="s">
        <v>332</v>
      </c>
      <c r="E1752" s="1">
        <v>42497</v>
      </c>
      <c r="F1752" s="1" t="str">
        <f>TEXT(Sales_tbl[[#This Row],[Order Date]],"MMM")</f>
        <v>May</v>
      </c>
      <c r="G1752" s="1" t="str">
        <f>TEXT(Sales_tbl[[#This Row],[Order Date]],"YYY")</f>
        <v>2016</v>
      </c>
      <c r="H1752" t="s">
        <v>24</v>
      </c>
      <c r="I1752">
        <v>9</v>
      </c>
      <c r="J1752" s="4">
        <v>17.829999999999998</v>
      </c>
      <c r="K1752" s="4">
        <v>160.46999999999997</v>
      </c>
    </row>
    <row r="1753" spans="1:11" x14ac:dyDescent="0.25">
      <c r="A1753" t="s">
        <v>9</v>
      </c>
      <c r="B1753" t="s">
        <v>21</v>
      </c>
      <c r="C1753" t="s">
        <v>11</v>
      </c>
      <c r="D1753" t="s">
        <v>189</v>
      </c>
      <c r="E1753" s="1">
        <v>42497</v>
      </c>
      <c r="F1753" s="1" t="str">
        <f>TEXT(Sales_tbl[[#This Row],[Order Date]],"MMM")</f>
        <v>May</v>
      </c>
      <c r="G1753" s="1" t="str">
        <f>TEXT(Sales_tbl[[#This Row],[Order Date]],"YYY")</f>
        <v>2016</v>
      </c>
      <c r="H1753" t="s">
        <v>13</v>
      </c>
      <c r="I1753">
        <v>9</v>
      </c>
      <c r="J1753" s="4">
        <v>12.42</v>
      </c>
      <c r="K1753" s="4">
        <v>111.78</v>
      </c>
    </row>
    <row r="1754" spans="1:11" x14ac:dyDescent="0.25">
      <c r="A1754" t="s">
        <v>9</v>
      </c>
      <c r="B1754" t="s">
        <v>14</v>
      </c>
      <c r="C1754" t="s">
        <v>11</v>
      </c>
      <c r="D1754" t="s">
        <v>201</v>
      </c>
      <c r="E1754" s="1">
        <v>42498</v>
      </c>
      <c r="F1754" s="1" t="str">
        <f>TEXT(Sales_tbl[[#This Row],[Order Date]],"MMM")</f>
        <v>May</v>
      </c>
      <c r="G1754" s="1" t="str">
        <f>TEXT(Sales_tbl[[#This Row],[Order Date]],"YYY")</f>
        <v>2016</v>
      </c>
      <c r="H1754" t="s">
        <v>13</v>
      </c>
      <c r="I1754">
        <v>7</v>
      </c>
      <c r="J1754" s="4">
        <v>12.42</v>
      </c>
      <c r="K1754" s="4">
        <v>86.94</v>
      </c>
    </row>
    <row r="1755" spans="1:11" x14ac:dyDescent="0.25">
      <c r="A1755" t="s">
        <v>25</v>
      </c>
      <c r="B1755" t="s">
        <v>52</v>
      </c>
      <c r="C1755" t="s">
        <v>18</v>
      </c>
      <c r="D1755" t="s">
        <v>115</v>
      </c>
      <c r="E1755" s="1">
        <v>42498</v>
      </c>
      <c r="F1755" s="1" t="str">
        <f>TEXT(Sales_tbl[[#This Row],[Order Date]],"MMM")</f>
        <v>May</v>
      </c>
      <c r="G1755" s="1" t="str">
        <f>TEXT(Sales_tbl[[#This Row],[Order Date]],"YYY")</f>
        <v>2016</v>
      </c>
      <c r="H1755" t="s">
        <v>27</v>
      </c>
      <c r="I1755">
        <v>10</v>
      </c>
      <c r="J1755" s="4">
        <v>53.35</v>
      </c>
      <c r="K1755" s="4">
        <v>533.5</v>
      </c>
    </row>
    <row r="1756" spans="1:11" x14ac:dyDescent="0.25">
      <c r="A1756" t="s">
        <v>9</v>
      </c>
      <c r="B1756" t="s">
        <v>68</v>
      </c>
      <c r="C1756" t="s">
        <v>11</v>
      </c>
      <c r="D1756" t="s">
        <v>163</v>
      </c>
      <c r="E1756" s="1">
        <v>42498</v>
      </c>
      <c r="F1756" s="1" t="str">
        <f>TEXT(Sales_tbl[[#This Row],[Order Date]],"MMM")</f>
        <v>May</v>
      </c>
      <c r="G1756" s="1" t="str">
        <f>TEXT(Sales_tbl[[#This Row],[Order Date]],"YYY")</f>
        <v>2016</v>
      </c>
      <c r="H1756" t="s">
        <v>13</v>
      </c>
      <c r="I1756">
        <v>7</v>
      </c>
      <c r="J1756" s="4">
        <v>12.42</v>
      </c>
      <c r="K1756" s="4">
        <v>86.94</v>
      </c>
    </row>
    <row r="1757" spans="1:11" x14ac:dyDescent="0.25">
      <c r="A1757" t="s">
        <v>9</v>
      </c>
      <c r="B1757" t="s">
        <v>21</v>
      </c>
      <c r="C1757" t="s">
        <v>11</v>
      </c>
      <c r="D1757" t="s">
        <v>96</v>
      </c>
      <c r="E1757" s="1">
        <v>42498</v>
      </c>
      <c r="F1757" s="1" t="str">
        <f>TEXT(Sales_tbl[[#This Row],[Order Date]],"MMM")</f>
        <v>May</v>
      </c>
      <c r="G1757" s="1" t="str">
        <f>TEXT(Sales_tbl[[#This Row],[Order Date]],"YYY")</f>
        <v>2016</v>
      </c>
      <c r="H1757" t="s">
        <v>13</v>
      </c>
      <c r="I1757">
        <v>2</v>
      </c>
      <c r="J1757" s="4">
        <v>12.42</v>
      </c>
      <c r="K1757" s="4">
        <v>24.84</v>
      </c>
    </row>
    <row r="1758" spans="1:11" x14ac:dyDescent="0.25">
      <c r="A1758" t="s">
        <v>16</v>
      </c>
      <c r="B1758" t="s">
        <v>17</v>
      </c>
      <c r="C1758" t="s">
        <v>18</v>
      </c>
      <c r="D1758" t="s">
        <v>436</v>
      </c>
      <c r="E1758" s="1">
        <v>42498</v>
      </c>
      <c r="F1758" s="1" t="str">
        <f>TEXT(Sales_tbl[[#This Row],[Order Date]],"MMM")</f>
        <v>May</v>
      </c>
      <c r="G1758" s="1" t="str">
        <f>TEXT(Sales_tbl[[#This Row],[Order Date]],"YYY")</f>
        <v>2016</v>
      </c>
      <c r="H1758" t="s">
        <v>27</v>
      </c>
      <c r="I1758">
        <v>9</v>
      </c>
      <c r="J1758" s="4">
        <v>53.35</v>
      </c>
      <c r="K1758" s="4">
        <v>480.15000000000003</v>
      </c>
    </row>
    <row r="1759" spans="1:11" x14ac:dyDescent="0.25">
      <c r="A1759" t="s">
        <v>9</v>
      </c>
      <c r="B1759" t="s">
        <v>10</v>
      </c>
      <c r="C1759" t="s">
        <v>11</v>
      </c>
      <c r="D1759" t="s">
        <v>370</v>
      </c>
      <c r="E1759" s="1">
        <v>42498</v>
      </c>
      <c r="F1759" s="1" t="str">
        <f>TEXT(Sales_tbl[[#This Row],[Order Date]],"MMM")</f>
        <v>May</v>
      </c>
      <c r="G1759" s="1" t="str">
        <f>TEXT(Sales_tbl[[#This Row],[Order Date]],"YYY")</f>
        <v>2016</v>
      </c>
      <c r="H1759" t="s">
        <v>24</v>
      </c>
      <c r="I1759">
        <v>1</v>
      </c>
      <c r="J1759" s="4">
        <v>17.829999999999998</v>
      </c>
      <c r="K1759" s="4">
        <v>17.829999999999998</v>
      </c>
    </row>
    <row r="1760" spans="1:11" x14ac:dyDescent="0.25">
      <c r="A1760" t="s">
        <v>46</v>
      </c>
      <c r="B1760" t="s">
        <v>10</v>
      </c>
      <c r="C1760" t="s">
        <v>11</v>
      </c>
      <c r="D1760" t="s">
        <v>500</v>
      </c>
      <c r="E1760" s="1">
        <v>42498</v>
      </c>
      <c r="F1760" s="1" t="str">
        <f>TEXT(Sales_tbl[[#This Row],[Order Date]],"MMM")</f>
        <v>May</v>
      </c>
      <c r="G1760" s="1" t="str">
        <f>TEXT(Sales_tbl[[#This Row],[Order Date]],"YYY")</f>
        <v>2016</v>
      </c>
      <c r="H1760" t="s">
        <v>20</v>
      </c>
      <c r="I1760">
        <v>10</v>
      </c>
      <c r="J1760" s="4">
        <v>16.32</v>
      </c>
      <c r="K1760" s="4">
        <v>163.19999999999999</v>
      </c>
    </row>
    <row r="1761" spans="1:11" x14ac:dyDescent="0.25">
      <c r="A1761" t="s">
        <v>16</v>
      </c>
      <c r="B1761" t="s">
        <v>122</v>
      </c>
      <c r="C1761" t="s">
        <v>18</v>
      </c>
      <c r="D1761" t="s">
        <v>141</v>
      </c>
      <c r="E1761" s="1">
        <v>42498</v>
      </c>
      <c r="F1761" s="1" t="str">
        <f>TEXT(Sales_tbl[[#This Row],[Order Date]],"MMM")</f>
        <v>May</v>
      </c>
      <c r="G1761" s="1" t="str">
        <f>TEXT(Sales_tbl[[#This Row],[Order Date]],"YYY")</f>
        <v>2016</v>
      </c>
      <c r="H1761" t="s">
        <v>24</v>
      </c>
      <c r="I1761">
        <v>7</v>
      </c>
      <c r="J1761" s="4">
        <v>17.829999999999998</v>
      </c>
      <c r="K1761" s="4">
        <v>124.80999999999999</v>
      </c>
    </row>
    <row r="1762" spans="1:11" x14ac:dyDescent="0.25">
      <c r="A1762" t="s">
        <v>25</v>
      </c>
      <c r="B1762" t="s">
        <v>34</v>
      </c>
      <c r="C1762" t="s">
        <v>18</v>
      </c>
      <c r="D1762" t="s">
        <v>157</v>
      </c>
      <c r="E1762" s="1">
        <v>42498</v>
      </c>
      <c r="F1762" s="1" t="str">
        <f>TEXT(Sales_tbl[[#This Row],[Order Date]],"MMM")</f>
        <v>May</v>
      </c>
      <c r="G1762" s="1" t="str">
        <f>TEXT(Sales_tbl[[#This Row],[Order Date]],"YYY")</f>
        <v>2016</v>
      </c>
      <c r="H1762" t="s">
        <v>24</v>
      </c>
      <c r="I1762">
        <v>2</v>
      </c>
      <c r="J1762" s="4">
        <v>17.829999999999998</v>
      </c>
      <c r="K1762" s="4">
        <v>35.659999999999997</v>
      </c>
    </row>
    <row r="1763" spans="1:11" x14ac:dyDescent="0.25">
      <c r="A1763" t="s">
        <v>25</v>
      </c>
      <c r="B1763" t="s">
        <v>34</v>
      </c>
      <c r="C1763" t="s">
        <v>18</v>
      </c>
      <c r="D1763" t="s">
        <v>254</v>
      </c>
      <c r="E1763" s="1">
        <v>42498</v>
      </c>
      <c r="F1763" s="1" t="str">
        <f>TEXT(Sales_tbl[[#This Row],[Order Date]],"MMM")</f>
        <v>May</v>
      </c>
      <c r="G1763" s="1" t="str">
        <f>TEXT(Sales_tbl[[#This Row],[Order Date]],"YYY")</f>
        <v>2016</v>
      </c>
      <c r="H1763" t="s">
        <v>13</v>
      </c>
      <c r="I1763">
        <v>10</v>
      </c>
      <c r="J1763" s="4">
        <v>12.42</v>
      </c>
      <c r="K1763" s="4">
        <v>124.2</v>
      </c>
    </row>
    <row r="1764" spans="1:11" x14ac:dyDescent="0.25">
      <c r="A1764" t="s">
        <v>25</v>
      </c>
      <c r="B1764" t="s">
        <v>52</v>
      </c>
      <c r="C1764" t="s">
        <v>18</v>
      </c>
      <c r="D1764" t="s">
        <v>243</v>
      </c>
      <c r="E1764" s="1">
        <v>42498</v>
      </c>
      <c r="F1764" s="1" t="str">
        <f>TEXT(Sales_tbl[[#This Row],[Order Date]],"MMM")</f>
        <v>May</v>
      </c>
      <c r="G1764" s="1" t="str">
        <f>TEXT(Sales_tbl[[#This Row],[Order Date]],"YYY")</f>
        <v>2016</v>
      </c>
      <c r="H1764" t="s">
        <v>13</v>
      </c>
      <c r="I1764">
        <v>4</v>
      </c>
      <c r="J1764" s="4">
        <v>12.42</v>
      </c>
      <c r="K1764" s="4">
        <v>49.68</v>
      </c>
    </row>
    <row r="1765" spans="1:11" x14ac:dyDescent="0.25">
      <c r="A1765" t="s">
        <v>9</v>
      </c>
      <c r="B1765" t="s">
        <v>14</v>
      </c>
      <c r="C1765" t="s">
        <v>11</v>
      </c>
      <c r="D1765" t="s">
        <v>177</v>
      </c>
      <c r="E1765" s="1">
        <v>42498</v>
      </c>
      <c r="F1765" s="1" t="str">
        <f>TEXT(Sales_tbl[[#This Row],[Order Date]],"MMM")</f>
        <v>May</v>
      </c>
      <c r="G1765" s="1" t="str">
        <f>TEXT(Sales_tbl[[#This Row],[Order Date]],"YYY")</f>
        <v>2016</v>
      </c>
      <c r="H1765" t="s">
        <v>13</v>
      </c>
      <c r="I1765">
        <v>3</v>
      </c>
      <c r="J1765" s="4">
        <v>12.42</v>
      </c>
      <c r="K1765" s="4">
        <v>37.26</v>
      </c>
    </row>
    <row r="1766" spans="1:11" x14ac:dyDescent="0.25">
      <c r="A1766" t="s">
        <v>25</v>
      </c>
      <c r="B1766" t="s">
        <v>52</v>
      </c>
      <c r="C1766" t="s">
        <v>18</v>
      </c>
      <c r="D1766" t="s">
        <v>331</v>
      </c>
      <c r="E1766" s="1">
        <v>42498</v>
      </c>
      <c r="F1766" s="1" t="str">
        <f>TEXT(Sales_tbl[[#This Row],[Order Date]],"MMM")</f>
        <v>May</v>
      </c>
      <c r="G1766" s="1" t="str">
        <f>TEXT(Sales_tbl[[#This Row],[Order Date]],"YYY")</f>
        <v>2016</v>
      </c>
      <c r="H1766" t="s">
        <v>24</v>
      </c>
      <c r="I1766">
        <v>4</v>
      </c>
      <c r="J1766" s="4">
        <v>17.829999999999998</v>
      </c>
      <c r="K1766" s="4">
        <v>71.319999999999993</v>
      </c>
    </row>
    <row r="1767" spans="1:11" x14ac:dyDescent="0.25">
      <c r="A1767" t="s">
        <v>46</v>
      </c>
      <c r="B1767" t="s">
        <v>14</v>
      </c>
      <c r="C1767" t="s">
        <v>11</v>
      </c>
      <c r="D1767" t="s">
        <v>442</v>
      </c>
      <c r="E1767" s="1">
        <v>42499</v>
      </c>
      <c r="F1767" s="1" t="str">
        <f>TEXT(Sales_tbl[[#This Row],[Order Date]],"MMM")</f>
        <v>May</v>
      </c>
      <c r="G1767" s="1" t="str">
        <f>TEXT(Sales_tbl[[#This Row],[Order Date]],"YYY")</f>
        <v>2016</v>
      </c>
      <c r="H1767" t="s">
        <v>24</v>
      </c>
      <c r="I1767">
        <v>4</v>
      </c>
      <c r="J1767" s="4">
        <v>17.829999999999998</v>
      </c>
      <c r="K1767" s="4">
        <v>71.319999999999993</v>
      </c>
    </row>
    <row r="1768" spans="1:11" x14ac:dyDescent="0.25">
      <c r="A1768" t="s">
        <v>9</v>
      </c>
      <c r="B1768" t="s">
        <v>10</v>
      </c>
      <c r="C1768" t="s">
        <v>11</v>
      </c>
      <c r="D1768" t="s">
        <v>506</v>
      </c>
      <c r="E1768" s="1">
        <v>42499</v>
      </c>
      <c r="F1768" s="1" t="str">
        <f>TEXT(Sales_tbl[[#This Row],[Order Date]],"MMM")</f>
        <v>May</v>
      </c>
      <c r="G1768" s="1" t="str">
        <f>TEXT(Sales_tbl[[#This Row],[Order Date]],"YYY")</f>
        <v>2016</v>
      </c>
      <c r="H1768" t="s">
        <v>27</v>
      </c>
      <c r="I1768">
        <v>1</v>
      </c>
      <c r="J1768" s="4">
        <v>53.35</v>
      </c>
      <c r="K1768" s="4">
        <v>53.35</v>
      </c>
    </row>
    <row r="1769" spans="1:11" x14ac:dyDescent="0.25">
      <c r="A1769" t="s">
        <v>16</v>
      </c>
      <c r="B1769" t="s">
        <v>34</v>
      </c>
      <c r="C1769" t="s">
        <v>18</v>
      </c>
      <c r="D1769" t="s">
        <v>164</v>
      </c>
      <c r="E1769" s="1">
        <v>42499</v>
      </c>
      <c r="F1769" s="1" t="str">
        <f>TEXT(Sales_tbl[[#This Row],[Order Date]],"MMM")</f>
        <v>May</v>
      </c>
      <c r="G1769" s="1" t="str">
        <f>TEXT(Sales_tbl[[#This Row],[Order Date]],"YYY")</f>
        <v>2016</v>
      </c>
      <c r="H1769" t="s">
        <v>27</v>
      </c>
      <c r="I1769">
        <v>3</v>
      </c>
      <c r="J1769" s="4">
        <v>53.35</v>
      </c>
      <c r="K1769" s="4">
        <v>160.05000000000001</v>
      </c>
    </row>
    <row r="1770" spans="1:11" x14ac:dyDescent="0.25">
      <c r="A1770" t="s">
        <v>16</v>
      </c>
      <c r="B1770" t="s">
        <v>122</v>
      </c>
      <c r="C1770" t="s">
        <v>18</v>
      </c>
      <c r="D1770" t="s">
        <v>443</v>
      </c>
      <c r="E1770" s="1">
        <v>42499</v>
      </c>
      <c r="F1770" s="1" t="str">
        <f>TEXT(Sales_tbl[[#This Row],[Order Date]],"MMM")</f>
        <v>May</v>
      </c>
      <c r="G1770" s="1" t="str">
        <f>TEXT(Sales_tbl[[#This Row],[Order Date]],"YYY")</f>
        <v>2016</v>
      </c>
      <c r="H1770" t="s">
        <v>20</v>
      </c>
      <c r="I1770">
        <v>10</v>
      </c>
      <c r="J1770" s="4">
        <v>16.32</v>
      </c>
      <c r="K1770" s="4">
        <v>163.19999999999999</v>
      </c>
    </row>
    <row r="1771" spans="1:11" x14ac:dyDescent="0.25">
      <c r="A1771" t="s">
        <v>9</v>
      </c>
      <c r="B1771" t="s">
        <v>21</v>
      </c>
      <c r="C1771" t="s">
        <v>11</v>
      </c>
      <c r="D1771" t="s">
        <v>392</v>
      </c>
      <c r="E1771" s="1">
        <v>42499</v>
      </c>
      <c r="F1771" s="1" t="str">
        <f>TEXT(Sales_tbl[[#This Row],[Order Date]],"MMM")</f>
        <v>May</v>
      </c>
      <c r="G1771" s="1" t="str">
        <f>TEXT(Sales_tbl[[#This Row],[Order Date]],"YYY")</f>
        <v>2016</v>
      </c>
      <c r="H1771" t="s">
        <v>20</v>
      </c>
      <c r="I1771">
        <v>1</v>
      </c>
      <c r="J1771" s="4">
        <v>16.32</v>
      </c>
      <c r="K1771" s="4">
        <v>16.32</v>
      </c>
    </row>
    <row r="1772" spans="1:11" x14ac:dyDescent="0.25">
      <c r="A1772" t="s">
        <v>9</v>
      </c>
      <c r="B1772" t="s">
        <v>10</v>
      </c>
      <c r="C1772" t="s">
        <v>11</v>
      </c>
      <c r="D1772" t="s">
        <v>440</v>
      </c>
      <c r="E1772" s="1">
        <v>42499</v>
      </c>
      <c r="F1772" s="1" t="str">
        <f>TEXT(Sales_tbl[[#This Row],[Order Date]],"MMM")</f>
        <v>May</v>
      </c>
      <c r="G1772" s="1" t="str">
        <f>TEXT(Sales_tbl[[#This Row],[Order Date]],"YYY")</f>
        <v>2016</v>
      </c>
      <c r="H1772" t="s">
        <v>24</v>
      </c>
      <c r="I1772">
        <v>3</v>
      </c>
      <c r="J1772" s="4">
        <v>17.829999999999998</v>
      </c>
      <c r="K1772" s="4">
        <v>53.489999999999995</v>
      </c>
    </row>
    <row r="1773" spans="1:11" x14ac:dyDescent="0.25">
      <c r="A1773" t="s">
        <v>9</v>
      </c>
      <c r="B1773" t="s">
        <v>14</v>
      </c>
      <c r="C1773" t="s">
        <v>11</v>
      </c>
      <c r="D1773" t="s">
        <v>438</v>
      </c>
      <c r="E1773" s="1">
        <v>42499</v>
      </c>
      <c r="F1773" s="1" t="str">
        <f>TEXT(Sales_tbl[[#This Row],[Order Date]],"MMM")</f>
        <v>May</v>
      </c>
      <c r="G1773" s="1" t="str">
        <f>TEXT(Sales_tbl[[#This Row],[Order Date]],"YYY")</f>
        <v>2016</v>
      </c>
      <c r="H1773" t="s">
        <v>24</v>
      </c>
      <c r="I1773">
        <v>5</v>
      </c>
      <c r="J1773" s="4">
        <v>17.829999999999998</v>
      </c>
      <c r="K1773" s="4">
        <v>89.149999999999991</v>
      </c>
    </row>
    <row r="1774" spans="1:11" x14ac:dyDescent="0.25">
      <c r="A1774" t="s">
        <v>30</v>
      </c>
      <c r="B1774" t="s">
        <v>10</v>
      </c>
      <c r="C1774" t="s">
        <v>11</v>
      </c>
      <c r="D1774" t="s">
        <v>350</v>
      </c>
      <c r="E1774" s="1">
        <v>42499</v>
      </c>
      <c r="F1774" s="1" t="str">
        <f>TEXT(Sales_tbl[[#This Row],[Order Date]],"MMM")</f>
        <v>May</v>
      </c>
      <c r="G1774" s="1" t="str">
        <f>TEXT(Sales_tbl[[#This Row],[Order Date]],"YYY")</f>
        <v>2016</v>
      </c>
      <c r="H1774" t="s">
        <v>13</v>
      </c>
      <c r="I1774">
        <v>7</v>
      </c>
      <c r="J1774" s="4">
        <v>12.42</v>
      </c>
      <c r="K1774" s="4">
        <v>86.94</v>
      </c>
    </row>
    <row r="1775" spans="1:11" x14ac:dyDescent="0.25">
      <c r="A1775" t="s">
        <v>9</v>
      </c>
      <c r="B1775" t="s">
        <v>21</v>
      </c>
      <c r="C1775" t="s">
        <v>11</v>
      </c>
      <c r="D1775" t="s">
        <v>406</v>
      </c>
      <c r="E1775" s="1">
        <v>42499</v>
      </c>
      <c r="F1775" s="1" t="str">
        <f>TEXT(Sales_tbl[[#This Row],[Order Date]],"MMM")</f>
        <v>May</v>
      </c>
      <c r="G1775" s="1" t="str">
        <f>TEXT(Sales_tbl[[#This Row],[Order Date]],"YYY")</f>
        <v>2016</v>
      </c>
      <c r="H1775" t="s">
        <v>13</v>
      </c>
      <c r="I1775">
        <v>10</v>
      </c>
      <c r="J1775" s="4">
        <v>12.42</v>
      </c>
      <c r="K1775" s="4">
        <v>124.2</v>
      </c>
    </row>
    <row r="1776" spans="1:11" x14ac:dyDescent="0.25">
      <c r="A1776" t="s">
        <v>9</v>
      </c>
      <c r="B1776" t="s">
        <v>14</v>
      </c>
      <c r="C1776" t="s">
        <v>11</v>
      </c>
      <c r="D1776" t="s">
        <v>38</v>
      </c>
      <c r="E1776" s="1">
        <v>42500</v>
      </c>
      <c r="F1776" s="1" t="str">
        <f>TEXT(Sales_tbl[[#This Row],[Order Date]],"MMM")</f>
        <v>May</v>
      </c>
      <c r="G1776" s="1" t="str">
        <f>TEXT(Sales_tbl[[#This Row],[Order Date]],"YYY")</f>
        <v>2016</v>
      </c>
      <c r="H1776" t="s">
        <v>13</v>
      </c>
      <c r="I1776">
        <v>5</v>
      </c>
      <c r="J1776" s="4">
        <v>12.42</v>
      </c>
      <c r="K1776" s="4">
        <v>62.1</v>
      </c>
    </row>
    <row r="1777" spans="1:11" x14ac:dyDescent="0.25">
      <c r="A1777" t="s">
        <v>30</v>
      </c>
      <c r="B1777" t="s">
        <v>10</v>
      </c>
      <c r="C1777" t="s">
        <v>11</v>
      </c>
      <c r="D1777" t="s">
        <v>491</v>
      </c>
      <c r="E1777" s="1">
        <v>42500</v>
      </c>
      <c r="F1777" s="1" t="str">
        <f>TEXT(Sales_tbl[[#This Row],[Order Date]],"MMM")</f>
        <v>May</v>
      </c>
      <c r="G1777" s="1" t="str">
        <f>TEXT(Sales_tbl[[#This Row],[Order Date]],"YYY")</f>
        <v>2016</v>
      </c>
      <c r="H1777" t="s">
        <v>27</v>
      </c>
      <c r="I1777">
        <v>8</v>
      </c>
      <c r="J1777" s="4">
        <v>53.35</v>
      </c>
      <c r="K1777" s="4">
        <v>426.8</v>
      </c>
    </row>
    <row r="1778" spans="1:11" x14ac:dyDescent="0.25">
      <c r="A1778" t="s">
        <v>9</v>
      </c>
      <c r="B1778" t="s">
        <v>68</v>
      </c>
      <c r="C1778" t="s">
        <v>11</v>
      </c>
      <c r="D1778" t="s">
        <v>304</v>
      </c>
      <c r="E1778" s="1">
        <v>42500</v>
      </c>
      <c r="F1778" s="1" t="str">
        <f>TEXT(Sales_tbl[[#This Row],[Order Date]],"MMM")</f>
        <v>May</v>
      </c>
      <c r="G1778" s="1" t="str">
        <f>TEXT(Sales_tbl[[#This Row],[Order Date]],"YYY")</f>
        <v>2016</v>
      </c>
      <c r="H1778" t="s">
        <v>13</v>
      </c>
      <c r="I1778">
        <v>9</v>
      </c>
      <c r="J1778" s="4">
        <v>12.42</v>
      </c>
      <c r="K1778" s="4">
        <v>111.78</v>
      </c>
    </row>
    <row r="1779" spans="1:11" x14ac:dyDescent="0.25">
      <c r="A1779" t="s">
        <v>9</v>
      </c>
      <c r="B1779" t="s">
        <v>10</v>
      </c>
      <c r="C1779" t="s">
        <v>11</v>
      </c>
      <c r="D1779" t="s">
        <v>279</v>
      </c>
      <c r="E1779" s="1">
        <v>42500</v>
      </c>
      <c r="F1779" s="1" t="str">
        <f>TEXT(Sales_tbl[[#This Row],[Order Date]],"MMM")</f>
        <v>May</v>
      </c>
      <c r="G1779" s="1" t="str">
        <f>TEXT(Sales_tbl[[#This Row],[Order Date]],"YYY")</f>
        <v>2016</v>
      </c>
      <c r="H1779" t="s">
        <v>13</v>
      </c>
      <c r="I1779">
        <v>4</v>
      </c>
      <c r="J1779" s="4">
        <v>12.42</v>
      </c>
      <c r="K1779" s="4">
        <v>49.68</v>
      </c>
    </row>
    <row r="1780" spans="1:11" x14ac:dyDescent="0.25">
      <c r="A1780" t="s">
        <v>25</v>
      </c>
      <c r="B1780" t="s">
        <v>17</v>
      </c>
      <c r="C1780" t="s">
        <v>18</v>
      </c>
      <c r="D1780" t="s">
        <v>294</v>
      </c>
      <c r="E1780" s="1">
        <v>42500</v>
      </c>
      <c r="F1780" s="1" t="str">
        <f>TEXT(Sales_tbl[[#This Row],[Order Date]],"MMM")</f>
        <v>May</v>
      </c>
      <c r="G1780" s="1" t="str">
        <f>TEXT(Sales_tbl[[#This Row],[Order Date]],"YYY")</f>
        <v>2016</v>
      </c>
      <c r="H1780" t="s">
        <v>27</v>
      </c>
      <c r="I1780">
        <v>8</v>
      </c>
      <c r="J1780" s="4">
        <v>53.35</v>
      </c>
      <c r="K1780" s="4">
        <v>426.8</v>
      </c>
    </row>
    <row r="1781" spans="1:11" x14ac:dyDescent="0.25">
      <c r="A1781" t="s">
        <v>16</v>
      </c>
      <c r="B1781" t="s">
        <v>34</v>
      </c>
      <c r="C1781" t="s">
        <v>18</v>
      </c>
      <c r="D1781" t="s">
        <v>97</v>
      </c>
      <c r="E1781" s="1">
        <v>42500</v>
      </c>
      <c r="F1781" s="1" t="str">
        <f>TEXT(Sales_tbl[[#This Row],[Order Date]],"MMM")</f>
        <v>May</v>
      </c>
      <c r="G1781" s="1" t="str">
        <f>TEXT(Sales_tbl[[#This Row],[Order Date]],"YYY")</f>
        <v>2016</v>
      </c>
      <c r="H1781" t="s">
        <v>13</v>
      </c>
      <c r="I1781">
        <v>1</v>
      </c>
      <c r="J1781" s="4">
        <v>12.42</v>
      </c>
      <c r="K1781" s="4">
        <v>12.42</v>
      </c>
    </row>
    <row r="1782" spans="1:11" x14ac:dyDescent="0.25">
      <c r="A1782" t="s">
        <v>46</v>
      </c>
      <c r="B1782" t="s">
        <v>10</v>
      </c>
      <c r="C1782" t="s">
        <v>11</v>
      </c>
      <c r="D1782" t="s">
        <v>101</v>
      </c>
      <c r="E1782" s="1">
        <v>42500</v>
      </c>
      <c r="F1782" s="1" t="str">
        <f>TEXT(Sales_tbl[[#This Row],[Order Date]],"MMM")</f>
        <v>May</v>
      </c>
      <c r="G1782" s="1" t="str">
        <f>TEXT(Sales_tbl[[#This Row],[Order Date]],"YYY")</f>
        <v>2016</v>
      </c>
      <c r="H1782" t="s">
        <v>13</v>
      </c>
      <c r="I1782">
        <v>7</v>
      </c>
      <c r="J1782" s="4">
        <v>12.42</v>
      </c>
      <c r="K1782" s="4">
        <v>86.94</v>
      </c>
    </row>
    <row r="1783" spans="1:11" x14ac:dyDescent="0.25">
      <c r="A1783" t="s">
        <v>30</v>
      </c>
      <c r="B1783" t="s">
        <v>14</v>
      </c>
      <c r="C1783" t="s">
        <v>11</v>
      </c>
      <c r="D1783" t="s">
        <v>63</v>
      </c>
      <c r="E1783" s="1">
        <v>42500</v>
      </c>
      <c r="F1783" s="1" t="str">
        <f>TEXT(Sales_tbl[[#This Row],[Order Date]],"MMM")</f>
        <v>May</v>
      </c>
      <c r="G1783" s="1" t="str">
        <f>TEXT(Sales_tbl[[#This Row],[Order Date]],"YYY")</f>
        <v>2016</v>
      </c>
      <c r="H1783" t="s">
        <v>27</v>
      </c>
      <c r="I1783">
        <v>2</v>
      </c>
      <c r="J1783" s="4">
        <v>53.35</v>
      </c>
      <c r="K1783" s="4">
        <v>106.7</v>
      </c>
    </row>
    <row r="1784" spans="1:11" x14ac:dyDescent="0.25">
      <c r="A1784" t="s">
        <v>9</v>
      </c>
      <c r="B1784" t="s">
        <v>68</v>
      </c>
      <c r="C1784" t="s">
        <v>11</v>
      </c>
      <c r="D1784" t="s">
        <v>386</v>
      </c>
      <c r="E1784" s="1">
        <v>42500</v>
      </c>
      <c r="F1784" s="1" t="str">
        <f>TEXT(Sales_tbl[[#This Row],[Order Date]],"MMM")</f>
        <v>May</v>
      </c>
      <c r="G1784" s="1" t="str">
        <f>TEXT(Sales_tbl[[#This Row],[Order Date]],"YYY")</f>
        <v>2016</v>
      </c>
      <c r="H1784" t="s">
        <v>13</v>
      </c>
      <c r="I1784">
        <v>10</v>
      </c>
      <c r="J1784" s="4">
        <v>12.42</v>
      </c>
      <c r="K1784" s="4">
        <v>124.2</v>
      </c>
    </row>
    <row r="1785" spans="1:11" x14ac:dyDescent="0.25">
      <c r="A1785" t="s">
        <v>9</v>
      </c>
      <c r="B1785" t="s">
        <v>10</v>
      </c>
      <c r="C1785" t="s">
        <v>11</v>
      </c>
      <c r="D1785" t="s">
        <v>409</v>
      </c>
      <c r="E1785" s="1">
        <v>42500</v>
      </c>
      <c r="F1785" s="1" t="str">
        <f>TEXT(Sales_tbl[[#This Row],[Order Date]],"MMM")</f>
        <v>May</v>
      </c>
      <c r="G1785" s="1" t="str">
        <f>TEXT(Sales_tbl[[#This Row],[Order Date]],"YYY")</f>
        <v>2016</v>
      </c>
      <c r="H1785" t="s">
        <v>27</v>
      </c>
      <c r="I1785">
        <v>2</v>
      </c>
      <c r="J1785" s="4">
        <v>53.35</v>
      </c>
      <c r="K1785" s="4">
        <v>106.7</v>
      </c>
    </row>
    <row r="1786" spans="1:11" x14ac:dyDescent="0.25">
      <c r="A1786" t="s">
        <v>9</v>
      </c>
      <c r="B1786" t="s">
        <v>21</v>
      </c>
      <c r="C1786" t="s">
        <v>11</v>
      </c>
      <c r="D1786" t="s">
        <v>383</v>
      </c>
      <c r="E1786" s="1">
        <v>42500</v>
      </c>
      <c r="F1786" s="1" t="str">
        <f>TEXT(Sales_tbl[[#This Row],[Order Date]],"MMM")</f>
        <v>May</v>
      </c>
      <c r="G1786" s="1" t="str">
        <f>TEXT(Sales_tbl[[#This Row],[Order Date]],"YYY")</f>
        <v>2016</v>
      </c>
      <c r="H1786" t="s">
        <v>13</v>
      </c>
      <c r="I1786">
        <v>1</v>
      </c>
      <c r="J1786" s="4">
        <v>12.42</v>
      </c>
      <c r="K1786" s="4">
        <v>12.42</v>
      </c>
    </row>
    <row r="1787" spans="1:11" x14ac:dyDescent="0.25">
      <c r="A1787" t="s">
        <v>30</v>
      </c>
      <c r="B1787" t="s">
        <v>21</v>
      </c>
      <c r="C1787" t="s">
        <v>11</v>
      </c>
      <c r="D1787" t="s">
        <v>23</v>
      </c>
      <c r="E1787" s="1">
        <v>42500</v>
      </c>
      <c r="F1787" s="1" t="str">
        <f>TEXT(Sales_tbl[[#This Row],[Order Date]],"MMM")</f>
        <v>May</v>
      </c>
      <c r="G1787" s="1" t="str">
        <f>TEXT(Sales_tbl[[#This Row],[Order Date]],"YYY")</f>
        <v>2016</v>
      </c>
      <c r="H1787" t="s">
        <v>13</v>
      </c>
      <c r="I1787">
        <v>3</v>
      </c>
      <c r="J1787" s="4">
        <v>12.42</v>
      </c>
      <c r="K1787" s="4">
        <v>37.26</v>
      </c>
    </row>
    <row r="1788" spans="1:11" x14ac:dyDescent="0.25">
      <c r="A1788" t="s">
        <v>25</v>
      </c>
      <c r="B1788" t="s">
        <v>34</v>
      </c>
      <c r="C1788" t="s">
        <v>18</v>
      </c>
      <c r="D1788" t="s">
        <v>278</v>
      </c>
      <c r="E1788" s="1">
        <v>42500</v>
      </c>
      <c r="F1788" s="1" t="str">
        <f>TEXT(Sales_tbl[[#This Row],[Order Date]],"MMM")</f>
        <v>May</v>
      </c>
      <c r="G1788" s="1" t="str">
        <f>TEXT(Sales_tbl[[#This Row],[Order Date]],"YYY")</f>
        <v>2016</v>
      </c>
      <c r="H1788" t="s">
        <v>13</v>
      </c>
      <c r="I1788">
        <v>7</v>
      </c>
      <c r="J1788" s="4">
        <v>12.42</v>
      </c>
      <c r="K1788" s="4">
        <v>86.94</v>
      </c>
    </row>
    <row r="1789" spans="1:11" x14ac:dyDescent="0.25">
      <c r="A1789" t="s">
        <v>25</v>
      </c>
      <c r="B1789" t="s">
        <v>17</v>
      </c>
      <c r="C1789" t="s">
        <v>18</v>
      </c>
      <c r="D1789" t="s">
        <v>501</v>
      </c>
      <c r="E1789" s="1">
        <v>42500</v>
      </c>
      <c r="F1789" s="1" t="str">
        <f>TEXT(Sales_tbl[[#This Row],[Order Date]],"MMM")</f>
        <v>May</v>
      </c>
      <c r="G1789" s="1" t="str">
        <f>TEXT(Sales_tbl[[#This Row],[Order Date]],"YYY")</f>
        <v>2016</v>
      </c>
      <c r="H1789" t="s">
        <v>20</v>
      </c>
      <c r="I1789">
        <v>4</v>
      </c>
      <c r="J1789" s="4">
        <v>16.32</v>
      </c>
      <c r="K1789" s="4">
        <v>65.28</v>
      </c>
    </row>
    <row r="1790" spans="1:11" x14ac:dyDescent="0.25">
      <c r="A1790" t="s">
        <v>9</v>
      </c>
      <c r="B1790" t="s">
        <v>21</v>
      </c>
      <c r="C1790" t="s">
        <v>11</v>
      </c>
      <c r="D1790" t="s">
        <v>359</v>
      </c>
      <c r="E1790" s="1">
        <v>42500</v>
      </c>
      <c r="F1790" s="1" t="str">
        <f>TEXT(Sales_tbl[[#This Row],[Order Date]],"MMM")</f>
        <v>May</v>
      </c>
      <c r="G1790" s="1" t="str">
        <f>TEXT(Sales_tbl[[#This Row],[Order Date]],"YYY")</f>
        <v>2016</v>
      </c>
      <c r="H1790" t="s">
        <v>24</v>
      </c>
      <c r="I1790">
        <v>2</v>
      </c>
      <c r="J1790" s="4">
        <v>17.829999999999998</v>
      </c>
      <c r="K1790" s="4">
        <v>35.659999999999997</v>
      </c>
    </row>
    <row r="1791" spans="1:11" x14ac:dyDescent="0.25">
      <c r="A1791" t="s">
        <v>25</v>
      </c>
      <c r="B1791" t="s">
        <v>122</v>
      </c>
      <c r="C1791" t="s">
        <v>18</v>
      </c>
      <c r="D1791" t="s">
        <v>468</v>
      </c>
      <c r="E1791" s="1">
        <v>42500</v>
      </c>
      <c r="F1791" s="1" t="str">
        <f>TEXT(Sales_tbl[[#This Row],[Order Date]],"MMM")</f>
        <v>May</v>
      </c>
      <c r="G1791" s="1" t="str">
        <f>TEXT(Sales_tbl[[#This Row],[Order Date]],"YYY")</f>
        <v>2016</v>
      </c>
      <c r="H1791" t="s">
        <v>13</v>
      </c>
      <c r="I1791">
        <v>6</v>
      </c>
      <c r="J1791" s="4">
        <v>12.42</v>
      </c>
      <c r="K1791" s="4">
        <v>74.52</v>
      </c>
    </row>
    <row r="1792" spans="1:11" x14ac:dyDescent="0.25">
      <c r="A1792" t="s">
        <v>25</v>
      </c>
      <c r="B1792" t="s">
        <v>52</v>
      </c>
      <c r="C1792" t="s">
        <v>18</v>
      </c>
      <c r="D1792" t="s">
        <v>67</v>
      </c>
      <c r="E1792" s="1">
        <v>42500</v>
      </c>
      <c r="F1792" s="1" t="str">
        <f>TEXT(Sales_tbl[[#This Row],[Order Date]],"MMM")</f>
        <v>May</v>
      </c>
      <c r="G1792" s="1" t="str">
        <f>TEXT(Sales_tbl[[#This Row],[Order Date]],"YYY")</f>
        <v>2016</v>
      </c>
      <c r="H1792" t="s">
        <v>13</v>
      </c>
      <c r="I1792">
        <v>9</v>
      </c>
      <c r="J1792" s="4">
        <v>12.42</v>
      </c>
      <c r="K1792" s="4">
        <v>111.78</v>
      </c>
    </row>
    <row r="1793" spans="1:11" x14ac:dyDescent="0.25">
      <c r="A1793" t="s">
        <v>25</v>
      </c>
      <c r="B1793" t="s">
        <v>34</v>
      </c>
      <c r="C1793" t="s">
        <v>18</v>
      </c>
      <c r="D1793" t="s">
        <v>267</v>
      </c>
      <c r="E1793" s="1">
        <v>42500</v>
      </c>
      <c r="F1793" s="1" t="str">
        <f>TEXT(Sales_tbl[[#This Row],[Order Date]],"MMM")</f>
        <v>May</v>
      </c>
      <c r="G1793" s="1" t="str">
        <f>TEXT(Sales_tbl[[#This Row],[Order Date]],"YYY")</f>
        <v>2016</v>
      </c>
      <c r="H1793" t="s">
        <v>13</v>
      </c>
      <c r="I1793">
        <v>7</v>
      </c>
      <c r="J1793" s="4">
        <v>12.42</v>
      </c>
      <c r="K1793" s="4">
        <v>86.94</v>
      </c>
    </row>
    <row r="1794" spans="1:11" x14ac:dyDescent="0.25">
      <c r="A1794" t="s">
        <v>16</v>
      </c>
      <c r="B1794" t="s">
        <v>17</v>
      </c>
      <c r="C1794" t="s">
        <v>18</v>
      </c>
      <c r="D1794" t="s">
        <v>253</v>
      </c>
      <c r="E1794" s="1">
        <v>42500</v>
      </c>
      <c r="F1794" s="1" t="str">
        <f>TEXT(Sales_tbl[[#This Row],[Order Date]],"MMM")</f>
        <v>May</v>
      </c>
      <c r="G1794" s="1" t="str">
        <f>TEXT(Sales_tbl[[#This Row],[Order Date]],"YYY")</f>
        <v>2016</v>
      </c>
      <c r="H1794" t="s">
        <v>13</v>
      </c>
      <c r="I1794">
        <v>4</v>
      </c>
      <c r="J1794" s="4">
        <v>12.42</v>
      </c>
      <c r="K1794" s="4">
        <v>49.68</v>
      </c>
    </row>
    <row r="1795" spans="1:11" x14ac:dyDescent="0.25">
      <c r="A1795" t="s">
        <v>25</v>
      </c>
      <c r="B1795" t="s">
        <v>17</v>
      </c>
      <c r="C1795" t="s">
        <v>18</v>
      </c>
      <c r="D1795" t="s">
        <v>460</v>
      </c>
      <c r="E1795" s="1">
        <v>42500</v>
      </c>
      <c r="F1795" s="1" t="str">
        <f>TEXT(Sales_tbl[[#This Row],[Order Date]],"MMM")</f>
        <v>May</v>
      </c>
      <c r="G1795" s="1" t="str">
        <f>TEXT(Sales_tbl[[#This Row],[Order Date]],"YYY")</f>
        <v>2016</v>
      </c>
      <c r="H1795" t="s">
        <v>13</v>
      </c>
      <c r="I1795">
        <v>4</v>
      </c>
      <c r="J1795" s="4">
        <v>12.42</v>
      </c>
      <c r="K1795" s="4">
        <v>49.68</v>
      </c>
    </row>
    <row r="1796" spans="1:11" x14ac:dyDescent="0.25">
      <c r="A1796" t="s">
        <v>25</v>
      </c>
      <c r="B1796" t="s">
        <v>52</v>
      </c>
      <c r="C1796" t="s">
        <v>18</v>
      </c>
      <c r="D1796" t="s">
        <v>198</v>
      </c>
      <c r="E1796" s="1">
        <v>42501</v>
      </c>
      <c r="F1796" s="1" t="str">
        <f>TEXT(Sales_tbl[[#This Row],[Order Date]],"MMM")</f>
        <v>May</v>
      </c>
      <c r="G1796" s="1" t="str">
        <f>TEXT(Sales_tbl[[#This Row],[Order Date]],"YYY")</f>
        <v>2016</v>
      </c>
      <c r="H1796" t="s">
        <v>13</v>
      </c>
      <c r="I1796">
        <v>7</v>
      </c>
      <c r="J1796" s="4">
        <v>12.42</v>
      </c>
      <c r="K1796" s="4">
        <v>86.94</v>
      </c>
    </row>
    <row r="1797" spans="1:11" x14ac:dyDescent="0.25">
      <c r="A1797" t="s">
        <v>46</v>
      </c>
      <c r="B1797" t="s">
        <v>68</v>
      </c>
      <c r="C1797" t="s">
        <v>11</v>
      </c>
      <c r="D1797" t="s">
        <v>400</v>
      </c>
      <c r="E1797" s="1">
        <v>42501</v>
      </c>
      <c r="F1797" s="1" t="str">
        <f>TEXT(Sales_tbl[[#This Row],[Order Date]],"MMM")</f>
        <v>May</v>
      </c>
      <c r="G1797" s="1" t="str">
        <f>TEXT(Sales_tbl[[#This Row],[Order Date]],"YYY")</f>
        <v>2016</v>
      </c>
      <c r="H1797" t="s">
        <v>13</v>
      </c>
      <c r="I1797">
        <v>1</v>
      </c>
      <c r="J1797" s="4">
        <v>12.42</v>
      </c>
      <c r="K1797" s="4">
        <v>12.42</v>
      </c>
    </row>
    <row r="1798" spans="1:11" x14ac:dyDescent="0.25">
      <c r="A1798" t="s">
        <v>30</v>
      </c>
      <c r="B1798" t="s">
        <v>10</v>
      </c>
      <c r="C1798" t="s">
        <v>11</v>
      </c>
      <c r="D1798" t="s">
        <v>451</v>
      </c>
      <c r="E1798" s="1">
        <v>42501</v>
      </c>
      <c r="F1798" s="1" t="str">
        <f>TEXT(Sales_tbl[[#This Row],[Order Date]],"MMM")</f>
        <v>May</v>
      </c>
      <c r="G1798" s="1" t="str">
        <f>TEXT(Sales_tbl[[#This Row],[Order Date]],"YYY")</f>
        <v>2016</v>
      </c>
      <c r="H1798" t="s">
        <v>13</v>
      </c>
      <c r="I1798">
        <v>10</v>
      </c>
      <c r="J1798" s="4">
        <v>12.42</v>
      </c>
      <c r="K1798" s="4">
        <v>124.2</v>
      </c>
    </row>
    <row r="1799" spans="1:11" x14ac:dyDescent="0.25">
      <c r="A1799" t="s">
        <v>16</v>
      </c>
      <c r="B1799" t="s">
        <v>52</v>
      </c>
      <c r="C1799" t="s">
        <v>18</v>
      </c>
      <c r="D1799" t="s">
        <v>115</v>
      </c>
      <c r="E1799" s="1">
        <v>42501</v>
      </c>
      <c r="F1799" s="1" t="str">
        <f>TEXT(Sales_tbl[[#This Row],[Order Date]],"MMM")</f>
        <v>May</v>
      </c>
      <c r="G1799" s="1" t="str">
        <f>TEXT(Sales_tbl[[#This Row],[Order Date]],"YYY")</f>
        <v>2016</v>
      </c>
      <c r="H1799" t="s">
        <v>20</v>
      </c>
      <c r="I1799">
        <v>3</v>
      </c>
      <c r="J1799" s="4">
        <v>16.32</v>
      </c>
      <c r="K1799" s="4">
        <v>48.96</v>
      </c>
    </row>
    <row r="1800" spans="1:11" x14ac:dyDescent="0.25">
      <c r="A1800" t="s">
        <v>46</v>
      </c>
      <c r="B1800" t="s">
        <v>14</v>
      </c>
      <c r="C1800" t="s">
        <v>11</v>
      </c>
      <c r="D1800" t="s">
        <v>344</v>
      </c>
      <c r="E1800" s="1">
        <v>42501</v>
      </c>
      <c r="F1800" s="1" t="str">
        <f>TEXT(Sales_tbl[[#This Row],[Order Date]],"MMM")</f>
        <v>May</v>
      </c>
      <c r="G1800" s="1" t="str">
        <f>TEXT(Sales_tbl[[#This Row],[Order Date]],"YYY")</f>
        <v>2016</v>
      </c>
      <c r="H1800" t="s">
        <v>27</v>
      </c>
      <c r="I1800">
        <v>5</v>
      </c>
      <c r="J1800" s="4">
        <v>53.35</v>
      </c>
      <c r="K1800" s="4">
        <v>266.75</v>
      </c>
    </row>
    <row r="1801" spans="1:11" x14ac:dyDescent="0.25">
      <c r="A1801" t="s">
        <v>9</v>
      </c>
      <c r="B1801" t="s">
        <v>10</v>
      </c>
      <c r="C1801" t="s">
        <v>11</v>
      </c>
      <c r="D1801" t="s">
        <v>478</v>
      </c>
      <c r="E1801" s="1">
        <v>42501</v>
      </c>
      <c r="F1801" s="1" t="str">
        <f>TEXT(Sales_tbl[[#This Row],[Order Date]],"MMM")</f>
        <v>May</v>
      </c>
      <c r="G1801" s="1" t="str">
        <f>TEXT(Sales_tbl[[#This Row],[Order Date]],"YYY")</f>
        <v>2016</v>
      </c>
      <c r="H1801" t="s">
        <v>27</v>
      </c>
      <c r="I1801">
        <v>7</v>
      </c>
      <c r="J1801" s="4">
        <v>53.35</v>
      </c>
      <c r="K1801" s="4">
        <v>373.45</v>
      </c>
    </row>
    <row r="1802" spans="1:11" x14ac:dyDescent="0.25">
      <c r="A1802" t="s">
        <v>25</v>
      </c>
      <c r="B1802" t="s">
        <v>17</v>
      </c>
      <c r="C1802" t="s">
        <v>18</v>
      </c>
      <c r="D1802" t="s">
        <v>523</v>
      </c>
      <c r="E1802" s="1">
        <v>42501</v>
      </c>
      <c r="F1802" s="1" t="str">
        <f>TEXT(Sales_tbl[[#This Row],[Order Date]],"MMM")</f>
        <v>May</v>
      </c>
      <c r="G1802" s="1" t="str">
        <f>TEXT(Sales_tbl[[#This Row],[Order Date]],"YYY")</f>
        <v>2016</v>
      </c>
      <c r="H1802" t="s">
        <v>13</v>
      </c>
      <c r="I1802">
        <v>6</v>
      </c>
      <c r="J1802" s="4">
        <v>12.42</v>
      </c>
      <c r="K1802" s="4">
        <v>74.52</v>
      </c>
    </row>
    <row r="1803" spans="1:11" x14ac:dyDescent="0.25">
      <c r="A1803" t="s">
        <v>16</v>
      </c>
      <c r="B1803" t="s">
        <v>17</v>
      </c>
      <c r="C1803" t="s">
        <v>18</v>
      </c>
      <c r="D1803" t="s">
        <v>178</v>
      </c>
      <c r="E1803" s="1">
        <v>42501</v>
      </c>
      <c r="F1803" s="1" t="str">
        <f>TEXT(Sales_tbl[[#This Row],[Order Date]],"MMM")</f>
        <v>May</v>
      </c>
      <c r="G1803" s="1" t="str">
        <f>TEXT(Sales_tbl[[#This Row],[Order Date]],"YYY")</f>
        <v>2016</v>
      </c>
      <c r="H1803" t="s">
        <v>24</v>
      </c>
      <c r="I1803">
        <v>4</v>
      </c>
      <c r="J1803" s="4">
        <v>17.829999999999998</v>
      </c>
      <c r="K1803" s="4">
        <v>71.319999999999993</v>
      </c>
    </row>
    <row r="1804" spans="1:11" x14ac:dyDescent="0.25">
      <c r="A1804" t="s">
        <v>9</v>
      </c>
      <c r="B1804" t="s">
        <v>68</v>
      </c>
      <c r="C1804" t="s">
        <v>11</v>
      </c>
      <c r="D1804" t="s">
        <v>384</v>
      </c>
      <c r="E1804" s="1">
        <v>42501</v>
      </c>
      <c r="F1804" s="1" t="str">
        <f>TEXT(Sales_tbl[[#This Row],[Order Date]],"MMM")</f>
        <v>May</v>
      </c>
      <c r="G1804" s="1" t="str">
        <f>TEXT(Sales_tbl[[#This Row],[Order Date]],"YYY")</f>
        <v>2016</v>
      </c>
      <c r="H1804" t="s">
        <v>13</v>
      </c>
      <c r="I1804">
        <v>3</v>
      </c>
      <c r="J1804" s="4">
        <v>12.42</v>
      </c>
      <c r="K1804" s="4">
        <v>37.26</v>
      </c>
    </row>
    <row r="1805" spans="1:11" x14ac:dyDescent="0.25">
      <c r="A1805" t="s">
        <v>9</v>
      </c>
      <c r="B1805" t="s">
        <v>14</v>
      </c>
      <c r="C1805" t="s">
        <v>11</v>
      </c>
      <c r="D1805" t="s">
        <v>105</v>
      </c>
      <c r="E1805" s="1">
        <v>42501</v>
      </c>
      <c r="F1805" s="1" t="str">
        <f>TEXT(Sales_tbl[[#This Row],[Order Date]],"MMM")</f>
        <v>May</v>
      </c>
      <c r="G1805" s="1" t="str">
        <f>TEXT(Sales_tbl[[#This Row],[Order Date]],"YYY")</f>
        <v>2016</v>
      </c>
      <c r="H1805" t="s">
        <v>24</v>
      </c>
      <c r="I1805">
        <v>10</v>
      </c>
      <c r="J1805" s="4">
        <v>17.829999999999998</v>
      </c>
      <c r="K1805" s="4">
        <v>178.29999999999998</v>
      </c>
    </row>
    <row r="1806" spans="1:11" x14ac:dyDescent="0.25">
      <c r="A1806" t="s">
        <v>9</v>
      </c>
      <c r="B1806" t="s">
        <v>10</v>
      </c>
      <c r="C1806" t="s">
        <v>11</v>
      </c>
      <c r="D1806" t="s">
        <v>433</v>
      </c>
      <c r="E1806" s="1">
        <v>42501</v>
      </c>
      <c r="F1806" s="1" t="str">
        <f>TEXT(Sales_tbl[[#This Row],[Order Date]],"MMM")</f>
        <v>May</v>
      </c>
      <c r="G1806" s="1" t="str">
        <f>TEXT(Sales_tbl[[#This Row],[Order Date]],"YYY")</f>
        <v>2016</v>
      </c>
      <c r="H1806" t="s">
        <v>13</v>
      </c>
      <c r="I1806">
        <v>6</v>
      </c>
      <c r="J1806" s="4">
        <v>12.42</v>
      </c>
      <c r="K1806" s="4">
        <v>74.52</v>
      </c>
    </row>
    <row r="1807" spans="1:11" x14ac:dyDescent="0.25">
      <c r="A1807" t="s">
        <v>9</v>
      </c>
      <c r="B1807" t="s">
        <v>10</v>
      </c>
      <c r="C1807" t="s">
        <v>11</v>
      </c>
      <c r="D1807" t="s">
        <v>478</v>
      </c>
      <c r="E1807" s="1">
        <v>42501</v>
      </c>
      <c r="F1807" s="1" t="str">
        <f>TEXT(Sales_tbl[[#This Row],[Order Date]],"MMM")</f>
        <v>May</v>
      </c>
      <c r="G1807" s="1" t="str">
        <f>TEXT(Sales_tbl[[#This Row],[Order Date]],"YYY")</f>
        <v>2016</v>
      </c>
      <c r="H1807" t="s">
        <v>20</v>
      </c>
      <c r="I1807">
        <v>2</v>
      </c>
      <c r="J1807" s="4">
        <v>16.32</v>
      </c>
      <c r="K1807" s="4">
        <v>32.64</v>
      </c>
    </row>
    <row r="1808" spans="1:11" x14ac:dyDescent="0.25">
      <c r="A1808" t="s">
        <v>9</v>
      </c>
      <c r="B1808" t="s">
        <v>14</v>
      </c>
      <c r="C1808" t="s">
        <v>11</v>
      </c>
      <c r="D1808" t="s">
        <v>322</v>
      </c>
      <c r="E1808" s="1">
        <v>42501</v>
      </c>
      <c r="F1808" s="1" t="str">
        <f>TEXT(Sales_tbl[[#This Row],[Order Date]],"MMM")</f>
        <v>May</v>
      </c>
      <c r="G1808" s="1" t="str">
        <f>TEXT(Sales_tbl[[#This Row],[Order Date]],"YYY")</f>
        <v>2016</v>
      </c>
      <c r="H1808" t="s">
        <v>24</v>
      </c>
      <c r="I1808">
        <v>8</v>
      </c>
      <c r="J1808" s="4">
        <v>17.829999999999998</v>
      </c>
      <c r="K1808" s="4">
        <v>142.63999999999999</v>
      </c>
    </row>
    <row r="1809" spans="1:11" x14ac:dyDescent="0.25">
      <c r="A1809" t="s">
        <v>25</v>
      </c>
      <c r="B1809" t="s">
        <v>34</v>
      </c>
      <c r="C1809" t="s">
        <v>18</v>
      </c>
      <c r="D1809" t="s">
        <v>116</v>
      </c>
      <c r="E1809" s="1">
        <v>42501</v>
      </c>
      <c r="F1809" s="1" t="str">
        <f>TEXT(Sales_tbl[[#This Row],[Order Date]],"MMM")</f>
        <v>May</v>
      </c>
      <c r="G1809" s="1" t="str">
        <f>TEXT(Sales_tbl[[#This Row],[Order Date]],"YYY")</f>
        <v>2016</v>
      </c>
      <c r="H1809" t="s">
        <v>20</v>
      </c>
      <c r="I1809">
        <v>10</v>
      </c>
      <c r="J1809" s="4">
        <v>16.32</v>
      </c>
      <c r="K1809" s="4">
        <v>163.19999999999999</v>
      </c>
    </row>
    <row r="1810" spans="1:11" x14ac:dyDescent="0.25">
      <c r="A1810" t="s">
        <v>9</v>
      </c>
      <c r="B1810" t="s">
        <v>10</v>
      </c>
      <c r="C1810" t="s">
        <v>11</v>
      </c>
      <c r="D1810" t="s">
        <v>537</v>
      </c>
      <c r="E1810" s="1">
        <v>42502</v>
      </c>
      <c r="F1810" s="1" t="str">
        <f>TEXT(Sales_tbl[[#This Row],[Order Date]],"MMM")</f>
        <v>May</v>
      </c>
      <c r="G1810" s="1" t="str">
        <f>TEXT(Sales_tbl[[#This Row],[Order Date]],"YYY")</f>
        <v>2016</v>
      </c>
      <c r="H1810" t="s">
        <v>13</v>
      </c>
      <c r="I1810">
        <v>2</v>
      </c>
      <c r="J1810" s="4">
        <v>12.42</v>
      </c>
      <c r="K1810" s="4">
        <v>24.84</v>
      </c>
    </row>
    <row r="1811" spans="1:11" x14ac:dyDescent="0.25">
      <c r="A1811" t="s">
        <v>25</v>
      </c>
      <c r="B1811" t="s">
        <v>52</v>
      </c>
      <c r="C1811" t="s">
        <v>18</v>
      </c>
      <c r="D1811" t="s">
        <v>118</v>
      </c>
      <c r="E1811" s="1">
        <v>42502</v>
      </c>
      <c r="F1811" s="1" t="str">
        <f>TEXT(Sales_tbl[[#This Row],[Order Date]],"MMM")</f>
        <v>May</v>
      </c>
      <c r="G1811" s="1" t="str">
        <f>TEXT(Sales_tbl[[#This Row],[Order Date]],"YYY")</f>
        <v>2016</v>
      </c>
      <c r="H1811" t="s">
        <v>13</v>
      </c>
      <c r="I1811">
        <v>6</v>
      </c>
      <c r="J1811" s="4">
        <v>12.42</v>
      </c>
      <c r="K1811" s="4">
        <v>74.52</v>
      </c>
    </row>
    <row r="1812" spans="1:11" x14ac:dyDescent="0.25">
      <c r="A1812" t="s">
        <v>9</v>
      </c>
      <c r="B1812" t="s">
        <v>14</v>
      </c>
      <c r="C1812" t="s">
        <v>11</v>
      </c>
      <c r="D1812" t="s">
        <v>168</v>
      </c>
      <c r="E1812" s="1">
        <v>42502</v>
      </c>
      <c r="F1812" s="1" t="str">
        <f>TEXT(Sales_tbl[[#This Row],[Order Date]],"MMM")</f>
        <v>May</v>
      </c>
      <c r="G1812" s="1" t="str">
        <f>TEXT(Sales_tbl[[#This Row],[Order Date]],"YYY")</f>
        <v>2016</v>
      </c>
      <c r="H1812" t="s">
        <v>13</v>
      </c>
      <c r="I1812">
        <v>9</v>
      </c>
      <c r="J1812" s="4">
        <v>12.42</v>
      </c>
      <c r="K1812" s="4">
        <v>111.78</v>
      </c>
    </row>
    <row r="1813" spans="1:11" x14ac:dyDescent="0.25">
      <c r="A1813" t="s">
        <v>16</v>
      </c>
      <c r="B1813" t="s">
        <v>52</v>
      </c>
      <c r="C1813" t="s">
        <v>18</v>
      </c>
      <c r="D1813" t="s">
        <v>397</v>
      </c>
      <c r="E1813" s="1">
        <v>42502</v>
      </c>
      <c r="F1813" s="1" t="str">
        <f>TEXT(Sales_tbl[[#This Row],[Order Date]],"MMM")</f>
        <v>May</v>
      </c>
      <c r="G1813" s="1" t="str">
        <f>TEXT(Sales_tbl[[#This Row],[Order Date]],"YYY")</f>
        <v>2016</v>
      </c>
      <c r="H1813" t="s">
        <v>13</v>
      </c>
      <c r="I1813">
        <v>4</v>
      </c>
      <c r="J1813" s="4">
        <v>12.42</v>
      </c>
      <c r="K1813" s="4">
        <v>49.68</v>
      </c>
    </row>
    <row r="1814" spans="1:11" x14ac:dyDescent="0.25">
      <c r="A1814" t="s">
        <v>46</v>
      </c>
      <c r="B1814" t="s">
        <v>21</v>
      </c>
      <c r="C1814" t="s">
        <v>11</v>
      </c>
      <c r="D1814" t="s">
        <v>300</v>
      </c>
      <c r="E1814" s="1">
        <v>42502</v>
      </c>
      <c r="F1814" s="1" t="str">
        <f>TEXT(Sales_tbl[[#This Row],[Order Date]],"MMM")</f>
        <v>May</v>
      </c>
      <c r="G1814" s="1" t="str">
        <f>TEXT(Sales_tbl[[#This Row],[Order Date]],"YYY")</f>
        <v>2016</v>
      </c>
      <c r="H1814" t="s">
        <v>20</v>
      </c>
      <c r="I1814">
        <v>10</v>
      </c>
      <c r="J1814" s="4">
        <v>16.32</v>
      </c>
      <c r="K1814" s="4">
        <v>163.19999999999999</v>
      </c>
    </row>
    <row r="1815" spans="1:11" x14ac:dyDescent="0.25">
      <c r="A1815" t="s">
        <v>30</v>
      </c>
      <c r="B1815" t="s">
        <v>14</v>
      </c>
      <c r="C1815" t="s">
        <v>11</v>
      </c>
      <c r="D1815" t="s">
        <v>28</v>
      </c>
      <c r="E1815" s="1">
        <v>42502</v>
      </c>
      <c r="F1815" s="1" t="str">
        <f>TEXT(Sales_tbl[[#This Row],[Order Date]],"MMM")</f>
        <v>May</v>
      </c>
      <c r="G1815" s="1" t="str">
        <f>TEXT(Sales_tbl[[#This Row],[Order Date]],"YYY")</f>
        <v>2016</v>
      </c>
      <c r="H1815" t="s">
        <v>13</v>
      </c>
      <c r="I1815">
        <v>7</v>
      </c>
      <c r="J1815" s="4">
        <v>12.42</v>
      </c>
      <c r="K1815" s="4">
        <v>86.94</v>
      </c>
    </row>
    <row r="1816" spans="1:11" x14ac:dyDescent="0.25">
      <c r="A1816" t="s">
        <v>25</v>
      </c>
      <c r="B1816" t="s">
        <v>52</v>
      </c>
      <c r="C1816" t="s">
        <v>18</v>
      </c>
      <c r="D1816" t="s">
        <v>118</v>
      </c>
      <c r="E1816" s="1">
        <v>42502</v>
      </c>
      <c r="F1816" s="1" t="str">
        <f>TEXT(Sales_tbl[[#This Row],[Order Date]],"MMM")</f>
        <v>May</v>
      </c>
      <c r="G1816" s="1" t="str">
        <f>TEXT(Sales_tbl[[#This Row],[Order Date]],"YYY")</f>
        <v>2016</v>
      </c>
      <c r="H1816" t="s">
        <v>27</v>
      </c>
      <c r="I1816">
        <v>9</v>
      </c>
      <c r="J1816" s="4">
        <v>53.35</v>
      </c>
      <c r="K1816" s="4">
        <v>480.15000000000003</v>
      </c>
    </row>
    <row r="1817" spans="1:11" x14ac:dyDescent="0.25">
      <c r="A1817" t="s">
        <v>25</v>
      </c>
      <c r="B1817" t="s">
        <v>17</v>
      </c>
      <c r="C1817" t="s">
        <v>18</v>
      </c>
      <c r="D1817" t="s">
        <v>178</v>
      </c>
      <c r="E1817" s="1">
        <v>42502</v>
      </c>
      <c r="F1817" s="1" t="str">
        <f>TEXT(Sales_tbl[[#This Row],[Order Date]],"MMM")</f>
        <v>May</v>
      </c>
      <c r="G1817" s="1" t="str">
        <f>TEXT(Sales_tbl[[#This Row],[Order Date]],"YYY")</f>
        <v>2016</v>
      </c>
      <c r="H1817" t="s">
        <v>24</v>
      </c>
      <c r="I1817">
        <v>6</v>
      </c>
      <c r="J1817" s="4">
        <v>17.829999999999998</v>
      </c>
      <c r="K1817" s="4">
        <v>106.97999999999999</v>
      </c>
    </row>
    <row r="1818" spans="1:11" x14ac:dyDescent="0.25">
      <c r="A1818" t="s">
        <v>9</v>
      </c>
      <c r="B1818" t="s">
        <v>10</v>
      </c>
      <c r="C1818" t="s">
        <v>11</v>
      </c>
      <c r="D1818" t="s">
        <v>363</v>
      </c>
      <c r="E1818" s="1">
        <v>42502</v>
      </c>
      <c r="F1818" s="1" t="str">
        <f>TEXT(Sales_tbl[[#This Row],[Order Date]],"MMM")</f>
        <v>May</v>
      </c>
      <c r="G1818" s="1" t="str">
        <f>TEXT(Sales_tbl[[#This Row],[Order Date]],"YYY")</f>
        <v>2016</v>
      </c>
      <c r="H1818" t="s">
        <v>27</v>
      </c>
      <c r="I1818">
        <v>10</v>
      </c>
      <c r="J1818" s="4">
        <v>53.35</v>
      </c>
      <c r="K1818" s="4">
        <v>533.5</v>
      </c>
    </row>
    <row r="1819" spans="1:11" x14ac:dyDescent="0.25">
      <c r="A1819" t="s">
        <v>9</v>
      </c>
      <c r="B1819" t="s">
        <v>10</v>
      </c>
      <c r="C1819" t="s">
        <v>11</v>
      </c>
      <c r="D1819" t="s">
        <v>395</v>
      </c>
      <c r="E1819" s="1">
        <v>42502</v>
      </c>
      <c r="F1819" s="1" t="str">
        <f>TEXT(Sales_tbl[[#This Row],[Order Date]],"MMM")</f>
        <v>May</v>
      </c>
      <c r="G1819" s="1" t="str">
        <f>TEXT(Sales_tbl[[#This Row],[Order Date]],"YYY")</f>
        <v>2016</v>
      </c>
      <c r="H1819" t="s">
        <v>27</v>
      </c>
      <c r="I1819">
        <v>3</v>
      </c>
      <c r="J1819" s="4">
        <v>53.35</v>
      </c>
      <c r="K1819" s="4">
        <v>160.05000000000001</v>
      </c>
    </row>
    <row r="1820" spans="1:11" x14ac:dyDescent="0.25">
      <c r="A1820" t="s">
        <v>25</v>
      </c>
      <c r="B1820" t="s">
        <v>34</v>
      </c>
      <c r="C1820" t="s">
        <v>18</v>
      </c>
      <c r="D1820" t="s">
        <v>157</v>
      </c>
      <c r="E1820" s="1">
        <v>42503</v>
      </c>
      <c r="F1820" s="1" t="str">
        <f>TEXT(Sales_tbl[[#This Row],[Order Date]],"MMM")</f>
        <v>May</v>
      </c>
      <c r="G1820" s="1" t="str">
        <f>TEXT(Sales_tbl[[#This Row],[Order Date]],"YYY")</f>
        <v>2016</v>
      </c>
      <c r="H1820" t="s">
        <v>13</v>
      </c>
      <c r="I1820">
        <v>3</v>
      </c>
      <c r="J1820" s="4">
        <v>12.42</v>
      </c>
      <c r="K1820" s="4">
        <v>37.26</v>
      </c>
    </row>
    <row r="1821" spans="1:11" x14ac:dyDescent="0.25">
      <c r="A1821" t="s">
        <v>30</v>
      </c>
      <c r="B1821" t="s">
        <v>14</v>
      </c>
      <c r="C1821" t="s">
        <v>11</v>
      </c>
      <c r="D1821" t="s">
        <v>521</v>
      </c>
      <c r="E1821" s="1">
        <v>42503</v>
      </c>
      <c r="F1821" s="1" t="str">
        <f>TEXT(Sales_tbl[[#This Row],[Order Date]],"MMM")</f>
        <v>May</v>
      </c>
      <c r="G1821" s="1" t="str">
        <f>TEXT(Sales_tbl[[#This Row],[Order Date]],"YYY")</f>
        <v>2016</v>
      </c>
      <c r="H1821" t="s">
        <v>20</v>
      </c>
      <c r="I1821">
        <v>9</v>
      </c>
      <c r="J1821" s="4">
        <v>16.32</v>
      </c>
      <c r="K1821" s="4">
        <v>146.88</v>
      </c>
    </row>
    <row r="1822" spans="1:11" x14ac:dyDescent="0.25">
      <c r="A1822" t="s">
        <v>16</v>
      </c>
      <c r="B1822" t="s">
        <v>17</v>
      </c>
      <c r="C1822" t="s">
        <v>18</v>
      </c>
      <c r="D1822" t="s">
        <v>424</v>
      </c>
      <c r="E1822" s="1">
        <v>42503</v>
      </c>
      <c r="F1822" s="1" t="str">
        <f>TEXT(Sales_tbl[[#This Row],[Order Date]],"MMM")</f>
        <v>May</v>
      </c>
      <c r="G1822" s="1" t="str">
        <f>TEXT(Sales_tbl[[#This Row],[Order Date]],"YYY")</f>
        <v>2016</v>
      </c>
      <c r="H1822" t="s">
        <v>13</v>
      </c>
      <c r="I1822">
        <v>1</v>
      </c>
      <c r="J1822" s="4">
        <v>12.42</v>
      </c>
      <c r="K1822" s="4">
        <v>12.42</v>
      </c>
    </row>
    <row r="1823" spans="1:11" x14ac:dyDescent="0.25">
      <c r="A1823" t="s">
        <v>9</v>
      </c>
      <c r="B1823" t="s">
        <v>14</v>
      </c>
      <c r="C1823" t="s">
        <v>11</v>
      </c>
      <c r="D1823" t="s">
        <v>410</v>
      </c>
      <c r="E1823" s="1">
        <v>42503</v>
      </c>
      <c r="F1823" s="1" t="str">
        <f>TEXT(Sales_tbl[[#This Row],[Order Date]],"MMM")</f>
        <v>May</v>
      </c>
      <c r="G1823" s="1" t="str">
        <f>TEXT(Sales_tbl[[#This Row],[Order Date]],"YYY")</f>
        <v>2016</v>
      </c>
      <c r="H1823" t="s">
        <v>20</v>
      </c>
      <c r="I1823">
        <v>5</v>
      </c>
      <c r="J1823" s="4">
        <v>16.32</v>
      </c>
      <c r="K1823" s="4">
        <v>81.599999999999994</v>
      </c>
    </row>
    <row r="1824" spans="1:11" x14ac:dyDescent="0.25">
      <c r="A1824" t="s">
        <v>46</v>
      </c>
      <c r="B1824" t="s">
        <v>68</v>
      </c>
      <c r="C1824" t="s">
        <v>11</v>
      </c>
      <c r="D1824" t="s">
        <v>137</v>
      </c>
      <c r="E1824" s="1">
        <v>42503</v>
      </c>
      <c r="F1824" s="1" t="str">
        <f>TEXT(Sales_tbl[[#This Row],[Order Date]],"MMM")</f>
        <v>May</v>
      </c>
      <c r="G1824" s="1" t="str">
        <f>TEXT(Sales_tbl[[#This Row],[Order Date]],"YYY")</f>
        <v>2016</v>
      </c>
      <c r="H1824" t="s">
        <v>27</v>
      </c>
      <c r="I1824">
        <v>8</v>
      </c>
      <c r="J1824" s="4">
        <v>53.35</v>
      </c>
      <c r="K1824" s="4">
        <v>426.8</v>
      </c>
    </row>
    <row r="1825" spans="1:11" x14ac:dyDescent="0.25">
      <c r="A1825" t="s">
        <v>25</v>
      </c>
      <c r="B1825" t="s">
        <v>17</v>
      </c>
      <c r="C1825" t="s">
        <v>18</v>
      </c>
      <c r="D1825" t="s">
        <v>57</v>
      </c>
      <c r="E1825" s="1">
        <v>42503</v>
      </c>
      <c r="F1825" s="1" t="str">
        <f>TEXT(Sales_tbl[[#This Row],[Order Date]],"MMM")</f>
        <v>May</v>
      </c>
      <c r="G1825" s="1" t="str">
        <f>TEXT(Sales_tbl[[#This Row],[Order Date]],"YYY")</f>
        <v>2016</v>
      </c>
      <c r="H1825" t="s">
        <v>27</v>
      </c>
      <c r="I1825">
        <v>6</v>
      </c>
      <c r="J1825" s="4">
        <v>53.35</v>
      </c>
      <c r="K1825" s="4">
        <v>320.10000000000002</v>
      </c>
    </row>
    <row r="1826" spans="1:11" x14ac:dyDescent="0.25">
      <c r="A1826" t="s">
        <v>25</v>
      </c>
      <c r="B1826" t="s">
        <v>17</v>
      </c>
      <c r="C1826" t="s">
        <v>18</v>
      </c>
      <c r="D1826" t="s">
        <v>422</v>
      </c>
      <c r="E1826" s="1">
        <v>42503</v>
      </c>
      <c r="F1826" s="1" t="str">
        <f>TEXT(Sales_tbl[[#This Row],[Order Date]],"MMM")</f>
        <v>May</v>
      </c>
      <c r="G1826" s="1" t="str">
        <f>TEXT(Sales_tbl[[#This Row],[Order Date]],"YYY")</f>
        <v>2016</v>
      </c>
      <c r="H1826" t="s">
        <v>24</v>
      </c>
      <c r="I1826">
        <v>1</v>
      </c>
      <c r="J1826" s="4">
        <v>17.829999999999998</v>
      </c>
      <c r="K1826" s="4">
        <v>17.829999999999998</v>
      </c>
    </row>
    <row r="1827" spans="1:11" x14ac:dyDescent="0.25">
      <c r="A1827" t="s">
        <v>16</v>
      </c>
      <c r="B1827" t="s">
        <v>52</v>
      </c>
      <c r="C1827" t="s">
        <v>18</v>
      </c>
      <c r="D1827" t="s">
        <v>319</v>
      </c>
      <c r="E1827" s="1">
        <v>42503</v>
      </c>
      <c r="F1827" s="1" t="str">
        <f>TEXT(Sales_tbl[[#This Row],[Order Date]],"MMM")</f>
        <v>May</v>
      </c>
      <c r="G1827" s="1" t="str">
        <f>TEXT(Sales_tbl[[#This Row],[Order Date]],"YYY")</f>
        <v>2016</v>
      </c>
      <c r="H1827" t="s">
        <v>13</v>
      </c>
      <c r="I1827">
        <v>4</v>
      </c>
      <c r="J1827" s="4">
        <v>12.42</v>
      </c>
      <c r="K1827" s="4">
        <v>49.68</v>
      </c>
    </row>
    <row r="1828" spans="1:11" x14ac:dyDescent="0.25">
      <c r="A1828" t="s">
        <v>30</v>
      </c>
      <c r="B1828" t="s">
        <v>10</v>
      </c>
      <c r="C1828" t="s">
        <v>11</v>
      </c>
      <c r="D1828" t="s">
        <v>244</v>
      </c>
      <c r="E1828" s="1">
        <v>42503</v>
      </c>
      <c r="F1828" s="1" t="str">
        <f>TEXT(Sales_tbl[[#This Row],[Order Date]],"MMM")</f>
        <v>May</v>
      </c>
      <c r="G1828" s="1" t="str">
        <f>TEXT(Sales_tbl[[#This Row],[Order Date]],"YYY")</f>
        <v>2016</v>
      </c>
      <c r="H1828" t="s">
        <v>24</v>
      </c>
      <c r="I1828">
        <v>10</v>
      </c>
      <c r="J1828" s="4">
        <v>17.829999999999998</v>
      </c>
      <c r="K1828" s="4">
        <v>178.29999999999998</v>
      </c>
    </row>
    <row r="1829" spans="1:11" x14ac:dyDescent="0.25">
      <c r="A1829" t="s">
        <v>9</v>
      </c>
      <c r="B1829" t="s">
        <v>14</v>
      </c>
      <c r="C1829" t="s">
        <v>11</v>
      </c>
      <c r="D1829" t="s">
        <v>51</v>
      </c>
      <c r="E1829" s="1">
        <v>42504</v>
      </c>
      <c r="F1829" s="1" t="str">
        <f>TEXT(Sales_tbl[[#This Row],[Order Date]],"MMM")</f>
        <v>May</v>
      </c>
      <c r="G1829" s="1" t="str">
        <f>TEXT(Sales_tbl[[#This Row],[Order Date]],"YYY")</f>
        <v>2016</v>
      </c>
      <c r="H1829" t="s">
        <v>27</v>
      </c>
      <c r="I1829">
        <v>8</v>
      </c>
      <c r="J1829" s="4">
        <v>53.35</v>
      </c>
      <c r="K1829" s="4">
        <v>426.8</v>
      </c>
    </row>
    <row r="1830" spans="1:11" x14ac:dyDescent="0.25">
      <c r="A1830" t="s">
        <v>9</v>
      </c>
      <c r="B1830" t="s">
        <v>14</v>
      </c>
      <c r="C1830" t="s">
        <v>11</v>
      </c>
      <c r="D1830" t="s">
        <v>226</v>
      </c>
      <c r="E1830" s="1">
        <v>42504</v>
      </c>
      <c r="F1830" s="1" t="str">
        <f>TEXT(Sales_tbl[[#This Row],[Order Date]],"MMM")</f>
        <v>May</v>
      </c>
      <c r="G1830" s="1" t="str">
        <f>TEXT(Sales_tbl[[#This Row],[Order Date]],"YYY")</f>
        <v>2016</v>
      </c>
      <c r="H1830" t="s">
        <v>13</v>
      </c>
      <c r="I1830">
        <v>3</v>
      </c>
      <c r="J1830" s="4">
        <v>12.42</v>
      </c>
      <c r="K1830" s="4">
        <v>37.26</v>
      </c>
    </row>
    <row r="1831" spans="1:11" x14ac:dyDescent="0.25">
      <c r="A1831" t="s">
        <v>9</v>
      </c>
      <c r="B1831" t="s">
        <v>21</v>
      </c>
      <c r="C1831" t="s">
        <v>11</v>
      </c>
      <c r="D1831" t="s">
        <v>156</v>
      </c>
      <c r="E1831" s="1">
        <v>42504</v>
      </c>
      <c r="F1831" s="1" t="str">
        <f>TEXT(Sales_tbl[[#This Row],[Order Date]],"MMM")</f>
        <v>May</v>
      </c>
      <c r="G1831" s="1" t="str">
        <f>TEXT(Sales_tbl[[#This Row],[Order Date]],"YYY")</f>
        <v>2016</v>
      </c>
      <c r="H1831" t="s">
        <v>13</v>
      </c>
      <c r="I1831">
        <v>3</v>
      </c>
      <c r="J1831" s="4">
        <v>12.42</v>
      </c>
      <c r="K1831" s="4">
        <v>37.26</v>
      </c>
    </row>
    <row r="1832" spans="1:11" x14ac:dyDescent="0.25">
      <c r="A1832" t="s">
        <v>9</v>
      </c>
      <c r="B1832" t="s">
        <v>21</v>
      </c>
      <c r="C1832" t="s">
        <v>11</v>
      </c>
      <c r="D1832" t="s">
        <v>289</v>
      </c>
      <c r="E1832" s="1">
        <v>42504</v>
      </c>
      <c r="F1832" s="1" t="str">
        <f>TEXT(Sales_tbl[[#This Row],[Order Date]],"MMM")</f>
        <v>May</v>
      </c>
      <c r="G1832" s="1" t="str">
        <f>TEXT(Sales_tbl[[#This Row],[Order Date]],"YYY")</f>
        <v>2016</v>
      </c>
      <c r="H1832" t="s">
        <v>13</v>
      </c>
      <c r="I1832">
        <v>5</v>
      </c>
      <c r="J1832" s="4">
        <v>12.42</v>
      </c>
      <c r="K1832" s="4">
        <v>62.1</v>
      </c>
    </row>
    <row r="1833" spans="1:11" x14ac:dyDescent="0.25">
      <c r="A1833" t="s">
        <v>9</v>
      </c>
      <c r="B1833" t="s">
        <v>14</v>
      </c>
      <c r="C1833" t="s">
        <v>11</v>
      </c>
      <c r="D1833" t="s">
        <v>439</v>
      </c>
      <c r="E1833" s="1">
        <v>42504</v>
      </c>
      <c r="F1833" s="1" t="str">
        <f>TEXT(Sales_tbl[[#This Row],[Order Date]],"MMM")</f>
        <v>May</v>
      </c>
      <c r="G1833" s="1" t="str">
        <f>TEXT(Sales_tbl[[#This Row],[Order Date]],"YYY")</f>
        <v>2016</v>
      </c>
      <c r="H1833" t="s">
        <v>13</v>
      </c>
      <c r="I1833">
        <v>5</v>
      </c>
      <c r="J1833" s="4">
        <v>12.42</v>
      </c>
      <c r="K1833" s="4">
        <v>62.1</v>
      </c>
    </row>
    <row r="1834" spans="1:11" x14ac:dyDescent="0.25">
      <c r="A1834" t="s">
        <v>9</v>
      </c>
      <c r="B1834" t="s">
        <v>14</v>
      </c>
      <c r="C1834" t="s">
        <v>11</v>
      </c>
      <c r="D1834" t="s">
        <v>39</v>
      </c>
      <c r="E1834" s="1">
        <v>42504</v>
      </c>
      <c r="F1834" s="1" t="str">
        <f>TEXT(Sales_tbl[[#This Row],[Order Date]],"MMM")</f>
        <v>May</v>
      </c>
      <c r="G1834" s="1" t="str">
        <f>TEXT(Sales_tbl[[#This Row],[Order Date]],"YYY")</f>
        <v>2016</v>
      </c>
      <c r="H1834" t="s">
        <v>24</v>
      </c>
      <c r="I1834">
        <v>4</v>
      </c>
      <c r="J1834" s="4">
        <v>17.829999999999998</v>
      </c>
      <c r="K1834" s="4">
        <v>71.319999999999993</v>
      </c>
    </row>
    <row r="1835" spans="1:11" x14ac:dyDescent="0.25">
      <c r="A1835" t="s">
        <v>16</v>
      </c>
      <c r="B1835" t="s">
        <v>34</v>
      </c>
      <c r="C1835" t="s">
        <v>18</v>
      </c>
      <c r="D1835" t="s">
        <v>309</v>
      </c>
      <c r="E1835" s="1">
        <v>42504</v>
      </c>
      <c r="F1835" s="1" t="str">
        <f>TEXT(Sales_tbl[[#This Row],[Order Date]],"MMM")</f>
        <v>May</v>
      </c>
      <c r="G1835" s="1" t="str">
        <f>TEXT(Sales_tbl[[#This Row],[Order Date]],"YYY")</f>
        <v>2016</v>
      </c>
      <c r="H1835" t="s">
        <v>13</v>
      </c>
      <c r="I1835">
        <v>4</v>
      </c>
      <c r="J1835" s="4">
        <v>12.42</v>
      </c>
      <c r="K1835" s="4">
        <v>49.68</v>
      </c>
    </row>
    <row r="1836" spans="1:11" x14ac:dyDescent="0.25">
      <c r="A1836" t="s">
        <v>30</v>
      </c>
      <c r="B1836" t="s">
        <v>14</v>
      </c>
      <c r="C1836" t="s">
        <v>11</v>
      </c>
      <c r="D1836" t="s">
        <v>473</v>
      </c>
      <c r="E1836" s="1">
        <v>42504</v>
      </c>
      <c r="F1836" s="1" t="str">
        <f>TEXT(Sales_tbl[[#This Row],[Order Date]],"MMM")</f>
        <v>May</v>
      </c>
      <c r="G1836" s="1" t="str">
        <f>TEXT(Sales_tbl[[#This Row],[Order Date]],"YYY")</f>
        <v>2016</v>
      </c>
      <c r="H1836" t="s">
        <v>20</v>
      </c>
      <c r="I1836">
        <v>10</v>
      </c>
      <c r="J1836" s="4">
        <v>16.32</v>
      </c>
      <c r="K1836" s="4">
        <v>163.19999999999999</v>
      </c>
    </row>
    <row r="1837" spans="1:11" x14ac:dyDescent="0.25">
      <c r="A1837" t="s">
        <v>25</v>
      </c>
      <c r="B1837" t="s">
        <v>122</v>
      </c>
      <c r="C1837" t="s">
        <v>18</v>
      </c>
      <c r="D1837" t="s">
        <v>492</v>
      </c>
      <c r="E1837" s="1">
        <v>42504</v>
      </c>
      <c r="F1837" s="1" t="str">
        <f>TEXT(Sales_tbl[[#This Row],[Order Date]],"MMM")</f>
        <v>May</v>
      </c>
      <c r="G1837" s="1" t="str">
        <f>TEXT(Sales_tbl[[#This Row],[Order Date]],"YYY")</f>
        <v>2016</v>
      </c>
      <c r="H1837" t="s">
        <v>27</v>
      </c>
      <c r="I1837">
        <v>9</v>
      </c>
      <c r="J1837" s="4">
        <v>53.35</v>
      </c>
      <c r="K1837" s="4">
        <v>480.15000000000003</v>
      </c>
    </row>
    <row r="1838" spans="1:11" x14ac:dyDescent="0.25">
      <c r="A1838" t="s">
        <v>9</v>
      </c>
      <c r="B1838" t="s">
        <v>14</v>
      </c>
      <c r="C1838" t="s">
        <v>11</v>
      </c>
      <c r="D1838" t="s">
        <v>155</v>
      </c>
      <c r="E1838" s="1">
        <v>42504</v>
      </c>
      <c r="F1838" s="1" t="str">
        <f>TEXT(Sales_tbl[[#This Row],[Order Date]],"MMM")</f>
        <v>May</v>
      </c>
      <c r="G1838" s="1" t="str">
        <f>TEXT(Sales_tbl[[#This Row],[Order Date]],"YYY")</f>
        <v>2016</v>
      </c>
      <c r="H1838" t="s">
        <v>24</v>
      </c>
      <c r="I1838">
        <v>8</v>
      </c>
      <c r="J1838" s="4">
        <v>17.829999999999998</v>
      </c>
      <c r="K1838" s="4">
        <v>142.63999999999999</v>
      </c>
    </row>
    <row r="1839" spans="1:11" x14ac:dyDescent="0.25">
      <c r="A1839" t="s">
        <v>9</v>
      </c>
      <c r="B1839" t="s">
        <v>21</v>
      </c>
      <c r="C1839" t="s">
        <v>11</v>
      </c>
      <c r="D1839" t="s">
        <v>428</v>
      </c>
      <c r="E1839" s="1">
        <v>42504</v>
      </c>
      <c r="F1839" s="1" t="str">
        <f>TEXT(Sales_tbl[[#This Row],[Order Date]],"MMM")</f>
        <v>May</v>
      </c>
      <c r="G1839" s="1" t="str">
        <f>TEXT(Sales_tbl[[#This Row],[Order Date]],"YYY")</f>
        <v>2016</v>
      </c>
      <c r="H1839" t="s">
        <v>13</v>
      </c>
      <c r="I1839">
        <v>4</v>
      </c>
      <c r="J1839" s="4">
        <v>12.42</v>
      </c>
      <c r="K1839" s="4">
        <v>49.68</v>
      </c>
    </row>
    <row r="1840" spans="1:11" x14ac:dyDescent="0.25">
      <c r="A1840" t="s">
        <v>46</v>
      </c>
      <c r="B1840" t="s">
        <v>68</v>
      </c>
      <c r="C1840" t="s">
        <v>11</v>
      </c>
      <c r="D1840" t="s">
        <v>386</v>
      </c>
      <c r="E1840" s="1">
        <v>42504</v>
      </c>
      <c r="F1840" s="1" t="str">
        <f>TEXT(Sales_tbl[[#This Row],[Order Date]],"MMM")</f>
        <v>May</v>
      </c>
      <c r="G1840" s="1" t="str">
        <f>TEXT(Sales_tbl[[#This Row],[Order Date]],"YYY")</f>
        <v>2016</v>
      </c>
      <c r="H1840" t="s">
        <v>13</v>
      </c>
      <c r="I1840">
        <v>8</v>
      </c>
      <c r="J1840" s="4">
        <v>12.42</v>
      </c>
      <c r="K1840" s="4">
        <v>99.36</v>
      </c>
    </row>
    <row r="1841" spans="1:11" x14ac:dyDescent="0.25">
      <c r="A1841" t="s">
        <v>9</v>
      </c>
      <c r="B1841" t="s">
        <v>10</v>
      </c>
      <c r="C1841" t="s">
        <v>11</v>
      </c>
      <c r="D1841" t="s">
        <v>402</v>
      </c>
      <c r="E1841" s="1">
        <v>42505</v>
      </c>
      <c r="F1841" s="1" t="str">
        <f>TEXT(Sales_tbl[[#This Row],[Order Date]],"MMM")</f>
        <v>May</v>
      </c>
      <c r="G1841" s="1" t="str">
        <f>TEXT(Sales_tbl[[#This Row],[Order Date]],"YYY")</f>
        <v>2016</v>
      </c>
      <c r="H1841" t="s">
        <v>20</v>
      </c>
      <c r="I1841">
        <v>3</v>
      </c>
      <c r="J1841" s="4">
        <v>16.32</v>
      </c>
      <c r="K1841" s="4">
        <v>48.96</v>
      </c>
    </row>
    <row r="1842" spans="1:11" x14ac:dyDescent="0.25">
      <c r="A1842" t="s">
        <v>9</v>
      </c>
      <c r="B1842" t="s">
        <v>14</v>
      </c>
      <c r="C1842" t="s">
        <v>11</v>
      </c>
      <c r="D1842" t="s">
        <v>180</v>
      </c>
      <c r="E1842" s="1">
        <v>42505</v>
      </c>
      <c r="F1842" s="1" t="str">
        <f>TEXT(Sales_tbl[[#This Row],[Order Date]],"MMM")</f>
        <v>May</v>
      </c>
      <c r="G1842" s="1" t="str">
        <f>TEXT(Sales_tbl[[#This Row],[Order Date]],"YYY")</f>
        <v>2016</v>
      </c>
      <c r="H1842" t="s">
        <v>24</v>
      </c>
      <c r="I1842">
        <v>5</v>
      </c>
      <c r="J1842" s="4">
        <v>17.829999999999998</v>
      </c>
      <c r="K1842" s="4">
        <v>89.149999999999991</v>
      </c>
    </row>
    <row r="1843" spans="1:11" x14ac:dyDescent="0.25">
      <c r="A1843" t="s">
        <v>9</v>
      </c>
      <c r="B1843" t="s">
        <v>14</v>
      </c>
      <c r="C1843" t="s">
        <v>11</v>
      </c>
      <c r="D1843" t="s">
        <v>89</v>
      </c>
      <c r="E1843" s="1">
        <v>42505</v>
      </c>
      <c r="F1843" s="1" t="str">
        <f>TEXT(Sales_tbl[[#This Row],[Order Date]],"MMM")</f>
        <v>May</v>
      </c>
      <c r="G1843" s="1" t="str">
        <f>TEXT(Sales_tbl[[#This Row],[Order Date]],"YYY")</f>
        <v>2016</v>
      </c>
      <c r="H1843" t="s">
        <v>13</v>
      </c>
      <c r="I1843">
        <v>4</v>
      </c>
      <c r="J1843" s="4">
        <v>12.42</v>
      </c>
      <c r="K1843" s="4">
        <v>49.68</v>
      </c>
    </row>
    <row r="1844" spans="1:11" x14ac:dyDescent="0.25">
      <c r="A1844" t="s">
        <v>25</v>
      </c>
      <c r="B1844" t="s">
        <v>34</v>
      </c>
      <c r="C1844" t="s">
        <v>18</v>
      </c>
      <c r="D1844" t="s">
        <v>371</v>
      </c>
      <c r="E1844" s="1">
        <v>42505</v>
      </c>
      <c r="F1844" s="1" t="str">
        <f>TEXT(Sales_tbl[[#This Row],[Order Date]],"MMM")</f>
        <v>May</v>
      </c>
      <c r="G1844" s="1" t="str">
        <f>TEXT(Sales_tbl[[#This Row],[Order Date]],"YYY")</f>
        <v>2016</v>
      </c>
      <c r="H1844" t="s">
        <v>27</v>
      </c>
      <c r="I1844">
        <v>2</v>
      </c>
      <c r="J1844" s="4">
        <v>53.35</v>
      </c>
      <c r="K1844" s="4">
        <v>106.7</v>
      </c>
    </row>
    <row r="1845" spans="1:11" x14ac:dyDescent="0.25">
      <c r="A1845" t="s">
        <v>30</v>
      </c>
      <c r="B1845" t="s">
        <v>68</v>
      </c>
      <c r="C1845" t="s">
        <v>11</v>
      </c>
      <c r="D1845" t="s">
        <v>137</v>
      </c>
      <c r="E1845" s="1">
        <v>42505</v>
      </c>
      <c r="F1845" s="1" t="str">
        <f>TEXT(Sales_tbl[[#This Row],[Order Date]],"MMM")</f>
        <v>May</v>
      </c>
      <c r="G1845" s="1" t="str">
        <f>TEXT(Sales_tbl[[#This Row],[Order Date]],"YYY")</f>
        <v>2016</v>
      </c>
      <c r="H1845" t="s">
        <v>27</v>
      </c>
      <c r="I1845">
        <v>4</v>
      </c>
      <c r="J1845" s="4">
        <v>53.35</v>
      </c>
      <c r="K1845" s="4">
        <v>213.4</v>
      </c>
    </row>
    <row r="1846" spans="1:11" x14ac:dyDescent="0.25">
      <c r="A1846" t="s">
        <v>9</v>
      </c>
      <c r="B1846" t="s">
        <v>10</v>
      </c>
      <c r="C1846" t="s">
        <v>11</v>
      </c>
      <c r="D1846" t="s">
        <v>33</v>
      </c>
      <c r="E1846" s="1">
        <v>42505</v>
      </c>
      <c r="F1846" s="1" t="str">
        <f>TEXT(Sales_tbl[[#This Row],[Order Date]],"MMM")</f>
        <v>May</v>
      </c>
      <c r="G1846" s="1" t="str">
        <f>TEXT(Sales_tbl[[#This Row],[Order Date]],"YYY")</f>
        <v>2016</v>
      </c>
      <c r="H1846" t="s">
        <v>27</v>
      </c>
      <c r="I1846">
        <v>8</v>
      </c>
      <c r="J1846" s="4">
        <v>53.35</v>
      </c>
      <c r="K1846" s="4">
        <v>426.8</v>
      </c>
    </row>
    <row r="1847" spans="1:11" x14ac:dyDescent="0.25">
      <c r="A1847" t="s">
        <v>25</v>
      </c>
      <c r="B1847" t="s">
        <v>17</v>
      </c>
      <c r="C1847" t="s">
        <v>18</v>
      </c>
      <c r="D1847" t="s">
        <v>66</v>
      </c>
      <c r="E1847" s="1">
        <v>42505</v>
      </c>
      <c r="F1847" s="1" t="str">
        <f>TEXT(Sales_tbl[[#This Row],[Order Date]],"MMM")</f>
        <v>May</v>
      </c>
      <c r="G1847" s="1" t="str">
        <f>TEXT(Sales_tbl[[#This Row],[Order Date]],"YYY")</f>
        <v>2016</v>
      </c>
      <c r="H1847" t="s">
        <v>13</v>
      </c>
      <c r="I1847">
        <v>5</v>
      </c>
      <c r="J1847" s="4">
        <v>12.42</v>
      </c>
      <c r="K1847" s="4">
        <v>62.1</v>
      </c>
    </row>
    <row r="1848" spans="1:11" x14ac:dyDescent="0.25">
      <c r="A1848" t="s">
        <v>16</v>
      </c>
      <c r="B1848" t="s">
        <v>52</v>
      </c>
      <c r="C1848" t="s">
        <v>18</v>
      </c>
      <c r="D1848" t="s">
        <v>110</v>
      </c>
      <c r="E1848" s="1">
        <v>42505</v>
      </c>
      <c r="F1848" s="1" t="str">
        <f>TEXT(Sales_tbl[[#This Row],[Order Date]],"MMM")</f>
        <v>May</v>
      </c>
      <c r="G1848" s="1" t="str">
        <f>TEXT(Sales_tbl[[#This Row],[Order Date]],"YYY")</f>
        <v>2016</v>
      </c>
      <c r="H1848" t="s">
        <v>13</v>
      </c>
      <c r="I1848">
        <v>2</v>
      </c>
      <c r="J1848" s="4">
        <v>12.42</v>
      </c>
      <c r="K1848" s="4">
        <v>24.84</v>
      </c>
    </row>
    <row r="1849" spans="1:11" x14ac:dyDescent="0.25">
      <c r="A1849" t="s">
        <v>9</v>
      </c>
      <c r="B1849" t="s">
        <v>14</v>
      </c>
      <c r="C1849" t="s">
        <v>11</v>
      </c>
      <c r="D1849" t="s">
        <v>522</v>
      </c>
      <c r="E1849" s="1">
        <v>42505</v>
      </c>
      <c r="F1849" s="1" t="str">
        <f>TEXT(Sales_tbl[[#This Row],[Order Date]],"MMM")</f>
        <v>May</v>
      </c>
      <c r="G1849" s="1" t="str">
        <f>TEXT(Sales_tbl[[#This Row],[Order Date]],"YYY")</f>
        <v>2016</v>
      </c>
      <c r="H1849" t="s">
        <v>13</v>
      </c>
      <c r="I1849">
        <v>5</v>
      </c>
      <c r="J1849" s="4">
        <v>12.42</v>
      </c>
      <c r="K1849" s="4">
        <v>62.1</v>
      </c>
    </row>
    <row r="1850" spans="1:11" x14ac:dyDescent="0.25">
      <c r="A1850" t="s">
        <v>30</v>
      </c>
      <c r="B1850" t="s">
        <v>21</v>
      </c>
      <c r="C1850" t="s">
        <v>11</v>
      </c>
      <c r="D1850" t="s">
        <v>191</v>
      </c>
      <c r="E1850" s="1">
        <v>42506</v>
      </c>
      <c r="F1850" s="1" t="str">
        <f>TEXT(Sales_tbl[[#This Row],[Order Date]],"MMM")</f>
        <v>May</v>
      </c>
      <c r="G1850" s="1" t="str">
        <f>TEXT(Sales_tbl[[#This Row],[Order Date]],"YYY")</f>
        <v>2016</v>
      </c>
      <c r="H1850" t="s">
        <v>20</v>
      </c>
      <c r="I1850">
        <v>9</v>
      </c>
      <c r="J1850" s="4">
        <v>16.32</v>
      </c>
      <c r="K1850" s="4">
        <v>146.88</v>
      </c>
    </row>
    <row r="1851" spans="1:11" x14ac:dyDescent="0.25">
      <c r="A1851" t="s">
        <v>9</v>
      </c>
      <c r="B1851" t="s">
        <v>10</v>
      </c>
      <c r="C1851" t="s">
        <v>11</v>
      </c>
      <c r="D1851" t="s">
        <v>370</v>
      </c>
      <c r="E1851" s="1">
        <v>42506</v>
      </c>
      <c r="F1851" s="1" t="str">
        <f>TEXT(Sales_tbl[[#This Row],[Order Date]],"MMM")</f>
        <v>May</v>
      </c>
      <c r="G1851" s="1" t="str">
        <f>TEXT(Sales_tbl[[#This Row],[Order Date]],"YYY")</f>
        <v>2016</v>
      </c>
      <c r="H1851" t="s">
        <v>24</v>
      </c>
      <c r="I1851">
        <v>5</v>
      </c>
      <c r="J1851" s="4">
        <v>17.829999999999998</v>
      </c>
      <c r="K1851" s="4">
        <v>89.149999999999991</v>
      </c>
    </row>
    <row r="1852" spans="1:11" x14ac:dyDescent="0.25">
      <c r="A1852" t="s">
        <v>46</v>
      </c>
      <c r="B1852" t="s">
        <v>10</v>
      </c>
      <c r="C1852" t="s">
        <v>11</v>
      </c>
      <c r="D1852" t="s">
        <v>423</v>
      </c>
      <c r="E1852" s="1">
        <v>42506</v>
      </c>
      <c r="F1852" s="1" t="str">
        <f>TEXT(Sales_tbl[[#This Row],[Order Date]],"MMM")</f>
        <v>May</v>
      </c>
      <c r="G1852" s="1" t="str">
        <f>TEXT(Sales_tbl[[#This Row],[Order Date]],"YYY")</f>
        <v>2016</v>
      </c>
      <c r="H1852" t="s">
        <v>13</v>
      </c>
      <c r="I1852">
        <v>6</v>
      </c>
      <c r="J1852" s="4">
        <v>12.42</v>
      </c>
      <c r="K1852" s="4">
        <v>74.52</v>
      </c>
    </row>
    <row r="1853" spans="1:11" x14ac:dyDescent="0.25">
      <c r="A1853" t="s">
        <v>16</v>
      </c>
      <c r="B1853" t="s">
        <v>34</v>
      </c>
      <c r="C1853" t="s">
        <v>18</v>
      </c>
      <c r="D1853" t="s">
        <v>81</v>
      </c>
      <c r="E1853" s="1">
        <v>42506</v>
      </c>
      <c r="F1853" s="1" t="str">
        <f>TEXT(Sales_tbl[[#This Row],[Order Date]],"MMM")</f>
        <v>May</v>
      </c>
      <c r="G1853" s="1" t="str">
        <f>TEXT(Sales_tbl[[#This Row],[Order Date]],"YYY")</f>
        <v>2016</v>
      </c>
      <c r="H1853" t="s">
        <v>13</v>
      </c>
      <c r="I1853">
        <v>8</v>
      </c>
      <c r="J1853" s="4">
        <v>12.42</v>
      </c>
      <c r="K1853" s="4">
        <v>99.36</v>
      </c>
    </row>
    <row r="1854" spans="1:11" x14ac:dyDescent="0.25">
      <c r="A1854" t="s">
        <v>9</v>
      </c>
      <c r="B1854" t="s">
        <v>21</v>
      </c>
      <c r="C1854" t="s">
        <v>11</v>
      </c>
      <c r="D1854" t="s">
        <v>234</v>
      </c>
      <c r="E1854" s="1">
        <v>42506</v>
      </c>
      <c r="F1854" s="1" t="str">
        <f>TEXT(Sales_tbl[[#This Row],[Order Date]],"MMM")</f>
        <v>May</v>
      </c>
      <c r="G1854" s="1" t="str">
        <f>TEXT(Sales_tbl[[#This Row],[Order Date]],"YYY")</f>
        <v>2016</v>
      </c>
      <c r="H1854" t="s">
        <v>13</v>
      </c>
      <c r="I1854">
        <v>6</v>
      </c>
      <c r="J1854" s="4">
        <v>12.42</v>
      </c>
      <c r="K1854" s="4">
        <v>74.52</v>
      </c>
    </row>
    <row r="1855" spans="1:11" x14ac:dyDescent="0.25">
      <c r="A1855" t="s">
        <v>9</v>
      </c>
      <c r="B1855" t="s">
        <v>10</v>
      </c>
      <c r="C1855" t="s">
        <v>11</v>
      </c>
      <c r="D1855" t="s">
        <v>258</v>
      </c>
      <c r="E1855" s="1">
        <v>42506</v>
      </c>
      <c r="F1855" s="1" t="str">
        <f>TEXT(Sales_tbl[[#This Row],[Order Date]],"MMM")</f>
        <v>May</v>
      </c>
      <c r="G1855" s="1" t="str">
        <f>TEXT(Sales_tbl[[#This Row],[Order Date]],"YYY")</f>
        <v>2016</v>
      </c>
      <c r="H1855" t="s">
        <v>27</v>
      </c>
      <c r="I1855">
        <v>6</v>
      </c>
      <c r="J1855" s="4">
        <v>53.35</v>
      </c>
      <c r="K1855" s="4">
        <v>320.10000000000002</v>
      </c>
    </row>
    <row r="1856" spans="1:11" x14ac:dyDescent="0.25">
      <c r="A1856" t="s">
        <v>25</v>
      </c>
      <c r="B1856" t="s">
        <v>17</v>
      </c>
      <c r="C1856" t="s">
        <v>18</v>
      </c>
      <c r="D1856" t="s">
        <v>513</v>
      </c>
      <c r="E1856" s="1">
        <v>42506</v>
      </c>
      <c r="F1856" s="1" t="str">
        <f>TEXT(Sales_tbl[[#This Row],[Order Date]],"MMM")</f>
        <v>May</v>
      </c>
      <c r="G1856" s="1" t="str">
        <f>TEXT(Sales_tbl[[#This Row],[Order Date]],"YYY")</f>
        <v>2016</v>
      </c>
      <c r="H1856" t="s">
        <v>27</v>
      </c>
      <c r="I1856">
        <v>7</v>
      </c>
      <c r="J1856" s="4">
        <v>53.35</v>
      </c>
      <c r="K1856" s="4">
        <v>373.45</v>
      </c>
    </row>
    <row r="1857" spans="1:11" x14ac:dyDescent="0.25">
      <c r="A1857" t="s">
        <v>16</v>
      </c>
      <c r="B1857" t="s">
        <v>17</v>
      </c>
      <c r="C1857" t="s">
        <v>18</v>
      </c>
      <c r="D1857" t="s">
        <v>489</v>
      </c>
      <c r="E1857" s="1">
        <v>42506</v>
      </c>
      <c r="F1857" s="1" t="str">
        <f>TEXT(Sales_tbl[[#This Row],[Order Date]],"MMM")</f>
        <v>May</v>
      </c>
      <c r="G1857" s="1" t="str">
        <f>TEXT(Sales_tbl[[#This Row],[Order Date]],"YYY")</f>
        <v>2016</v>
      </c>
      <c r="H1857" t="s">
        <v>13</v>
      </c>
      <c r="I1857">
        <v>2</v>
      </c>
      <c r="J1857" s="4">
        <v>12.42</v>
      </c>
      <c r="K1857" s="4">
        <v>24.84</v>
      </c>
    </row>
    <row r="1858" spans="1:11" x14ac:dyDescent="0.25">
      <c r="A1858" t="s">
        <v>16</v>
      </c>
      <c r="B1858" t="s">
        <v>34</v>
      </c>
      <c r="C1858" t="s">
        <v>18</v>
      </c>
      <c r="D1858" t="s">
        <v>251</v>
      </c>
      <c r="E1858" s="1">
        <v>42506</v>
      </c>
      <c r="F1858" s="1" t="str">
        <f>TEXT(Sales_tbl[[#This Row],[Order Date]],"MMM")</f>
        <v>May</v>
      </c>
      <c r="G1858" s="1" t="str">
        <f>TEXT(Sales_tbl[[#This Row],[Order Date]],"YYY")</f>
        <v>2016</v>
      </c>
      <c r="H1858" t="s">
        <v>27</v>
      </c>
      <c r="I1858">
        <v>1</v>
      </c>
      <c r="J1858" s="4">
        <v>53.35</v>
      </c>
      <c r="K1858" s="4">
        <v>53.35</v>
      </c>
    </row>
    <row r="1859" spans="1:11" x14ac:dyDescent="0.25">
      <c r="A1859" t="s">
        <v>9</v>
      </c>
      <c r="B1859" t="s">
        <v>14</v>
      </c>
      <c r="C1859" t="s">
        <v>11</v>
      </c>
      <c r="D1859" t="s">
        <v>221</v>
      </c>
      <c r="E1859" s="1">
        <v>42506</v>
      </c>
      <c r="F1859" s="1" t="str">
        <f>TEXT(Sales_tbl[[#This Row],[Order Date]],"MMM")</f>
        <v>May</v>
      </c>
      <c r="G1859" s="1" t="str">
        <f>TEXT(Sales_tbl[[#This Row],[Order Date]],"YYY")</f>
        <v>2016</v>
      </c>
      <c r="H1859" t="s">
        <v>13</v>
      </c>
      <c r="I1859">
        <v>4</v>
      </c>
      <c r="J1859" s="4">
        <v>12.42</v>
      </c>
      <c r="K1859" s="4">
        <v>49.68</v>
      </c>
    </row>
    <row r="1860" spans="1:11" x14ac:dyDescent="0.25">
      <c r="A1860" t="s">
        <v>46</v>
      </c>
      <c r="B1860" t="s">
        <v>68</v>
      </c>
      <c r="C1860" t="s">
        <v>11</v>
      </c>
      <c r="D1860" t="s">
        <v>79</v>
      </c>
      <c r="E1860" s="1">
        <v>42506</v>
      </c>
      <c r="F1860" s="1" t="str">
        <f>TEXT(Sales_tbl[[#This Row],[Order Date]],"MMM")</f>
        <v>May</v>
      </c>
      <c r="G1860" s="1" t="str">
        <f>TEXT(Sales_tbl[[#This Row],[Order Date]],"YYY")</f>
        <v>2016</v>
      </c>
      <c r="H1860" t="s">
        <v>27</v>
      </c>
      <c r="I1860">
        <v>7</v>
      </c>
      <c r="J1860" s="4">
        <v>53.35</v>
      </c>
      <c r="K1860" s="4">
        <v>373.45</v>
      </c>
    </row>
    <row r="1861" spans="1:11" x14ac:dyDescent="0.25">
      <c r="A1861" t="s">
        <v>9</v>
      </c>
      <c r="B1861" t="s">
        <v>14</v>
      </c>
      <c r="C1861" t="s">
        <v>11</v>
      </c>
      <c r="D1861" t="s">
        <v>84</v>
      </c>
      <c r="E1861" s="1">
        <v>42506</v>
      </c>
      <c r="F1861" s="1" t="str">
        <f>TEXT(Sales_tbl[[#This Row],[Order Date]],"MMM")</f>
        <v>May</v>
      </c>
      <c r="G1861" s="1" t="str">
        <f>TEXT(Sales_tbl[[#This Row],[Order Date]],"YYY")</f>
        <v>2016</v>
      </c>
      <c r="H1861" t="s">
        <v>13</v>
      </c>
      <c r="I1861">
        <v>8</v>
      </c>
      <c r="J1861" s="4">
        <v>12.42</v>
      </c>
      <c r="K1861" s="4">
        <v>99.36</v>
      </c>
    </row>
    <row r="1862" spans="1:11" x14ac:dyDescent="0.25">
      <c r="A1862" t="s">
        <v>9</v>
      </c>
      <c r="B1862" t="s">
        <v>14</v>
      </c>
      <c r="C1862" t="s">
        <v>11</v>
      </c>
      <c r="D1862" t="s">
        <v>63</v>
      </c>
      <c r="E1862" s="1">
        <v>42506</v>
      </c>
      <c r="F1862" s="1" t="str">
        <f>TEXT(Sales_tbl[[#This Row],[Order Date]],"MMM")</f>
        <v>May</v>
      </c>
      <c r="G1862" s="1" t="str">
        <f>TEXT(Sales_tbl[[#This Row],[Order Date]],"YYY")</f>
        <v>2016</v>
      </c>
      <c r="H1862" t="s">
        <v>24</v>
      </c>
      <c r="I1862">
        <v>5</v>
      </c>
      <c r="J1862" s="4">
        <v>17.829999999999998</v>
      </c>
      <c r="K1862" s="4">
        <v>89.149999999999991</v>
      </c>
    </row>
    <row r="1863" spans="1:11" x14ac:dyDescent="0.25">
      <c r="A1863" t="s">
        <v>25</v>
      </c>
      <c r="B1863" t="s">
        <v>34</v>
      </c>
      <c r="C1863" t="s">
        <v>18</v>
      </c>
      <c r="D1863" t="s">
        <v>166</v>
      </c>
      <c r="E1863" s="1">
        <v>42506</v>
      </c>
      <c r="F1863" s="1" t="str">
        <f>TEXT(Sales_tbl[[#This Row],[Order Date]],"MMM")</f>
        <v>May</v>
      </c>
      <c r="G1863" s="1" t="str">
        <f>TEXT(Sales_tbl[[#This Row],[Order Date]],"YYY")</f>
        <v>2016</v>
      </c>
      <c r="H1863" t="s">
        <v>20</v>
      </c>
      <c r="I1863">
        <v>5</v>
      </c>
      <c r="J1863" s="4">
        <v>16.32</v>
      </c>
      <c r="K1863" s="4">
        <v>81.599999999999994</v>
      </c>
    </row>
    <row r="1864" spans="1:11" x14ac:dyDescent="0.25">
      <c r="A1864" t="s">
        <v>9</v>
      </c>
      <c r="B1864" t="s">
        <v>10</v>
      </c>
      <c r="C1864" t="s">
        <v>11</v>
      </c>
      <c r="D1864" t="s">
        <v>457</v>
      </c>
      <c r="E1864" s="1">
        <v>42506</v>
      </c>
      <c r="F1864" s="1" t="str">
        <f>TEXT(Sales_tbl[[#This Row],[Order Date]],"MMM")</f>
        <v>May</v>
      </c>
      <c r="G1864" s="1" t="str">
        <f>TEXT(Sales_tbl[[#This Row],[Order Date]],"YYY")</f>
        <v>2016</v>
      </c>
      <c r="H1864" t="s">
        <v>27</v>
      </c>
      <c r="I1864">
        <v>4</v>
      </c>
      <c r="J1864" s="4">
        <v>53.35</v>
      </c>
      <c r="K1864" s="4">
        <v>213.4</v>
      </c>
    </row>
    <row r="1865" spans="1:11" x14ac:dyDescent="0.25">
      <c r="A1865" t="s">
        <v>25</v>
      </c>
      <c r="B1865" t="s">
        <v>34</v>
      </c>
      <c r="C1865" t="s">
        <v>18</v>
      </c>
      <c r="D1865" t="s">
        <v>437</v>
      </c>
      <c r="E1865" s="1">
        <v>42506</v>
      </c>
      <c r="F1865" s="1" t="str">
        <f>TEXT(Sales_tbl[[#This Row],[Order Date]],"MMM")</f>
        <v>May</v>
      </c>
      <c r="G1865" s="1" t="str">
        <f>TEXT(Sales_tbl[[#This Row],[Order Date]],"YYY")</f>
        <v>2016</v>
      </c>
      <c r="H1865" t="s">
        <v>13</v>
      </c>
      <c r="I1865">
        <v>7</v>
      </c>
      <c r="J1865" s="4">
        <v>12.42</v>
      </c>
      <c r="K1865" s="4">
        <v>86.94</v>
      </c>
    </row>
    <row r="1866" spans="1:11" x14ac:dyDescent="0.25">
      <c r="A1866" t="s">
        <v>9</v>
      </c>
      <c r="B1866" t="s">
        <v>14</v>
      </c>
      <c r="C1866" t="s">
        <v>11</v>
      </c>
      <c r="D1866" t="s">
        <v>83</v>
      </c>
      <c r="E1866" s="1">
        <v>42506</v>
      </c>
      <c r="F1866" s="1" t="str">
        <f>TEXT(Sales_tbl[[#This Row],[Order Date]],"MMM")</f>
        <v>May</v>
      </c>
      <c r="G1866" s="1" t="str">
        <f>TEXT(Sales_tbl[[#This Row],[Order Date]],"YYY")</f>
        <v>2016</v>
      </c>
      <c r="H1866" t="s">
        <v>24</v>
      </c>
      <c r="I1866">
        <v>4</v>
      </c>
      <c r="J1866" s="4">
        <v>17.829999999999998</v>
      </c>
      <c r="K1866" s="4">
        <v>71.319999999999993</v>
      </c>
    </row>
    <row r="1867" spans="1:11" x14ac:dyDescent="0.25">
      <c r="A1867" t="s">
        <v>25</v>
      </c>
      <c r="B1867" t="s">
        <v>34</v>
      </c>
      <c r="C1867" t="s">
        <v>18</v>
      </c>
      <c r="D1867" t="s">
        <v>116</v>
      </c>
      <c r="E1867" s="1">
        <v>42506</v>
      </c>
      <c r="F1867" s="1" t="str">
        <f>TEXT(Sales_tbl[[#This Row],[Order Date]],"MMM")</f>
        <v>May</v>
      </c>
      <c r="G1867" s="1" t="str">
        <f>TEXT(Sales_tbl[[#This Row],[Order Date]],"YYY")</f>
        <v>2016</v>
      </c>
      <c r="H1867" t="s">
        <v>13</v>
      </c>
      <c r="I1867">
        <v>4</v>
      </c>
      <c r="J1867" s="4">
        <v>12.42</v>
      </c>
      <c r="K1867" s="4">
        <v>49.68</v>
      </c>
    </row>
    <row r="1868" spans="1:11" x14ac:dyDescent="0.25">
      <c r="A1868" t="s">
        <v>30</v>
      </c>
      <c r="B1868" t="s">
        <v>14</v>
      </c>
      <c r="C1868" t="s">
        <v>11</v>
      </c>
      <c r="D1868" t="s">
        <v>538</v>
      </c>
      <c r="E1868" s="1">
        <v>42507</v>
      </c>
      <c r="F1868" s="1" t="str">
        <f>TEXT(Sales_tbl[[#This Row],[Order Date]],"MMM")</f>
        <v>May</v>
      </c>
      <c r="G1868" s="1" t="str">
        <f>TEXT(Sales_tbl[[#This Row],[Order Date]],"YYY")</f>
        <v>2016</v>
      </c>
      <c r="H1868" t="s">
        <v>27</v>
      </c>
      <c r="I1868">
        <v>8</v>
      </c>
      <c r="J1868" s="4">
        <v>53.35</v>
      </c>
      <c r="K1868" s="4">
        <v>426.8</v>
      </c>
    </row>
    <row r="1869" spans="1:11" x14ac:dyDescent="0.25">
      <c r="A1869" t="s">
        <v>9</v>
      </c>
      <c r="B1869" t="s">
        <v>14</v>
      </c>
      <c r="C1869" t="s">
        <v>11</v>
      </c>
      <c r="D1869" t="s">
        <v>75</v>
      </c>
      <c r="E1869" s="1">
        <v>42507</v>
      </c>
      <c r="F1869" s="1" t="str">
        <f>TEXT(Sales_tbl[[#This Row],[Order Date]],"MMM")</f>
        <v>May</v>
      </c>
      <c r="G1869" s="1" t="str">
        <f>TEXT(Sales_tbl[[#This Row],[Order Date]],"YYY")</f>
        <v>2016</v>
      </c>
      <c r="H1869" t="s">
        <v>13</v>
      </c>
      <c r="I1869">
        <v>7</v>
      </c>
      <c r="J1869" s="4">
        <v>12.42</v>
      </c>
      <c r="K1869" s="4">
        <v>86.94</v>
      </c>
    </row>
    <row r="1870" spans="1:11" x14ac:dyDescent="0.25">
      <c r="A1870" t="s">
        <v>46</v>
      </c>
      <c r="B1870" t="s">
        <v>14</v>
      </c>
      <c r="C1870" t="s">
        <v>11</v>
      </c>
      <c r="D1870" t="s">
        <v>31</v>
      </c>
      <c r="E1870" s="1">
        <v>42507</v>
      </c>
      <c r="F1870" s="1" t="str">
        <f>TEXT(Sales_tbl[[#This Row],[Order Date]],"MMM")</f>
        <v>May</v>
      </c>
      <c r="G1870" s="1" t="str">
        <f>TEXT(Sales_tbl[[#This Row],[Order Date]],"YYY")</f>
        <v>2016</v>
      </c>
      <c r="H1870" t="s">
        <v>13</v>
      </c>
      <c r="I1870">
        <v>2</v>
      </c>
      <c r="J1870" s="4">
        <v>12.42</v>
      </c>
      <c r="K1870" s="4">
        <v>24.84</v>
      </c>
    </row>
    <row r="1871" spans="1:11" x14ac:dyDescent="0.25">
      <c r="A1871" t="s">
        <v>30</v>
      </c>
      <c r="B1871" t="s">
        <v>14</v>
      </c>
      <c r="C1871" t="s">
        <v>11</v>
      </c>
      <c r="D1871" t="s">
        <v>521</v>
      </c>
      <c r="E1871" s="1">
        <v>42507</v>
      </c>
      <c r="F1871" s="1" t="str">
        <f>TEXT(Sales_tbl[[#This Row],[Order Date]],"MMM")</f>
        <v>May</v>
      </c>
      <c r="G1871" s="1" t="str">
        <f>TEXT(Sales_tbl[[#This Row],[Order Date]],"YYY")</f>
        <v>2016</v>
      </c>
      <c r="H1871" t="s">
        <v>27</v>
      </c>
      <c r="I1871">
        <v>4</v>
      </c>
      <c r="J1871" s="4">
        <v>53.35</v>
      </c>
      <c r="K1871" s="4">
        <v>213.4</v>
      </c>
    </row>
    <row r="1872" spans="1:11" x14ac:dyDescent="0.25">
      <c r="A1872" t="s">
        <v>30</v>
      </c>
      <c r="B1872" t="s">
        <v>10</v>
      </c>
      <c r="C1872" t="s">
        <v>11</v>
      </c>
      <c r="D1872" t="s">
        <v>101</v>
      </c>
      <c r="E1872" s="1">
        <v>42507</v>
      </c>
      <c r="F1872" s="1" t="str">
        <f>TEXT(Sales_tbl[[#This Row],[Order Date]],"MMM")</f>
        <v>May</v>
      </c>
      <c r="G1872" s="1" t="str">
        <f>TEXT(Sales_tbl[[#This Row],[Order Date]],"YYY")</f>
        <v>2016</v>
      </c>
      <c r="H1872" t="s">
        <v>27</v>
      </c>
      <c r="I1872">
        <v>4</v>
      </c>
      <c r="J1872" s="4">
        <v>53.35</v>
      </c>
      <c r="K1872" s="4">
        <v>213.4</v>
      </c>
    </row>
    <row r="1873" spans="1:11" x14ac:dyDescent="0.25">
      <c r="A1873" t="s">
        <v>9</v>
      </c>
      <c r="B1873" t="s">
        <v>14</v>
      </c>
      <c r="C1873" t="s">
        <v>11</v>
      </c>
      <c r="D1873" t="s">
        <v>145</v>
      </c>
      <c r="E1873" s="1">
        <v>42507</v>
      </c>
      <c r="F1873" s="1" t="str">
        <f>TEXT(Sales_tbl[[#This Row],[Order Date]],"MMM")</f>
        <v>May</v>
      </c>
      <c r="G1873" s="1" t="str">
        <f>TEXT(Sales_tbl[[#This Row],[Order Date]],"YYY")</f>
        <v>2016</v>
      </c>
      <c r="H1873" t="s">
        <v>27</v>
      </c>
      <c r="I1873">
        <v>7</v>
      </c>
      <c r="J1873" s="4">
        <v>53.35</v>
      </c>
      <c r="K1873" s="4">
        <v>373.45</v>
      </c>
    </row>
    <row r="1874" spans="1:11" x14ac:dyDescent="0.25">
      <c r="A1874" t="s">
        <v>25</v>
      </c>
      <c r="B1874" t="s">
        <v>17</v>
      </c>
      <c r="C1874" t="s">
        <v>18</v>
      </c>
      <c r="D1874" t="s">
        <v>539</v>
      </c>
      <c r="E1874" s="1">
        <v>42507</v>
      </c>
      <c r="F1874" s="1" t="str">
        <f>TEXT(Sales_tbl[[#This Row],[Order Date]],"MMM")</f>
        <v>May</v>
      </c>
      <c r="G1874" s="1" t="str">
        <f>TEXT(Sales_tbl[[#This Row],[Order Date]],"YYY")</f>
        <v>2016</v>
      </c>
      <c r="H1874" t="s">
        <v>13</v>
      </c>
      <c r="I1874">
        <v>9</v>
      </c>
      <c r="J1874" s="4">
        <v>12.42</v>
      </c>
      <c r="K1874" s="4">
        <v>111.78</v>
      </c>
    </row>
    <row r="1875" spans="1:11" x14ac:dyDescent="0.25">
      <c r="A1875" t="s">
        <v>16</v>
      </c>
      <c r="B1875" t="s">
        <v>34</v>
      </c>
      <c r="C1875" t="s">
        <v>18</v>
      </c>
      <c r="D1875" t="s">
        <v>526</v>
      </c>
      <c r="E1875" s="1">
        <v>42507</v>
      </c>
      <c r="F1875" s="1" t="str">
        <f>TEXT(Sales_tbl[[#This Row],[Order Date]],"MMM")</f>
        <v>May</v>
      </c>
      <c r="G1875" s="1" t="str">
        <f>TEXT(Sales_tbl[[#This Row],[Order Date]],"YYY")</f>
        <v>2016</v>
      </c>
      <c r="H1875" t="s">
        <v>27</v>
      </c>
      <c r="I1875">
        <v>7</v>
      </c>
      <c r="J1875" s="4">
        <v>53.35</v>
      </c>
      <c r="K1875" s="4">
        <v>373.45</v>
      </c>
    </row>
    <row r="1876" spans="1:11" x14ac:dyDescent="0.25">
      <c r="A1876" t="s">
        <v>16</v>
      </c>
      <c r="B1876" t="s">
        <v>17</v>
      </c>
      <c r="C1876" t="s">
        <v>18</v>
      </c>
      <c r="D1876" t="s">
        <v>37</v>
      </c>
      <c r="E1876" s="1">
        <v>42507</v>
      </c>
      <c r="F1876" s="1" t="str">
        <f>TEXT(Sales_tbl[[#This Row],[Order Date]],"MMM")</f>
        <v>May</v>
      </c>
      <c r="G1876" s="1" t="str">
        <f>TEXT(Sales_tbl[[#This Row],[Order Date]],"YYY")</f>
        <v>2016</v>
      </c>
      <c r="H1876" t="s">
        <v>27</v>
      </c>
      <c r="I1876">
        <v>3</v>
      </c>
      <c r="J1876" s="4">
        <v>53.35</v>
      </c>
      <c r="K1876" s="4">
        <v>160.05000000000001</v>
      </c>
    </row>
    <row r="1877" spans="1:11" x14ac:dyDescent="0.25">
      <c r="A1877" t="s">
        <v>9</v>
      </c>
      <c r="B1877" t="s">
        <v>68</v>
      </c>
      <c r="C1877" t="s">
        <v>11</v>
      </c>
      <c r="D1877" t="s">
        <v>384</v>
      </c>
      <c r="E1877" s="1">
        <v>42507</v>
      </c>
      <c r="F1877" s="1" t="str">
        <f>TEXT(Sales_tbl[[#This Row],[Order Date]],"MMM")</f>
        <v>May</v>
      </c>
      <c r="G1877" s="1" t="str">
        <f>TEXT(Sales_tbl[[#This Row],[Order Date]],"YYY")</f>
        <v>2016</v>
      </c>
      <c r="H1877" t="s">
        <v>13</v>
      </c>
      <c r="I1877">
        <v>10</v>
      </c>
      <c r="J1877" s="4">
        <v>12.42</v>
      </c>
      <c r="K1877" s="4">
        <v>124.2</v>
      </c>
    </row>
    <row r="1878" spans="1:11" x14ac:dyDescent="0.25">
      <c r="A1878" t="s">
        <v>25</v>
      </c>
      <c r="B1878" t="s">
        <v>17</v>
      </c>
      <c r="C1878" t="s">
        <v>18</v>
      </c>
      <c r="D1878" t="s">
        <v>388</v>
      </c>
      <c r="E1878" s="1">
        <v>42507</v>
      </c>
      <c r="F1878" s="1" t="str">
        <f>TEXT(Sales_tbl[[#This Row],[Order Date]],"MMM")</f>
        <v>May</v>
      </c>
      <c r="G1878" s="1" t="str">
        <f>TEXT(Sales_tbl[[#This Row],[Order Date]],"YYY")</f>
        <v>2016</v>
      </c>
      <c r="H1878" t="s">
        <v>13</v>
      </c>
      <c r="I1878">
        <v>6</v>
      </c>
      <c r="J1878" s="4">
        <v>12.42</v>
      </c>
      <c r="K1878" s="4">
        <v>74.52</v>
      </c>
    </row>
    <row r="1879" spans="1:11" x14ac:dyDescent="0.25">
      <c r="A1879" t="s">
        <v>30</v>
      </c>
      <c r="B1879" t="s">
        <v>68</v>
      </c>
      <c r="C1879" t="s">
        <v>11</v>
      </c>
      <c r="D1879" t="s">
        <v>462</v>
      </c>
      <c r="E1879" s="1">
        <v>42507</v>
      </c>
      <c r="F1879" s="1" t="str">
        <f>TEXT(Sales_tbl[[#This Row],[Order Date]],"MMM")</f>
        <v>May</v>
      </c>
      <c r="G1879" s="1" t="str">
        <f>TEXT(Sales_tbl[[#This Row],[Order Date]],"YYY")</f>
        <v>2016</v>
      </c>
      <c r="H1879" t="s">
        <v>27</v>
      </c>
      <c r="I1879">
        <v>8</v>
      </c>
      <c r="J1879" s="4">
        <v>53.35</v>
      </c>
      <c r="K1879" s="4">
        <v>426.8</v>
      </c>
    </row>
    <row r="1880" spans="1:11" x14ac:dyDescent="0.25">
      <c r="A1880" t="s">
        <v>46</v>
      </c>
      <c r="B1880" t="s">
        <v>14</v>
      </c>
      <c r="C1880" t="s">
        <v>11</v>
      </c>
      <c r="D1880" t="s">
        <v>442</v>
      </c>
      <c r="E1880" s="1">
        <v>42507</v>
      </c>
      <c r="F1880" s="1" t="str">
        <f>TEXT(Sales_tbl[[#This Row],[Order Date]],"MMM")</f>
        <v>May</v>
      </c>
      <c r="G1880" s="1" t="str">
        <f>TEXT(Sales_tbl[[#This Row],[Order Date]],"YYY")</f>
        <v>2016</v>
      </c>
      <c r="H1880" t="s">
        <v>13</v>
      </c>
      <c r="I1880">
        <v>3</v>
      </c>
      <c r="J1880" s="4">
        <v>12.42</v>
      </c>
      <c r="K1880" s="4">
        <v>37.26</v>
      </c>
    </row>
    <row r="1881" spans="1:11" x14ac:dyDescent="0.25">
      <c r="A1881" t="s">
        <v>25</v>
      </c>
      <c r="B1881" t="s">
        <v>17</v>
      </c>
      <c r="C1881" t="s">
        <v>18</v>
      </c>
      <c r="D1881" t="s">
        <v>59</v>
      </c>
      <c r="E1881" s="1">
        <v>42507</v>
      </c>
      <c r="F1881" s="1" t="str">
        <f>TEXT(Sales_tbl[[#This Row],[Order Date]],"MMM")</f>
        <v>May</v>
      </c>
      <c r="G1881" s="1" t="str">
        <f>TEXT(Sales_tbl[[#This Row],[Order Date]],"YYY")</f>
        <v>2016</v>
      </c>
      <c r="H1881" t="s">
        <v>13</v>
      </c>
      <c r="I1881">
        <v>2</v>
      </c>
      <c r="J1881" s="4">
        <v>12.42</v>
      </c>
      <c r="K1881" s="4">
        <v>24.84</v>
      </c>
    </row>
    <row r="1882" spans="1:11" x14ac:dyDescent="0.25">
      <c r="A1882" t="s">
        <v>30</v>
      </c>
      <c r="B1882" t="s">
        <v>14</v>
      </c>
      <c r="C1882" t="s">
        <v>11</v>
      </c>
      <c r="D1882" t="s">
        <v>512</v>
      </c>
      <c r="E1882" s="1">
        <v>42508</v>
      </c>
      <c r="F1882" s="1" t="str">
        <f>TEXT(Sales_tbl[[#This Row],[Order Date]],"MMM")</f>
        <v>May</v>
      </c>
      <c r="G1882" s="1" t="str">
        <f>TEXT(Sales_tbl[[#This Row],[Order Date]],"YYY")</f>
        <v>2016</v>
      </c>
      <c r="H1882" t="s">
        <v>27</v>
      </c>
      <c r="I1882">
        <v>6</v>
      </c>
      <c r="J1882" s="4">
        <v>53.35</v>
      </c>
      <c r="K1882" s="4">
        <v>320.10000000000002</v>
      </c>
    </row>
    <row r="1883" spans="1:11" x14ac:dyDescent="0.25">
      <c r="A1883" t="s">
        <v>46</v>
      </c>
      <c r="B1883" t="s">
        <v>14</v>
      </c>
      <c r="C1883" t="s">
        <v>11</v>
      </c>
      <c r="D1883" t="s">
        <v>538</v>
      </c>
      <c r="E1883" s="1">
        <v>42508</v>
      </c>
      <c r="F1883" s="1" t="str">
        <f>TEXT(Sales_tbl[[#This Row],[Order Date]],"MMM")</f>
        <v>May</v>
      </c>
      <c r="G1883" s="1" t="str">
        <f>TEXT(Sales_tbl[[#This Row],[Order Date]],"YYY")</f>
        <v>2016</v>
      </c>
      <c r="H1883" t="s">
        <v>27</v>
      </c>
      <c r="I1883">
        <v>9</v>
      </c>
      <c r="J1883" s="4">
        <v>53.35</v>
      </c>
      <c r="K1883" s="4">
        <v>480.15000000000003</v>
      </c>
    </row>
    <row r="1884" spans="1:11" x14ac:dyDescent="0.25">
      <c r="A1884" t="s">
        <v>30</v>
      </c>
      <c r="B1884" t="s">
        <v>21</v>
      </c>
      <c r="C1884" t="s">
        <v>11</v>
      </c>
      <c r="D1884" t="s">
        <v>148</v>
      </c>
      <c r="E1884" s="1">
        <v>42508</v>
      </c>
      <c r="F1884" s="1" t="str">
        <f>TEXT(Sales_tbl[[#This Row],[Order Date]],"MMM")</f>
        <v>May</v>
      </c>
      <c r="G1884" s="1" t="str">
        <f>TEXT(Sales_tbl[[#This Row],[Order Date]],"YYY")</f>
        <v>2016</v>
      </c>
      <c r="H1884" t="s">
        <v>27</v>
      </c>
      <c r="I1884">
        <v>1</v>
      </c>
      <c r="J1884" s="4">
        <v>53.35</v>
      </c>
      <c r="K1884" s="4">
        <v>53.35</v>
      </c>
    </row>
    <row r="1885" spans="1:11" x14ac:dyDescent="0.25">
      <c r="A1885" t="s">
        <v>9</v>
      </c>
      <c r="B1885" t="s">
        <v>21</v>
      </c>
      <c r="C1885" t="s">
        <v>11</v>
      </c>
      <c r="D1885" t="s">
        <v>64</v>
      </c>
      <c r="E1885" s="1">
        <v>42508</v>
      </c>
      <c r="F1885" s="1" t="str">
        <f>TEXT(Sales_tbl[[#This Row],[Order Date]],"MMM")</f>
        <v>May</v>
      </c>
      <c r="G1885" s="1" t="str">
        <f>TEXT(Sales_tbl[[#This Row],[Order Date]],"YYY")</f>
        <v>2016</v>
      </c>
      <c r="H1885" t="s">
        <v>27</v>
      </c>
      <c r="I1885">
        <v>7</v>
      </c>
      <c r="J1885" s="4">
        <v>53.35</v>
      </c>
      <c r="K1885" s="4">
        <v>373.45</v>
      </c>
    </row>
    <row r="1886" spans="1:11" x14ac:dyDescent="0.25">
      <c r="A1886" t="s">
        <v>25</v>
      </c>
      <c r="B1886" t="s">
        <v>122</v>
      </c>
      <c r="C1886" t="s">
        <v>18</v>
      </c>
      <c r="D1886" t="s">
        <v>498</v>
      </c>
      <c r="E1886" s="1">
        <v>42508</v>
      </c>
      <c r="F1886" s="1" t="str">
        <f>TEXT(Sales_tbl[[#This Row],[Order Date]],"MMM")</f>
        <v>May</v>
      </c>
      <c r="G1886" s="1" t="str">
        <f>TEXT(Sales_tbl[[#This Row],[Order Date]],"YYY")</f>
        <v>2016</v>
      </c>
      <c r="H1886" t="s">
        <v>13</v>
      </c>
      <c r="I1886">
        <v>5</v>
      </c>
      <c r="J1886" s="4">
        <v>12.42</v>
      </c>
      <c r="K1886" s="4">
        <v>62.1</v>
      </c>
    </row>
    <row r="1887" spans="1:11" x14ac:dyDescent="0.25">
      <c r="A1887" t="s">
        <v>30</v>
      </c>
      <c r="B1887" t="s">
        <v>21</v>
      </c>
      <c r="C1887" t="s">
        <v>11</v>
      </c>
      <c r="D1887" t="s">
        <v>504</v>
      </c>
      <c r="E1887" s="1">
        <v>42508</v>
      </c>
      <c r="F1887" s="1" t="str">
        <f>TEXT(Sales_tbl[[#This Row],[Order Date]],"MMM")</f>
        <v>May</v>
      </c>
      <c r="G1887" s="1" t="str">
        <f>TEXT(Sales_tbl[[#This Row],[Order Date]],"YYY")</f>
        <v>2016</v>
      </c>
      <c r="H1887" t="s">
        <v>13</v>
      </c>
      <c r="I1887">
        <v>9</v>
      </c>
      <c r="J1887" s="4">
        <v>12.42</v>
      </c>
      <c r="K1887" s="4">
        <v>111.78</v>
      </c>
    </row>
    <row r="1888" spans="1:11" x14ac:dyDescent="0.25">
      <c r="A1888" t="s">
        <v>25</v>
      </c>
      <c r="B1888" t="s">
        <v>34</v>
      </c>
      <c r="C1888" t="s">
        <v>18</v>
      </c>
      <c r="D1888" t="s">
        <v>540</v>
      </c>
      <c r="E1888" s="1">
        <v>42508</v>
      </c>
      <c r="F1888" s="1" t="str">
        <f>TEXT(Sales_tbl[[#This Row],[Order Date]],"MMM")</f>
        <v>May</v>
      </c>
      <c r="G1888" s="1" t="str">
        <f>TEXT(Sales_tbl[[#This Row],[Order Date]],"YYY")</f>
        <v>2016</v>
      </c>
      <c r="H1888" t="s">
        <v>20</v>
      </c>
      <c r="I1888">
        <v>7</v>
      </c>
      <c r="J1888" s="4">
        <v>16.32</v>
      </c>
      <c r="K1888" s="4">
        <v>114.24000000000001</v>
      </c>
    </row>
    <row r="1889" spans="1:11" x14ac:dyDescent="0.25">
      <c r="A1889" t="s">
        <v>9</v>
      </c>
      <c r="B1889" t="s">
        <v>14</v>
      </c>
      <c r="C1889" t="s">
        <v>11</v>
      </c>
      <c r="D1889" t="s">
        <v>494</v>
      </c>
      <c r="E1889" s="1">
        <v>42508</v>
      </c>
      <c r="F1889" s="1" t="str">
        <f>TEXT(Sales_tbl[[#This Row],[Order Date]],"MMM")</f>
        <v>May</v>
      </c>
      <c r="G1889" s="1" t="str">
        <f>TEXT(Sales_tbl[[#This Row],[Order Date]],"YYY")</f>
        <v>2016</v>
      </c>
      <c r="H1889" t="s">
        <v>13</v>
      </c>
      <c r="I1889">
        <v>10</v>
      </c>
      <c r="J1889" s="4">
        <v>12.42</v>
      </c>
      <c r="K1889" s="4">
        <v>124.2</v>
      </c>
    </row>
    <row r="1890" spans="1:11" x14ac:dyDescent="0.25">
      <c r="A1890" t="s">
        <v>30</v>
      </c>
      <c r="B1890" t="s">
        <v>14</v>
      </c>
      <c r="C1890" t="s">
        <v>11</v>
      </c>
      <c r="D1890" t="s">
        <v>95</v>
      </c>
      <c r="E1890" s="1">
        <v>42508</v>
      </c>
      <c r="F1890" s="1" t="str">
        <f>TEXT(Sales_tbl[[#This Row],[Order Date]],"MMM")</f>
        <v>May</v>
      </c>
      <c r="G1890" s="1" t="str">
        <f>TEXT(Sales_tbl[[#This Row],[Order Date]],"YYY")</f>
        <v>2016</v>
      </c>
      <c r="H1890" t="s">
        <v>24</v>
      </c>
      <c r="I1890">
        <v>2</v>
      </c>
      <c r="J1890" s="4">
        <v>17.829999999999998</v>
      </c>
      <c r="K1890" s="4">
        <v>35.659999999999997</v>
      </c>
    </row>
    <row r="1891" spans="1:11" x14ac:dyDescent="0.25">
      <c r="A1891" t="s">
        <v>25</v>
      </c>
      <c r="B1891" t="s">
        <v>17</v>
      </c>
      <c r="C1891" t="s">
        <v>18</v>
      </c>
      <c r="D1891" t="s">
        <v>338</v>
      </c>
      <c r="E1891" s="1">
        <v>42508</v>
      </c>
      <c r="F1891" s="1" t="str">
        <f>TEXT(Sales_tbl[[#This Row],[Order Date]],"MMM")</f>
        <v>May</v>
      </c>
      <c r="G1891" s="1" t="str">
        <f>TEXT(Sales_tbl[[#This Row],[Order Date]],"YYY")</f>
        <v>2016</v>
      </c>
      <c r="H1891" t="s">
        <v>27</v>
      </c>
      <c r="I1891">
        <v>3</v>
      </c>
      <c r="J1891" s="4">
        <v>53.35</v>
      </c>
      <c r="K1891" s="4">
        <v>160.05000000000001</v>
      </c>
    </row>
    <row r="1892" spans="1:11" x14ac:dyDescent="0.25">
      <c r="A1892" t="s">
        <v>25</v>
      </c>
      <c r="B1892" t="s">
        <v>34</v>
      </c>
      <c r="C1892" t="s">
        <v>18</v>
      </c>
      <c r="D1892" t="s">
        <v>317</v>
      </c>
      <c r="E1892" s="1">
        <v>42508</v>
      </c>
      <c r="F1892" s="1" t="str">
        <f>TEXT(Sales_tbl[[#This Row],[Order Date]],"MMM")</f>
        <v>May</v>
      </c>
      <c r="G1892" s="1" t="str">
        <f>TEXT(Sales_tbl[[#This Row],[Order Date]],"YYY")</f>
        <v>2016</v>
      </c>
      <c r="H1892" t="s">
        <v>20</v>
      </c>
      <c r="I1892">
        <v>1</v>
      </c>
      <c r="J1892" s="4">
        <v>16.32</v>
      </c>
      <c r="K1892" s="4">
        <v>16.32</v>
      </c>
    </row>
    <row r="1893" spans="1:11" x14ac:dyDescent="0.25">
      <c r="A1893" t="s">
        <v>25</v>
      </c>
      <c r="B1893" t="s">
        <v>52</v>
      </c>
      <c r="C1893" t="s">
        <v>18</v>
      </c>
      <c r="D1893" t="s">
        <v>365</v>
      </c>
      <c r="E1893" s="1">
        <v>42508</v>
      </c>
      <c r="F1893" s="1" t="str">
        <f>TEXT(Sales_tbl[[#This Row],[Order Date]],"MMM")</f>
        <v>May</v>
      </c>
      <c r="G1893" s="1" t="str">
        <f>TEXT(Sales_tbl[[#This Row],[Order Date]],"YYY")</f>
        <v>2016</v>
      </c>
      <c r="H1893" t="s">
        <v>13</v>
      </c>
      <c r="I1893">
        <v>9</v>
      </c>
      <c r="J1893" s="4">
        <v>12.42</v>
      </c>
      <c r="K1893" s="4">
        <v>111.78</v>
      </c>
    </row>
    <row r="1894" spans="1:11" x14ac:dyDescent="0.25">
      <c r="A1894" t="s">
        <v>25</v>
      </c>
      <c r="B1894" t="s">
        <v>34</v>
      </c>
      <c r="C1894" t="s">
        <v>18</v>
      </c>
      <c r="D1894" t="s">
        <v>467</v>
      </c>
      <c r="E1894" s="1">
        <v>42508</v>
      </c>
      <c r="F1894" s="1" t="str">
        <f>TEXT(Sales_tbl[[#This Row],[Order Date]],"MMM")</f>
        <v>May</v>
      </c>
      <c r="G1894" s="1" t="str">
        <f>TEXT(Sales_tbl[[#This Row],[Order Date]],"YYY")</f>
        <v>2016</v>
      </c>
      <c r="H1894" t="s">
        <v>24</v>
      </c>
      <c r="I1894">
        <v>7</v>
      </c>
      <c r="J1894" s="4">
        <v>17.829999999999998</v>
      </c>
      <c r="K1894" s="4">
        <v>124.80999999999999</v>
      </c>
    </row>
    <row r="1895" spans="1:11" x14ac:dyDescent="0.25">
      <c r="A1895" t="s">
        <v>16</v>
      </c>
      <c r="B1895" t="s">
        <v>52</v>
      </c>
      <c r="C1895" t="s">
        <v>18</v>
      </c>
      <c r="D1895" t="s">
        <v>127</v>
      </c>
      <c r="E1895" s="1">
        <v>42508</v>
      </c>
      <c r="F1895" s="1" t="str">
        <f>TEXT(Sales_tbl[[#This Row],[Order Date]],"MMM")</f>
        <v>May</v>
      </c>
      <c r="G1895" s="1" t="str">
        <f>TEXT(Sales_tbl[[#This Row],[Order Date]],"YYY")</f>
        <v>2016</v>
      </c>
      <c r="H1895" t="s">
        <v>13</v>
      </c>
      <c r="I1895">
        <v>5</v>
      </c>
      <c r="J1895" s="4">
        <v>12.42</v>
      </c>
      <c r="K1895" s="4">
        <v>62.1</v>
      </c>
    </row>
    <row r="1896" spans="1:11" x14ac:dyDescent="0.25">
      <c r="A1896" t="s">
        <v>30</v>
      </c>
      <c r="B1896" t="s">
        <v>14</v>
      </c>
      <c r="C1896" t="s">
        <v>11</v>
      </c>
      <c r="D1896" t="s">
        <v>344</v>
      </c>
      <c r="E1896" s="1">
        <v>42508</v>
      </c>
      <c r="F1896" s="1" t="str">
        <f>TEXT(Sales_tbl[[#This Row],[Order Date]],"MMM")</f>
        <v>May</v>
      </c>
      <c r="G1896" s="1" t="str">
        <f>TEXT(Sales_tbl[[#This Row],[Order Date]],"YYY")</f>
        <v>2016</v>
      </c>
      <c r="H1896" t="s">
        <v>27</v>
      </c>
      <c r="I1896">
        <v>9</v>
      </c>
      <c r="J1896" s="4">
        <v>53.35</v>
      </c>
      <c r="K1896" s="4">
        <v>480.15000000000003</v>
      </c>
    </row>
    <row r="1897" spans="1:11" x14ac:dyDescent="0.25">
      <c r="A1897" t="s">
        <v>25</v>
      </c>
      <c r="B1897" t="s">
        <v>17</v>
      </c>
      <c r="C1897" t="s">
        <v>18</v>
      </c>
      <c r="D1897" t="s">
        <v>108</v>
      </c>
      <c r="E1897" s="1">
        <v>42509</v>
      </c>
      <c r="F1897" s="1" t="str">
        <f>TEXT(Sales_tbl[[#This Row],[Order Date]],"MMM")</f>
        <v>May</v>
      </c>
      <c r="G1897" s="1" t="str">
        <f>TEXT(Sales_tbl[[#This Row],[Order Date]],"YYY")</f>
        <v>2016</v>
      </c>
      <c r="H1897" t="s">
        <v>13</v>
      </c>
      <c r="I1897">
        <v>10</v>
      </c>
      <c r="J1897" s="4">
        <v>12.42</v>
      </c>
      <c r="K1897" s="4">
        <v>124.2</v>
      </c>
    </row>
    <row r="1898" spans="1:11" x14ac:dyDescent="0.25">
      <c r="A1898" t="s">
        <v>25</v>
      </c>
      <c r="B1898" t="s">
        <v>52</v>
      </c>
      <c r="C1898" t="s">
        <v>18</v>
      </c>
      <c r="D1898" t="s">
        <v>541</v>
      </c>
      <c r="E1898" s="1">
        <v>42509</v>
      </c>
      <c r="F1898" s="1" t="str">
        <f>TEXT(Sales_tbl[[#This Row],[Order Date]],"MMM")</f>
        <v>May</v>
      </c>
      <c r="G1898" s="1" t="str">
        <f>TEXT(Sales_tbl[[#This Row],[Order Date]],"YYY")</f>
        <v>2016</v>
      </c>
      <c r="H1898" t="s">
        <v>13</v>
      </c>
      <c r="I1898">
        <v>4</v>
      </c>
      <c r="J1898" s="4">
        <v>12.42</v>
      </c>
      <c r="K1898" s="4">
        <v>49.68</v>
      </c>
    </row>
    <row r="1899" spans="1:11" x14ac:dyDescent="0.25">
      <c r="A1899" t="s">
        <v>46</v>
      </c>
      <c r="B1899" t="s">
        <v>68</v>
      </c>
      <c r="C1899" t="s">
        <v>11</v>
      </c>
      <c r="D1899" t="s">
        <v>385</v>
      </c>
      <c r="E1899" s="1">
        <v>42509</v>
      </c>
      <c r="F1899" s="1" t="str">
        <f>TEXT(Sales_tbl[[#This Row],[Order Date]],"MMM")</f>
        <v>May</v>
      </c>
      <c r="G1899" s="1" t="str">
        <f>TEXT(Sales_tbl[[#This Row],[Order Date]],"YYY")</f>
        <v>2016</v>
      </c>
      <c r="H1899" t="s">
        <v>27</v>
      </c>
      <c r="I1899">
        <v>2</v>
      </c>
      <c r="J1899" s="4">
        <v>53.35</v>
      </c>
      <c r="K1899" s="4">
        <v>106.7</v>
      </c>
    </row>
    <row r="1900" spans="1:11" x14ac:dyDescent="0.25">
      <c r="A1900" t="s">
        <v>25</v>
      </c>
      <c r="B1900" t="s">
        <v>17</v>
      </c>
      <c r="C1900" t="s">
        <v>18</v>
      </c>
      <c r="D1900" t="s">
        <v>158</v>
      </c>
      <c r="E1900" s="1">
        <v>42509</v>
      </c>
      <c r="F1900" s="1" t="str">
        <f>TEXT(Sales_tbl[[#This Row],[Order Date]],"MMM")</f>
        <v>May</v>
      </c>
      <c r="G1900" s="1" t="str">
        <f>TEXT(Sales_tbl[[#This Row],[Order Date]],"YYY")</f>
        <v>2016</v>
      </c>
      <c r="H1900" t="s">
        <v>20</v>
      </c>
      <c r="I1900">
        <v>3</v>
      </c>
      <c r="J1900" s="4">
        <v>16.32</v>
      </c>
      <c r="K1900" s="4">
        <v>48.96</v>
      </c>
    </row>
    <row r="1901" spans="1:11" x14ac:dyDescent="0.25">
      <c r="A1901" t="s">
        <v>46</v>
      </c>
      <c r="B1901" t="s">
        <v>10</v>
      </c>
      <c r="C1901" t="s">
        <v>11</v>
      </c>
      <c r="D1901" t="s">
        <v>182</v>
      </c>
      <c r="E1901" s="1">
        <v>42509</v>
      </c>
      <c r="F1901" s="1" t="str">
        <f>TEXT(Sales_tbl[[#This Row],[Order Date]],"MMM")</f>
        <v>May</v>
      </c>
      <c r="G1901" s="1" t="str">
        <f>TEXT(Sales_tbl[[#This Row],[Order Date]],"YYY")</f>
        <v>2016</v>
      </c>
      <c r="H1901" t="s">
        <v>24</v>
      </c>
      <c r="I1901">
        <v>5</v>
      </c>
      <c r="J1901" s="4">
        <v>17.829999999999998</v>
      </c>
      <c r="K1901" s="4">
        <v>89.149999999999991</v>
      </c>
    </row>
    <row r="1902" spans="1:11" x14ac:dyDescent="0.25">
      <c r="A1902" t="s">
        <v>9</v>
      </c>
      <c r="B1902" t="s">
        <v>14</v>
      </c>
      <c r="C1902" t="s">
        <v>11</v>
      </c>
      <c r="D1902" t="s">
        <v>28</v>
      </c>
      <c r="E1902" s="1">
        <v>42509</v>
      </c>
      <c r="F1902" s="1" t="str">
        <f>TEXT(Sales_tbl[[#This Row],[Order Date]],"MMM")</f>
        <v>May</v>
      </c>
      <c r="G1902" s="1" t="str">
        <f>TEXT(Sales_tbl[[#This Row],[Order Date]],"YYY")</f>
        <v>2016</v>
      </c>
      <c r="H1902" t="s">
        <v>27</v>
      </c>
      <c r="I1902">
        <v>10</v>
      </c>
      <c r="J1902" s="4">
        <v>53.35</v>
      </c>
      <c r="K1902" s="4">
        <v>533.5</v>
      </c>
    </row>
    <row r="1903" spans="1:11" x14ac:dyDescent="0.25">
      <c r="A1903" t="s">
        <v>25</v>
      </c>
      <c r="B1903" t="s">
        <v>52</v>
      </c>
      <c r="C1903" t="s">
        <v>18</v>
      </c>
      <c r="D1903" t="s">
        <v>530</v>
      </c>
      <c r="E1903" s="1">
        <v>42509</v>
      </c>
      <c r="F1903" s="1" t="str">
        <f>TEXT(Sales_tbl[[#This Row],[Order Date]],"MMM")</f>
        <v>May</v>
      </c>
      <c r="G1903" s="1" t="str">
        <f>TEXT(Sales_tbl[[#This Row],[Order Date]],"YYY")</f>
        <v>2016</v>
      </c>
      <c r="H1903" t="s">
        <v>24</v>
      </c>
      <c r="I1903">
        <v>8</v>
      </c>
      <c r="J1903" s="4">
        <v>17.829999999999998</v>
      </c>
      <c r="K1903" s="4">
        <v>142.63999999999999</v>
      </c>
    </row>
    <row r="1904" spans="1:11" x14ac:dyDescent="0.25">
      <c r="A1904" t="s">
        <v>16</v>
      </c>
      <c r="B1904" t="s">
        <v>52</v>
      </c>
      <c r="C1904" t="s">
        <v>18</v>
      </c>
      <c r="D1904" t="s">
        <v>530</v>
      </c>
      <c r="E1904" s="1">
        <v>42509</v>
      </c>
      <c r="F1904" s="1" t="str">
        <f>TEXT(Sales_tbl[[#This Row],[Order Date]],"MMM")</f>
        <v>May</v>
      </c>
      <c r="G1904" s="1" t="str">
        <f>TEXT(Sales_tbl[[#This Row],[Order Date]],"YYY")</f>
        <v>2016</v>
      </c>
      <c r="H1904" t="s">
        <v>13</v>
      </c>
      <c r="I1904">
        <v>9</v>
      </c>
      <c r="J1904" s="4">
        <v>12.42</v>
      </c>
      <c r="K1904" s="4">
        <v>111.78</v>
      </c>
    </row>
    <row r="1905" spans="1:11" x14ac:dyDescent="0.25">
      <c r="A1905" t="s">
        <v>16</v>
      </c>
      <c r="B1905" t="s">
        <v>17</v>
      </c>
      <c r="C1905" t="s">
        <v>18</v>
      </c>
      <c r="D1905" t="s">
        <v>41</v>
      </c>
      <c r="E1905" s="1">
        <v>42509</v>
      </c>
      <c r="F1905" s="1" t="str">
        <f>TEXT(Sales_tbl[[#This Row],[Order Date]],"MMM")</f>
        <v>May</v>
      </c>
      <c r="G1905" s="1" t="str">
        <f>TEXT(Sales_tbl[[#This Row],[Order Date]],"YYY")</f>
        <v>2016</v>
      </c>
      <c r="H1905" t="s">
        <v>24</v>
      </c>
      <c r="I1905">
        <v>8</v>
      </c>
      <c r="J1905" s="4">
        <v>17.829999999999998</v>
      </c>
      <c r="K1905" s="4">
        <v>142.63999999999999</v>
      </c>
    </row>
    <row r="1906" spans="1:11" x14ac:dyDescent="0.25">
      <c r="A1906" t="s">
        <v>9</v>
      </c>
      <c r="B1906" t="s">
        <v>10</v>
      </c>
      <c r="C1906" t="s">
        <v>11</v>
      </c>
      <c r="D1906" t="s">
        <v>528</v>
      </c>
      <c r="E1906" s="1">
        <v>42509</v>
      </c>
      <c r="F1906" s="1" t="str">
        <f>TEXT(Sales_tbl[[#This Row],[Order Date]],"MMM")</f>
        <v>May</v>
      </c>
      <c r="G1906" s="1" t="str">
        <f>TEXT(Sales_tbl[[#This Row],[Order Date]],"YYY")</f>
        <v>2016</v>
      </c>
      <c r="H1906" t="s">
        <v>27</v>
      </c>
      <c r="I1906">
        <v>9</v>
      </c>
      <c r="J1906" s="4">
        <v>53.35</v>
      </c>
      <c r="K1906" s="4">
        <v>480.15000000000003</v>
      </c>
    </row>
    <row r="1907" spans="1:11" x14ac:dyDescent="0.25">
      <c r="A1907" t="s">
        <v>30</v>
      </c>
      <c r="B1907" t="s">
        <v>14</v>
      </c>
      <c r="C1907" t="s">
        <v>11</v>
      </c>
      <c r="D1907" t="s">
        <v>60</v>
      </c>
      <c r="E1907" s="1">
        <v>42510</v>
      </c>
      <c r="F1907" s="1" t="str">
        <f>TEXT(Sales_tbl[[#This Row],[Order Date]],"MMM")</f>
        <v>May</v>
      </c>
      <c r="G1907" s="1" t="str">
        <f>TEXT(Sales_tbl[[#This Row],[Order Date]],"YYY")</f>
        <v>2016</v>
      </c>
      <c r="H1907" t="s">
        <v>13</v>
      </c>
      <c r="I1907">
        <v>9</v>
      </c>
      <c r="J1907" s="4">
        <v>12.42</v>
      </c>
      <c r="K1907" s="4">
        <v>111.78</v>
      </c>
    </row>
    <row r="1908" spans="1:11" x14ac:dyDescent="0.25">
      <c r="A1908" t="s">
        <v>46</v>
      </c>
      <c r="B1908" t="s">
        <v>14</v>
      </c>
      <c r="C1908" t="s">
        <v>11</v>
      </c>
      <c r="D1908" t="s">
        <v>470</v>
      </c>
      <c r="E1908" s="1">
        <v>42510</v>
      </c>
      <c r="F1908" s="1" t="str">
        <f>TEXT(Sales_tbl[[#This Row],[Order Date]],"MMM")</f>
        <v>May</v>
      </c>
      <c r="G1908" s="1" t="str">
        <f>TEXT(Sales_tbl[[#This Row],[Order Date]],"YYY")</f>
        <v>2016</v>
      </c>
      <c r="H1908" t="s">
        <v>13</v>
      </c>
      <c r="I1908">
        <v>5</v>
      </c>
      <c r="J1908" s="4">
        <v>12.42</v>
      </c>
      <c r="K1908" s="4">
        <v>62.1</v>
      </c>
    </row>
    <row r="1909" spans="1:11" x14ac:dyDescent="0.25">
      <c r="A1909" t="s">
        <v>25</v>
      </c>
      <c r="B1909" t="s">
        <v>17</v>
      </c>
      <c r="C1909" t="s">
        <v>18</v>
      </c>
      <c r="D1909" t="s">
        <v>340</v>
      </c>
      <c r="E1909" s="1">
        <v>42510</v>
      </c>
      <c r="F1909" s="1" t="str">
        <f>TEXT(Sales_tbl[[#This Row],[Order Date]],"MMM")</f>
        <v>May</v>
      </c>
      <c r="G1909" s="1" t="str">
        <f>TEXT(Sales_tbl[[#This Row],[Order Date]],"YYY")</f>
        <v>2016</v>
      </c>
      <c r="H1909" t="s">
        <v>13</v>
      </c>
      <c r="I1909">
        <v>1</v>
      </c>
      <c r="J1909" s="4">
        <v>12.42</v>
      </c>
      <c r="K1909" s="4">
        <v>12.42</v>
      </c>
    </row>
    <row r="1910" spans="1:11" x14ac:dyDescent="0.25">
      <c r="A1910" t="s">
        <v>9</v>
      </c>
      <c r="B1910" t="s">
        <v>10</v>
      </c>
      <c r="C1910" t="s">
        <v>11</v>
      </c>
      <c r="D1910" t="s">
        <v>500</v>
      </c>
      <c r="E1910" s="1">
        <v>42510</v>
      </c>
      <c r="F1910" s="1" t="str">
        <f>TEXT(Sales_tbl[[#This Row],[Order Date]],"MMM")</f>
        <v>May</v>
      </c>
      <c r="G1910" s="1" t="str">
        <f>TEXT(Sales_tbl[[#This Row],[Order Date]],"YYY")</f>
        <v>2016</v>
      </c>
      <c r="H1910" t="s">
        <v>13</v>
      </c>
      <c r="I1910">
        <v>10</v>
      </c>
      <c r="J1910" s="4">
        <v>12.42</v>
      </c>
      <c r="K1910" s="4">
        <v>124.2</v>
      </c>
    </row>
    <row r="1911" spans="1:11" x14ac:dyDescent="0.25">
      <c r="A1911" t="s">
        <v>25</v>
      </c>
      <c r="B1911" t="s">
        <v>17</v>
      </c>
      <c r="C1911" t="s">
        <v>18</v>
      </c>
      <c r="D1911" t="s">
        <v>460</v>
      </c>
      <c r="E1911" s="1">
        <v>42510</v>
      </c>
      <c r="F1911" s="1" t="str">
        <f>TEXT(Sales_tbl[[#This Row],[Order Date]],"MMM")</f>
        <v>May</v>
      </c>
      <c r="G1911" s="1" t="str">
        <f>TEXT(Sales_tbl[[#This Row],[Order Date]],"YYY")</f>
        <v>2016</v>
      </c>
      <c r="H1911" t="s">
        <v>13</v>
      </c>
      <c r="I1911">
        <v>1</v>
      </c>
      <c r="J1911" s="4">
        <v>12.42</v>
      </c>
      <c r="K1911" s="4">
        <v>12.42</v>
      </c>
    </row>
    <row r="1912" spans="1:11" x14ac:dyDescent="0.25">
      <c r="A1912" t="s">
        <v>30</v>
      </c>
      <c r="B1912" t="s">
        <v>14</v>
      </c>
      <c r="C1912" t="s">
        <v>11</v>
      </c>
      <c r="D1912" t="s">
        <v>416</v>
      </c>
      <c r="E1912" s="1">
        <v>42510</v>
      </c>
      <c r="F1912" s="1" t="str">
        <f>TEXT(Sales_tbl[[#This Row],[Order Date]],"MMM")</f>
        <v>May</v>
      </c>
      <c r="G1912" s="1" t="str">
        <f>TEXT(Sales_tbl[[#This Row],[Order Date]],"YYY")</f>
        <v>2016</v>
      </c>
      <c r="H1912" t="s">
        <v>20</v>
      </c>
      <c r="I1912">
        <v>6</v>
      </c>
      <c r="J1912" s="4">
        <v>16.32</v>
      </c>
      <c r="K1912" s="4">
        <v>97.92</v>
      </c>
    </row>
    <row r="1913" spans="1:11" x14ac:dyDescent="0.25">
      <c r="A1913" t="s">
        <v>25</v>
      </c>
      <c r="B1913" t="s">
        <v>34</v>
      </c>
      <c r="C1913" t="s">
        <v>18</v>
      </c>
      <c r="D1913" t="s">
        <v>515</v>
      </c>
      <c r="E1913" s="1">
        <v>42510</v>
      </c>
      <c r="F1913" s="1" t="str">
        <f>TEXT(Sales_tbl[[#This Row],[Order Date]],"MMM")</f>
        <v>May</v>
      </c>
      <c r="G1913" s="1" t="str">
        <f>TEXT(Sales_tbl[[#This Row],[Order Date]],"YYY")</f>
        <v>2016</v>
      </c>
      <c r="H1913" t="s">
        <v>27</v>
      </c>
      <c r="I1913">
        <v>10</v>
      </c>
      <c r="J1913" s="4">
        <v>53.35</v>
      </c>
      <c r="K1913" s="4">
        <v>533.5</v>
      </c>
    </row>
    <row r="1914" spans="1:11" x14ac:dyDescent="0.25">
      <c r="A1914" t="s">
        <v>9</v>
      </c>
      <c r="B1914" t="s">
        <v>10</v>
      </c>
      <c r="C1914" t="s">
        <v>11</v>
      </c>
      <c r="D1914" t="s">
        <v>440</v>
      </c>
      <c r="E1914" s="1">
        <v>42510</v>
      </c>
      <c r="F1914" s="1" t="str">
        <f>TEXT(Sales_tbl[[#This Row],[Order Date]],"MMM")</f>
        <v>May</v>
      </c>
      <c r="G1914" s="1" t="str">
        <f>TEXT(Sales_tbl[[#This Row],[Order Date]],"YYY")</f>
        <v>2016</v>
      </c>
      <c r="H1914" t="s">
        <v>27</v>
      </c>
      <c r="I1914">
        <v>1</v>
      </c>
      <c r="J1914" s="4">
        <v>53.35</v>
      </c>
      <c r="K1914" s="4">
        <v>53.35</v>
      </c>
    </row>
    <row r="1915" spans="1:11" x14ac:dyDescent="0.25">
      <c r="A1915" t="s">
        <v>9</v>
      </c>
      <c r="B1915" t="s">
        <v>68</v>
      </c>
      <c r="C1915" t="s">
        <v>11</v>
      </c>
      <c r="D1915" t="s">
        <v>413</v>
      </c>
      <c r="E1915" s="1">
        <v>42510</v>
      </c>
      <c r="F1915" s="1" t="str">
        <f>TEXT(Sales_tbl[[#This Row],[Order Date]],"MMM")</f>
        <v>May</v>
      </c>
      <c r="G1915" s="1" t="str">
        <f>TEXT(Sales_tbl[[#This Row],[Order Date]],"YYY")</f>
        <v>2016</v>
      </c>
      <c r="H1915" t="s">
        <v>24</v>
      </c>
      <c r="I1915">
        <v>4</v>
      </c>
      <c r="J1915" s="4">
        <v>17.829999999999998</v>
      </c>
      <c r="K1915" s="4">
        <v>71.319999999999993</v>
      </c>
    </row>
    <row r="1916" spans="1:11" x14ac:dyDescent="0.25">
      <c r="A1916" t="s">
        <v>25</v>
      </c>
      <c r="B1916" t="s">
        <v>17</v>
      </c>
      <c r="C1916" t="s">
        <v>18</v>
      </c>
      <c r="D1916" t="s">
        <v>326</v>
      </c>
      <c r="E1916" s="1">
        <v>42510</v>
      </c>
      <c r="F1916" s="1" t="str">
        <f>TEXT(Sales_tbl[[#This Row],[Order Date]],"MMM")</f>
        <v>May</v>
      </c>
      <c r="G1916" s="1" t="str">
        <f>TEXT(Sales_tbl[[#This Row],[Order Date]],"YYY")</f>
        <v>2016</v>
      </c>
      <c r="H1916" t="s">
        <v>13</v>
      </c>
      <c r="I1916">
        <v>1</v>
      </c>
      <c r="J1916" s="4">
        <v>12.42</v>
      </c>
      <c r="K1916" s="4">
        <v>12.42</v>
      </c>
    </row>
    <row r="1917" spans="1:11" x14ac:dyDescent="0.25">
      <c r="A1917" t="s">
        <v>30</v>
      </c>
      <c r="B1917" t="s">
        <v>10</v>
      </c>
      <c r="C1917" t="s">
        <v>11</v>
      </c>
      <c r="D1917" t="s">
        <v>257</v>
      </c>
      <c r="E1917" s="1">
        <v>42510</v>
      </c>
      <c r="F1917" s="1" t="str">
        <f>TEXT(Sales_tbl[[#This Row],[Order Date]],"MMM")</f>
        <v>May</v>
      </c>
      <c r="G1917" s="1" t="str">
        <f>TEXT(Sales_tbl[[#This Row],[Order Date]],"YYY")</f>
        <v>2016</v>
      </c>
      <c r="H1917" t="s">
        <v>13</v>
      </c>
      <c r="I1917">
        <v>7</v>
      </c>
      <c r="J1917" s="4">
        <v>12.42</v>
      </c>
      <c r="K1917" s="4">
        <v>86.94</v>
      </c>
    </row>
    <row r="1918" spans="1:11" x14ac:dyDescent="0.25">
      <c r="A1918" t="s">
        <v>9</v>
      </c>
      <c r="B1918" t="s">
        <v>14</v>
      </c>
      <c r="C1918" t="s">
        <v>11</v>
      </c>
      <c r="D1918" t="s">
        <v>293</v>
      </c>
      <c r="E1918" s="1">
        <v>42510</v>
      </c>
      <c r="F1918" s="1" t="str">
        <f>TEXT(Sales_tbl[[#This Row],[Order Date]],"MMM")</f>
        <v>May</v>
      </c>
      <c r="G1918" s="1" t="str">
        <f>TEXT(Sales_tbl[[#This Row],[Order Date]],"YYY")</f>
        <v>2016</v>
      </c>
      <c r="H1918" t="s">
        <v>20</v>
      </c>
      <c r="I1918">
        <v>3</v>
      </c>
      <c r="J1918" s="4">
        <v>16.32</v>
      </c>
      <c r="K1918" s="4">
        <v>48.96</v>
      </c>
    </row>
    <row r="1919" spans="1:11" x14ac:dyDescent="0.25">
      <c r="A1919" t="s">
        <v>30</v>
      </c>
      <c r="B1919" t="s">
        <v>21</v>
      </c>
      <c r="C1919" t="s">
        <v>11</v>
      </c>
      <c r="D1919" t="s">
        <v>264</v>
      </c>
      <c r="E1919" s="1">
        <v>42510</v>
      </c>
      <c r="F1919" s="1" t="str">
        <f>TEXT(Sales_tbl[[#This Row],[Order Date]],"MMM")</f>
        <v>May</v>
      </c>
      <c r="G1919" s="1" t="str">
        <f>TEXT(Sales_tbl[[#This Row],[Order Date]],"YYY")</f>
        <v>2016</v>
      </c>
      <c r="H1919" t="s">
        <v>24</v>
      </c>
      <c r="I1919">
        <v>6</v>
      </c>
      <c r="J1919" s="4">
        <v>17.829999999999998</v>
      </c>
      <c r="K1919" s="4">
        <v>106.97999999999999</v>
      </c>
    </row>
    <row r="1920" spans="1:11" x14ac:dyDescent="0.25">
      <c r="A1920" t="s">
        <v>9</v>
      </c>
      <c r="B1920" t="s">
        <v>14</v>
      </c>
      <c r="C1920" t="s">
        <v>11</v>
      </c>
      <c r="D1920" t="s">
        <v>529</v>
      </c>
      <c r="E1920" s="1">
        <v>42510</v>
      </c>
      <c r="F1920" s="1" t="str">
        <f>TEXT(Sales_tbl[[#This Row],[Order Date]],"MMM")</f>
        <v>May</v>
      </c>
      <c r="G1920" s="1" t="str">
        <f>TEXT(Sales_tbl[[#This Row],[Order Date]],"YYY")</f>
        <v>2016</v>
      </c>
      <c r="H1920" t="s">
        <v>13</v>
      </c>
      <c r="I1920">
        <v>3</v>
      </c>
      <c r="J1920" s="4">
        <v>12.42</v>
      </c>
      <c r="K1920" s="4">
        <v>37.26</v>
      </c>
    </row>
    <row r="1921" spans="1:11" x14ac:dyDescent="0.25">
      <c r="A1921" t="s">
        <v>25</v>
      </c>
      <c r="B1921" t="s">
        <v>122</v>
      </c>
      <c r="C1921" t="s">
        <v>18</v>
      </c>
      <c r="D1921" t="s">
        <v>123</v>
      </c>
      <c r="E1921" s="1">
        <v>42510</v>
      </c>
      <c r="F1921" s="1" t="str">
        <f>TEXT(Sales_tbl[[#This Row],[Order Date]],"MMM")</f>
        <v>May</v>
      </c>
      <c r="G1921" s="1" t="str">
        <f>TEXT(Sales_tbl[[#This Row],[Order Date]],"YYY")</f>
        <v>2016</v>
      </c>
      <c r="H1921" t="s">
        <v>24</v>
      </c>
      <c r="I1921">
        <v>8</v>
      </c>
      <c r="J1921" s="4">
        <v>17.829999999999998</v>
      </c>
      <c r="K1921" s="4">
        <v>142.63999999999999</v>
      </c>
    </row>
    <row r="1922" spans="1:11" x14ac:dyDescent="0.25">
      <c r="A1922" t="s">
        <v>46</v>
      </c>
      <c r="B1922" t="s">
        <v>68</v>
      </c>
      <c r="C1922" t="s">
        <v>11</v>
      </c>
      <c r="D1922" t="s">
        <v>462</v>
      </c>
      <c r="E1922" s="1">
        <v>42511</v>
      </c>
      <c r="F1922" s="1" t="str">
        <f>TEXT(Sales_tbl[[#This Row],[Order Date]],"MMM")</f>
        <v>May</v>
      </c>
      <c r="G1922" s="1" t="str">
        <f>TEXT(Sales_tbl[[#This Row],[Order Date]],"YYY")</f>
        <v>2016</v>
      </c>
      <c r="H1922" t="s">
        <v>13</v>
      </c>
      <c r="I1922">
        <v>2</v>
      </c>
      <c r="J1922" s="4">
        <v>12.42</v>
      </c>
      <c r="K1922" s="4">
        <v>24.84</v>
      </c>
    </row>
    <row r="1923" spans="1:11" x14ac:dyDescent="0.25">
      <c r="A1923" t="s">
        <v>25</v>
      </c>
      <c r="B1923" t="s">
        <v>34</v>
      </c>
      <c r="C1923" t="s">
        <v>18</v>
      </c>
      <c r="D1923" t="s">
        <v>314</v>
      </c>
      <c r="E1923" s="1">
        <v>42511</v>
      </c>
      <c r="F1923" s="1" t="str">
        <f>TEXT(Sales_tbl[[#This Row],[Order Date]],"MMM")</f>
        <v>May</v>
      </c>
      <c r="G1923" s="1" t="str">
        <f>TEXT(Sales_tbl[[#This Row],[Order Date]],"YYY")</f>
        <v>2016</v>
      </c>
      <c r="H1923" t="s">
        <v>13</v>
      </c>
      <c r="I1923">
        <v>8</v>
      </c>
      <c r="J1923" s="4">
        <v>12.42</v>
      </c>
      <c r="K1923" s="4">
        <v>99.36</v>
      </c>
    </row>
    <row r="1924" spans="1:11" x14ac:dyDescent="0.25">
      <c r="A1924" t="s">
        <v>9</v>
      </c>
      <c r="B1924" t="s">
        <v>21</v>
      </c>
      <c r="C1924" t="s">
        <v>11</v>
      </c>
      <c r="D1924" t="s">
        <v>378</v>
      </c>
      <c r="E1924" s="1">
        <v>42511</v>
      </c>
      <c r="F1924" s="1" t="str">
        <f>TEXT(Sales_tbl[[#This Row],[Order Date]],"MMM")</f>
        <v>May</v>
      </c>
      <c r="G1924" s="1" t="str">
        <f>TEXT(Sales_tbl[[#This Row],[Order Date]],"YYY")</f>
        <v>2016</v>
      </c>
      <c r="H1924" t="s">
        <v>13</v>
      </c>
      <c r="I1924">
        <v>9</v>
      </c>
      <c r="J1924" s="4">
        <v>12.42</v>
      </c>
      <c r="K1924" s="4">
        <v>111.78</v>
      </c>
    </row>
    <row r="1925" spans="1:11" x14ac:dyDescent="0.25">
      <c r="A1925" t="s">
        <v>25</v>
      </c>
      <c r="B1925" t="s">
        <v>17</v>
      </c>
      <c r="C1925" t="s">
        <v>18</v>
      </c>
      <c r="D1925" t="s">
        <v>388</v>
      </c>
      <c r="E1925" s="1">
        <v>42511</v>
      </c>
      <c r="F1925" s="1" t="str">
        <f>TEXT(Sales_tbl[[#This Row],[Order Date]],"MMM")</f>
        <v>May</v>
      </c>
      <c r="G1925" s="1" t="str">
        <f>TEXT(Sales_tbl[[#This Row],[Order Date]],"YYY")</f>
        <v>2016</v>
      </c>
      <c r="H1925" t="s">
        <v>13</v>
      </c>
      <c r="I1925">
        <v>2</v>
      </c>
      <c r="J1925" s="4">
        <v>12.42</v>
      </c>
      <c r="K1925" s="4">
        <v>24.84</v>
      </c>
    </row>
    <row r="1926" spans="1:11" x14ac:dyDescent="0.25">
      <c r="A1926" t="s">
        <v>30</v>
      </c>
      <c r="B1926" t="s">
        <v>14</v>
      </c>
      <c r="C1926" t="s">
        <v>11</v>
      </c>
      <c r="D1926" t="s">
        <v>538</v>
      </c>
      <c r="E1926" s="1">
        <v>42511</v>
      </c>
      <c r="F1926" s="1" t="str">
        <f>TEXT(Sales_tbl[[#This Row],[Order Date]],"MMM")</f>
        <v>May</v>
      </c>
      <c r="G1926" s="1" t="str">
        <f>TEXT(Sales_tbl[[#This Row],[Order Date]],"YYY")</f>
        <v>2016</v>
      </c>
      <c r="H1926" t="s">
        <v>13</v>
      </c>
      <c r="I1926">
        <v>2</v>
      </c>
      <c r="J1926" s="4">
        <v>12.42</v>
      </c>
      <c r="K1926" s="4">
        <v>24.84</v>
      </c>
    </row>
    <row r="1927" spans="1:11" x14ac:dyDescent="0.25">
      <c r="A1927" t="s">
        <v>25</v>
      </c>
      <c r="B1927" t="s">
        <v>17</v>
      </c>
      <c r="C1927" t="s">
        <v>18</v>
      </c>
      <c r="D1927" t="s">
        <v>57</v>
      </c>
      <c r="E1927" s="1">
        <v>42511</v>
      </c>
      <c r="F1927" s="1" t="str">
        <f>TEXT(Sales_tbl[[#This Row],[Order Date]],"MMM")</f>
        <v>May</v>
      </c>
      <c r="G1927" s="1" t="str">
        <f>TEXT(Sales_tbl[[#This Row],[Order Date]],"YYY")</f>
        <v>2016</v>
      </c>
      <c r="H1927" t="s">
        <v>13</v>
      </c>
      <c r="I1927">
        <v>3</v>
      </c>
      <c r="J1927" s="4">
        <v>12.42</v>
      </c>
      <c r="K1927" s="4">
        <v>37.26</v>
      </c>
    </row>
    <row r="1928" spans="1:11" x14ac:dyDescent="0.25">
      <c r="A1928" t="s">
        <v>25</v>
      </c>
      <c r="B1928" t="s">
        <v>52</v>
      </c>
      <c r="C1928" t="s">
        <v>18</v>
      </c>
      <c r="D1928" t="s">
        <v>114</v>
      </c>
      <c r="E1928" s="1">
        <v>42511</v>
      </c>
      <c r="F1928" s="1" t="str">
        <f>TEXT(Sales_tbl[[#This Row],[Order Date]],"MMM")</f>
        <v>May</v>
      </c>
      <c r="G1928" s="1" t="str">
        <f>TEXT(Sales_tbl[[#This Row],[Order Date]],"YYY")</f>
        <v>2016</v>
      </c>
      <c r="H1928" t="s">
        <v>27</v>
      </c>
      <c r="I1928">
        <v>3</v>
      </c>
      <c r="J1928" s="4">
        <v>53.35</v>
      </c>
      <c r="K1928" s="4">
        <v>160.05000000000001</v>
      </c>
    </row>
    <row r="1929" spans="1:11" x14ac:dyDescent="0.25">
      <c r="A1929" t="s">
        <v>25</v>
      </c>
      <c r="B1929" t="s">
        <v>34</v>
      </c>
      <c r="C1929" t="s">
        <v>18</v>
      </c>
      <c r="D1929" t="s">
        <v>77</v>
      </c>
      <c r="E1929" s="1">
        <v>42511</v>
      </c>
      <c r="F1929" s="1" t="str">
        <f>TEXT(Sales_tbl[[#This Row],[Order Date]],"MMM")</f>
        <v>May</v>
      </c>
      <c r="G1929" s="1" t="str">
        <f>TEXT(Sales_tbl[[#This Row],[Order Date]],"YYY")</f>
        <v>2016</v>
      </c>
      <c r="H1929" t="s">
        <v>20</v>
      </c>
      <c r="I1929">
        <v>7</v>
      </c>
      <c r="J1929" s="4">
        <v>16.32</v>
      </c>
      <c r="K1929" s="4">
        <v>114.24000000000001</v>
      </c>
    </row>
    <row r="1930" spans="1:11" x14ac:dyDescent="0.25">
      <c r="A1930" t="s">
        <v>16</v>
      </c>
      <c r="B1930" t="s">
        <v>122</v>
      </c>
      <c r="C1930" t="s">
        <v>18</v>
      </c>
      <c r="D1930" t="s">
        <v>498</v>
      </c>
      <c r="E1930" s="1">
        <v>42511</v>
      </c>
      <c r="F1930" s="1" t="str">
        <f>TEXT(Sales_tbl[[#This Row],[Order Date]],"MMM")</f>
        <v>May</v>
      </c>
      <c r="G1930" s="1" t="str">
        <f>TEXT(Sales_tbl[[#This Row],[Order Date]],"YYY")</f>
        <v>2016</v>
      </c>
      <c r="H1930" t="s">
        <v>24</v>
      </c>
      <c r="I1930">
        <v>8</v>
      </c>
      <c r="J1930" s="4">
        <v>17.829999999999998</v>
      </c>
      <c r="K1930" s="4">
        <v>142.63999999999999</v>
      </c>
    </row>
    <row r="1931" spans="1:11" x14ac:dyDescent="0.25">
      <c r="A1931" t="s">
        <v>46</v>
      </c>
      <c r="B1931" t="s">
        <v>21</v>
      </c>
      <c r="C1931" t="s">
        <v>11</v>
      </c>
      <c r="D1931" t="s">
        <v>286</v>
      </c>
      <c r="E1931" s="1">
        <v>42511</v>
      </c>
      <c r="F1931" s="1" t="str">
        <f>TEXT(Sales_tbl[[#This Row],[Order Date]],"MMM")</f>
        <v>May</v>
      </c>
      <c r="G1931" s="1" t="str">
        <f>TEXT(Sales_tbl[[#This Row],[Order Date]],"YYY")</f>
        <v>2016</v>
      </c>
      <c r="H1931" t="s">
        <v>13</v>
      </c>
      <c r="I1931">
        <v>1</v>
      </c>
      <c r="J1931" s="4">
        <v>12.42</v>
      </c>
      <c r="K1931" s="4">
        <v>12.42</v>
      </c>
    </row>
    <row r="1932" spans="1:11" x14ac:dyDescent="0.25">
      <c r="A1932" t="s">
        <v>9</v>
      </c>
      <c r="B1932" t="s">
        <v>10</v>
      </c>
      <c r="C1932" t="s">
        <v>11</v>
      </c>
      <c r="D1932" t="s">
        <v>103</v>
      </c>
      <c r="E1932" s="1">
        <v>42511</v>
      </c>
      <c r="F1932" s="1" t="str">
        <f>TEXT(Sales_tbl[[#This Row],[Order Date]],"MMM")</f>
        <v>May</v>
      </c>
      <c r="G1932" s="1" t="str">
        <f>TEXT(Sales_tbl[[#This Row],[Order Date]],"YYY")</f>
        <v>2016</v>
      </c>
      <c r="H1932" t="s">
        <v>13</v>
      </c>
      <c r="I1932">
        <v>2</v>
      </c>
      <c r="J1932" s="4">
        <v>12.42</v>
      </c>
      <c r="K1932" s="4">
        <v>24.84</v>
      </c>
    </row>
    <row r="1933" spans="1:11" x14ac:dyDescent="0.25">
      <c r="A1933" t="s">
        <v>9</v>
      </c>
      <c r="B1933" t="s">
        <v>10</v>
      </c>
      <c r="C1933" t="s">
        <v>11</v>
      </c>
      <c r="D1933" t="s">
        <v>370</v>
      </c>
      <c r="E1933" s="1">
        <v>42511</v>
      </c>
      <c r="F1933" s="1" t="str">
        <f>TEXT(Sales_tbl[[#This Row],[Order Date]],"MMM")</f>
        <v>May</v>
      </c>
      <c r="G1933" s="1" t="str">
        <f>TEXT(Sales_tbl[[#This Row],[Order Date]],"YYY")</f>
        <v>2016</v>
      </c>
      <c r="H1933" t="s">
        <v>27</v>
      </c>
      <c r="I1933">
        <v>1</v>
      </c>
      <c r="J1933" s="4">
        <v>53.35</v>
      </c>
      <c r="K1933" s="4">
        <v>53.35</v>
      </c>
    </row>
    <row r="1934" spans="1:11" x14ac:dyDescent="0.25">
      <c r="A1934" t="s">
        <v>25</v>
      </c>
      <c r="B1934" t="s">
        <v>17</v>
      </c>
      <c r="C1934" t="s">
        <v>18</v>
      </c>
      <c r="D1934" t="s">
        <v>230</v>
      </c>
      <c r="E1934" s="1">
        <v>42511</v>
      </c>
      <c r="F1934" s="1" t="str">
        <f>TEXT(Sales_tbl[[#This Row],[Order Date]],"MMM")</f>
        <v>May</v>
      </c>
      <c r="G1934" s="1" t="str">
        <f>TEXT(Sales_tbl[[#This Row],[Order Date]],"YYY")</f>
        <v>2016</v>
      </c>
      <c r="H1934" t="s">
        <v>24</v>
      </c>
      <c r="I1934">
        <v>8</v>
      </c>
      <c r="J1934" s="4">
        <v>17.829999999999998</v>
      </c>
      <c r="K1934" s="4">
        <v>142.63999999999999</v>
      </c>
    </row>
    <row r="1935" spans="1:11" x14ac:dyDescent="0.25">
      <c r="A1935" t="s">
        <v>9</v>
      </c>
      <c r="B1935" t="s">
        <v>14</v>
      </c>
      <c r="C1935" t="s">
        <v>11</v>
      </c>
      <c r="D1935" t="s">
        <v>516</v>
      </c>
      <c r="E1935" s="1">
        <v>42511</v>
      </c>
      <c r="F1935" s="1" t="str">
        <f>TEXT(Sales_tbl[[#This Row],[Order Date]],"MMM")</f>
        <v>May</v>
      </c>
      <c r="G1935" s="1" t="str">
        <f>TEXT(Sales_tbl[[#This Row],[Order Date]],"YYY")</f>
        <v>2016</v>
      </c>
      <c r="H1935" t="s">
        <v>27</v>
      </c>
      <c r="I1935">
        <v>3</v>
      </c>
      <c r="J1935" s="4">
        <v>53.35</v>
      </c>
      <c r="K1935" s="4">
        <v>160.05000000000001</v>
      </c>
    </row>
    <row r="1936" spans="1:11" x14ac:dyDescent="0.25">
      <c r="A1936" t="s">
        <v>16</v>
      </c>
      <c r="B1936" t="s">
        <v>52</v>
      </c>
      <c r="C1936" t="s">
        <v>18</v>
      </c>
      <c r="D1936" t="s">
        <v>505</v>
      </c>
      <c r="E1936" s="1">
        <v>42511</v>
      </c>
      <c r="F1936" s="1" t="str">
        <f>TEXT(Sales_tbl[[#This Row],[Order Date]],"MMM")</f>
        <v>May</v>
      </c>
      <c r="G1936" s="1" t="str">
        <f>TEXT(Sales_tbl[[#This Row],[Order Date]],"YYY")</f>
        <v>2016</v>
      </c>
      <c r="H1936" t="s">
        <v>13</v>
      </c>
      <c r="I1936">
        <v>4</v>
      </c>
      <c r="J1936" s="4">
        <v>12.42</v>
      </c>
      <c r="K1936" s="4">
        <v>49.68</v>
      </c>
    </row>
    <row r="1937" spans="1:11" x14ac:dyDescent="0.25">
      <c r="A1937" t="s">
        <v>9</v>
      </c>
      <c r="B1937" t="s">
        <v>14</v>
      </c>
      <c r="C1937" t="s">
        <v>11</v>
      </c>
      <c r="D1937" t="s">
        <v>345</v>
      </c>
      <c r="E1937" s="1">
        <v>42511</v>
      </c>
      <c r="F1937" s="1" t="str">
        <f>TEXT(Sales_tbl[[#This Row],[Order Date]],"MMM")</f>
        <v>May</v>
      </c>
      <c r="G1937" s="1" t="str">
        <f>TEXT(Sales_tbl[[#This Row],[Order Date]],"YYY")</f>
        <v>2016</v>
      </c>
      <c r="H1937" t="s">
        <v>13</v>
      </c>
      <c r="I1937">
        <v>7</v>
      </c>
      <c r="J1937" s="4">
        <v>12.42</v>
      </c>
      <c r="K1937" s="4">
        <v>86.94</v>
      </c>
    </row>
    <row r="1938" spans="1:11" x14ac:dyDescent="0.25">
      <c r="A1938" t="s">
        <v>30</v>
      </c>
      <c r="B1938" t="s">
        <v>21</v>
      </c>
      <c r="C1938" t="s">
        <v>11</v>
      </c>
      <c r="D1938" t="s">
        <v>448</v>
      </c>
      <c r="E1938" s="1">
        <v>42511</v>
      </c>
      <c r="F1938" s="1" t="str">
        <f>TEXT(Sales_tbl[[#This Row],[Order Date]],"MMM")</f>
        <v>May</v>
      </c>
      <c r="G1938" s="1" t="str">
        <f>TEXT(Sales_tbl[[#This Row],[Order Date]],"YYY")</f>
        <v>2016</v>
      </c>
      <c r="H1938" t="s">
        <v>13</v>
      </c>
      <c r="I1938">
        <v>7</v>
      </c>
      <c r="J1938" s="4">
        <v>12.42</v>
      </c>
      <c r="K1938" s="4">
        <v>86.94</v>
      </c>
    </row>
    <row r="1939" spans="1:11" x14ac:dyDescent="0.25">
      <c r="A1939" t="s">
        <v>9</v>
      </c>
      <c r="B1939" t="s">
        <v>21</v>
      </c>
      <c r="C1939" t="s">
        <v>11</v>
      </c>
      <c r="D1939" t="s">
        <v>264</v>
      </c>
      <c r="E1939" s="1">
        <v>42511</v>
      </c>
      <c r="F1939" s="1" t="str">
        <f>TEXT(Sales_tbl[[#This Row],[Order Date]],"MMM")</f>
        <v>May</v>
      </c>
      <c r="G1939" s="1" t="str">
        <f>TEXT(Sales_tbl[[#This Row],[Order Date]],"YYY")</f>
        <v>2016</v>
      </c>
      <c r="H1939" t="s">
        <v>24</v>
      </c>
      <c r="I1939">
        <v>6</v>
      </c>
      <c r="J1939" s="4">
        <v>17.829999999999998</v>
      </c>
      <c r="K1939" s="4">
        <v>106.97999999999999</v>
      </c>
    </row>
    <row r="1940" spans="1:11" x14ac:dyDescent="0.25">
      <c r="A1940" t="s">
        <v>30</v>
      </c>
      <c r="B1940" t="s">
        <v>21</v>
      </c>
      <c r="C1940" t="s">
        <v>11</v>
      </c>
      <c r="D1940" t="s">
        <v>139</v>
      </c>
      <c r="E1940" s="1">
        <v>42511</v>
      </c>
      <c r="F1940" s="1" t="str">
        <f>TEXT(Sales_tbl[[#This Row],[Order Date]],"MMM")</f>
        <v>May</v>
      </c>
      <c r="G1940" s="1" t="str">
        <f>TEXT(Sales_tbl[[#This Row],[Order Date]],"YYY")</f>
        <v>2016</v>
      </c>
      <c r="H1940" t="s">
        <v>27</v>
      </c>
      <c r="I1940">
        <v>8</v>
      </c>
      <c r="J1940" s="4">
        <v>53.35</v>
      </c>
      <c r="K1940" s="4">
        <v>426.8</v>
      </c>
    </row>
    <row r="1941" spans="1:11" x14ac:dyDescent="0.25">
      <c r="A1941" t="s">
        <v>25</v>
      </c>
      <c r="B1941" t="s">
        <v>52</v>
      </c>
      <c r="C1941" t="s">
        <v>18</v>
      </c>
      <c r="D1941" t="s">
        <v>187</v>
      </c>
      <c r="E1941" s="1">
        <v>42512</v>
      </c>
      <c r="F1941" s="1" t="str">
        <f>TEXT(Sales_tbl[[#This Row],[Order Date]],"MMM")</f>
        <v>May</v>
      </c>
      <c r="G1941" s="1" t="str">
        <f>TEXT(Sales_tbl[[#This Row],[Order Date]],"YYY")</f>
        <v>2016</v>
      </c>
      <c r="H1941" t="s">
        <v>13</v>
      </c>
      <c r="I1941">
        <v>7</v>
      </c>
      <c r="J1941" s="4">
        <v>12.42</v>
      </c>
      <c r="K1941" s="4">
        <v>86.94</v>
      </c>
    </row>
    <row r="1942" spans="1:11" x14ac:dyDescent="0.25">
      <c r="A1942" t="s">
        <v>9</v>
      </c>
      <c r="B1942" t="s">
        <v>14</v>
      </c>
      <c r="C1942" t="s">
        <v>11</v>
      </c>
      <c r="D1942" t="s">
        <v>486</v>
      </c>
      <c r="E1942" s="1">
        <v>42512</v>
      </c>
      <c r="F1942" s="1" t="str">
        <f>TEXT(Sales_tbl[[#This Row],[Order Date]],"MMM")</f>
        <v>May</v>
      </c>
      <c r="G1942" s="1" t="str">
        <f>TEXT(Sales_tbl[[#This Row],[Order Date]],"YYY")</f>
        <v>2016</v>
      </c>
      <c r="H1942" t="s">
        <v>24</v>
      </c>
      <c r="I1942">
        <v>1</v>
      </c>
      <c r="J1942" s="4">
        <v>17.829999999999998</v>
      </c>
      <c r="K1942" s="4">
        <v>17.829999999999998</v>
      </c>
    </row>
    <row r="1943" spans="1:11" x14ac:dyDescent="0.25">
      <c r="A1943" t="s">
        <v>25</v>
      </c>
      <c r="B1943" t="s">
        <v>17</v>
      </c>
      <c r="C1943" t="s">
        <v>18</v>
      </c>
      <c r="D1943" t="s">
        <v>218</v>
      </c>
      <c r="E1943" s="1">
        <v>42512</v>
      </c>
      <c r="F1943" s="1" t="str">
        <f>TEXT(Sales_tbl[[#This Row],[Order Date]],"MMM")</f>
        <v>May</v>
      </c>
      <c r="G1943" s="1" t="str">
        <f>TEXT(Sales_tbl[[#This Row],[Order Date]],"YYY")</f>
        <v>2016</v>
      </c>
      <c r="H1943" t="s">
        <v>27</v>
      </c>
      <c r="I1943">
        <v>4</v>
      </c>
      <c r="J1943" s="4">
        <v>53.35</v>
      </c>
      <c r="K1943" s="4">
        <v>213.4</v>
      </c>
    </row>
    <row r="1944" spans="1:11" x14ac:dyDescent="0.25">
      <c r="A1944" t="s">
        <v>25</v>
      </c>
      <c r="B1944" t="s">
        <v>17</v>
      </c>
      <c r="C1944" t="s">
        <v>18</v>
      </c>
      <c r="D1944" t="s">
        <v>326</v>
      </c>
      <c r="E1944" s="1">
        <v>42512</v>
      </c>
      <c r="F1944" s="1" t="str">
        <f>TEXT(Sales_tbl[[#This Row],[Order Date]],"MMM")</f>
        <v>May</v>
      </c>
      <c r="G1944" s="1" t="str">
        <f>TEXT(Sales_tbl[[#This Row],[Order Date]],"YYY")</f>
        <v>2016</v>
      </c>
      <c r="H1944" t="s">
        <v>24</v>
      </c>
      <c r="I1944">
        <v>4</v>
      </c>
      <c r="J1944" s="4">
        <v>17.829999999999998</v>
      </c>
      <c r="K1944" s="4">
        <v>71.319999999999993</v>
      </c>
    </row>
    <row r="1945" spans="1:11" x14ac:dyDescent="0.25">
      <c r="A1945" t="s">
        <v>30</v>
      </c>
      <c r="B1945" t="s">
        <v>14</v>
      </c>
      <c r="C1945" t="s">
        <v>11</v>
      </c>
      <c r="D1945" t="s">
        <v>143</v>
      </c>
      <c r="E1945" s="1">
        <v>42512</v>
      </c>
      <c r="F1945" s="1" t="str">
        <f>TEXT(Sales_tbl[[#This Row],[Order Date]],"MMM")</f>
        <v>May</v>
      </c>
      <c r="G1945" s="1" t="str">
        <f>TEXT(Sales_tbl[[#This Row],[Order Date]],"YYY")</f>
        <v>2016</v>
      </c>
      <c r="H1945" t="s">
        <v>13</v>
      </c>
      <c r="I1945">
        <v>5</v>
      </c>
      <c r="J1945" s="4">
        <v>12.42</v>
      </c>
      <c r="K1945" s="4">
        <v>62.1</v>
      </c>
    </row>
    <row r="1946" spans="1:11" x14ac:dyDescent="0.25">
      <c r="A1946" t="s">
        <v>30</v>
      </c>
      <c r="B1946" t="s">
        <v>14</v>
      </c>
      <c r="C1946" t="s">
        <v>11</v>
      </c>
      <c r="D1946" t="s">
        <v>181</v>
      </c>
      <c r="E1946" s="1">
        <v>42512</v>
      </c>
      <c r="F1946" s="1" t="str">
        <f>TEXT(Sales_tbl[[#This Row],[Order Date]],"MMM")</f>
        <v>May</v>
      </c>
      <c r="G1946" s="1" t="str">
        <f>TEXT(Sales_tbl[[#This Row],[Order Date]],"YYY")</f>
        <v>2016</v>
      </c>
      <c r="H1946" t="s">
        <v>24</v>
      </c>
      <c r="I1946">
        <v>5</v>
      </c>
      <c r="J1946" s="4">
        <v>17.829999999999998</v>
      </c>
      <c r="K1946" s="4">
        <v>89.149999999999991</v>
      </c>
    </row>
    <row r="1947" spans="1:11" x14ac:dyDescent="0.25">
      <c r="A1947" t="s">
        <v>25</v>
      </c>
      <c r="B1947" t="s">
        <v>52</v>
      </c>
      <c r="C1947" t="s">
        <v>18</v>
      </c>
      <c r="D1947" t="s">
        <v>127</v>
      </c>
      <c r="E1947" s="1">
        <v>42512</v>
      </c>
      <c r="F1947" s="1" t="str">
        <f>TEXT(Sales_tbl[[#This Row],[Order Date]],"MMM")</f>
        <v>May</v>
      </c>
      <c r="G1947" s="1" t="str">
        <f>TEXT(Sales_tbl[[#This Row],[Order Date]],"YYY")</f>
        <v>2016</v>
      </c>
      <c r="H1947" t="s">
        <v>13</v>
      </c>
      <c r="I1947">
        <v>3</v>
      </c>
      <c r="J1947" s="4">
        <v>12.42</v>
      </c>
      <c r="K1947" s="4">
        <v>37.26</v>
      </c>
    </row>
    <row r="1948" spans="1:11" x14ac:dyDescent="0.25">
      <c r="A1948" t="s">
        <v>9</v>
      </c>
      <c r="B1948" t="s">
        <v>21</v>
      </c>
      <c r="C1948" t="s">
        <v>11</v>
      </c>
      <c r="D1948" t="s">
        <v>140</v>
      </c>
      <c r="E1948" s="1">
        <v>42512</v>
      </c>
      <c r="F1948" s="1" t="str">
        <f>TEXT(Sales_tbl[[#This Row],[Order Date]],"MMM")</f>
        <v>May</v>
      </c>
      <c r="G1948" s="1" t="str">
        <f>TEXT(Sales_tbl[[#This Row],[Order Date]],"YYY")</f>
        <v>2016</v>
      </c>
      <c r="H1948" t="s">
        <v>27</v>
      </c>
      <c r="I1948">
        <v>3</v>
      </c>
      <c r="J1948" s="4">
        <v>53.35</v>
      </c>
      <c r="K1948" s="4">
        <v>160.05000000000001</v>
      </c>
    </row>
    <row r="1949" spans="1:11" x14ac:dyDescent="0.25">
      <c r="A1949" t="s">
        <v>25</v>
      </c>
      <c r="B1949" t="s">
        <v>17</v>
      </c>
      <c r="C1949" t="s">
        <v>18</v>
      </c>
      <c r="D1949" t="s">
        <v>488</v>
      </c>
      <c r="E1949" s="1">
        <v>42512</v>
      </c>
      <c r="F1949" s="1" t="str">
        <f>TEXT(Sales_tbl[[#This Row],[Order Date]],"MMM")</f>
        <v>May</v>
      </c>
      <c r="G1949" s="1" t="str">
        <f>TEXT(Sales_tbl[[#This Row],[Order Date]],"YYY")</f>
        <v>2016</v>
      </c>
      <c r="H1949" t="s">
        <v>20</v>
      </c>
      <c r="I1949">
        <v>7</v>
      </c>
      <c r="J1949" s="4">
        <v>16.32</v>
      </c>
      <c r="K1949" s="4">
        <v>114.24000000000001</v>
      </c>
    </row>
    <row r="1950" spans="1:11" x14ac:dyDescent="0.25">
      <c r="A1950" t="s">
        <v>16</v>
      </c>
      <c r="B1950" t="s">
        <v>34</v>
      </c>
      <c r="C1950" t="s">
        <v>18</v>
      </c>
      <c r="D1950" t="s">
        <v>467</v>
      </c>
      <c r="E1950" s="1">
        <v>42512</v>
      </c>
      <c r="F1950" s="1" t="str">
        <f>TEXT(Sales_tbl[[#This Row],[Order Date]],"MMM")</f>
        <v>May</v>
      </c>
      <c r="G1950" s="1" t="str">
        <f>TEXT(Sales_tbl[[#This Row],[Order Date]],"YYY")</f>
        <v>2016</v>
      </c>
      <c r="H1950" t="s">
        <v>13</v>
      </c>
      <c r="I1950">
        <v>5</v>
      </c>
      <c r="J1950" s="4">
        <v>12.42</v>
      </c>
      <c r="K1950" s="4">
        <v>62.1</v>
      </c>
    </row>
    <row r="1951" spans="1:11" x14ac:dyDescent="0.25">
      <c r="A1951" t="s">
        <v>16</v>
      </c>
      <c r="B1951" t="s">
        <v>34</v>
      </c>
      <c r="C1951" t="s">
        <v>18</v>
      </c>
      <c r="D1951" t="s">
        <v>85</v>
      </c>
      <c r="E1951" s="1">
        <v>42512</v>
      </c>
      <c r="F1951" s="1" t="str">
        <f>TEXT(Sales_tbl[[#This Row],[Order Date]],"MMM")</f>
        <v>May</v>
      </c>
      <c r="G1951" s="1" t="str">
        <f>TEXT(Sales_tbl[[#This Row],[Order Date]],"YYY")</f>
        <v>2016</v>
      </c>
      <c r="H1951" t="s">
        <v>27</v>
      </c>
      <c r="I1951">
        <v>8</v>
      </c>
      <c r="J1951" s="4">
        <v>53.35</v>
      </c>
      <c r="K1951" s="4">
        <v>426.8</v>
      </c>
    </row>
    <row r="1952" spans="1:11" x14ac:dyDescent="0.25">
      <c r="A1952" t="s">
        <v>25</v>
      </c>
      <c r="B1952" t="s">
        <v>17</v>
      </c>
      <c r="C1952" t="s">
        <v>18</v>
      </c>
      <c r="D1952" t="s">
        <v>29</v>
      </c>
      <c r="E1952" s="1">
        <v>42512</v>
      </c>
      <c r="F1952" s="1" t="str">
        <f>TEXT(Sales_tbl[[#This Row],[Order Date]],"MMM")</f>
        <v>May</v>
      </c>
      <c r="G1952" s="1" t="str">
        <f>TEXT(Sales_tbl[[#This Row],[Order Date]],"YYY")</f>
        <v>2016</v>
      </c>
      <c r="H1952" t="s">
        <v>13</v>
      </c>
      <c r="I1952">
        <v>2</v>
      </c>
      <c r="J1952" s="4">
        <v>12.42</v>
      </c>
      <c r="K1952" s="4">
        <v>24.84</v>
      </c>
    </row>
    <row r="1953" spans="1:11" x14ac:dyDescent="0.25">
      <c r="A1953" t="s">
        <v>16</v>
      </c>
      <c r="B1953" t="s">
        <v>17</v>
      </c>
      <c r="C1953" t="s">
        <v>18</v>
      </c>
      <c r="D1953" t="s">
        <v>326</v>
      </c>
      <c r="E1953" s="1">
        <v>42512</v>
      </c>
      <c r="F1953" s="1" t="str">
        <f>TEXT(Sales_tbl[[#This Row],[Order Date]],"MMM")</f>
        <v>May</v>
      </c>
      <c r="G1953" s="1" t="str">
        <f>TEXT(Sales_tbl[[#This Row],[Order Date]],"YYY")</f>
        <v>2016</v>
      </c>
      <c r="H1953" t="s">
        <v>24</v>
      </c>
      <c r="I1953">
        <v>7</v>
      </c>
      <c r="J1953" s="4">
        <v>17.829999999999998</v>
      </c>
      <c r="K1953" s="4">
        <v>124.80999999999999</v>
      </c>
    </row>
    <row r="1954" spans="1:11" x14ac:dyDescent="0.25">
      <c r="A1954" t="s">
        <v>25</v>
      </c>
      <c r="B1954" t="s">
        <v>17</v>
      </c>
      <c r="C1954" t="s">
        <v>18</v>
      </c>
      <c r="D1954" t="s">
        <v>347</v>
      </c>
      <c r="E1954" s="1">
        <v>42512</v>
      </c>
      <c r="F1954" s="1" t="str">
        <f>TEXT(Sales_tbl[[#This Row],[Order Date]],"MMM")</f>
        <v>May</v>
      </c>
      <c r="G1954" s="1" t="str">
        <f>TEXT(Sales_tbl[[#This Row],[Order Date]],"YYY")</f>
        <v>2016</v>
      </c>
      <c r="H1954" t="s">
        <v>27</v>
      </c>
      <c r="I1954">
        <v>6</v>
      </c>
      <c r="J1954" s="4">
        <v>53.35</v>
      </c>
      <c r="K1954" s="4">
        <v>320.10000000000002</v>
      </c>
    </row>
    <row r="1955" spans="1:11" x14ac:dyDescent="0.25">
      <c r="A1955" t="s">
        <v>9</v>
      </c>
      <c r="B1955" t="s">
        <v>10</v>
      </c>
      <c r="C1955" t="s">
        <v>11</v>
      </c>
      <c r="D1955" t="s">
        <v>101</v>
      </c>
      <c r="E1955" s="1">
        <v>42512</v>
      </c>
      <c r="F1955" s="1" t="str">
        <f>TEXT(Sales_tbl[[#This Row],[Order Date]],"MMM")</f>
        <v>May</v>
      </c>
      <c r="G1955" s="1" t="str">
        <f>TEXT(Sales_tbl[[#This Row],[Order Date]],"YYY")</f>
        <v>2016</v>
      </c>
      <c r="H1955" t="s">
        <v>13</v>
      </c>
      <c r="I1955">
        <v>2</v>
      </c>
      <c r="J1955" s="4">
        <v>12.42</v>
      </c>
      <c r="K1955" s="4">
        <v>24.84</v>
      </c>
    </row>
    <row r="1956" spans="1:11" x14ac:dyDescent="0.25">
      <c r="A1956" t="s">
        <v>9</v>
      </c>
      <c r="B1956" t="s">
        <v>14</v>
      </c>
      <c r="C1956" t="s">
        <v>11</v>
      </c>
      <c r="D1956" t="s">
        <v>223</v>
      </c>
      <c r="E1956" s="1">
        <v>42513</v>
      </c>
      <c r="F1956" s="1" t="str">
        <f>TEXT(Sales_tbl[[#This Row],[Order Date]],"MMM")</f>
        <v>May</v>
      </c>
      <c r="G1956" s="1" t="str">
        <f>TEXT(Sales_tbl[[#This Row],[Order Date]],"YYY")</f>
        <v>2016</v>
      </c>
      <c r="H1956" t="s">
        <v>13</v>
      </c>
      <c r="I1956">
        <v>3</v>
      </c>
      <c r="J1956" s="4">
        <v>12.42</v>
      </c>
      <c r="K1956" s="4">
        <v>37.26</v>
      </c>
    </row>
    <row r="1957" spans="1:11" x14ac:dyDescent="0.25">
      <c r="A1957" t="s">
        <v>16</v>
      </c>
      <c r="B1957" t="s">
        <v>17</v>
      </c>
      <c r="C1957" t="s">
        <v>18</v>
      </c>
      <c r="D1957" t="s">
        <v>377</v>
      </c>
      <c r="E1957" s="1">
        <v>42513</v>
      </c>
      <c r="F1957" s="1" t="str">
        <f>TEXT(Sales_tbl[[#This Row],[Order Date]],"MMM")</f>
        <v>May</v>
      </c>
      <c r="G1957" s="1" t="str">
        <f>TEXT(Sales_tbl[[#This Row],[Order Date]],"YYY")</f>
        <v>2016</v>
      </c>
      <c r="H1957" t="s">
        <v>24</v>
      </c>
      <c r="I1957">
        <v>7</v>
      </c>
      <c r="J1957" s="4">
        <v>17.829999999999998</v>
      </c>
      <c r="K1957" s="4">
        <v>124.80999999999999</v>
      </c>
    </row>
    <row r="1958" spans="1:11" x14ac:dyDescent="0.25">
      <c r="A1958" t="s">
        <v>25</v>
      </c>
      <c r="B1958" t="s">
        <v>34</v>
      </c>
      <c r="C1958" t="s">
        <v>18</v>
      </c>
      <c r="D1958" t="s">
        <v>270</v>
      </c>
      <c r="E1958" s="1">
        <v>42513</v>
      </c>
      <c r="F1958" s="1" t="str">
        <f>TEXT(Sales_tbl[[#This Row],[Order Date]],"MMM")</f>
        <v>May</v>
      </c>
      <c r="G1958" s="1" t="str">
        <f>TEXT(Sales_tbl[[#This Row],[Order Date]],"YYY")</f>
        <v>2016</v>
      </c>
      <c r="H1958" t="s">
        <v>24</v>
      </c>
      <c r="I1958">
        <v>10</v>
      </c>
      <c r="J1958" s="4">
        <v>17.829999999999998</v>
      </c>
      <c r="K1958" s="4">
        <v>178.29999999999998</v>
      </c>
    </row>
    <row r="1959" spans="1:11" x14ac:dyDescent="0.25">
      <c r="A1959" t="s">
        <v>25</v>
      </c>
      <c r="B1959" t="s">
        <v>52</v>
      </c>
      <c r="C1959" t="s">
        <v>18</v>
      </c>
      <c r="D1959" t="s">
        <v>115</v>
      </c>
      <c r="E1959" s="1">
        <v>42513</v>
      </c>
      <c r="F1959" s="1" t="str">
        <f>TEXT(Sales_tbl[[#This Row],[Order Date]],"MMM")</f>
        <v>May</v>
      </c>
      <c r="G1959" s="1" t="str">
        <f>TEXT(Sales_tbl[[#This Row],[Order Date]],"YYY")</f>
        <v>2016</v>
      </c>
      <c r="H1959" t="s">
        <v>27</v>
      </c>
      <c r="I1959">
        <v>5</v>
      </c>
      <c r="J1959" s="4">
        <v>53.35</v>
      </c>
      <c r="K1959" s="4">
        <v>266.75</v>
      </c>
    </row>
    <row r="1960" spans="1:11" x14ac:dyDescent="0.25">
      <c r="A1960" t="s">
        <v>9</v>
      </c>
      <c r="B1960" t="s">
        <v>21</v>
      </c>
      <c r="C1960" t="s">
        <v>11</v>
      </c>
      <c r="D1960" t="s">
        <v>264</v>
      </c>
      <c r="E1960" s="1">
        <v>42513</v>
      </c>
      <c r="F1960" s="1" t="str">
        <f>TEXT(Sales_tbl[[#This Row],[Order Date]],"MMM")</f>
        <v>May</v>
      </c>
      <c r="G1960" s="1" t="str">
        <f>TEXT(Sales_tbl[[#This Row],[Order Date]],"YYY")</f>
        <v>2016</v>
      </c>
      <c r="H1960" t="s">
        <v>13</v>
      </c>
      <c r="I1960">
        <v>2</v>
      </c>
      <c r="J1960" s="4">
        <v>12.42</v>
      </c>
      <c r="K1960" s="4">
        <v>24.84</v>
      </c>
    </row>
    <row r="1961" spans="1:11" x14ac:dyDescent="0.25">
      <c r="A1961" t="s">
        <v>30</v>
      </c>
      <c r="B1961" t="s">
        <v>10</v>
      </c>
      <c r="C1961" t="s">
        <v>11</v>
      </c>
      <c r="D1961" t="s">
        <v>472</v>
      </c>
      <c r="E1961" s="1">
        <v>42513</v>
      </c>
      <c r="F1961" s="1" t="str">
        <f>TEXT(Sales_tbl[[#This Row],[Order Date]],"MMM")</f>
        <v>May</v>
      </c>
      <c r="G1961" s="1" t="str">
        <f>TEXT(Sales_tbl[[#This Row],[Order Date]],"YYY")</f>
        <v>2016</v>
      </c>
      <c r="H1961" t="s">
        <v>13</v>
      </c>
      <c r="I1961">
        <v>7</v>
      </c>
      <c r="J1961" s="4">
        <v>12.42</v>
      </c>
      <c r="K1961" s="4">
        <v>86.94</v>
      </c>
    </row>
    <row r="1962" spans="1:11" x14ac:dyDescent="0.25">
      <c r="A1962" t="s">
        <v>9</v>
      </c>
      <c r="B1962" t="s">
        <v>21</v>
      </c>
      <c r="C1962" t="s">
        <v>11</v>
      </c>
      <c r="D1962" t="s">
        <v>349</v>
      </c>
      <c r="E1962" s="1">
        <v>42513</v>
      </c>
      <c r="F1962" s="1" t="str">
        <f>TEXT(Sales_tbl[[#This Row],[Order Date]],"MMM")</f>
        <v>May</v>
      </c>
      <c r="G1962" s="1" t="str">
        <f>TEXT(Sales_tbl[[#This Row],[Order Date]],"YYY")</f>
        <v>2016</v>
      </c>
      <c r="H1962" t="s">
        <v>13</v>
      </c>
      <c r="I1962">
        <v>4</v>
      </c>
      <c r="J1962" s="4">
        <v>12.42</v>
      </c>
      <c r="K1962" s="4">
        <v>49.68</v>
      </c>
    </row>
    <row r="1963" spans="1:11" x14ac:dyDescent="0.25">
      <c r="A1963" t="s">
        <v>9</v>
      </c>
      <c r="B1963" t="s">
        <v>21</v>
      </c>
      <c r="C1963" t="s">
        <v>11</v>
      </c>
      <c r="D1963" t="s">
        <v>22</v>
      </c>
      <c r="E1963" s="1">
        <v>42513</v>
      </c>
      <c r="F1963" s="1" t="str">
        <f>TEXT(Sales_tbl[[#This Row],[Order Date]],"MMM")</f>
        <v>May</v>
      </c>
      <c r="G1963" s="1" t="str">
        <f>TEXT(Sales_tbl[[#This Row],[Order Date]],"YYY")</f>
        <v>2016</v>
      </c>
      <c r="H1963" t="s">
        <v>13</v>
      </c>
      <c r="I1963">
        <v>1</v>
      </c>
      <c r="J1963" s="4">
        <v>12.42</v>
      </c>
      <c r="K1963" s="4">
        <v>12.42</v>
      </c>
    </row>
    <row r="1964" spans="1:11" x14ac:dyDescent="0.25">
      <c r="A1964" t="s">
        <v>9</v>
      </c>
      <c r="B1964" t="s">
        <v>10</v>
      </c>
      <c r="C1964" t="s">
        <v>11</v>
      </c>
      <c r="D1964" t="s">
        <v>440</v>
      </c>
      <c r="E1964" s="1">
        <v>42513</v>
      </c>
      <c r="F1964" s="1" t="str">
        <f>TEXT(Sales_tbl[[#This Row],[Order Date]],"MMM")</f>
        <v>May</v>
      </c>
      <c r="G1964" s="1" t="str">
        <f>TEXT(Sales_tbl[[#This Row],[Order Date]],"YYY")</f>
        <v>2016</v>
      </c>
      <c r="H1964" t="s">
        <v>27</v>
      </c>
      <c r="I1964">
        <v>1</v>
      </c>
      <c r="J1964" s="4">
        <v>53.35</v>
      </c>
      <c r="K1964" s="4">
        <v>53.35</v>
      </c>
    </row>
    <row r="1965" spans="1:11" x14ac:dyDescent="0.25">
      <c r="A1965" t="s">
        <v>9</v>
      </c>
      <c r="B1965" t="s">
        <v>14</v>
      </c>
      <c r="C1965" t="s">
        <v>11</v>
      </c>
      <c r="D1965" t="s">
        <v>321</v>
      </c>
      <c r="E1965" s="1">
        <v>42513</v>
      </c>
      <c r="F1965" s="1" t="str">
        <f>TEXT(Sales_tbl[[#This Row],[Order Date]],"MMM")</f>
        <v>May</v>
      </c>
      <c r="G1965" s="1" t="str">
        <f>TEXT(Sales_tbl[[#This Row],[Order Date]],"YYY")</f>
        <v>2016</v>
      </c>
      <c r="H1965" t="s">
        <v>13</v>
      </c>
      <c r="I1965">
        <v>2</v>
      </c>
      <c r="J1965" s="4">
        <v>12.42</v>
      </c>
      <c r="K1965" s="4">
        <v>24.84</v>
      </c>
    </row>
    <row r="1966" spans="1:11" x14ac:dyDescent="0.25">
      <c r="A1966" t="s">
        <v>9</v>
      </c>
      <c r="B1966" t="s">
        <v>21</v>
      </c>
      <c r="C1966" t="s">
        <v>11</v>
      </c>
      <c r="D1966" t="s">
        <v>362</v>
      </c>
      <c r="E1966" s="1">
        <v>42513</v>
      </c>
      <c r="F1966" s="1" t="str">
        <f>TEXT(Sales_tbl[[#This Row],[Order Date]],"MMM")</f>
        <v>May</v>
      </c>
      <c r="G1966" s="1" t="str">
        <f>TEXT(Sales_tbl[[#This Row],[Order Date]],"YYY")</f>
        <v>2016</v>
      </c>
      <c r="H1966" t="s">
        <v>27</v>
      </c>
      <c r="I1966">
        <v>5</v>
      </c>
      <c r="J1966" s="4">
        <v>53.35</v>
      </c>
      <c r="K1966" s="4">
        <v>266.75</v>
      </c>
    </row>
    <row r="1967" spans="1:11" x14ac:dyDescent="0.25">
      <c r="A1967" t="s">
        <v>9</v>
      </c>
      <c r="B1967" t="s">
        <v>21</v>
      </c>
      <c r="C1967" t="s">
        <v>11</v>
      </c>
      <c r="D1967" t="s">
        <v>320</v>
      </c>
      <c r="E1967" s="1">
        <v>42513</v>
      </c>
      <c r="F1967" s="1" t="str">
        <f>TEXT(Sales_tbl[[#This Row],[Order Date]],"MMM")</f>
        <v>May</v>
      </c>
      <c r="G1967" s="1" t="str">
        <f>TEXT(Sales_tbl[[#This Row],[Order Date]],"YYY")</f>
        <v>2016</v>
      </c>
      <c r="H1967" t="s">
        <v>13</v>
      </c>
      <c r="I1967">
        <v>8</v>
      </c>
      <c r="J1967" s="4">
        <v>12.42</v>
      </c>
      <c r="K1967" s="4">
        <v>99.36</v>
      </c>
    </row>
    <row r="1968" spans="1:11" x14ac:dyDescent="0.25">
      <c r="A1968" t="s">
        <v>9</v>
      </c>
      <c r="B1968" t="s">
        <v>14</v>
      </c>
      <c r="C1968" t="s">
        <v>11</v>
      </c>
      <c r="D1968" t="s">
        <v>379</v>
      </c>
      <c r="E1968" s="1">
        <v>42513</v>
      </c>
      <c r="F1968" s="1" t="str">
        <f>TEXT(Sales_tbl[[#This Row],[Order Date]],"MMM")</f>
        <v>May</v>
      </c>
      <c r="G1968" s="1" t="str">
        <f>TEXT(Sales_tbl[[#This Row],[Order Date]],"YYY")</f>
        <v>2016</v>
      </c>
      <c r="H1968" t="s">
        <v>13</v>
      </c>
      <c r="I1968">
        <v>8</v>
      </c>
      <c r="J1968" s="4">
        <v>12.42</v>
      </c>
      <c r="K1968" s="4">
        <v>99.36</v>
      </c>
    </row>
    <row r="1969" spans="1:11" x14ac:dyDescent="0.25">
      <c r="A1969" t="s">
        <v>9</v>
      </c>
      <c r="B1969" t="s">
        <v>10</v>
      </c>
      <c r="C1969" t="s">
        <v>11</v>
      </c>
      <c r="D1969" t="s">
        <v>167</v>
      </c>
      <c r="E1969" s="1">
        <v>42513</v>
      </c>
      <c r="F1969" s="1" t="str">
        <f>TEXT(Sales_tbl[[#This Row],[Order Date]],"MMM")</f>
        <v>May</v>
      </c>
      <c r="G1969" s="1" t="str">
        <f>TEXT(Sales_tbl[[#This Row],[Order Date]],"YYY")</f>
        <v>2016</v>
      </c>
      <c r="H1969" t="s">
        <v>24</v>
      </c>
      <c r="I1969">
        <v>1</v>
      </c>
      <c r="J1969" s="4">
        <v>17.829999999999998</v>
      </c>
      <c r="K1969" s="4">
        <v>17.829999999999998</v>
      </c>
    </row>
    <row r="1970" spans="1:11" x14ac:dyDescent="0.25">
      <c r="A1970" t="s">
        <v>9</v>
      </c>
      <c r="B1970" t="s">
        <v>14</v>
      </c>
      <c r="C1970" t="s">
        <v>11</v>
      </c>
      <c r="D1970" t="s">
        <v>538</v>
      </c>
      <c r="E1970" s="1">
        <v>42513</v>
      </c>
      <c r="F1970" s="1" t="str">
        <f>TEXT(Sales_tbl[[#This Row],[Order Date]],"MMM")</f>
        <v>May</v>
      </c>
      <c r="G1970" s="1" t="str">
        <f>TEXT(Sales_tbl[[#This Row],[Order Date]],"YYY")</f>
        <v>2016</v>
      </c>
      <c r="H1970" t="s">
        <v>27</v>
      </c>
      <c r="I1970">
        <v>7</v>
      </c>
      <c r="J1970" s="4">
        <v>53.35</v>
      </c>
      <c r="K1970" s="4">
        <v>373.45</v>
      </c>
    </row>
    <row r="1971" spans="1:11" x14ac:dyDescent="0.25">
      <c r="A1971" t="s">
        <v>9</v>
      </c>
      <c r="B1971" t="s">
        <v>10</v>
      </c>
      <c r="C1971" t="s">
        <v>11</v>
      </c>
      <c r="D1971" t="s">
        <v>537</v>
      </c>
      <c r="E1971" s="1">
        <v>42513</v>
      </c>
      <c r="F1971" s="1" t="str">
        <f>TEXT(Sales_tbl[[#This Row],[Order Date]],"MMM")</f>
        <v>May</v>
      </c>
      <c r="G1971" s="1" t="str">
        <f>TEXT(Sales_tbl[[#This Row],[Order Date]],"YYY")</f>
        <v>2016</v>
      </c>
      <c r="H1971" t="s">
        <v>13</v>
      </c>
      <c r="I1971">
        <v>8</v>
      </c>
      <c r="J1971" s="4">
        <v>12.42</v>
      </c>
      <c r="K1971" s="4">
        <v>99.36</v>
      </c>
    </row>
    <row r="1972" spans="1:11" x14ac:dyDescent="0.25">
      <c r="A1972" t="s">
        <v>9</v>
      </c>
      <c r="B1972" t="s">
        <v>10</v>
      </c>
      <c r="C1972" t="s">
        <v>11</v>
      </c>
      <c r="D1972" t="s">
        <v>99</v>
      </c>
      <c r="E1972" s="1">
        <v>42513</v>
      </c>
      <c r="F1972" s="1" t="str">
        <f>TEXT(Sales_tbl[[#This Row],[Order Date]],"MMM")</f>
        <v>May</v>
      </c>
      <c r="G1972" s="1" t="str">
        <f>TEXT(Sales_tbl[[#This Row],[Order Date]],"YYY")</f>
        <v>2016</v>
      </c>
      <c r="H1972" t="s">
        <v>13</v>
      </c>
      <c r="I1972">
        <v>4</v>
      </c>
      <c r="J1972" s="4">
        <v>12.42</v>
      </c>
      <c r="K1972" s="4">
        <v>49.68</v>
      </c>
    </row>
    <row r="1973" spans="1:11" x14ac:dyDescent="0.25">
      <c r="A1973" t="s">
        <v>25</v>
      </c>
      <c r="B1973" t="s">
        <v>17</v>
      </c>
      <c r="C1973" t="s">
        <v>18</v>
      </c>
      <c r="D1973" t="s">
        <v>246</v>
      </c>
      <c r="E1973" s="1">
        <v>42514</v>
      </c>
      <c r="F1973" s="1" t="str">
        <f>TEXT(Sales_tbl[[#This Row],[Order Date]],"MMM")</f>
        <v>May</v>
      </c>
      <c r="G1973" s="1" t="str">
        <f>TEXT(Sales_tbl[[#This Row],[Order Date]],"YYY")</f>
        <v>2016</v>
      </c>
      <c r="H1973" t="s">
        <v>24</v>
      </c>
      <c r="I1973">
        <v>1</v>
      </c>
      <c r="J1973" s="4">
        <v>17.829999999999998</v>
      </c>
      <c r="K1973" s="4">
        <v>17.829999999999998</v>
      </c>
    </row>
    <row r="1974" spans="1:11" x14ac:dyDescent="0.25">
      <c r="A1974" t="s">
        <v>46</v>
      </c>
      <c r="B1974" t="s">
        <v>14</v>
      </c>
      <c r="C1974" t="s">
        <v>11</v>
      </c>
      <c r="D1974" t="s">
        <v>321</v>
      </c>
      <c r="E1974" s="1">
        <v>42514</v>
      </c>
      <c r="F1974" s="1" t="str">
        <f>TEXT(Sales_tbl[[#This Row],[Order Date]],"MMM")</f>
        <v>May</v>
      </c>
      <c r="G1974" s="1" t="str">
        <f>TEXT(Sales_tbl[[#This Row],[Order Date]],"YYY")</f>
        <v>2016</v>
      </c>
      <c r="H1974" t="s">
        <v>27</v>
      </c>
      <c r="I1974">
        <v>7</v>
      </c>
      <c r="J1974" s="4">
        <v>53.35</v>
      </c>
      <c r="K1974" s="4">
        <v>373.45</v>
      </c>
    </row>
    <row r="1975" spans="1:11" x14ac:dyDescent="0.25">
      <c r="A1975" t="s">
        <v>9</v>
      </c>
      <c r="B1975" t="s">
        <v>10</v>
      </c>
      <c r="C1975" t="s">
        <v>11</v>
      </c>
      <c r="D1975" t="s">
        <v>537</v>
      </c>
      <c r="E1975" s="1">
        <v>42514</v>
      </c>
      <c r="F1975" s="1" t="str">
        <f>TEXT(Sales_tbl[[#This Row],[Order Date]],"MMM")</f>
        <v>May</v>
      </c>
      <c r="G1975" s="1" t="str">
        <f>TEXT(Sales_tbl[[#This Row],[Order Date]],"YYY")</f>
        <v>2016</v>
      </c>
      <c r="H1975" t="s">
        <v>27</v>
      </c>
      <c r="I1975">
        <v>2</v>
      </c>
      <c r="J1975" s="4">
        <v>53.35</v>
      </c>
      <c r="K1975" s="4">
        <v>106.7</v>
      </c>
    </row>
    <row r="1976" spans="1:11" x14ac:dyDescent="0.25">
      <c r="A1976" t="s">
        <v>25</v>
      </c>
      <c r="B1976" t="s">
        <v>52</v>
      </c>
      <c r="C1976" t="s">
        <v>18</v>
      </c>
      <c r="D1976" t="s">
        <v>337</v>
      </c>
      <c r="E1976" s="1">
        <v>42514</v>
      </c>
      <c r="F1976" s="1" t="str">
        <f>TEXT(Sales_tbl[[#This Row],[Order Date]],"MMM")</f>
        <v>May</v>
      </c>
      <c r="G1976" s="1" t="str">
        <f>TEXT(Sales_tbl[[#This Row],[Order Date]],"YYY")</f>
        <v>2016</v>
      </c>
      <c r="H1976" t="s">
        <v>24</v>
      </c>
      <c r="I1976">
        <v>4</v>
      </c>
      <c r="J1976" s="4">
        <v>17.829999999999998</v>
      </c>
      <c r="K1976" s="4">
        <v>71.319999999999993</v>
      </c>
    </row>
    <row r="1977" spans="1:11" x14ac:dyDescent="0.25">
      <c r="A1977" t="s">
        <v>9</v>
      </c>
      <c r="B1977" t="s">
        <v>10</v>
      </c>
      <c r="C1977" t="s">
        <v>11</v>
      </c>
      <c r="D1977" t="s">
        <v>162</v>
      </c>
      <c r="E1977" s="1">
        <v>42514</v>
      </c>
      <c r="F1977" s="1" t="str">
        <f>TEXT(Sales_tbl[[#This Row],[Order Date]],"MMM")</f>
        <v>May</v>
      </c>
      <c r="G1977" s="1" t="str">
        <f>TEXT(Sales_tbl[[#This Row],[Order Date]],"YYY")</f>
        <v>2016</v>
      </c>
      <c r="H1977" t="s">
        <v>13</v>
      </c>
      <c r="I1977">
        <v>3</v>
      </c>
      <c r="J1977" s="4">
        <v>12.42</v>
      </c>
      <c r="K1977" s="4">
        <v>37.26</v>
      </c>
    </row>
    <row r="1978" spans="1:11" x14ac:dyDescent="0.25">
      <c r="A1978" t="s">
        <v>9</v>
      </c>
      <c r="B1978" t="s">
        <v>21</v>
      </c>
      <c r="C1978" t="s">
        <v>11</v>
      </c>
      <c r="D1978" t="s">
        <v>128</v>
      </c>
      <c r="E1978" s="1">
        <v>42514</v>
      </c>
      <c r="F1978" s="1" t="str">
        <f>TEXT(Sales_tbl[[#This Row],[Order Date]],"MMM")</f>
        <v>May</v>
      </c>
      <c r="G1978" s="1" t="str">
        <f>TEXT(Sales_tbl[[#This Row],[Order Date]],"YYY")</f>
        <v>2016</v>
      </c>
      <c r="H1978" t="s">
        <v>27</v>
      </c>
      <c r="I1978">
        <v>10</v>
      </c>
      <c r="J1978" s="4">
        <v>53.35</v>
      </c>
      <c r="K1978" s="4">
        <v>533.5</v>
      </c>
    </row>
    <row r="1979" spans="1:11" x14ac:dyDescent="0.25">
      <c r="A1979" t="s">
        <v>9</v>
      </c>
      <c r="B1979" t="s">
        <v>10</v>
      </c>
      <c r="C1979" t="s">
        <v>11</v>
      </c>
      <c r="D1979" t="s">
        <v>159</v>
      </c>
      <c r="E1979" s="1">
        <v>42514</v>
      </c>
      <c r="F1979" s="1" t="str">
        <f>TEXT(Sales_tbl[[#This Row],[Order Date]],"MMM")</f>
        <v>May</v>
      </c>
      <c r="G1979" s="1" t="str">
        <f>TEXT(Sales_tbl[[#This Row],[Order Date]],"YYY")</f>
        <v>2016</v>
      </c>
      <c r="H1979" t="s">
        <v>20</v>
      </c>
      <c r="I1979">
        <v>10</v>
      </c>
      <c r="J1979" s="4">
        <v>16.32</v>
      </c>
      <c r="K1979" s="4">
        <v>163.19999999999999</v>
      </c>
    </row>
    <row r="1980" spans="1:11" x14ac:dyDescent="0.25">
      <c r="A1980" t="s">
        <v>30</v>
      </c>
      <c r="B1980" t="s">
        <v>14</v>
      </c>
      <c r="C1980" t="s">
        <v>11</v>
      </c>
      <c r="D1980" t="s">
        <v>38</v>
      </c>
      <c r="E1980" s="1">
        <v>42514</v>
      </c>
      <c r="F1980" s="1" t="str">
        <f>TEXT(Sales_tbl[[#This Row],[Order Date]],"MMM")</f>
        <v>May</v>
      </c>
      <c r="G1980" s="1" t="str">
        <f>TEXT(Sales_tbl[[#This Row],[Order Date]],"YYY")</f>
        <v>2016</v>
      </c>
      <c r="H1980" t="s">
        <v>20</v>
      </c>
      <c r="I1980">
        <v>7</v>
      </c>
      <c r="J1980" s="4">
        <v>16.32</v>
      </c>
      <c r="K1980" s="4">
        <v>114.24000000000001</v>
      </c>
    </row>
    <row r="1981" spans="1:11" x14ac:dyDescent="0.25">
      <c r="A1981" t="s">
        <v>30</v>
      </c>
      <c r="B1981" t="s">
        <v>21</v>
      </c>
      <c r="C1981" t="s">
        <v>11</v>
      </c>
      <c r="D1981" t="s">
        <v>273</v>
      </c>
      <c r="E1981" s="1">
        <v>42514</v>
      </c>
      <c r="F1981" s="1" t="str">
        <f>TEXT(Sales_tbl[[#This Row],[Order Date]],"MMM")</f>
        <v>May</v>
      </c>
      <c r="G1981" s="1" t="str">
        <f>TEXT(Sales_tbl[[#This Row],[Order Date]],"YYY")</f>
        <v>2016</v>
      </c>
      <c r="H1981" t="s">
        <v>13</v>
      </c>
      <c r="I1981">
        <v>2</v>
      </c>
      <c r="J1981" s="4">
        <v>12.42</v>
      </c>
      <c r="K1981" s="4">
        <v>24.84</v>
      </c>
    </row>
    <row r="1982" spans="1:11" x14ac:dyDescent="0.25">
      <c r="A1982" t="s">
        <v>16</v>
      </c>
      <c r="B1982" t="s">
        <v>52</v>
      </c>
      <c r="C1982" t="s">
        <v>18</v>
      </c>
      <c r="D1982" t="s">
        <v>237</v>
      </c>
      <c r="E1982" s="1">
        <v>42514</v>
      </c>
      <c r="F1982" s="1" t="str">
        <f>TEXT(Sales_tbl[[#This Row],[Order Date]],"MMM")</f>
        <v>May</v>
      </c>
      <c r="G1982" s="1" t="str">
        <f>TEXT(Sales_tbl[[#This Row],[Order Date]],"YYY")</f>
        <v>2016</v>
      </c>
      <c r="H1982" t="s">
        <v>13</v>
      </c>
      <c r="I1982">
        <v>9</v>
      </c>
      <c r="J1982" s="4">
        <v>12.42</v>
      </c>
      <c r="K1982" s="4">
        <v>111.78</v>
      </c>
    </row>
    <row r="1983" spans="1:11" x14ac:dyDescent="0.25">
      <c r="A1983" t="s">
        <v>9</v>
      </c>
      <c r="B1983" t="s">
        <v>14</v>
      </c>
      <c r="C1983" t="s">
        <v>11</v>
      </c>
      <c r="D1983" t="s">
        <v>143</v>
      </c>
      <c r="E1983" s="1">
        <v>42515</v>
      </c>
      <c r="F1983" s="1" t="str">
        <f>TEXT(Sales_tbl[[#This Row],[Order Date]],"MMM")</f>
        <v>May</v>
      </c>
      <c r="G1983" s="1" t="str">
        <f>TEXT(Sales_tbl[[#This Row],[Order Date]],"YYY")</f>
        <v>2016</v>
      </c>
      <c r="H1983" t="s">
        <v>24</v>
      </c>
      <c r="I1983">
        <v>9</v>
      </c>
      <c r="J1983" s="4">
        <v>17.829999999999998</v>
      </c>
      <c r="K1983" s="4">
        <v>160.46999999999997</v>
      </c>
    </row>
    <row r="1984" spans="1:11" x14ac:dyDescent="0.25">
      <c r="A1984" t="s">
        <v>30</v>
      </c>
      <c r="B1984" t="s">
        <v>14</v>
      </c>
      <c r="C1984" t="s">
        <v>11</v>
      </c>
      <c r="D1984" t="s">
        <v>453</v>
      </c>
      <c r="E1984" s="1">
        <v>42515</v>
      </c>
      <c r="F1984" s="1" t="str">
        <f>TEXT(Sales_tbl[[#This Row],[Order Date]],"MMM")</f>
        <v>May</v>
      </c>
      <c r="G1984" s="1" t="str">
        <f>TEXT(Sales_tbl[[#This Row],[Order Date]],"YYY")</f>
        <v>2016</v>
      </c>
      <c r="H1984" t="s">
        <v>20</v>
      </c>
      <c r="I1984">
        <v>5</v>
      </c>
      <c r="J1984" s="4">
        <v>16.32</v>
      </c>
      <c r="K1984" s="4">
        <v>81.599999999999994</v>
      </c>
    </row>
    <row r="1985" spans="1:11" x14ac:dyDescent="0.25">
      <c r="A1985" t="s">
        <v>9</v>
      </c>
      <c r="B1985" t="s">
        <v>21</v>
      </c>
      <c r="C1985" t="s">
        <v>11</v>
      </c>
      <c r="D1985" t="s">
        <v>96</v>
      </c>
      <c r="E1985" s="1">
        <v>42515</v>
      </c>
      <c r="F1985" s="1" t="str">
        <f>TEXT(Sales_tbl[[#This Row],[Order Date]],"MMM")</f>
        <v>May</v>
      </c>
      <c r="G1985" s="1" t="str">
        <f>TEXT(Sales_tbl[[#This Row],[Order Date]],"YYY")</f>
        <v>2016</v>
      </c>
      <c r="H1985" t="s">
        <v>13</v>
      </c>
      <c r="I1985">
        <v>3</v>
      </c>
      <c r="J1985" s="4">
        <v>12.42</v>
      </c>
      <c r="K1985" s="4">
        <v>37.26</v>
      </c>
    </row>
    <row r="1986" spans="1:11" x14ac:dyDescent="0.25">
      <c r="A1986" t="s">
        <v>30</v>
      </c>
      <c r="B1986" t="s">
        <v>21</v>
      </c>
      <c r="C1986" t="s">
        <v>11</v>
      </c>
      <c r="D1986" t="s">
        <v>156</v>
      </c>
      <c r="E1986" s="1">
        <v>42515</v>
      </c>
      <c r="F1986" s="1" t="str">
        <f>TEXT(Sales_tbl[[#This Row],[Order Date]],"MMM")</f>
        <v>May</v>
      </c>
      <c r="G1986" s="1" t="str">
        <f>TEXT(Sales_tbl[[#This Row],[Order Date]],"YYY")</f>
        <v>2016</v>
      </c>
      <c r="H1986" t="s">
        <v>13</v>
      </c>
      <c r="I1986">
        <v>7</v>
      </c>
      <c r="J1986" s="4">
        <v>12.42</v>
      </c>
      <c r="K1986" s="4">
        <v>86.94</v>
      </c>
    </row>
    <row r="1987" spans="1:11" x14ac:dyDescent="0.25">
      <c r="A1987" t="s">
        <v>9</v>
      </c>
      <c r="B1987" t="s">
        <v>68</v>
      </c>
      <c r="C1987" t="s">
        <v>11</v>
      </c>
      <c r="D1987" t="s">
        <v>385</v>
      </c>
      <c r="E1987" s="1">
        <v>42515</v>
      </c>
      <c r="F1987" s="1" t="str">
        <f>TEXT(Sales_tbl[[#This Row],[Order Date]],"MMM")</f>
        <v>May</v>
      </c>
      <c r="G1987" s="1" t="str">
        <f>TEXT(Sales_tbl[[#This Row],[Order Date]],"YYY")</f>
        <v>2016</v>
      </c>
      <c r="H1987" t="s">
        <v>13</v>
      </c>
      <c r="I1987">
        <v>9</v>
      </c>
      <c r="J1987" s="4">
        <v>12.42</v>
      </c>
      <c r="K1987" s="4">
        <v>111.78</v>
      </c>
    </row>
    <row r="1988" spans="1:11" x14ac:dyDescent="0.25">
      <c r="A1988" t="s">
        <v>25</v>
      </c>
      <c r="B1988" t="s">
        <v>17</v>
      </c>
      <c r="C1988" t="s">
        <v>18</v>
      </c>
      <c r="D1988" t="s">
        <v>71</v>
      </c>
      <c r="E1988" s="1">
        <v>42515</v>
      </c>
      <c r="F1988" s="1" t="str">
        <f>TEXT(Sales_tbl[[#This Row],[Order Date]],"MMM")</f>
        <v>May</v>
      </c>
      <c r="G1988" s="1" t="str">
        <f>TEXT(Sales_tbl[[#This Row],[Order Date]],"YYY")</f>
        <v>2016</v>
      </c>
      <c r="H1988" t="s">
        <v>24</v>
      </c>
      <c r="I1988">
        <v>6</v>
      </c>
      <c r="J1988" s="4">
        <v>17.829999999999998</v>
      </c>
      <c r="K1988" s="4">
        <v>106.97999999999999</v>
      </c>
    </row>
    <row r="1989" spans="1:11" x14ac:dyDescent="0.25">
      <c r="A1989" t="s">
        <v>9</v>
      </c>
      <c r="B1989" t="s">
        <v>14</v>
      </c>
      <c r="C1989" t="s">
        <v>11</v>
      </c>
      <c r="D1989" t="s">
        <v>256</v>
      </c>
      <c r="E1989" s="1">
        <v>42515</v>
      </c>
      <c r="F1989" s="1" t="str">
        <f>TEXT(Sales_tbl[[#This Row],[Order Date]],"MMM")</f>
        <v>May</v>
      </c>
      <c r="G1989" s="1" t="str">
        <f>TEXT(Sales_tbl[[#This Row],[Order Date]],"YYY")</f>
        <v>2016</v>
      </c>
      <c r="H1989" t="s">
        <v>20</v>
      </c>
      <c r="I1989">
        <v>5</v>
      </c>
      <c r="J1989" s="4">
        <v>16.32</v>
      </c>
      <c r="K1989" s="4">
        <v>81.599999999999994</v>
      </c>
    </row>
    <row r="1990" spans="1:11" x14ac:dyDescent="0.25">
      <c r="A1990" t="s">
        <v>30</v>
      </c>
      <c r="B1990" t="s">
        <v>14</v>
      </c>
      <c r="C1990" t="s">
        <v>11</v>
      </c>
      <c r="D1990" t="s">
        <v>255</v>
      </c>
      <c r="E1990" s="1">
        <v>42515</v>
      </c>
      <c r="F1990" s="1" t="str">
        <f>TEXT(Sales_tbl[[#This Row],[Order Date]],"MMM")</f>
        <v>May</v>
      </c>
      <c r="G1990" s="1" t="str">
        <f>TEXT(Sales_tbl[[#This Row],[Order Date]],"YYY")</f>
        <v>2016</v>
      </c>
      <c r="H1990" t="s">
        <v>13</v>
      </c>
      <c r="I1990">
        <v>3</v>
      </c>
      <c r="J1990" s="4">
        <v>12.42</v>
      </c>
      <c r="K1990" s="4">
        <v>37.26</v>
      </c>
    </row>
    <row r="1991" spans="1:11" x14ac:dyDescent="0.25">
      <c r="A1991" t="s">
        <v>25</v>
      </c>
      <c r="B1991" t="s">
        <v>122</v>
      </c>
      <c r="C1991" t="s">
        <v>18</v>
      </c>
      <c r="D1991" t="s">
        <v>468</v>
      </c>
      <c r="E1991" s="1">
        <v>42515</v>
      </c>
      <c r="F1991" s="1" t="str">
        <f>TEXT(Sales_tbl[[#This Row],[Order Date]],"MMM")</f>
        <v>May</v>
      </c>
      <c r="G1991" s="1" t="str">
        <f>TEXT(Sales_tbl[[#This Row],[Order Date]],"YYY")</f>
        <v>2016</v>
      </c>
      <c r="H1991" t="s">
        <v>24</v>
      </c>
      <c r="I1991">
        <v>1</v>
      </c>
      <c r="J1991" s="4">
        <v>17.829999999999998</v>
      </c>
      <c r="K1991" s="4">
        <v>17.829999999999998</v>
      </c>
    </row>
    <row r="1992" spans="1:11" x14ac:dyDescent="0.25">
      <c r="A1992" t="s">
        <v>25</v>
      </c>
      <c r="B1992" t="s">
        <v>34</v>
      </c>
      <c r="C1992" t="s">
        <v>18</v>
      </c>
      <c r="D1992" t="s">
        <v>206</v>
      </c>
      <c r="E1992" s="1">
        <v>42515</v>
      </c>
      <c r="F1992" s="1" t="str">
        <f>TEXT(Sales_tbl[[#This Row],[Order Date]],"MMM")</f>
        <v>May</v>
      </c>
      <c r="G1992" s="1" t="str">
        <f>TEXT(Sales_tbl[[#This Row],[Order Date]],"YYY")</f>
        <v>2016</v>
      </c>
      <c r="H1992" t="s">
        <v>20</v>
      </c>
      <c r="I1992">
        <v>3</v>
      </c>
      <c r="J1992" s="4">
        <v>16.32</v>
      </c>
      <c r="K1992" s="4">
        <v>48.96</v>
      </c>
    </row>
    <row r="1993" spans="1:11" x14ac:dyDescent="0.25">
      <c r="A1993" t="s">
        <v>9</v>
      </c>
      <c r="B1993" t="s">
        <v>10</v>
      </c>
      <c r="C1993" t="s">
        <v>11</v>
      </c>
      <c r="D1993" t="s">
        <v>73</v>
      </c>
      <c r="E1993" s="1">
        <v>42515</v>
      </c>
      <c r="F1993" s="1" t="str">
        <f>TEXT(Sales_tbl[[#This Row],[Order Date]],"MMM")</f>
        <v>May</v>
      </c>
      <c r="G1993" s="1" t="str">
        <f>TEXT(Sales_tbl[[#This Row],[Order Date]],"YYY")</f>
        <v>2016</v>
      </c>
      <c r="H1993" t="s">
        <v>24</v>
      </c>
      <c r="I1993">
        <v>7</v>
      </c>
      <c r="J1993" s="4">
        <v>17.829999999999998</v>
      </c>
      <c r="K1993" s="4">
        <v>124.80999999999999</v>
      </c>
    </row>
    <row r="1994" spans="1:11" x14ac:dyDescent="0.25">
      <c r="A1994" t="s">
        <v>9</v>
      </c>
      <c r="B1994" t="s">
        <v>21</v>
      </c>
      <c r="C1994" t="s">
        <v>11</v>
      </c>
      <c r="D1994" t="s">
        <v>378</v>
      </c>
      <c r="E1994" s="1">
        <v>42515</v>
      </c>
      <c r="F1994" s="1" t="str">
        <f>TEXT(Sales_tbl[[#This Row],[Order Date]],"MMM")</f>
        <v>May</v>
      </c>
      <c r="G1994" s="1" t="str">
        <f>TEXT(Sales_tbl[[#This Row],[Order Date]],"YYY")</f>
        <v>2016</v>
      </c>
      <c r="H1994" t="s">
        <v>20</v>
      </c>
      <c r="I1994">
        <v>1</v>
      </c>
      <c r="J1994" s="4">
        <v>16.32</v>
      </c>
      <c r="K1994" s="4">
        <v>16.32</v>
      </c>
    </row>
    <row r="1995" spans="1:11" x14ac:dyDescent="0.25">
      <c r="A1995" t="s">
        <v>30</v>
      </c>
      <c r="B1995" t="s">
        <v>14</v>
      </c>
      <c r="C1995" t="s">
        <v>11</v>
      </c>
      <c r="D1995" t="s">
        <v>522</v>
      </c>
      <c r="E1995" s="1">
        <v>42516</v>
      </c>
      <c r="F1995" s="1" t="str">
        <f>TEXT(Sales_tbl[[#This Row],[Order Date]],"MMM")</f>
        <v>May</v>
      </c>
      <c r="G1995" s="1" t="str">
        <f>TEXT(Sales_tbl[[#This Row],[Order Date]],"YYY")</f>
        <v>2016</v>
      </c>
      <c r="H1995" t="s">
        <v>27</v>
      </c>
      <c r="I1995">
        <v>4</v>
      </c>
      <c r="J1995" s="4">
        <v>53.35</v>
      </c>
      <c r="K1995" s="4">
        <v>213.4</v>
      </c>
    </row>
    <row r="1996" spans="1:11" x14ac:dyDescent="0.25">
      <c r="A1996" t="s">
        <v>25</v>
      </c>
      <c r="B1996" t="s">
        <v>52</v>
      </c>
      <c r="C1996" t="s">
        <v>18</v>
      </c>
      <c r="D1996" t="s">
        <v>94</v>
      </c>
      <c r="E1996" s="1">
        <v>42516</v>
      </c>
      <c r="F1996" s="1" t="str">
        <f>TEXT(Sales_tbl[[#This Row],[Order Date]],"MMM")</f>
        <v>May</v>
      </c>
      <c r="G1996" s="1" t="str">
        <f>TEXT(Sales_tbl[[#This Row],[Order Date]],"YYY")</f>
        <v>2016</v>
      </c>
      <c r="H1996" t="s">
        <v>24</v>
      </c>
      <c r="I1996">
        <v>5</v>
      </c>
      <c r="J1996" s="4">
        <v>17.829999999999998</v>
      </c>
      <c r="K1996" s="4">
        <v>89.149999999999991</v>
      </c>
    </row>
    <row r="1997" spans="1:11" x14ac:dyDescent="0.25">
      <c r="A1997" t="s">
        <v>25</v>
      </c>
      <c r="B1997" t="s">
        <v>34</v>
      </c>
      <c r="C1997" t="s">
        <v>18</v>
      </c>
      <c r="D1997" t="s">
        <v>157</v>
      </c>
      <c r="E1997" s="1">
        <v>42516</v>
      </c>
      <c r="F1997" s="1" t="str">
        <f>TEXT(Sales_tbl[[#This Row],[Order Date]],"MMM")</f>
        <v>May</v>
      </c>
      <c r="G1997" s="1" t="str">
        <f>TEXT(Sales_tbl[[#This Row],[Order Date]],"YYY")</f>
        <v>2016</v>
      </c>
      <c r="H1997" t="s">
        <v>24</v>
      </c>
      <c r="I1997">
        <v>2</v>
      </c>
      <c r="J1997" s="4">
        <v>17.829999999999998</v>
      </c>
      <c r="K1997" s="4">
        <v>35.659999999999997</v>
      </c>
    </row>
    <row r="1998" spans="1:11" x14ac:dyDescent="0.25">
      <c r="A1998" t="s">
        <v>9</v>
      </c>
      <c r="B1998" t="s">
        <v>10</v>
      </c>
      <c r="C1998" t="s">
        <v>11</v>
      </c>
      <c r="D1998" t="s">
        <v>36</v>
      </c>
      <c r="E1998" s="1">
        <v>42516</v>
      </c>
      <c r="F1998" s="1" t="str">
        <f>TEXT(Sales_tbl[[#This Row],[Order Date]],"MMM")</f>
        <v>May</v>
      </c>
      <c r="G1998" s="1" t="str">
        <f>TEXT(Sales_tbl[[#This Row],[Order Date]],"YYY")</f>
        <v>2016</v>
      </c>
      <c r="H1998" t="s">
        <v>13</v>
      </c>
      <c r="I1998">
        <v>8</v>
      </c>
      <c r="J1998" s="4">
        <v>12.42</v>
      </c>
      <c r="K1998" s="4">
        <v>99.36</v>
      </c>
    </row>
    <row r="1999" spans="1:11" x14ac:dyDescent="0.25">
      <c r="A1999" t="s">
        <v>9</v>
      </c>
      <c r="B1999" t="s">
        <v>14</v>
      </c>
      <c r="C1999" t="s">
        <v>11</v>
      </c>
      <c r="D1999" t="s">
        <v>542</v>
      </c>
      <c r="E1999" s="1">
        <v>42516</v>
      </c>
      <c r="F1999" s="1" t="str">
        <f>TEXT(Sales_tbl[[#This Row],[Order Date]],"MMM")</f>
        <v>May</v>
      </c>
      <c r="G1999" s="1" t="str">
        <f>TEXT(Sales_tbl[[#This Row],[Order Date]],"YYY")</f>
        <v>2016</v>
      </c>
      <c r="H1999" t="s">
        <v>24</v>
      </c>
      <c r="I1999">
        <v>8</v>
      </c>
      <c r="J1999" s="4">
        <v>17.829999999999998</v>
      </c>
      <c r="K1999" s="4">
        <v>142.63999999999999</v>
      </c>
    </row>
    <row r="2000" spans="1:11" x14ac:dyDescent="0.25">
      <c r="A2000" t="s">
        <v>25</v>
      </c>
      <c r="B2000" t="s">
        <v>52</v>
      </c>
      <c r="C2000" t="s">
        <v>18</v>
      </c>
      <c r="D2000" t="s">
        <v>114</v>
      </c>
      <c r="E2000" s="1">
        <v>42516</v>
      </c>
      <c r="F2000" s="1" t="str">
        <f>TEXT(Sales_tbl[[#This Row],[Order Date]],"MMM")</f>
        <v>May</v>
      </c>
      <c r="G2000" s="1" t="str">
        <f>TEXT(Sales_tbl[[#This Row],[Order Date]],"YYY")</f>
        <v>2016</v>
      </c>
      <c r="H2000" t="s">
        <v>27</v>
      </c>
      <c r="I2000">
        <v>10</v>
      </c>
      <c r="J2000" s="4">
        <v>53.35</v>
      </c>
      <c r="K2000" s="4">
        <v>533.5</v>
      </c>
    </row>
    <row r="2001" spans="1:11" x14ac:dyDescent="0.25">
      <c r="A2001" t="s">
        <v>25</v>
      </c>
      <c r="B2001" t="s">
        <v>34</v>
      </c>
      <c r="C2001" t="s">
        <v>18</v>
      </c>
      <c r="D2001" t="s">
        <v>278</v>
      </c>
      <c r="E2001" s="1">
        <v>42516</v>
      </c>
      <c r="F2001" s="1" t="str">
        <f>TEXT(Sales_tbl[[#This Row],[Order Date]],"MMM")</f>
        <v>May</v>
      </c>
      <c r="G2001" s="1" t="str">
        <f>TEXT(Sales_tbl[[#This Row],[Order Date]],"YYY")</f>
        <v>2016</v>
      </c>
      <c r="H2001" t="s">
        <v>24</v>
      </c>
      <c r="I2001">
        <v>4</v>
      </c>
      <c r="J2001" s="4">
        <v>17.829999999999998</v>
      </c>
      <c r="K2001" s="4">
        <v>71.319999999999993</v>
      </c>
    </row>
    <row r="2002" spans="1:11" x14ac:dyDescent="0.25">
      <c r="A2002" t="s">
        <v>9</v>
      </c>
      <c r="B2002" t="s">
        <v>68</v>
      </c>
      <c r="C2002" t="s">
        <v>11</v>
      </c>
      <c r="D2002" t="s">
        <v>137</v>
      </c>
      <c r="E2002" s="1">
        <v>42516</v>
      </c>
      <c r="F2002" s="1" t="str">
        <f>TEXT(Sales_tbl[[#This Row],[Order Date]],"MMM")</f>
        <v>May</v>
      </c>
      <c r="G2002" s="1" t="str">
        <f>TEXT(Sales_tbl[[#This Row],[Order Date]],"YYY")</f>
        <v>2016</v>
      </c>
      <c r="H2002" t="s">
        <v>24</v>
      </c>
      <c r="I2002">
        <v>10</v>
      </c>
      <c r="J2002" s="4">
        <v>17.829999999999998</v>
      </c>
      <c r="K2002" s="4">
        <v>178.29999999999998</v>
      </c>
    </row>
    <row r="2003" spans="1:11" x14ac:dyDescent="0.25">
      <c r="A2003" t="s">
        <v>9</v>
      </c>
      <c r="B2003" t="s">
        <v>10</v>
      </c>
      <c r="C2003" t="s">
        <v>11</v>
      </c>
      <c r="D2003" t="s">
        <v>159</v>
      </c>
      <c r="E2003" s="1">
        <v>42516</v>
      </c>
      <c r="F2003" s="1" t="str">
        <f>TEXT(Sales_tbl[[#This Row],[Order Date]],"MMM")</f>
        <v>May</v>
      </c>
      <c r="G2003" s="1" t="str">
        <f>TEXT(Sales_tbl[[#This Row],[Order Date]],"YYY")</f>
        <v>2016</v>
      </c>
      <c r="H2003" t="s">
        <v>13</v>
      </c>
      <c r="I2003">
        <v>5</v>
      </c>
      <c r="J2003" s="4">
        <v>12.42</v>
      </c>
      <c r="K2003" s="4">
        <v>62.1</v>
      </c>
    </row>
    <row r="2004" spans="1:11" x14ac:dyDescent="0.25">
      <c r="A2004" t="s">
        <v>25</v>
      </c>
      <c r="B2004" t="s">
        <v>34</v>
      </c>
      <c r="C2004" t="s">
        <v>18</v>
      </c>
      <c r="D2004" t="s">
        <v>446</v>
      </c>
      <c r="E2004" s="1">
        <v>42516</v>
      </c>
      <c r="F2004" s="1" t="str">
        <f>TEXT(Sales_tbl[[#This Row],[Order Date]],"MMM")</f>
        <v>May</v>
      </c>
      <c r="G2004" s="1" t="str">
        <f>TEXT(Sales_tbl[[#This Row],[Order Date]],"YYY")</f>
        <v>2016</v>
      </c>
      <c r="H2004" t="s">
        <v>27</v>
      </c>
      <c r="I2004">
        <v>4</v>
      </c>
      <c r="J2004" s="4">
        <v>53.35</v>
      </c>
      <c r="K2004" s="4">
        <v>213.4</v>
      </c>
    </row>
    <row r="2005" spans="1:11" x14ac:dyDescent="0.25">
      <c r="A2005" t="s">
        <v>25</v>
      </c>
      <c r="B2005" t="s">
        <v>34</v>
      </c>
      <c r="C2005" t="s">
        <v>18</v>
      </c>
      <c r="D2005" t="s">
        <v>74</v>
      </c>
      <c r="E2005" s="1">
        <v>42516</v>
      </c>
      <c r="F2005" s="1" t="str">
        <f>TEXT(Sales_tbl[[#This Row],[Order Date]],"MMM")</f>
        <v>May</v>
      </c>
      <c r="G2005" s="1" t="str">
        <f>TEXT(Sales_tbl[[#This Row],[Order Date]],"YYY")</f>
        <v>2016</v>
      </c>
      <c r="H2005" t="s">
        <v>13</v>
      </c>
      <c r="I2005">
        <v>4</v>
      </c>
      <c r="J2005" s="4">
        <v>12.42</v>
      </c>
      <c r="K2005" s="4">
        <v>49.68</v>
      </c>
    </row>
    <row r="2006" spans="1:11" x14ac:dyDescent="0.25">
      <c r="A2006" t="s">
        <v>46</v>
      </c>
      <c r="B2006" t="s">
        <v>21</v>
      </c>
      <c r="C2006" t="s">
        <v>11</v>
      </c>
      <c r="D2006" t="s">
        <v>383</v>
      </c>
      <c r="E2006" s="1">
        <v>42516</v>
      </c>
      <c r="F2006" s="1" t="str">
        <f>TEXT(Sales_tbl[[#This Row],[Order Date]],"MMM")</f>
        <v>May</v>
      </c>
      <c r="G2006" s="1" t="str">
        <f>TEXT(Sales_tbl[[#This Row],[Order Date]],"YYY")</f>
        <v>2016</v>
      </c>
      <c r="H2006" t="s">
        <v>13</v>
      </c>
      <c r="I2006">
        <v>9</v>
      </c>
      <c r="J2006" s="4">
        <v>12.42</v>
      </c>
      <c r="K2006" s="4">
        <v>111.78</v>
      </c>
    </row>
    <row r="2007" spans="1:11" x14ac:dyDescent="0.25">
      <c r="A2007" t="s">
        <v>30</v>
      </c>
      <c r="B2007" t="s">
        <v>21</v>
      </c>
      <c r="C2007" t="s">
        <v>11</v>
      </c>
      <c r="D2007" t="s">
        <v>376</v>
      </c>
      <c r="E2007" s="1">
        <v>42516</v>
      </c>
      <c r="F2007" s="1" t="str">
        <f>TEXT(Sales_tbl[[#This Row],[Order Date]],"MMM")</f>
        <v>May</v>
      </c>
      <c r="G2007" s="1" t="str">
        <f>TEXT(Sales_tbl[[#This Row],[Order Date]],"YYY")</f>
        <v>2016</v>
      </c>
      <c r="H2007" t="s">
        <v>20</v>
      </c>
      <c r="I2007">
        <v>10</v>
      </c>
      <c r="J2007" s="4">
        <v>16.32</v>
      </c>
      <c r="K2007" s="4">
        <v>163.19999999999999</v>
      </c>
    </row>
    <row r="2008" spans="1:11" x14ac:dyDescent="0.25">
      <c r="A2008" t="s">
        <v>9</v>
      </c>
      <c r="B2008" t="s">
        <v>14</v>
      </c>
      <c r="C2008" t="s">
        <v>11</v>
      </c>
      <c r="D2008" t="s">
        <v>473</v>
      </c>
      <c r="E2008" s="1">
        <v>42517</v>
      </c>
      <c r="F2008" s="1" t="str">
        <f>TEXT(Sales_tbl[[#This Row],[Order Date]],"MMM")</f>
        <v>May</v>
      </c>
      <c r="G2008" s="1" t="str">
        <f>TEXT(Sales_tbl[[#This Row],[Order Date]],"YYY")</f>
        <v>2016</v>
      </c>
      <c r="H2008" t="s">
        <v>20</v>
      </c>
      <c r="I2008">
        <v>2</v>
      </c>
      <c r="J2008" s="4">
        <v>16.32</v>
      </c>
      <c r="K2008" s="4">
        <v>32.64</v>
      </c>
    </row>
    <row r="2009" spans="1:11" x14ac:dyDescent="0.25">
      <c r="A2009" t="s">
        <v>46</v>
      </c>
      <c r="B2009" t="s">
        <v>21</v>
      </c>
      <c r="C2009" t="s">
        <v>11</v>
      </c>
      <c r="D2009" t="s">
        <v>58</v>
      </c>
      <c r="E2009" s="1">
        <v>42517</v>
      </c>
      <c r="F2009" s="1" t="str">
        <f>TEXT(Sales_tbl[[#This Row],[Order Date]],"MMM")</f>
        <v>May</v>
      </c>
      <c r="G2009" s="1" t="str">
        <f>TEXT(Sales_tbl[[#This Row],[Order Date]],"YYY")</f>
        <v>2016</v>
      </c>
      <c r="H2009" t="s">
        <v>24</v>
      </c>
      <c r="I2009">
        <v>10</v>
      </c>
      <c r="J2009" s="4">
        <v>17.829999999999998</v>
      </c>
      <c r="K2009" s="4">
        <v>178.29999999999998</v>
      </c>
    </row>
    <row r="2010" spans="1:11" x14ac:dyDescent="0.25">
      <c r="A2010" t="s">
        <v>9</v>
      </c>
      <c r="B2010" t="s">
        <v>14</v>
      </c>
      <c r="C2010" t="s">
        <v>11</v>
      </c>
      <c r="D2010" t="s">
        <v>105</v>
      </c>
      <c r="E2010" s="1">
        <v>42517</v>
      </c>
      <c r="F2010" s="1" t="str">
        <f>TEXT(Sales_tbl[[#This Row],[Order Date]],"MMM")</f>
        <v>May</v>
      </c>
      <c r="G2010" s="1" t="str">
        <f>TEXT(Sales_tbl[[#This Row],[Order Date]],"YYY")</f>
        <v>2016</v>
      </c>
      <c r="H2010" t="s">
        <v>13</v>
      </c>
      <c r="I2010">
        <v>4</v>
      </c>
      <c r="J2010" s="4">
        <v>12.42</v>
      </c>
      <c r="K2010" s="4">
        <v>49.68</v>
      </c>
    </row>
    <row r="2011" spans="1:11" x14ac:dyDescent="0.25">
      <c r="A2011" t="s">
        <v>46</v>
      </c>
      <c r="B2011" t="s">
        <v>14</v>
      </c>
      <c r="C2011" t="s">
        <v>11</v>
      </c>
      <c r="D2011" t="s">
        <v>295</v>
      </c>
      <c r="E2011" s="1">
        <v>42517</v>
      </c>
      <c r="F2011" s="1" t="str">
        <f>TEXT(Sales_tbl[[#This Row],[Order Date]],"MMM")</f>
        <v>May</v>
      </c>
      <c r="G2011" s="1" t="str">
        <f>TEXT(Sales_tbl[[#This Row],[Order Date]],"YYY")</f>
        <v>2016</v>
      </c>
      <c r="H2011" t="s">
        <v>13</v>
      </c>
      <c r="I2011">
        <v>1</v>
      </c>
      <c r="J2011" s="4">
        <v>12.42</v>
      </c>
      <c r="K2011" s="4">
        <v>12.42</v>
      </c>
    </row>
    <row r="2012" spans="1:11" x14ac:dyDescent="0.25">
      <c r="A2012" t="s">
        <v>46</v>
      </c>
      <c r="B2012" t="s">
        <v>14</v>
      </c>
      <c r="C2012" t="s">
        <v>11</v>
      </c>
      <c r="D2012" t="s">
        <v>502</v>
      </c>
      <c r="E2012" s="1">
        <v>42517</v>
      </c>
      <c r="F2012" s="1" t="str">
        <f>TEXT(Sales_tbl[[#This Row],[Order Date]],"MMM")</f>
        <v>May</v>
      </c>
      <c r="G2012" s="1" t="str">
        <f>TEXT(Sales_tbl[[#This Row],[Order Date]],"YYY")</f>
        <v>2016</v>
      </c>
      <c r="H2012" t="s">
        <v>13</v>
      </c>
      <c r="I2012">
        <v>2</v>
      </c>
      <c r="J2012" s="4">
        <v>12.42</v>
      </c>
      <c r="K2012" s="4">
        <v>24.84</v>
      </c>
    </row>
    <row r="2013" spans="1:11" x14ac:dyDescent="0.25">
      <c r="A2013" t="s">
        <v>30</v>
      </c>
      <c r="B2013" t="s">
        <v>21</v>
      </c>
      <c r="C2013" t="s">
        <v>11</v>
      </c>
      <c r="D2013" t="s">
        <v>148</v>
      </c>
      <c r="E2013" s="1">
        <v>42517</v>
      </c>
      <c r="F2013" s="1" t="str">
        <f>TEXT(Sales_tbl[[#This Row],[Order Date]],"MMM")</f>
        <v>May</v>
      </c>
      <c r="G2013" s="1" t="str">
        <f>TEXT(Sales_tbl[[#This Row],[Order Date]],"YYY")</f>
        <v>2016</v>
      </c>
      <c r="H2013" t="s">
        <v>24</v>
      </c>
      <c r="I2013">
        <v>7</v>
      </c>
      <c r="J2013" s="4">
        <v>17.829999999999998</v>
      </c>
      <c r="K2013" s="4">
        <v>124.80999999999999</v>
      </c>
    </row>
    <row r="2014" spans="1:11" x14ac:dyDescent="0.25">
      <c r="A2014" t="s">
        <v>16</v>
      </c>
      <c r="B2014" t="s">
        <v>122</v>
      </c>
      <c r="C2014" t="s">
        <v>18</v>
      </c>
      <c r="D2014" t="s">
        <v>455</v>
      </c>
      <c r="E2014" s="1">
        <v>42517</v>
      </c>
      <c r="F2014" s="1" t="str">
        <f>TEXT(Sales_tbl[[#This Row],[Order Date]],"MMM")</f>
        <v>May</v>
      </c>
      <c r="G2014" s="1" t="str">
        <f>TEXT(Sales_tbl[[#This Row],[Order Date]],"YYY")</f>
        <v>2016</v>
      </c>
      <c r="H2014" t="s">
        <v>27</v>
      </c>
      <c r="I2014">
        <v>3</v>
      </c>
      <c r="J2014" s="4">
        <v>53.35</v>
      </c>
      <c r="K2014" s="4">
        <v>160.05000000000001</v>
      </c>
    </row>
    <row r="2015" spans="1:11" x14ac:dyDescent="0.25">
      <c r="A2015" t="s">
        <v>30</v>
      </c>
      <c r="B2015" t="s">
        <v>10</v>
      </c>
      <c r="C2015" t="s">
        <v>11</v>
      </c>
      <c r="D2015" t="s">
        <v>42</v>
      </c>
      <c r="E2015" s="1">
        <v>42517</v>
      </c>
      <c r="F2015" s="1" t="str">
        <f>TEXT(Sales_tbl[[#This Row],[Order Date]],"MMM")</f>
        <v>May</v>
      </c>
      <c r="G2015" s="1" t="str">
        <f>TEXT(Sales_tbl[[#This Row],[Order Date]],"YYY")</f>
        <v>2016</v>
      </c>
      <c r="H2015" t="s">
        <v>13</v>
      </c>
      <c r="I2015">
        <v>9</v>
      </c>
      <c r="J2015" s="4">
        <v>12.42</v>
      </c>
      <c r="K2015" s="4">
        <v>111.78</v>
      </c>
    </row>
    <row r="2016" spans="1:11" x14ac:dyDescent="0.25">
      <c r="A2016" t="s">
        <v>46</v>
      </c>
      <c r="B2016" t="s">
        <v>14</v>
      </c>
      <c r="C2016" t="s">
        <v>11</v>
      </c>
      <c r="D2016" t="s">
        <v>242</v>
      </c>
      <c r="E2016" s="1">
        <v>42517</v>
      </c>
      <c r="F2016" s="1" t="str">
        <f>TEXT(Sales_tbl[[#This Row],[Order Date]],"MMM")</f>
        <v>May</v>
      </c>
      <c r="G2016" s="1" t="str">
        <f>TEXT(Sales_tbl[[#This Row],[Order Date]],"YYY")</f>
        <v>2016</v>
      </c>
      <c r="H2016" t="s">
        <v>27</v>
      </c>
      <c r="I2016">
        <v>1</v>
      </c>
      <c r="J2016" s="4">
        <v>53.35</v>
      </c>
      <c r="K2016" s="4">
        <v>53.35</v>
      </c>
    </row>
    <row r="2017" spans="1:11" x14ac:dyDescent="0.25">
      <c r="A2017" t="s">
        <v>16</v>
      </c>
      <c r="B2017" t="s">
        <v>122</v>
      </c>
      <c r="C2017" t="s">
        <v>18</v>
      </c>
      <c r="D2017" t="s">
        <v>476</v>
      </c>
      <c r="E2017" s="1">
        <v>42518</v>
      </c>
      <c r="F2017" s="1" t="str">
        <f>TEXT(Sales_tbl[[#This Row],[Order Date]],"MMM")</f>
        <v>May</v>
      </c>
      <c r="G2017" s="1" t="str">
        <f>TEXT(Sales_tbl[[#This Row],[Order Date]],"YYY")</f>
        <v>2016</v>
      </c>
      <c r="H2017" t="s">
        <v>13</v>
      </c>
      <c r="I2017">
        <v>3</v>
      </c>
      <c r="J2017" s="4">
        <v>12.42</v>
      </c>
      <c r="K2017" s="4">
        <v>37.26</v>
      </c>
    </row>
    <row r="2018" spans="1:11" x14ac:dyDescent="0.25">
      <c r="A2018" t="s">
        <v>30</v>
      </c>
      <c r="B2018" t="s">
        <v>14</v>
      </c>
      <c r="C2018" t="s">
        <v>11</v>
      </c>
      <c r="D2018" t="s">
        <v>168</v>
      </c>
      <c r="E2018" s="1">
        <v>42518</v>
      </c>
      <c r="F2018" s="1" t="str">
        <f>TEXT(Sales_tbl[[#This Row],[Order Date]],"MMM")</f>
        <v>May</v>
      </c>
      <c r="G2018" s="1" t="str">
        <f>TEXT(Sales_tbl[[#This Row],[Order Date]],"YYY")</f>
        <v>2016</v>
      </c>
      <c r="H2018" t="s">
        <v>27</v>
      </c>
      <c r="I2018">
        <v>9</v>
      </c>
      <c r="J2018" s="4">
        <v>53.35</v>
      </c>
      <c r="K2018" s="4">
        <v>480.15000000000003</v>
      </c>
    </row>
    <row r="2019" spans="1:11" x14ac:dyDescent="0.25">
      <c r="A2019" t="s">
        <v>25</v>
      </c>
      <c r="B2019" t="s">
        <v>52</v>
      </c>
      <c r="C2019" t="s">
        <v>18</v>
      </c>
      <c r="D2019" t="s">
        <v>98</v>
      </c>
      <c r="E2019" s="1">
        <v>42518</v>
      </c>
      <c r="F2019" s="1" t="str">
        <f>TEXT(Sales_tbl[[#This Row],[Order Date]],"MMM")</f>
        <v>May</v>
      </c>
      <c r="G2019" s="1" t="str">
        <f>TEXT(Sales_tbl[[#This Row],[Order Date]],"YYY")</f>
        <v>2016</v>
      </c>
      <c r="H2019" t="s">
        <v>24</v>
      </c>
      <c r="I2019">
        <v>1</v>
      </c>
      <c r="J2019" s="4">
        <v>17.829999999999998</v>
      </c>
      <c r="K2019" s="4">
        <v>17.829999999999998</v>
      </c>
    </row>
    <row r="2020" spans="1:11" x14ac:dyDescent="0.25">
      <c r="A2020" t="s">
        <v>25</v>
      </c>
      <c r="B2020" t="s">
        <v>17</v>
      </c>
      <c r="C2020" t="s">
        <v>18</v>
      </c>
      <c r="D2020" t="s">
        <v>351</v>
      </c>
      <c r="E2020" s="1">
        <v>42518</v>
      </c>
      <c r="F2020" s="1" t="str">
        <f>TEXT(Sales_tbl[[#This Row],[Order Date]],"MMM")</f>
        <v>May</v>
      </c>
      <c r="G2020" s="1" t="str">
        <f>TEXT(Sales_tbl[[#This Row],[Order Date]],"YYY")</f>
        <v>2016</v>
      </c>
      <c r="H2020" t="s">
        <v>13</v>
      </c>
      <c r="I2020">
        <v>8</v>
      </c>
      <c r="J2020" s="4">
        <v>12.42</v>
      </c>
      <c r="K2020" s="4">
        <v>99.36</v>
      </c>
    </row>
    <row r="2021" spans="1:11" x14ac:dyDescent="0.25">
      <c r="A2021" t="s">
        <v>25</v>
      </c>
      <c r="B2021" t="s">
        <v>34</v>
      </c>
      <c r="C2021" t="s">
        <v>18</v>
      </c>
      <c r="D2021" t="s">
        <v>48</v>
      </c>
      <c r="E2021" s="1">
        <v>42518</v>
      </c>
      <c r="F2021" s="1" t="str">
        <f>TEXT(Sales_tbl[[#This Row],[Order Date]],"MMM")</f>
        <v>May</v>
      </c>
      <c r="G2021" s="1" t="str">
        <f>TEXT(Sales_tbl[[#This Row],[Order Date]],"YYY")</f>
        <v>2016</v>
      </c>
      <c r="H2021" t="s">
        <v>20</v>
      </c>
      <c r="I2021">
        <v>5</v>
      </c>
      <c r="J2021" s="4">
        <v>16.32</v>
      </c>
      <c r="K2021" s="4">
        <v>81.599999999999994</v>
      </c>
    </row>
    <row r="2022" spans="1:11" x14ac:dyDescent="0.25">
      <c r="A2022" t="s">
        <v>9</v>
      </c>
      <c r="B2022" t="s">
        <v>10</v>
      </c>
      <c r="C2022" t="s">
        <v>11</v>
      </c>
      <c r="D2022" t="s">
        <v>263</v>
      </c>
      <c r="E2022" s="1">
        <v>42518</v>
      </c>
      <c r="F2022" s="1" t="str">
        <f>TEXT(Sales_tbl[[#This Row],[Order Date]],"MMM")</f>
        <v>May</v>
      </c>
      <c r="G2022" s="1" t="str">
        <f>TEXT(Sales_tbl[[#This Row],[Order Date]],"YYY")</f>
        <v>2016</v>
      </c>
      <c r="H2022" t="s">
        <v>20</v>
      </c>
      <c r="I2022">
        <v>2</v>
      </c>
      <c r="J2022" s="4">
        <v>16.32</v>
      </c>
      <c r="K2022" s="4">
        <v>32.64</v>
      </c>
    </row>
    <row r="2023" spans="1:11" x14ac:dyDescent="0.25">
      <c r="A2023" t="s">
        <v>9</v>
      </c>
      <c r="B2023" t="s">
        <v>10</v>
      </c>
      <c r="C2023" t="s">
        <v>11</v>
      </c>
      <c r="D2023" t="s">
        <v>367</v>
      </c>
      <c r="E2023" s="1">
        <v>42518</v>
      </c>
      <c r="F2023" s="1" t="str">
        <f>TEXT(Sales_tbl[[#This Row],[Order Date]],"MMM")</f>
        <v>May</v>
      </c>
      <c r="G2023" s="1" t="str">
        <f>TEXT(Sales_tbl[[#This Row],[Order Date]],"YYY")</f>
        <v>2016</v>
      </c>
      <c r="H2023" t="s">
        <v>13</v>
      </c>
      <c r="I2023">
        <v>5</v>
      </c>
      <c r="J2023" s="4">
        <v>12.42</v>
      </c>
      <c r="K2023" s="4">
        <v>62.1</v>
      </c>
    </row>
    <row r="2024" spans="1:11" x14ac:dyDescent="0.25">
      <c r="A2024" t="s">
        <v>9</v>
      </c>
      <c r="B2024" t="s">
        <v>21</v>
      </c>
      <c r="C2024" t="s">
        <v>11</v>
      </c>
      <c r="D2024" t="s">
        <v>320</v>
      </c>
      <c r="E2024" s="1">
        <v>42519</v>
      </c>
      <c r="F2024" s="1" t="str">
        <f>TEXT(Sales_tbl[[#This Row],[Order Date]],"MMM")</f>
        <v>May</v>
      </c>
      <c r="G2024" s="1" t="str">
        <f>TEXT(Sales_tbl[[#This Row],[Order Date]],"YYY")</f>
        <v>2016</v>
      </c>
      <c r="H2024" t="s">
        <v>13</v>
      </c>
      <c r="I2024">
        <v>2</v>
      </c>
      <c r="J2024" s="4">
        <v>12.42</v>
      </c>
      <c r="K2024" s="4">
        <v>24.84</v>
      </c>
    </row>
    <row r="2025" spans="1:11" x14ac:dyDescent="0.25">
      <c r="A2025" t="s">
        <v>9</v>
      </c>
      <c r="B2025" t="s">
        <v>14</v>
      </c>
      <c r="C2025" t="s">
        <v>11</v>
      </c>
      <c r="D2025" t="s">
        <v>75</v>
      </c>
      <c r="E2025" s="1">
        <v>42519</v>
      </c>
      <c r="F2025" s="1" t="str">
        <f>TEXT(Sales_tbl[[#This Row],[Order Date]],"MMM")</f>
        <v>May</v>
      </c>
      <c r="G2025" s="1" t="str">
        <f>TEXT(Sales_tbl[[#This Row],[Order Date]],"YYY")</f>
        <v>2016</v>
      </c>
      <c r="H2025" t="s">
        <v>24</v>
      </c>
      <c r="I2025">
        <v>2</v>
      </c>
      <c r="J2025" s="4">
        <v>17.829999999999998</v>
      </c>
      <c r="K2025" s="4">
        <v>35.659999999999997</v>
      </c>
    </row>
    <row r="2026" spans="1:11" x14ac:dyDescent="0.25">
      <c r="A2026" t="s">
        <v>46</v>
      </c>
      <c r="B2026" t="s">
        <v>68</v>
      </c>
      <c r="C2026" t="s">
        <v>11</v>
      </c>
      <c r="D2026" t="s">
        <v>385</v>
      </c>
      <c r="E2026" s="1">
        <v>42519</v>
      </c>
      <c r="F2026" s="1" t="str">
        <f>TEXT(Sales_tbl[[#This Row],[Order Date]],"MMM")</f>
        <v>May</v>
      </c>
      <c r="G2026" s="1" t="str">
        <f>TEXT(Sales_tbl[[#This Row],[Order Date]],"YYY")</f>
        <v>2016</v>
      </c>
      <c r="H2026" t="s">
        <v>24</v>
      </c>
      <c r="I2026">
        <v>10</v>
      </c>
      <c r="J2026" s="4">
        <v>17.829999999999998</v>
      </c>
      <c r="K2026" s="4">
        <v>178.29999999999998</v>
      </c>
    </row>
    <row r="2027" spans="1:11" x14ac:dyDescent="0.25">
      <c r="A2027" t="s">
        <v>46</v>
      </c>
      <c r="B2027" t="s">
        <v>14</v>
      </c>
      <c r="C2027" t="s">
        <v>11</v>
      </c>
      <c r="D2027" t="s">
        <v>529</v>
      </c>
      <c r="E2027" s="1">
        <v>42519</v>
      </c>
      <c r="F2027" s="1" t="str">
        <f>TEXT(Sales_tbl[[#This Row],[Order Date]],"MMM")</f>
        <v>May</v>
      </c>
      <c r="G2027" s="1" t="str">
        <f>TEXT(Sales_tbl[[#This Row],[Order Date]],"YYY")</f>
        <v>2016</v>
      </c>
      <c r="H2027" t="s">
        <v>27</v>
      </c>
      <c r="I2027">
        <v>8</v>
      </c>
      <c r="J2027" s="4">
        <v>53.35</v>
      </c>
      <c r="K2027" s="4">
        <v>426.8</v>
      </c>
    </row>
    <row r="2028" spans="1:11" x14ac:dyDescent="0.25">
      <c r="A2028" t="s">
        <v>16</v>
      </c>
      <c r="B2028" t="s">
        <v>52</v>
      </c>
      <c r="C2028" t="s">
        <v>18</v>
      </c>
      <c r="D2028" t="s">
        <v>86</v>
      </c>
      <c r="E2028" s="1">
        <v>42519</v>
      </c>
      <c r="F2028" s="1" t="str">
        <f>TEXT(Sales_tbl[[#This Row],[Order Date]],"MMM")</f>
        <v>May</v>
      </c>
      <c r="G2028" s="1" t="str">
        <f>TEXT(Sales_tbl[[#This Row],[Order Date]],"YYY")</f>
        <v>2016</v>
      </c>
      <c r="H2028" t="s">
        <v>13</v>
      </c>
      <c r="I2028">
        <v>10</v>
      </c>
      <c r="J2028" s="4">
        <v>12.42</v>
      </c>
      <c r="K2028" s="4">
        <v>124.2</v>
      </c>
    </row>
    <row r="2029" spans="1:11" x14ac:dyDescent="0.25">
      <c r="A2029" t="s">
        <v>9</v>
      </c>
      <c r="B2029" t="s">
        <v>10</v>
      </c>
      <c r="C2029" t="s">
        <v>11</v>
      </c>
      <c r="D2029" t="s">
        <v>42</v>
      </c>
      <c r="E2029" s="1">
        <v>42519</v>
      </c>
      <c r="F2029" s="1" t="str">
        <f>TEXT(Sales_tbl[[#This Row],[Order Date]],"MMM")</f>
        <v>May</v>
      </c>
      <c r="G2029" s="1" t="str">
        <f>TEXT(Sales_tbl[[#This Row],[Order Date]],"YYY")</f>
        <v>2016</v>
      </c>
      <c r="H2029" t="s">
        <v>13</v>
      </c>
      <c r="I2029">
        <v>3</v>
      </c>
      <c r="J2029" s="4">
        <v>12.42</v>
      </c>
      <c r="K2029" s="4">
        <v>37.26</v>
      </c>
    </row>
    <row r="2030" spans="1:11" x14ac:dyDescent="0.25">
      <c r="A2030" t="s">
        <v>9</v>
      </c>
      <c r="B2030" t="s">
        <v>14</v>
      </c>
      <c r="C2030" t="s">
        <v>11</v>
      </c>
      <c r="D2030" t="s">
        <v>217</v>
      </c>
      <c r="E2030" s="1">
        <v>42519</v>
      </c>
      <c r="F2030" s="1" t="str">
        <f>TEXT(Sales_tbl[[#This Row],[Order Date]],"MMM")</f>
        <v>May</v>
      </c>
      <c r="G2030" s="1" t="str">
        <f>TEXT(Sales_tbl[[#This Row],[Order Date]],"YYY")</f>
        <v>2016</v>
      </c>
      <c r="H2030" t="s">
        <v>20</v>
      </c>
      <c r="I2030">
        <v>5</v>
      </c>
      <c r="J2030" s="4">
        <v>16.32</v>
      </c>
      <c r="K2030" s="4">
        <v>81.599999999999994</v>
      </c>
    </row>
    <row r="2031" spans="1:11" x14ac:dyDescent="0.25">
      <c r="A2031" t="s">
        <v>25</v>
      </c>
      <c r="B2031" t="s">
        <v>17</v>
      </c>
      <c r="C2031" t="s">
        <v>18</v>
      </c>
      <c r="D2031" t="s">
        <v>501</v>
      </c>
      <c r="E2031" s="1">
        <v>42519</v>
      </c>
      <c r="F2031" s="1" t="str">
        <f>TEXT(Sales_tbl[[#This Row],[Order Date]],"MMM")</f>
        <v>May</v>
      </c>
      <c r="G2031" s="1" t="str">
        <f>TEXT(Sales_tbl[[#This Row],[Order Date]],"YYY")</f>
        <v>2016</v>
      </c>
      <c r="H2031" t="s">
        <v>27</v>
      </c>
      <c r="I2031">
        <v>10</v>
      </c>
      <c r="J2031" s="4">
        <v>53.35</v>
      </c>
      <c r="K2031" s="4">
        <v>533.5</v>
      </c>
    </row>
    <row r="2032" spans="1:11" x14ac:dyDescent="0.25">
      <c r="A2032" t="s">
        <v>30</v>
      </c>
      <c r="B2032" t="s">
        <v>10</v>
      </c>
      <c r="C2032" t="s">
        <v>11</v>
      </c>
      <c r="D2032" t="s">
        <v>464</v>
      </c>
      <c r="E2032" s="1">
        <v>42519</v>
      </c>
      <c r="F2032" s="1" t="str">
        <f>TEXT(Sales_tbl[[#This Row],[Order Date]],"MMM")</f>
        <v>May</v>
      </c>
      <c r="G2032" s="1" t="str">
        <f>TEXT(Sales_tbl[[#This Row],[Order Date]],"YYY")</f>
        <v>2016</v>
      </c>
      <c r="H2032" t="s">
        <v>20</v>
      </c>
      <c r="I2032">
        <v>2</v>
      </c>
      <c r="J2032" s="4">
        <v>16.32</v>
      </c>
      <c r="K2032" s="4">
        <v>32.64</v>
      </c>
    </row>
    <row r="2033" spans="1:11" x14ac:dyDescent="0.25">
      <c r="A2033" t="s">
        <v>46</v>
      </c>
      <c r="B2033" t="s">
        <v>14</v>
      </c>
      <c r="C2033" t="s">
        <v>11</v>
      </c>
      <c r="D2033" t="s">
        <v>364</v>
      </c>
      <c r="E2033" s="1">
        <v>42519</v>
      </c>
      <c r="F2033" s="1" t="str">
        <f>TEXT(Sales_tbl[[#This Row],[Order Date]],"MMM")</f>
        <v>May</v>
      </c>
      <c r="G2033" s="1" t="str">
        <f>TEXT(Sales_tbl[[#This Row],[Order Date]],"YYY")</f>
        <v>2016</v>
      </c>
      <c r="H2033" t="s">
        <v>13</v>
      </c>
      <c r="I2033">
        <v>5</v>
      </c>
      <c r="J2033" s="4">
        <v>12.42</v>
      </c>
      <c r="K2033" s="4">
        <v>62.1</v>
      </c>
    </row>
    <row r="2034" spans="1:11" x14ac:dyDescent="0.25">
      <c r="A2034" t="s">
        <v>25</v>
      </c>
      <c r="B2034" t="s">
        <v>17</v>
      </c>
      <c r="C2034" t="s">
        <v>18</v>
      </c>
      <c r="D2034" t="s">
        <v>41</v>
      </c>
      <c r="E2034" s="1">
        <v>42519</v>
      </c>
      <c r="F2034" s="1" t="str">
        <f>TEXT(Sales_tbl[[#This Row],[Order Date]],"MMM")</f>
        <v>May</v>
      </c>
      <c r="G2034" s="1" t="str">
        <f>TEXT(Sales_tbl[[#This Row],[Order Date]],"YYY")</f>
        <v>2016</v>
      </c>
      <c r="H2034" t="s">
        <v>13</v>
      </c>
      <c r="I2034">
        <v>6</v>
      </c>
      <c r="J2034" s="4">
        <v>12.42</v>
      </c>
      <c r="K2034" s="4">
        <v>74.52</v>
      </c>
    </row>
    <row r="2035" spans="1:11" x14ac:dyDescent="0.25">
      <c r="A2035" t="s">
        <v>25</v>
      </c>
      <c r="B2035" t="s">
        <v>52</v>
      </c>
      <c r="C2035" t="s">
        <v>18</v>
      </c>
      <c r="D2035" t="s">
        <v>142</v>
      </c>
      <c r="E2035" s="1">
        <v>42519</v>
      </c>
      <c r="F2035" s="1" t="str">
        <f>TEXT(Sales_tbl[[#This Row],[Order Date]],"MMM")</f>
        <v>May</v>
      </c>
      <c r="G2035" s="1" t="str">
        <f>TEXT(Sales_tbl[[#This Row],[Order Date]],"YYY")</f>
        <v>2016</v>
      </c>
      <c r="H2035" t="s">
        <v>13</v>
      </c>
      <c r="I2035">
        <v>6</v>
      </c>
      <c r="J2035" s="4">
        <v>12.42</v>
      </c>
      <c r="K2035" s="4">
        <v>74.52</v>
      </c>
    </row>
    <row r="2036" spans="1:11" x14ac:dyDescent="0.25">
      <c r="A2036" t="s">
        <v>25</v>
      </c>
      <c r="B2036" t="s">
        <v>52</v>
      </c>
      <c r="C2036" t="s">
        <v>18</v>
      </c>
      <c r="D2036" t="s">
        <v>284</v>
      </c>
      <c r="E2036" s="1">
        <v>42519</v>
      </c>
      <c r="F2036" s="1" t="str">
        <f>TEXT(Sales_tbl[[#This Row],[Order Date]],"MMM")</f>
        <v>May</v>
      </c>
      <c r="G2036" s="1" t="str">
        <f>TEXT(Sales_tbl[[#This Row],[Order Date]],"YYY")</f>
        <v>2016</v>
      </c>
      <c r="H2036" t="s">
        <v>13</v>
      </c>
      <c r="I2036">
        <v>2</v>
      </c>
      <c r="J2036" s="4">
        <v>12.42</v>
      </c>
      <c r="K2036" s="4">
        <v>24.84</v>
      </c>
    </row>
    <row r="2037" spans="1:11" x14ac:dyDescent="0.25">
      <c r="A2037" t="s">
        <v>16</v>
      </c>
      <c r="B2037" t="s">
        <v>52</v>
      </c>
      <c r="C2037" t="s">
        <v>18</v>
      </c>
      <c r="D2037" t="s">
        <v>232</v>
      </c>
      <c r="E2037" s="1">
        <v>42519</v>
      </c>
      <c r="F2037" s="1" t="str">
        <f>TEXT(Sales_tbl[[#This Row],[Order Date]],"MMM")</f>
        <v>May</v>
      </c>
      <c r="G2037" s="1" t="str">
        <f>TEXT(Sales_tbl[[#This Row],[Order Date]],"YYY")</f>
        <v>2016</v>
      </c>
      <c r="H2037" t="s">
        <v>24</v>
      </c>
      <c r="I2037">
        <v>8</v>
      </c>
      <c r="J2037" s="4">
        <v>17.829999999999998</v>
      </c>
      <c r="K2037" s="4">
        <v>142.63999999999999</v>
      </c>
    </row>
    <row r="2038" spans="1:11" x14ac:dyDescent="0.25">
      <c r="A2038" t="s">
        <v>25</v>
      </c>
      <c r="B2038" t="s">
        <v>52</v>
      </c>
      <c r="C2038" t="s">
        <v>18</v>
      </c>
      <c r="D2038" t="s">
        <v>53</v>
      </c>
      <c r="E2038" s="1">
        <v>42519</v>
      </c>
      <c r="F2038" s="1" t="str">
        <f>TEXT(Sales_tbl[[#This Row],[Order Date]],"MMM")</f>
        <v>May</v>
      </c>
      <c r="G2038" s="1" t="str">
        <f>TEXT(Sales_tbl[[#This Row],[Order Date]],"YYY")</f>
        <v>2016</v>
      </c>
      <c r="H2038" t="s">
        <v>20</v>
      </c>
      <c r="I2038">
        <v>9</v>
      </c>
      <c r="J2038" s="4">
        <v>16.32</v>
      </c>
      <c r="K2038" s="4">
        <v>146.88</v>
      </c>
    </row>
    <row r="2039" spans="1:11" x14ac:dyDescent="0.25">
      <c r="A2039" t="s">
        <v>9</v>
      </c>
      <c r="B2039" t="s">
        <v>10</v>
      </c>
      <c r="C2039" t="s">
        <v>11</v>
      </c>
      <c r="D2039" t="s">
        <v>50</v>
      </c>
      <c r="E2039" s="1">
        <v>42519</v>
      </c>
      <c r="F2039" s="1" t="str">
        <f>TEXT(Sales_tbl[[#This Row],[Order Date]],"MMM")</f>
        <v>May</v>
      </c>
      <c r="G2039" s="1" t="str">
        <f>TEXT(Sales_tbl[[#This Row],[Order Date]],"YYY")</f>
        <v>2016</v>
      </c>
      <c r="H2039" t="s">
        <v>27</v>
      </c>
      <c r="I2039">
        <v>1</v>
      </c>
      <c r="J2039" s="4">
        <v>53.35</v>
      </c>
      <c r="K2039" s="4">
        <v>53.35</v>
      </c>
    </row>
    <row r="2040" spans="1:11" x14ac:dyDescent="0.25">
      <c r="A2040" t="s">
        <v>25</v>
      </c>
      <c r="B2040" t="s">
        <v>52</v>
      </c>
      <c r="C2040" t="s">
        <v>18</v>
      </c>
      <c r="D2040" t="s">
        <v>319</v>
      </c>
      <c r="E2040" s="1">
        <v>42519</v>
      </c>
      <c r="F2040" s="1" t="str">
        <f>TEXT(Sales_tbl[[#This Row],[Order Date]],"MMM")</f>
        <v>May</v>
      </c>
      <c r="G2040" s="1" t="str">
        <f>TEXT(Sales_tbl[[#This Row],[Order Date]],"YYY")</f>
        <v>2016</v>
      </c>
      <c r="H2040" t="s">
        <v>20</v>
      </c>
      <c r="I2040">
        <v>2</v>
      </c>
      <c r="J2040" s="4">
        <v>16.32</v>
      </c>
      <c r="K2040" s="4">
        <v>32.64</v>
      </c>
    </row>
    <row r="2041" spans="1:11" x14ac:dyDescent="0.25">
      <c r="A2041" t="s">
        <v>25</v>
      </c>
      <c r="B2041" t="s">
        <v>34</v>
      </c>
      <c r="C2041" t="s">
        <v>18</v>
      </c>
      <c r="D2041" t="s">
        <v>48</v>
      </c>
      <c r="E2041" s="1">
        <v>42519</v>
      </c>
      <c r="F2041" s="1" t="str">
        <f>TEXT(Sales_tbl[[#This Row],[Order Date]],"MMM")</f>
        <v>May</v>
      </c>
      <c r="G2041" s="1" t="str">
        <f>TEXT(Sales_tbl[[#This Row],[Order Date]],"YYY")</f>
        <v>2016</v>
      </c>
      <c r="H2041" t="s">
        <v>24</v>
      </c>
      <c r="I2041">
        <v>8</v>
      </c>
      <c r="J2041" s="4">
        <v>17.829999999999998</v>
      </c>
      <c r="K2041" s="4">
        <v>142.63999999999999</v>
      </c>
    </row>
    <row r="2042" spans="1:11" x14ac:dyDescent="0.25">
      <c r="A2042" t="s">
        <v>25</v>
      </c>
      <c r="B2042" t="s">
        <v>52</v>
      </c>
      <c r="C2042" t="s">
        <v>18</v>
      </c>
      <c r="D2042" t="s">
        <v>302</v>
      </c>
      <c r="E2042" s="1">
        <v>42520</v>
      </c>
      <c r="F2042" s="1" t="str">
        <f>TEXT(Sales_tbl[[#This Row],[Order Date]],"MMM")</f>
        <v>May</v>
      </c>
      <c r="G2042" s="1" t="str">
        <f>TEXT(Sales_tbl[[#This Row],[Order Date]],"YYY")</f>
        <v>2016</v>
      </c>
      <c r="H2042" t="s">
        <v>27</v>
      </c>
      <c r="I2042">
        <v>3</v>
      </c>
      <c r="J2042" s="4">
        <v>53.35</v>
      </c>
      <c r="K2042" s="4">
        <v>160.05000000000001</v>
      </c>
    </row>
    <row r="2043" spans="1:11" x14ac:dyDescent="0.25">
      <c r="A2043" t="s">
        <v>25</v>
      </c>
      <c r="B2043" t="s">
        <v>17</v>
      </c>
      <c r="C2043" t="s">
        <v>18</v>
      </c>
      <c r="D2043" t="s">
        <v>539</v>
      </c>
      <c r="E2043" s="1">
        <v>42520</v>
      </c>
      <c r="F2043" s="1" t="str">
        <f>TEXT(Sales_tbl[[#This Row],[Order Date]],"MMM")</f>
        <v>May</v>
      </c>
      <c r="G2043" s="1" t="str">
        <f>TEXT(Sales_tbl[[#This Row],[Order Date]],"YYY")</f>
        <v>2016</v>
      </c>
      <c r="H2043" t="s">
        <v>20</v>
      </c>
      <c r="I2043">
        <v>1</v>
      </c>
      <c r="J2043" s="4">
        <v>16.32</v>
      </c>
      <c r="K2043" s="4">
        <v>16.32</v>
      </c>
    </row>
    <row r="2044" spans="1:11" x14ac:dyDescent="0.25">
      <c r="A2044" t="s">
        <v>30</v>
      </c>
      <c r="B2044" t="s">
        <v>14</v>
      </c>
      <c r="C2044" t="s">
        <v>11</v>
      </c>
      <c r="D2044" t="s">
        <v>502</v>
      </c>
      <c r="E2044" s="1">
        <v>42520</v>
      </c>
      <c r="F2044" s="1" t="str">
        <f>TEXT(Sales_tbl[[#This Row],[Order Date]],"MMM")</f>
        <v>May</v>
      </c>
      <c r="G2044" s="1" t="str">
        <f>TEXT(Sales_tbl[[#This Row],[Order Date]],"YYY")</f>
        <v>2016</v>
      </c>
      <c r="H2044" t="s">
        <v>24</v>
      </c>
      <c r="I2044">
        <v>8</v>
      </c>
      <c r="J2044" s="4">
        <v>17.829999999999998</v>
      </c>
      <c r="K2044" s="4">
        <v>142.63999999999999</v>
      </c>
    </row>
    <row r="2045" spans="1:11" x14ac:dyDescent="0.25">
      <c r="A2045" t="s">
        <v>9</v>
      </c>
      <c r="B2045" t="s">
        <v>21</v>
      </c>
      <c r="C2045" t="s">
        <v>11</v>
      </c>
      <c r="D2045" t="s">
        <v>320</v>
      </c>
      <c r="E2045" s="1">
        <v>42520</v>
      </c>
      <c r="F2045" s="1" t="str">
        <f>TEXT(Sales_tbl[[#This Row],[Order Date]],"MMM")</f>
        <v>May</v>
      </c>
      <c r="G2045" s="1" t="str">
        <f>TEXT(Sales_tbl[[#This Row],[Order Date]],"YYY")</f>
        <v>2016</v>
      </c>
      <c r="H2045" t="s">
        <v>24</v>
      </c>
      <c r="I2045">
        <v>2</v>
      </c>
      <c r="J2045" s="4">
        <v>17.829999999999998</v>
      </c>
      <c r="K2045" s="4">
        <v>35.659999999999997</v>
      </c>
    </row>
    <row r="2046" spans="1:11" x14ac:dyDescent="0.25">
      <c r="A2046" t="s">
        <v>30</v>
      </c>
      <c r="B2046" t="s">
        <v>14</v>
      </c>
      <c r="C2046" t="s">
        <v>11</v>
      </c>
      <c r="D2046" t="s">
        <v>454</v>
      </c>
      <c r="E2046" s="1">
        <v>42520</v>
      </c>
      <c r="F2046" s="1" t="str">
        <f>TEXT(Sales_tbl[[#This Row],[Order Date]],"MMM")</f>
        <v>May</v>
      </c>
      <c r="G2046" s="1" t="str">
        <f>TEXT(Sales_tbl[[#This Row],[Order Date]],"YYY")</f>
        <v>2016</v>
      </c>
      <c r="H2046" t="s">
        <v>27</v>
      </c>
      <c r="I2046">
        <v>1</v>
      </c>
      <c r="J2046" s="4">
        <v>53.35</v>
      </c>
      <c r="K2046" s="4">
        <v>53.35</v>
      </c>
    </row>
    <row r="2047" spans="1:11" x14ac:dyDescent="0.25">
      <c r="A2047" t="s">
        <v>30</v>
      </c>
      <c r="B2047" t="s">
        <v>21</v>
      </c>
      <c r="C2047" t="s">
        <v>11</v>
      </c>
      <c r="D2047" t="s">
        <v>160</v>
      </c>
      <c r="E2047" s="1">
        <v>42520</v>
      </c>
      <c r="F2047" s="1" t="str">
        <f>TEXT(Sales_tbl[[#This Row],[Order Date]],"MMM")</f>
        <v>May</v>
      </c>
      <c r="G2047" s="1" t="str">
        <f>TEXT(Sales_tbl[[#This Row],[Order Date]],"YYY")</f>
        <v>2016</v>
      </c>
      <c r="H2047" t="s">
        <v>20</v>
      </c>
      <c r="I2047">
        <v>2</v>
      </c>
      <c r="J2047" s="4">
        <v>16.32</v>
      </c>
      <c r="K2047" s="4">
        <v>32.64</v>
      </c>
    </row>
    <row r="2048" spans="1:11" x14ac:dyDescent="0.25">
      <c r="A2048" t="s">
        <v>9</v>
      </c>
      <c r="B2048" t="s">
        <v>68</v>
      </c>
      <c r="C2048" t="s">
        <v>11</v>
      </c>
      <c r="D2048" t="s">
        <v>361</v>
      </c>
      <c r="E2048" s="1">
        <v>42520</v>
      </c>
      <c r="F2048" s="1" t="str">
        <f>TEXT(Sales_tbl[[#This Row],[Order Date]],"MMM")</f>
        <v>May</v>
      </c>
      <c r="G2048" s="1" t="str">
        <f>TEXT(Sales_tbl[[#This Row],[Order Date]],"YYY")</f>
        <v>2016</v>
      </c>
      <c r="H2048" t="s">
        <v>13</v>
      </c>
      <c r="I2048">
        <v>7</v>
      </c>
      <c r="J2048" s="4">
        <v>12.42</v>
      </c>
      <c r="K2048" s="4">
        <v>86.94</v>
      </c>
    </row>
    <row r="2049" spans="1:11" x14ac:dyDescent="0.25">
      <c r="A2049" t="s">
        <v>46</v>
      </c>
      <c r="B2049" t="s">
        <v>21</v>
      </c>
      <c r="C2049" t="s">
        <v>11</v>
      </c>
      <c r="D2049" t="s">
        <v>23</v>
      </c>
      <c r="E2049" s="1">
        <v>42520</v>
      </c>
      <c r="F2049" s="1" t="str">
        <f>TEXT(Sales_tbl[[#This Row],[Order Date]],"MMM")</f>
        <v>May</v>
      </c>
      <c r="G2049" s="1" t="str">
        <f>TEXT(Sales_tbl[[#This Row],[Order Date]],"YYY")</f>
        <v>2016</v>
      </c>
      <c r="H2049" t="s">
        <v>20</v>
      </c>
      <c r="I2049">
        <v>7</v>
      </c>
      <c r="J2049" s="4">
        <v>16.32</v>
      </c>
      <c r="K2049" s="4">
        <v>114.24000000000001</v>
      </c>
    </row>
    <row r="2050" spans="1:11" x14ac:dyDescent="0.25">
      <c r="A2050" t="s">
        <v>9</v>
      </c>
      <c r="B2050" t="s">
        <v>68</v>
      </c>
      <c r="C2050" t="s">
        <v>11</v>
      </c>
      <c r="D2050" t="s">
        <v>413</v>
      </c>
      <c r="E2050" s="1">
        <v>42521</v>
      </c>
      <c r="F2050" s="1" t="str">
        <f>TEXT(Sales_tbl[[#This Row],[Order Date]],"MMM")</f>
        <v>May</v>
      </c>
      <c r="G2050" s="1" t="str">
        <f>TEXT(Sales_tbl[[#This Row],[Order Date]],"YYY")</f>
        <v>2016</v>
      </c>
      <c r="H2050" t="s">
        <v>13</v>
      </c>
      <c r="I2050">
        <v>8</v>
      </c>
      <c r="J2050" s="4">
        <v>12.42</v>
      </c>
      <c r="K2050" s="4">
        <v>99.36</v>
      </c>
    </row>
    <row r="2051" spans="1:11" x14ac:dyDescent="0.25">
      <c r="A2051" t="s">
        <v>30</v>
      </c>
      <c r="B2051" t="s">
        <v>14</v>
      </c>
      <c r="C2051" t="s">
        <v>11</v>
      </c>
      <c r="D2051" t="s">
        <v>536</v>
      </c>
      <c r="E2051" s="1">
        <v>42521</v>
      </c>
      <c r="F2051" s="1" t="str">
        <f>TEXT(Sales_tbl[[#This Row],[Order Date]],"MMM")</f>
        <v>May</v>
      </c>
      <c r="G2051" s="1" t="str">
        <f>TEXT(Sales_tbl[[#This Row],[Order Date]],"YYY")</f>
        <v>2016</v>
      </c>
      <c r="H2051" t="s">
        <v>27</v>
      </c>
      <c r="I2051">
        <v>2</v>
      </c>
      <c r="J2051" s="4">
        <v>53.35</v>
      </c>
      <c r="K2051" s="4">
        <v>106.7</v>
      </c>
    </row>
    <row r="2052" spans="1:11" x14ac:dyDescent="0.25">
      <c r="A2052" t="s">
        <v>30</v>
      </c>
      <c r="B2052" t="s">
        <v>68</v>
      </c>
      <c r="C2052" t="s">
        <v>11</v>
      </c>
      <c r="D2052" t="s">
        <v>329</v>
      </c>
      <c r="E2052" s="1">
        <v>42521</v>
      </c>
      <c r="F2052" s="1" t="str">
        <f>TEXT(Sales_tbl[[#This Row],[Order Date]],"MMM")</f>
        <v>May</v>
      </c>
      <c r="G2052" s="1" t="str">
        <f>TEXT(Sales_tbl[[#This Row],[Order Date]],"YYY")</f>
        <v>2016</v>
      </c>
      <c r="H2052" t="s">
        <v>20</v>
      </c>
      <c r="I2052">
        <v>9</v>
      </c>
      <c r="J2052" s="4">
        <v>16.32</v>
      </c>
      <c r="K2052" s="4">
        <v>146.88</v>
      </c>
    </row>
    <row r="2053" spans="1:11" x14ac:dyDescent="0.25">
      <c r="A2053" t="s">
        <v>9</v>
      </c>
      <c r="B2053" t="s">
        <v>21</v>
      </c>
      <c r="C2053" t="s">
        <v>11</v>
      </c>
      <c r="D2053" t="s">
        <v>514</v>
      </c>
      <c r="E2053" s="1">
        <v>42521</v>
      </c>
      <c r="F2053" s="1" t="str">
        <f>TEXT(Sales_tbl[[#This Row],[Order Date]],"MMM")</f>
        <v>May</v>
      </c>
      <c r="G2053" s="1" t="str">
        <f>TEXT(Sales_tbl[[#This Row],[Order Date]],"YYY")</f>
        <v>2016</v>
      </c>
      <c r="H2053" t="s">
        <v>20</v>
      </c>
      <c r="I2053">
        <v>3</v>
      </c>
      <c r="J2053" s="4">
        <v>16.32</v>
      </c>
      <c r="K2053" s="4">
        <v>48.96</v>
      </c>
    </row>
    <row r="2054" spans="1:11" x14ac:dyDescent="0.25">
      <c r="A2054" t="s">
        <v>25</v>
      </c>
      <c r="B2054" t="s">
        <v>34</v>
      </c>
      <c r="C2054" t="s">
        <v>18</v>
      </c>
      <c r="D2054" t="s">
        <v>540</v>
      </c>
      <c r="E2054" s="1">
        <v>42521</v>
      </c>
      <c r="F2054" s="1" t="str">
        <f>TEXT(Sales_tbl[[#This Row],[Order Date]],"MMM")</f>
        <v>May</v>
      </c>
      <c r="G2054" s="1" t="str">
        <f>TEXT(Sales_tbl[[#This Row],[Order Date]],"YYY")</f>
        <v>2016</v>
      </c>
      <c r="H2054" t="s">
        <v>27</v>
      </c>
      <c r="I2054">
        <v>5</v>
      </c>
      <c r="J2054" s="4">
        <v>53.35</v>
      </c>
      <c r="K2054" s="4">
        <v>266.75</v>
      </c>
    </row>
    <row r="2055" spans="1:11" x14ac:dyDescent="0.25">
      <c r="A2055" t="s">
        <v>30</v>
      </c>
      <c r="B2055" t="s">
        <v>14</v>
      </c>
      <c r="C2055" t="s">
        <v>11</v>
      </c>
      <c r="D2055" t="s">
        <v>175</v>
      </c>
      <c r="E2055" s="1">
        <v>42521</v>
      </c>
      <c r="F2055" s="1" t="str">
        <f>TEXT(Sales_tbl[[#This Row],[Order Date]],"MMM")</f>
        <v>May</v>
      </c>
      <c r="G2055" s="1" t="str">
        <f>TEXT(Sales_tbl[[#This Row],[Order Date]],"YYY")</f>
        <v>2016</v>
      </c>
      <c r="H2055" t="s">
        <v>24</v>
      </c>
      <c r="I2055">
        <v>9</v>
      </c>
      <c r="J2055" s="4">
        <v>17.829999999999998</v>
      </c>
      <c r="K2055" s="4">
        <v>160.46999999999997</v>
      </c>
    </row>
    <row r="2056" spans="1:11" x14ac:dyDescent="0.25">
      <c r="A2056" t="s">
        <v>9</v>
      </c>
      <c r="B2056" t="s">
        <v>10</v>
      </c>
      <c r="C2056" t="s">
        <v>11</v>
      </c>
      <c r="D2056" t="s">
        <v>441</v>
      </c>
      <c r="E2056" s="1">
        <v>42521</v>
      </c>
      <c r="F2056" s="1" t="str">
        <f>TEXT(Sales_tbl[[#This Row],[Order Date]],"MMM")</f>
        <v>May</v>
      </c>
      <c r="G2056" s="1" t="str">
        <f>TEXT(Sales_tbl[[#This Row],[Order Date]],"YYY")</f>
        <v>2016</v>
      </c>
      <c r="H2056" t="s">
        <v>24</v>
      </c>
      <c r="I2056">
        <v>6</v>
      </c>
      <c r="J2056" s="4">
        <v>17.829999999999998</v>
      </c>
      <c r="K2056" s="4">
        <v>106.97999999999999</v>
      </c>
    </row>
    <row r="2057" spans="1:11" x14ac:dyDescent="0.25">
      <c r="A2057" t="s">
        <v>25</v>
      </c>
      <c r="B2057" t="s">
        <v>17</v>
      </c>
      <c r="C2057" t="s">
        <v>18</v>
      </c>
      <c r="D2057" t="s">
        <v>496</v>
      </c>
      <c r="E2057" s="1">
        <v>42521</v>
      </c>
      <c r="F2057" s="1" t="str">
        <f>TEXT(Sales_tbl[[#This Row],[Order Date]],"MMM")</f>
        <v>May</v>
      </c>
      <c r="G2057" s="1" t="str">
        <f>TEXT(Sales_tbl[[#This Row],[Order Date]],"YYY")</f>
        <v>2016</v>
      </c>
      <c r="H2057" t="s">
        <v>13</v>
      </c>
      <c r="I2057">
        <v>5</v>
      </c>
      <c r="J2057" s="4">
        <v>12.42</v>
      </c>
      <c r="K2057" s="4">
        <v>62.1</v>
      </c>
    </row>
    <row r="2058" spans="1:11" x14ac:dyDescent="0.25">
      <c r="A2058" t="s">
        <v>9</v>
      </c>
      <c r="B2058" t="s">
        <v>10</v>
      </c>
      <c r="C2058" t="s">
        <v>11</v>
      </c>
      <c r="D2058" t="s">
        <v>258</v>
      </c>
      <c r="E2058" s="1">
        <v>42521</v>
      </c>
      <c r="F2058" s="1" t="str">
        <f>TEXT(Sales_tbl[[#This Row],[Order Date]],"MMM")</f>
        <v>May</v>
      </c>
      <c r="G2058" s="1" t="str">
        <f>TEXT(Sales_tbl[[#This Row],[Order Date]],"YYY")</f>
        <v>2016</v>
      </c>
      <c r="H2058" t="s">
        <v>13</v>
      </c>
      <c r="I2058">
        <v>10</v>
      </c>
      <c r="J2058" s="4">
        <v>12.42</v>
      </c>
      <c r="K2058" s="4">
        <v>124.2</v>
      </c>
    </row>
    <row r="2059" spans="1:11" x14ac:dyDescent="0.25">
      <c r="A2059" t="s">
        <v>30</v>
      </c>
      <c r="B2059" t="s">
        <v>21</v>
      </c>
      <c r="C2059" t="s">
        <v>11</v>
      </c>
      <c r="D2059" t="s">
        <v>300</v>
      </c>
      <c r="E2059" s="1">
        <v>42521</v>
      </c>
      <c r="F2059" s="1" t="str">
        <f>TEXT(Sales_tbl[[#This Row],[Order Date]],"MMM")</f>
        <v>May</v>
      </c>
      <c r="G2059" s="1" t="str">
        <f>TEXT(Sales_tbl[[#This Row],[Order Date]],"YYY")</f>
        <v>2016</v>
      </c>
      <c r="H2059" t="s">
        <v>24</v>
      </c>
      <c r="I2059">
        <v>7</v>
      </c>
      <c r="J2059" s="4">
        <v>17.829999999999998</v>
      </c>
      <c r="K2059" s="4">
        <v>124.80999999999999</v>
      </c>
    </row>
    <row r="2060" spans="1:11" x14ac:dyDescent="0.25">
      <c r="A2060" t="s">
        <v>25</v>
      </c>
      <c r="B2060" t="s">
        <v>52</v>
      </c>
      <c r="C2060" t="s">
        <v>18</v>
      </c>
      <c r="D2060" t="s">
        <v>420</v>
      </c>
      <c r="E2060" s="1">
        <v>42521</v>
      </c>
      <c r="F2060" s="1" t="str">
        <f>TEXT(Sales_tbl[[#This Row],[Order Date]],"MMM")</f>
        <v>May</v>
      </c>
      <c r="G2060" s="1" t="str">
        <f>TEXT(Sales_tbl[[#This Row],[Order Date]],"YYY")</f>
        <v>2016</v>
      </c>
      <c r="H2060" t="s">
        <v>20</v>
      </c>
      <c r="I2060">
        <v>9</v>
      </c>
      <c r="J2060" s="4">
        <v>16.32</v>
      </c>
      <c r="K2060" s="4">
        <v>146.88</v>
      </c>
    </row>
    <row r="2061" spans="1:11" x14ac:dyDescent="0.25">
      <c r="A2061" t="s">
        <v>46</v>
      </c>
      <c r="B2061" t="s">
        <v>21</v>
      </c>
      <c r="C2061" t="s">
        <v>11</v>
      </c>
      <c r="D2061" t="s">
        <v>214</v>
      </c>
      <c r="E2061" s="1">
        <v>42521</v>
      </c>
      <c r="F2061" s="1" t="str">
        <f>TEXT(Sales_tbl[[#This Row],[Order Date]],"MMM")</f>
        <v>May</v>
      </c>
      <c r="G2061" s="1" t="str">
        <f>TEXT(Sales_tbl[[#This Row],[Order Date]],"YYY")</f>
        <v>2016</v>
      </c>
      <c r="H2061" t="s">
        <v>13</v>
      </c>
      <c r="I2061">
        <v>4</v>
      </c>
      <c r="J2061" s="4">
        <v>12.42</v>
      </c>
      <c r="K2061" s="4">
        <v>49.68</v>
      </c>
    </row>
    <row r="2062" spans="1:11" x14ac:dyDescent="0.25">
      <c r="A2062" t="s">
        <v>16</v>
      </c>
      <c r="B2062" t="s">
        <v>52</v>
      </c>
      <c r="C2062" t="s">
        <v>18</v>
      </c>
      <c r="D2062" t="s">
        <v>98</v>
      </c>
      <c r="E2062" s="1">
        <v>42521</v>
      </c>
      <c r="F2062" s="1" t="str">
        <f>TEXT(Sales_tbl[[#This Row],[Order Date]],"MMM")</f>
        <v>May</v>
      </c>
      <c r="G2062" s="1" t="str">
        <f>TEXT(Sales_tbl[[#This Row],[Order Date]],"YYY")</f>
        <v>2016</v>
      </c>
      <c r="H2062" t="s">
        <v>24</v>
      </c>
      <c r="I2062">
        <v>1</v>
      </c>
      <c r="J2062" s="4">
        <v>17.829999999999998</v>
      </c>
      <c r="K2062" s="4">
        <v>17.829999999999998</v>
      </c>
    </row>
    <row r="2063" spans="1:11" x14ac:dyDescent="0.25">
      <c r="A2063" t="s">
        <v>16</v>
      </c>
      <c r="B2063" t="s">
        <v>52</v>
      </c>
      <c r="C2063" t="s">
        <v>18</v>
      </c>
      <c r="D2063" t="s">
        <v>292</v>
      </c>
      <c r="E2063" s="1">
        <v>42521</v>
      </c>
      <c r="F2063" s="1" t="str">
        <f>TEXT(Sales_tbl[[#This Row],[Order Date]],"MMM")</f>
        <v>May</v>
      </c>
      <c r="G2063" s="1" t="str">
        <f>TEXT(Sales_tbl[[#This Row],[Order Date]],"YYY")</f>
        <v>2016</v>
      </c>
      <c r="H2063" t="s">
        <v>20</v>
      </c>
      <c r="I2063">
        <v>5</v>
      </c>
      <c r="J2063" s="4">
        <v>16.32</v>
      </c>
      <c r="K2063" s="4">
        <v>81.599999999999994</v>
      </c>
    </row>
    <row r="2064" spans="1:11" x14ac:dyDescent="0.25">
      <c r="A2064" t="s">
        <v>9</v>
      </c>
      <c r="B2064" t="s">
        <v>14</v>
      </c>
      <c r="C2064" t="s">
        <v>11</v>
      </c>
      <c r="D2064" t="s">
        <v>375</v>
      </c>
      <c r="E2064" s="1">
        <v>42521</v>
      </c>
      <c r="F2064" s="1" t="str">
        <f>TEXT(Sales_tbl[[#This Row],[Order Date]],"MMM")</f>
        <v>May</v>
      </c>
      <c r="G2064" s="1" t="str">
        <f>TEXT(Sales_tbl[[#This Row],[Order Date]],"YYY")</f>
        <v>2016</v>
      </c>
      <c r="H2064" t="s">
        <v>24</v>
      </c>
      <c r="I2064">
        <v>3</v>
      </c>
      <c r="J2064" s="4">
        <v>17.829999999999998</v>
      </c>
      <c r="K2064" s="4">
        <v>53.489999999999995</v>
      </c>
    </row>
    <row r="2065" spans="1:11" x14ac:dyDescent="0.25">
      <c r="A2065" t="s">
        <v>16</v>
      </c>
      <c r="B2065" t="s">
        <v>34</v>
      </c>
      <c r="C2065" t="s">
        <v>18</v>
      </c>
      <c r="D2065" t="s">
        <v>303</v>
      </c>
      <c r="E2065" s="1">
        <v>42522</v>
      </c>
      <c r="F2065" s="1" t="str">
        <f>TEXT(Sales_tbl[[#This Row],[Order Date]],"MMM")</f>
        <v>Jun</v>
      </c>
      <c r="G2065" s="1" t="str">
        <f>TEXT(Sales_tbl[[#This Row],[Order Date]],"YYY")</f>
        <v>2016</v>
      </c>
      <c r="H2065" t="s">
        <v>27</v>
      </c>
      <c r="I2065">
        <v>8</v>
      </c>
      <c r="J2065" s="4">
        <v>53.35</v>
      </c>
      <c r="K2065" s="4">
        <v>426.8</v>
      </c>
    </row>
    <row r="2066" spans="1:11" x14ac:dyDescent="0.25">
      <c r="A2066" t="s">
        <v>46</v>
      </c>
      <c r="B2066" t="s">
        <v>10</v>
      </c>
      <c r="C2066" t="s">
        <v>11</v>
      </c>
      <c r="D2066" t="s">
        <v>265</v>
      </c>
      <c r="E2066" s="1">
        <v>42522</v>
      </c>
      <c r="F2066" s="1" t="str">
        <f>TEXT(Sales_tbl[[#This Row],[Order Date]],"MMM")</f>
        <v>Jun</v>
      </c>
      <c r="G2066" s="1" t="str">
        <f>TEXT(Sales_tbl[[#This Row],[Order Date]],"YYY")</f>
        <v>2016</v>
      </c>
      <c r="H2066" t="s">
        <v>13</v>
      </c>
      <c r="I2066">
        <v>8</v>
      </c>
      <c r="J2066" s="4">
        <v>12.42</v>
      </c>
      <c r="K2066" s="4">
        <v>99.36</v>
      </c>
    </row>
    <row r="2067" spans="1:11" x14ac:dyDescent="0.25">
      <c r="A2067" t="s">
        <v>9</v>
      </c>
      <c r="B2067" t="s">
        <v>21</v>
      </c>
      <c r="C2067" t="s">
        <v>11</v>
      </c>
      <c r="D2067" t="s">
        <v>210</v>
      </c>
      <c r="E2067" s="1">
        <v>42522</v>
      </c>
      <c r="F2067" s="1" t="str">
        <f>TEXT(Sales_tbl[[#This Row],[Order Date]],"MMM")</f>
        <v>Jun</v>
      </c>
      <c r="G2067" s="1" t="str">
        <f>TEXT(Sales_tbl[[#This Row],[Order Date]],"YYY")</f>
        <v>2016</v>
      </c>
      <c r="H2067" t="s">
        <v>27</v>
      </c>
      <c r="I2067">
        <v>9</v>
      </c>
      <c r="J2067" s="4">
        <v>53.35</v>
      </c>
      <c r="K2067" s="4">
        <v>480.15000000000003</v>
      </c>
    </row>
    <row r="2068" spans="1:11" x14ac:dyDescent="0.25">
      <c r="A2068" t="s">
        <v>46</v>
      </c>
      <c r="B2068" t="s">
        <v>14</v>
      </c>
      <c r="C2068" t="s">
        <v>11</v>
      </c>
      <c r="D2068" t="s">
        <v>412</v>
      </c>
      <c r="E2068" s="1">
        <v>42522</v>
      </c>
      <c r="F2068" s="1" t="str">
        <f>TEXT(Sales_tbl[[#This Row],[Order Date]],"MMM")</f>
        <v>Jun</v>
      </c>
      <c r="G2068" s="1" t="str">
        <f>TEXT(Sales_tbl[[#This Row],[Order Date]],"YYY")</f>
        <v>2016</v>
      </c>
      <c r="H2068" t="s">
        <v>24</v>
      </c>
      <c r="I2068">
        <v>7</v>
      </c>
      <c r="J2068" s="4">
        <v>17.829999999999998</v>
      </c>
      <c r="K2068" s="4">
        <v>124.80999999999999</v>
      </c>
    </row>
    <row r="2069" spans="1:11" x14ac:dyDescent="0.25">
      <c r="A2069" t="s">
        <v>25</v>
      </c>
      <c r="B2069" t="s">
        <v>34</v>
      </c>
      <c r="C2069" t="s">
        <v>18</v>
      </c>
      <c r="D2069" t="s">
        <v>130</v>
      </c>
      <c r="E2069" s="1">
        <v>42522</v>
      </c>
      <c r="F2069" s="1" t="str">
        <f>TEXT(Sales_tbl[[#This Row],[Order Date]],"MMM")</f>
        <v>Jun</v>
      </c>
      <c r="G2069" s="1" t="str">
        <f>TEXT(Sales_tbl[[#This Row],[Order Date]],"YYY")</f>
        <v>2016</v>
      </c>
      <c r="H2069" t="s">
        <v>20</v>
      </c>
      <c r="I2069">
        <v>1</v>
      </c>
      <c r="J2069" s="4">
        <v>16.32</v>
      </c>
      <c r="K2069" s="4">
        <v>16.32</v>
      </c>
    </row>
    <row r="2070" spans="1:11" x14ac:dyDescent="0.25">
      <c r="A2070" t="s">
        <v>46</v>
      </c>
      <c r="B2070" t="s">
        <v>68</v>
      </c>
      <c r="C2070" t="s">
        <v>11</v>
      </c>
      <c r="D2070" t="s">
        <v>315</v>
      </c>
      <c r="E2070" s="1">
        <v>42522</v>
      </c>
      <c r="F2070" s="1" t="str">
        <f>TEXT(Sales_tbl[[#This Row],[Order Date]],"MMM")</f>
        <v>Jun</v>
      </c>
      <c r="G2070" s="1" t="str">
        <f>TEXT(Sales_tbl[[#This Row],[Order Date]],"YYY")</f>
        <v>2016</v>
      </c>
      <c r="H2070" t="s">
        <v>24</v>
      </c>
      <c r="I2070">
        <v>3</v>
      </c>
      <c r="J2070" s="4">
        <v>17.829999999999998</v>
      </c>
      <c r="K2070" s="4">
        <v>53.489999999999995</v>
      </c>
    </row>
    <row r="2071" spans="1:11" x14ac:dyDescent="0.25">
      <c r="A2071" t="s">
        <v>16</v>
      </c>
      <c r="B2071" t="s">
        <v>122</v>
      </c>
      <c r="C2071" t="s">
        <v>18</v>
      </c>
      <c r="D2071" t="s">
        <v>492</v>
      </c>
      <c r="E2071" s="1">
        <v>42522</v>
      </c>
      <c r="F2071" s="1" t="str">
        <f>TEXT(Sales_tbl[[#This Row],[Order Date]],"MMM")</f>
        <v>Jun</v>
      </c>
      <c r="G2071" s="1" t="str">
        <f>TEXT(Sales_tbl[[#This Row],[Order Date]],"YYY")</f>
        <v>2016</v>
      </c>
      <c r="H2071" t="s">
        <v>24</v>
      </c>
      <c r="I2071">
        <v>9</v>
      </c>
      <c r="J2071" s="4">
        <v>17.829999999999998</v>
      </c>
      <c r="K2071" s="4">
        <v>160.46999999999997</v>
      </c>
    </row>
    <row r="2072" spans="1:11" x14ac:dyDescent="0.25">
      <c r="A2072" t="s">
        <v>25</v>
      </c>
      <c r="B2072" t="s">
        <v>52</v>
      </c>
      <c r="C2072" t="s">
        <v>18</v>
      </c>
      <c r="D2072" t="s">
        <v>56</v>
      </c>
      <c r="E2072" s="1">
        <v>42522</v>
      </c>
      <c r="F2072" s="1" t="str">
        <f>TEXT(Sales_tbl[[#This Row],[Order Date]],"MMM")</f>
        <v>Jun</v>
      </c>
      <c r="G2072" s="1" t="str">
        <f>TEXT(Sales_tbl[[#This Row],[Order Date]],"YYY")</f>
        <v>2016</v>
      </c>
      <c r="H2072" t="s">
        <v>20</v>
      </c>
      <c r="I2072">
        <v>3</v>
      </c>
      <c r="J2072" s="4">
        <v>16.32</v>
      </c>
      <c r="K2072" s="4">
        <v>48.96</v>
      </c>
    </row>
    <row r="2073" spans="1:11" x14ac:dyDescent="0.25">
      <c r="A2073" t="s">
        <v>30</v>
      </c>
      <c r="B2073" t="s">
        <v>68</v>
      </c>
      <c r="C2073" t="s">
        <v>11</v>
      </c>
      <c r="D2073" t="s">
        <v>445</v>
      </c>
      <c r="E2073" s="1">
        <v>42522</v>
      </c>
      <c r="F2073" s="1" t="str">
        <f>TEXT(Sales_tbl[[#This Row],[Order Date]],"MMM")</f>
        <v>Jun</v>
      </c>
      <c r="G2073" s="1" t="str">
        <f>TEXT(Sales_tbl[[#This Row],[Order Date]],"YYY")</f>
        <v>2016</v>
      </c>
      <c r="H2073" t="s">
        <v>13</v>
      </c>
      <c r="I2073">
        <v>4</v>
      </c>
      <c r="J2073" s="4">
        <v>12.42</v>
      </c>
      <c r="K2073" s="4">
        <v>49.68</v>
      </c>
    </row>
    <row r="2074" spans="1:11" x14ac:dyDescent="0.25">
      <c r="A2074" t="s">
        <v>30</v>
      </c>
      <c r="B2074" t="s">
        <v>21</v>
      </c>
      <c r="C2074" t="s">
        <v>11</v>
      </c>
      <c r="D2074" t="s">
        <v>214</v>
      </c>
      <c r="E2074" s="1">
        <v>42522</v>
      </c>
      <c r="F2074" s="1" t="str">
        <f>TEXT(Sales_tbl[[#This Row],[Order Date]],"MMM")</f>
        <v>Jun</v>
      </c>
      <c r="G2074" s="1" t="str">
        <f>TEXT(Sales_tbl[[#This Row],[Order Date]],"YYY")</f>
        <v>2016</v>
      </c>
      <c r="H2074" t="s">
        <v>13</v>
      </c>
      <c r="I2074">
        <v>10</v>
      </c>
      <c r="J2074" s="4">
        <v>12.42</v>
      </c>
      <c r="K2074" s="4">
        <v>124.2</v>
      </c>
    </row>
    <row r="2075" spans="1:11" x14ac:dyDescent="0.25">
      <c r="A2075" t="s">
        <v>30</v>
      </c>
      <c r="B2075" t="s">
        <v>10</v>
      </c>
      <c r="C2075" t="s">
        <v>11</v>
      </c>
      <c r="D2075" t="s">
        <v>506</v>
      </c>
      <c r="E2075" s="1">
        <v>42522</v>
      </c>
      <c r="F2075" s="1" t="str">
        <f>TEXT(Sales_tbl[[#This Row],[Order Date]],"MMM")</f>
        <v>Jun</v>
      </c>
      <c r="G2075" s="1" t="str">
        <f>TEXT(Sales_tbl[[#This Row],[Order Date]],"YYY")</f>
        <v>2016</v>
      </c>
      <c r="H2075" t="s">
        <v>13</v>
      </c>
      <c r="I2075">
        <v>9</v>
      </c>
      <c r="J2075" s="4">
        <v>12.42</v>
      </c>
      <c r="K2075" s="4">
        <v>111.78</v>
      </c>
    </row>
    <row r="2076" spans="1:11" x14ac:dyDescent="0.25">
      <c r="A2076" t="s">
        <v>30</v>
      </c>
      <c r="B2076" t="s">
        <v>10</v>
      </c>
      <c r="C2076" t="s">
        <v>11</v>
      </c>
      <c r="D2076" t="s">
        <v>42</v>
      </c>
      <c r="E2076" s="1">
        <v>42522</v>
      </c>
      <c r="F2076" s="1" t="str">
        <f>TEXT(Sales_tbl[[#This Row],[Order Date]],"MMM")</f>
        <v>Jun</v>
      </c>
      <c r="G2076" s="1" t="str">
        <f>TEXT(Sales_tbl[[#This Row],[Order Date]],"YYY")</f>
        <v>2016</v>
      </c>
      <c r="H2076" t="s">
        <v>27</v>
      </c>
      <c r="I2076">
        <v>10</v>
      </c>
      <c r="J2076" s="4">
        <v>53.35</v>
      </c>
      <c r="K2076" s="4">
        <v>533.5</v>
      </c>
    </row>
    <row r="2077" spans="1:11" x14ac:dyDescent="0.25">
      <c r="A2077" t="s">
        <v>46</v>
      </c>
      <c r="B2077" t="s">
        <v>10</v>
      </c>
      <c r="C2077" t="s">
        <v>11</v>
      </c>
      <c r="D2077" t="s">
        <v>104</v>
      </c>
      <c r="E2077" s="1">
        <v>42522</v>
      </c>
      <c r="F2077" s="1" t="str">
        <f>TEXT(Sales_tbl[[#This Row],[Order Date]],"MMM")</f>
        <v>Jun</v>
      </c>
      <c r="G2077" s="1" t="str">
        <f>TEXT(Sales_tbl[[#This Row],[Order Date]],"YYY")</f>
        <v>2016</v>
      </c>
      <c r="H2077" t="s">
        <v>24</v>
      </c>
      <c r="I2077">
        <v>1</v>
      </c>
      <c r="J2077" s="4">
        <v>17.829999999999998</v>
      </c>
      <c r="K2077" s="4">
        <v>17.829999999999998</v>
      </c>
    </row>
    <row r="2078" spans="1:11" x14ac:dyDescent="0.25">
      <c r="A2078" t="s">
        <v>9</v>
      </c>
      <c r="B2078" t="s">
        <v>10</v>
      </c>
      <c r="C2078" t="s">
        <v>11</v>
      </c>
      <c r="D2078" t="s">
        <v>506</v>
      </c>
      <c r="E2078" s="1">
        <v>42522</v>
      </c>
      <c r="F2078" s="1" t="str">
        <f>TEXT(Sales_tbl[[#This Row],[Order Date]],"MMM")</f>
        <v>Jun</v>
      </c>
      <c r="G2078" s="1" t="str">
        <f>TEXT(Sales_tbl[[#This Row],[Order Date]],"YYY")</f>
        <v>2016</v>
      </c>
      <c r="H2078" t="s">
        <v>24</v>
      </c>
      <c r="I2078">
        <v>6</v>
      </c>
      <c r="J2078" s="4">
        <v>17.829999999999998</v>
      </c>
      <c r="K2078" s="4">
        <v>106.97999999999999</v>
      </c>
    </row>
    <row r="2079" spans="1:11" x14ac:dyDescent="0.25">
      <c r="A2079" t="s">
        <v>25</v>
      </c>
      <c r="B2079" t="s">
        <v>34</v>
      </c>
      <c r="C2079" t="s">
        <v>18</v>
      </c>
      <c r="D2079" t="s">
        <v>157</v>
      </c>
      <c r="E2079" s="1">
        <v>42522</v>
      </c>
      <c r="F2079" s="1" t="str">
        <f>TEXT(Sales_tbl[[#This Row],[Order Date]],"MMM")</f>
        <v>Jun</v>
      </c>
      <c r="G2079" s="1" t="str">
        <f>TEXT(Sales_tbl[[#This Row],[Order Date]],"YYY")</f>
        <v>2016</v>
      </c>
      <c r="H2079" t="s">
        <v>24</v>
      </c>
      <c r="I2079">
        <v>10</v>
      </c>
      <c r="J2079" s="4">
        <v>17.829999999999998</v>
      </c>
      <c r="K2079" s="4">
        <v>178.29999999999998</v>
      </c>
    </row>
    <row r="2080" spans="1:11" x14ac:dyDescent="0.25">
      <c r="A2080" t="s">
        <v>25</v>
      </c>
      <c r="B2080" t="s">
        <v>17</v>
      </c>
      <c r="C2080" t="s">
        <v>18</v>
      </c>
      <c r="D2080" t="s">
        <v>246</v>
      </c>
      <c r="E2080" s="1">
        <v>42522</v>
      </c>
      <c r="F2080" s="1" t="str">
        <f>TEXT(Sales_tbl[[#This Row],[Order Date]],"MMM")</f>
        <v>Jun</v>
      </c>
      <c r="G2080" s="1" t="str">
        <f>TEXT(Sales_tbl[[#This Row],[Order Date]],"YYY")</f>
        <v>2016</v>
      </c>
      <c r="H2080" t="s">
        <v>24</v>
      </c>
      <c r="I2080">
        <v>5</v>
      </c>
      <c r="J2080" s="4">
        <v>17.829999999999998</v>
      </c>
      <c r="K2080" s="4">
        <v>89.149999999999991</v>
      </c>
    </row>
    <row r="2081" spans="1:11" x14ac:dyDescent="0.25">
      <c r="A2081" t="s">
        <v>30</v>
      </c>
      <c r="B2081" t="s">
        <v>10</v>
      </c>
      <c r="C2081" t="s">
        <v>11</v>
      </c>
      <c r="D2081" t="s">
        <v>381</v>
      </c>
      <c r="E2081" s="1">
        <v>42522</v>
      </c>
      <c r="F2081" s="1" t="str">
        <f>TEXT(Sales_tbl[[#This Row],[Order Date]],"MMM")</f>
        <v>Jun</v>
      </c>
      <c r="G2081" s="1" t="str">
        <f>TEXT(Sales_tbl[[#This Row],[Order Date]],"YYY")</f>
        <v>2016</v>
      </c>
      <c r="H2081" t="s">
        <v>24</v>
      </c>
      <c r="I2081">
        <v>5</v>
      </c>
      <c r="J2081" s="4">
        <v>17.829999999999998</v>
      </c>
      <c r="K2081" s="4">
        <v>89.149999999999991</v>
      </c>
    </row>
    <row r="2082" spans="1:11" x14ac:dyDescent="0.25">
      <c r="A2082" t="s">
        <v>9</v>
      </c>
      <c r="B2082" t="s">
        <v>21</v>
      </c>
      <c r="C2082" t="s">
        <v>11</v>
      </c>
      <c r="D2082" t="s">
        <v>407</v>
      </c>
      <c r="E2082" s="1">
        <v>42523</v>
      </c>
      <c r="F2082" s="1" t="str">
        <f>TEXT(Sales_tbl[[#This Row],[Order Date]],"MMM")</f>
        <v>Jun</v>
      </c>
      <c r="G2082" s="1" t="str">
        <f>TEXT(Sales_tbl[[#This Row],[Order Date]],"YYY")</f>
        <v>2016</v>
      </c>
      <c r="H2082" t="s">
        <v>13</v>
      </c>
      <c r="I2082">
        <v>3</v>
      </c>
      <c r="J2082" s="4">
        <v>12.42</v>
      </c>
      <c r="K2082" s="4">
        <v>37.26</v>
      </c>
    </row>
    <row r="2083" spans="1:11" x14ac:dyDescent="0.25">
      <c r="A2083" t="s">
        <v>46</v>
      </c>
      <c r="B2083" t="s">
        <v>14</v>
      </c>
      <c r="C2083" t="s">
        <v>11</v>
      </c>
      <c r="D2083" t="s">
        <v>316</v>
      </c>
      <c r="E2083" s="1">
        <v>42523</v>
      </c>
      <c r="F2083" s="1" t="str">
        <f>TEXT(Sales_tbl[[#This Row],[Order Date]],"MMM")</f>
        <v>Jun</v>
      </c>
      <c r="G2083" s="1" t="str">
        <f>TEXT(Sales_tbl[[#This Row],[Order Date]],"YYY")</f>
        <v>2016</v>
      </c>
      <c r="H2083" t="s">
        <v>27</v>
      </c>
      <c r="I2083">
        <v>8</v>
      </c>
      <c r="J2083" s="4">
        <v>53.35</v>
      </c>
      <c r="K2083" s="4">
        <v>426.8</v>
      </c>
    </row>
    <row r="2084" spans="1:11" x14ac:dyDescent="0.25">
      <c r="A2084" t="s">
        <v>9</v>
      </c>
      <c r="B2084" t="s">
        <v>10</v>
      </c>
      <c r="C2084" t="s">
        <v>11</v>
      </c>
      <c r="D2084" t="s">
        <v>121</v>
      </c>
      <c r="E2084" s="1">
        <v>42523</v>
      </c>
      <c r="F2084" s="1" t="str">
        <f>TEXT(Sales_tbl[[#This Row],[Order Date]],"MMM")</f>
        <v>Jun</v>
      </c>
      <c r="G2084" s="1" t="str">
        <f>TEXT(Sales_tbl[[#This Row],[Order Date]],"YYY")</f>
        <v>2016</v>
      </c>
      <c r="H2084" t="s">
        <v>13</v>
      </c>
      <c r="I2084">
        <v>7</v>
      </c>
      <c r="J2084" s="4">
        <v>12.42</v>
      </c>
      <c r="K2084" s="4">
        <v>86.94</v>
      </c>
    </row>
    <row r="2085" spans="1:11" x14ac:dyDescent="0.25">
      <c r="A2085" t="s">
        <v>9</v>
      </c>
      <c r="B2085" t="s">
        <v>14</v>
      </c>
      <c r="C2085" t="s">
        <v>11</v>
      </c>
      <c r="D2085" t="s">
        <v>379</v>
      </c>
      <c r="E2085" s="1">
        <v>42523</v>
      </c>
      <c r="F2085" s="1" t="str">
        <f>TEXT(Sales_tbl[[#This Row],[Order Date]],"MMM")</f>
        <v>Jun</v>
      </c>
      <c r="G2085" s="1" t="str">
        <f>TEXT(Sales_tbl[[#This Row],[Order Date]],"YYY")</f>
        <v>2016</v>
      </c>
      <c r="H2085" t="s">
        <v>13</v>
      </c>
      <c r="I2085">
        <v>10</v>
      </c>
      <c r="J2085" s="4">
        <v>12.42</v>
      </c>
      <c r="K2085" s="4">
        <v>124.2</v>
      </c>
    </row>
    <row r="2086" spans="1:11" x14ac:dyDescent="0.25">
      <c r="A2086" t="s">
        <v>9</v>
      </c>
      <c r="B2086" t="s">
        <v>10</v>
      </c>
      <c r="C2086" t="s">
        <v>11</v>
      </c>
      <c r="D2086" t="s">
        <v>91</v>
      </c>
      <c r="E2086" s="1">
        <v>42523</v>
      </c>
      <c r="F2086" s="1" t="str">
        <f>TEXT(Sales_tbl[[#This Row],[Order Date]],"MMM")</f>
        <v>Jun</v>
      </c>
      <c r="G2086" s="1" t="str">
        <f>TEXT(Sales_tbl[[#This Row],[Order Date]],"YYY")</f>
        <v>2016</v>
      </c>
      <c r="H2086" t="s">
        <v>27</v>
      </c>
      <c r="I2086">
        <v>1</v>
      </c>
      <c r="J2086" s="4">
        <v>53.35</v>
      </c>
      <c r="K2086" s="4">
        <v>53.35</v>
      </c>
    </row>
    <row r="2087" spans="1:11" x14ac:dyDescent="0.25">
      <c r="A2087" t="s">
        <v>25</v>
      </c>
      <c r="B2087" t="s">
        <v>34</v>
      </c>
      <c r="C2087" t="s">
        <v>18</v>
      </c>
      <c r="D2087" t="s">
        <v>328</v>
      </c>
      <c r="E2087" s="1">
        <v>42523</v>
      </c>
      <c r="F2087" s="1" t="str">
        <f>TEXT(Sales_tbl[[#This Row],[Order Date]],"MMM")</f>
        <v>Jun</v>
      </c>
      <c r="G2087" s="1" t="str">
        <f>TEXT(Sales_tbl[[#This Row],[Order Date]],"YYY")</f>
        <v>2016</v>
      </c>
      <c r="H2087" t="s">
        <v>24</v>
      </c>
      <c r="I2087">
        <v>10</v>
      </c>
      <c r="J2087" s="4">
        <v>17.829999999999998</v>
      </c>
      <c r="K2087" s="4">
        <v>178.29999999999998</v>
      </c>
    </row>
    <row r="2088" spans="1:11" x14ac:dyDescent="0.25">
      <c r="A2088" t="s">
        <v>30</v>
      </c>
      <c r="B2088" t="s">
        <v>10</v>
      </c>
      <c r="C2088" t="s">
        <v>11</v>
      </c>
      <c r="D2088" t="s">
        <v>121</v>
      </c>
      <c r="E2088" s="1">
        <v>42523</v>
      </c>
      <c r="F2088" s="1" t="str">
        <f>TEXT(Sales_tbl[[#This Row],[Order Date]],"MMM")</f>
        <v>Jun</v>
      </c>
      <c r="G2088" s="1" t="str">
        <f>TEXT(Sales_tbl[[#This Row],[Order Date]],"YYY")</f>
        <v>2016</v>
      </c>
      <c r="H2088" t="s">
        <v>24</v>
      </c>
      <c r="I2088">
        <v>3</v>
      </c>
      <c r="J2088" s="4">
        <v>17.829999999999998</v>
      </c>
      <c r="K2088" s="4">
        <v>53.489999999999995</v>
      </c>
    </row>
    <row r="2089" spans="1:11" x14ac:dyDescent="0.25">
      <c r="A2089" t="s">
        <v>16</v>
      </c>
      <c r="B2089" t="s">
        <v>17</v>
      </c>
      <c r="C2089" t="s">
        <v>18</v>
      </c>
      <c r="D2089" t="s">
        <v>71</v>
      </c>
      <c r="E2089" s="1">
        <v>42523</v>
      </c>
      <c r="F2089" s="1" t="str">
        <f>TEXT(Sales_tbl[[#This Row],[Order Date]],"MMM")</f>
        <v>Jun</v>
      </c>
      <c r="G2089" s="1" t="str">
        <f>TEXT(Sales_tbl[[#This Row],[Order Date]],"YYY")</f>
        <v>2016</v>
      </c>
      <c r="H2089" t="s">
        <v>24</v>
      </c>
      <c r="I2089">
        <v>10</v>
      </c>
      <c r="J2089" s="4">
        <v>17.829999999999998</v>
      </c>
      <c r="K2089" s="4">
        <v>178.29999999999998</v>
      </c>
    </row>
    <row r="2090" spans="1:11" x14ac:dyDescent="0.25">
      <c r="A2090" t="s">
        <v>30</v>
      </c>
      <c r="B2090" t="s">
        <v>68</v>
      </c>
      <c r="C2090" t="s">
        <v>11</v>
      </c>
      <c r="D2090" t="s">
        <v>490</v>
      </c>
      <c r="E2090" s="1">
        <v>42523</v>
      </c>
      <c r="F2090" s="1" t="str">
        <f>TEXT(Sales_tbl[[#This Row],[Order Date]],"MMM")</f>
        <v>Jun</v>
      </c>
      <c r="G2090" s="1" t="str">
        <f>TEXT(Sales_tbl[[#This Row],[Order Date]],"YYY")</f>
        <v>2016</v>
      </c>
      <c r="H2090" t="s">
        <v>13</v>
      </c>
      <c r="I2090">
        <v>5</v>
      </c>
      <c r="J2090" s="4">
        <v>12.42</v>
      </c>
      <c r="K2090" s="4">
        <v>62.1</v>
      </c>
    </row>
    <row r="2091" spans="1:11" x14ac:dyDescent="0.25">
      <c r="A2091" t="s">
        <v>30</v>
      </c>
      <c r="B2091" t="s">
        <v>10</v>
      </c>
      <c r="C2091" t="s">
        <v>11</v>
      </c>
      <c r="D2091" t="s">
        <v>103</v>
      </c>
      <c r="E2091" s="1">
        <v>42524</v>
      </c>
      <c r="F2091" s="1" t="str">
        <f>TEXT(Sales_tbl[[#This Row],[Order Date]],"MMM")</f>
        <v>Jun</v>
      </c>
      <c r="G2091" s="1" t="str">
        <f>TEXT(Sales_tbl[[#This Row],[Order Date]],"YYY")</f>
        <v>2016</v>
      </c>
      <c r="H2091" t="s">
        <v>24</v>
      </c>
      <c r="I2091">
        <v>9</v>
      </c>
      <c r="J2091" s="4">
        <v>17.829999999999998</v>
      </c>
      <c r="K2091" s="4">
        <v>160.46999999999997</v>
      </c>
    </row>
    <row r="2092" spans="1:11" x14ac:dyDescent="0.25">
      <c r="A2092" t="s">
        <v>25</v>
      </c>
      <c r="B2092" t="s">
        <v>17</v>
      </c>
      <c r="C2092" t="s">
        <v>18</v>
      </c>
      <c r="D2092" t="s">
        <v>111</v>
      </c>
      <c r="E2092" s="1">
        <v>42524</v>
      </c>
      <c r="F2092" s="1" t="str">
        <f>TEXT(Sales_tbl[[#This Row],[Order Date]],"MMM")</f>
        <v>Jun</v>
      </c>
      <c r="G2092" s="1" t="str">
        <f>TEXT(Sales_tbl[[#This Row],[Order Date]],"YYY")</f>
        <v>2016</v>
      </c>
      <c r="H2092" t="s">
        <v>24</v>
      </c>
      <c r="I2092">
        <v>9</v>
      </c>
      <c r="J2092" s="4">
        <v>17.829999999999998</v>
      </c>
      <c r="K2092" s="4">
        <v>160.46999999999997</v>
      </c>
    </row>
    <row r="2093" spans="1:11" x14ac:dyDescent="0.25">
      <c r="A2093" t="s">
        <v>16</v>
      </c>
      <c r="B2093" t="s">
        <v>52</v>
      </c>
      <c r="C2093" t="s">
        <v>18</v>
      </c>
      <c r="D2093" t="s">
        <v>237</v>
      </c>
      <c r="E2093" s="1">
        <v>42524</v>
      </c>
      <c r="F2093" s="1" t="str">
        <f>TEXT(Sales_tbl[[#This Row],[Order Date]],"MMM")</f>
        <v>Jun</v>
      </c>
      <c r="G2093" s="1" t="str">
        <f>TEXT(Sales_tbl[[#This Row],[Order Date]],"YYY")</f>
        <v>2016</v>
      </c>
      <c r="H2093" t="s">
        <v>24</v>
      </c>
      <c r="I2093">
        <v>6</v>
      </c>
      <c r="J2093" s="4">
        <v>17.829999999999998</v>
      </c>
      <c r="K2093" s="4">
        <v>106.97999999999999</v>
      </c>
    </row>
    <row r="2094" spans="1:11" x14ac:dyDescent="0.25">
      <c r="A2094" t="s">
        <v>46</v>
      </c>
      <c r="B2094" t="s">
        <v>14</v>
      </c>
      <c r="C2094" t="s">
        <v>11</v>
      </c>
      <c r="D2094" t="s">
        <v>412</v>
      </c>
      <c r="E2094" s="1">
        <v>42524</v>
      </c>
      <c r="F2094" s="1" t="str">
        <f>TEXT(Sales_tbl[[#This Row],[Order Date]],"MMM")</f>
        <v>Jun</v>
      </c>
      <c r="G2094" s="1" t="str">
        <f>TEXT(Sales_tbl[[#This Row],[Order Date]],"YYY")</f>
        <v>2016</v>
      </c>
      <c r="H2094" t="s">
        <v>20</v>
      </c>
      <c r="I2094">
        <v>7</v>
      </c>
      <c r="J2094" s="4">
        <v>16.32</v>
      </c>
      <c r="K2094" s="4">
        <v>114.24000000000001</v>
      </c>
    </row>
    <row r="2095" spans="1:11" x14ac:dyDescent="0.25">
      <c r="A2095" t="s">
        <v>9</v>
      </c>
      <c r="B2095" t="s">
        <v>21</v>
      </c>
      <c r="C2095" t="s">
        <v>11</v>
      </c>
      <c r="D2095" t="s">
        <v>348</v>
      </c>
      <c r="E2095" s="1">
        <v>42524</v>
      </c>
      <c r="F2095" s="1" t="str">
        <f>TEXT(Sales_tbl[[#This Row],[Order Date]],"MMM")</f>
        <v>Jun</v>
      </c>
      <c r="G2095" s="1" t="str">
        <f>TEXT(Sales_tbl[[#This Row],[Order Date]],"YYY")</f>
        <v>2016</v>
      </c>
      <c r="H2095" t="s">
        <v>24</v>
      </c>
      <c r="I2095">
        <v>8</v>
      </c>
      <c r="J2095" s="4">
        <v>17.829999999999998</v>
      </c>
      <c r="K2095" s="4">
        <v>142.63999999999999</v>
      </c>
    </row>
    <row r="2096" spans="1:11" x14ac:dyDescent="0.25">
      <c r="A2096" t="s">
        <v>9</v>
      </c>
      <c r="B2096" t="s">
        <v>14</v>
      </c>
      <c r="C2096" t="s">
        <v>11</v>
      </c>
      <c r="D2096" t="s">
        <v>356</v>
      </c>
      <c r="E2096" s="1">
        <v>42524</v>
      </c>
      <c r="F2096" s="1" t="str">
        <f>TEXT(Sales_tbl[[#This Row],[Order Date]],"MMM")</f>
        <v>Jun</v>
      </c>
      <c r="G2096" s="1" t="str">
        <f>TEXT(Sales_tbl[[#This Row],[Order Date]],"YYY")</f>
        <v>2016</v>
      </c>
      <c r="H2096" t="s">
        <v>13</v>
      </c>
      <c r="I2096">
        <v>7</v>
      </c>
      <c r="J2096" s="4">
        <v>12.42</v>
      </c>
      <c r="K2096" s="4">
        <v>86.94</v>
      </c>
    </row>
    <row r="2097" spans="1:11" x14ac:dyDescent="0.25">
      <c r="A2097" t="s">
        <v>9</v>
      </c>
      <c r="B2097" t="s">
        <v>21</v>
      </c>
      <c r="C2097" t="s">
        <v>11</v>
      </c>
      <c r="D2097" t="s">
        <v>359</v>
      </c>
      <c r="E2097" s="1">
        <v>42524</v>
      </c>
      <c r="F2097" s="1" t="str">
        <f>TEXT(Sales_tbl[[#This Row],[Order Date]],"MMM")</f>
        <v>Jun</v>
      </c>
      <c r="G2097" s="1" t="str">
        <f>TEXT(Sales_tbl[[#This Row],[Order Date]],"YYY")</f>
        <v>2016</v>
      </c>
      <c r="H2097" t="s">
        <v>13</v>
      </c>
      <c r="I2097">
        <v>10</v>
      </c>
      <c r="J2097" s="4">
        <v>12.42</v>
      </c>
      <c r="K2097" s="4">
        <v>124.2</v>
      </c>
    </row>
    <row r="2098" spans="1:11" x14ac:dyDescent="0.25">
      <c r="A2098" t="s">
        <v>30</v>
      </c>
      <c r="B2098" t="s">
        <v>68</v>
      </c>
      <c r="C2098" t="s">
        <v>11</v>
      </c>
      <c r="D2098" t="s">
        <v>400</v>
      </c>
      <c r="E2098" s="1">
        <v>42524</v>
      </c>
      <c r="F2098" s="1" t="str">
        <f>TEXT(Sales_tbl[[#This Row],[Order Date]],"MMM")</f>
        <v>Jun</v>
      </c>
      <c r="G2098" s="1" t="str">
        <f>TEXT(Sales_tbl[[#This Row],[Order Date]],"YYY")</f>
        <v>2016</v>
      </c>
      <c r="H2098" t="s">
        <v>24</v>
      </c>
      <c r="I2098">
        <v>4</v>
      </c>
      <c r="J2098" s="4">
        <v>17.829999999999998</v>
      </c>
      <c r="K2098" s="4">
        <v>71.319999999999993</v>
      </c>
    </row>
    <row r="2099" spans="1:11" x14ac:dyDescent="0.25">
      <c r="A2099" t="s">
        <v>30</v>
      </c>
      <c r="B2099" t="s">
        <v>14</v>
      </c>
      <c r="C2099" t="s">
        <v>11</v>
      </c>
      <c r="D2099" t="s">
        <v>405</v>
      </c>
      <c r="E2099" s="1">
        <v>42524</v>
      </c>
      <c r="F2099" s="1" t="str">
        <f>TEXT(Sales_tbl[[#This Row],[Order Date]],"MMM")</f>
        <v>Jun</v>
      </c>
      <c r="G2099" s="1" t="str">
        <f>TEXT(Sales_tbl[[#This Row],[Order Date]],"YYY")</f>
        <v>2016</v>
      </c>
      <c r="H2099" t="s">
        <v>13</v>
      </c>
      <c r="I2099">
        <v>10</v>
      </c>
      <c r="J2099" s="4">
        <v>12.42</v>
      </c>
      <c r="K2099" s="4">
        <v>124.2</v>
      </c>
    </row>
    <row r="2100" spans="1:11" x14ac:dyDescent="0.25">
      <c r="A2100" t="s">
        <v>30</v>
      </c>
      <c r="B2100" t="s">
        <v>14</v>
      </c>
      <c r="C2100" t="s">
        <v>11</v>
      </c>
      <c r="D2100" t="s">
        <v>405</v>
      </c>
      <c r="E2100" s="1">
        <v>42524</v>
      </c>
      <c r="F2100" s="1" t="str">
        <f>TEXT(Sales_tbl[[#This Row],[Order Date]],"MMM")</f>
        <v>Jun</v>
      </c>
      <c r="G2100" s="1" t="str">
        <f>TEXT(Sales_tbl[[#This Row],[Order Date]],"YYY")</f>
        <v>2016</v>
      </c>
      <c r="H2100" t="s">
        <v>24</v>
      </c>
      <c r="I2100">
        <v>4</v>
      </c>
      <c r="J2100" s="4">
        <v>17.829999999999998</v>
      </c>
      <c r="K2100" s="4">
        <v>71.319999999999993</v>
      </c>
    </row>
    <row r="2101" spans="1:11" x14ac:dyDescent="0.25">
      <c r="A2101" t="s">
        <v>25</v>
      </c>
      <c r="B2101" t="s">
        <v>122</v>
      </c>
      <c r="C2101" t="s">
        <v>18</v>
      </c>
      <c r="D2101" t="s">
        <v>443</v>
      </c>
      <c r="E2101" s="1">
        <v>42524</v>
      </c>
      <c r="F2101" s="1" t="str">
        <f>TEXT(Sales_tbl[[#This Row],[Order Date]],"MMM")</f>
        <v>Jun</v>
      </c>
      <c r="G2101" s="1" t="str">
        <f>TEXT(Sales_tbl[[#This Row],[Order Date]],"YYY")</f>
        <v>2016</v>
      </c>
      <c r="H2101" t="s">
        <v>13</v>
      </c>
      <c r="I2101">
        <v>2</v>
      </c>
      <c r="J2101" s="4">
        <v>12.42</v>
      </c>
      <c r="K2101" s="4">
        <v>24.84</v>
      </c>
    </row>
    <row r="2102" spans="1:11" x14ac:dyDescent="0.25">
      <c r="A2102" t="s">
        <v>9</v>
      </c>
      <c r="B2102" t="s">
        <v>14</v>
      </c>
      <c r="C2102" t="s">
        <v>11</v>
      </c>
      <c r="D2102" t="s">
        <v>47</v>
      </c>
      <c r="E2102" s="1">
        <v>42524</v>
      </c>
      <c r="F2102" s="1" t="str">
        <f>TEXT(Sales_tbl[[#This Row],[Order Date]],"MMM")</f>
        <v>Jun</v>
      </c>
      <c r="G2102" s="1" t="str">
        <f>TEXT(Sales_tbl[[#This Row],[Order Date]],"YYY")</f>
        <v>2016</v>
      </c>
      <c r="H2102" t="s">
        <v>13</v>
      </c>
      <c r="I2102">
        <v>3</v>
      </c>
      <c r="J2102" s="4">
        <v>12.42</v>
      </c>
      <c r="K2102" s="4">
        <v>37.26</v>
      </c>
    </row>
    <row r="2103" spans="1:11" x14ac:dyDescent="0.25">
      <c r="A2103" t="s">
        <v>30</v>
      </c>
      <c r="B2103" t="s">
        <v>68</v>
      </c>
      <c r="C2103" t="s">
        <v>11</v>
      </c>
      <c r="D2103" t="s">
        <v>399</v>
      </c>
      <c r="E2103" s="1">
        <v>42524</v>
      </c>
      <c r="F2103" s="1" t="str">
        <f>TEXT(Sales_tbl[[#This Row],[Order Date]],"MMM")</f>
        <v>Jun</v>
      </c>
      <c r="G2103" s="1" t="str">
        <f>TEXT(Sales_tbl[[#This Row],[Order Date]],"YYY")</f>
        <v>2016</v>
      </c>
      <c r="H2103" t="s">
        <v>27</v>
      </c>
      <c r="I2103">
        <v>1</v>
      </c>
      <c r="J2103" s="4">
        <v>53.35</v>
      </c>
      <c r="K2103" s="4">
        <v>53.35</v>
      </c>
    </row>
    <row r="2104" spans="1:11" x14ac:dyDescent="0.25">
      <c r="A2104" t="s">
        <v>9</v>
      </c>
      <c r="B2104" t="s">
        <v>14</v>
      </c>
      <c r="C2104" t="s">
        <v>11</v>
      </c>
      <c r="D2104" t="s">
        <v>322</v>
      </c>
      <c r="E2104" s="1">
        <v>42524</v>
      </c>
      <c r="F2104" s="1" t="str">
        <f>TEXT(Sales_tbl[[#This Row],[Order Date]],"MMM")</f>
        <v>Jun</v>
      </c>
      <c r="G2104" s="1" t="str">
        <f>TEXT(Sales_tbl[[#This Row],[Order Date]],"YYY")</f>
        <v>2016</v>
      </c>
      <c r="H2104" t="s">
        <v>24</v>
      </c>
      <c r="I2104">
        <v>3</v>
      </c>
      <c r="J2104" s="4">
        <v>17.829999999999998</v>
      </c>
      <c r="K2104" s="4">
        <v>53.489999999999995</v>
      </c>
    </row>
    <row r="2105" spans="1:11" x14ac:dyDescent="0.25">
      <c r="A2105" t="s">
        <v>25</v>
      </c>
      <c r="B2105" t="s">
        <v>34</v>
      </c>
      <c r="C2105" t="s">
        <v>18</v>
      </c>
      <c r="D2105" t="s">
        <v>483</v>
      </c>
      <c r="E2105" s="1">
        <v>42524</v>
      </c>
      <c r="F2105" s="1" t="str">
        <f>TEXT(Sales_tbl[[#This Row],[Order Date]],"MMM")</f>
        <v>Jun</v>
      </c>
      <c r="G2105" s="1" t="str">
        <f>TEXT(Sales_tbl[[#This Row],[Order Date]],"YYY")</f>
        <v>2016</v>
      </c>
      <c r="H2105" t="s">
        <v>13</v>
      </c>
      <c r="I2105">
        <v>8</v>
      </c>
      <c r="J2105" s="4">
        <v>12.42</v>
      </c>
      <c r="K2105" s="4">
        <v>99.36</v>
      </c>
    </row>
    <row r="2106" spans="1:11" x14ac:dyDescent="0.25">
      <c r="A2106" t="s">
        <v>46</v>
      </c>
      <c r="B2106" t="s">
        <v>10</v>
      </c>
      <c r="C2106" t="s">
        <v>11</v>
      </c>
      <c r="D2106" t="s">
        <v>441</v>
      </c>
      <c r="E2106" s="1">
        <v>42524</v>
      </c>
      <c r="F2106" s="1" t="str">
        <f>TEXT(Sales_tbl[[#This Row],[Order Date]],"MMM")</f>
        <v>Jun</v>
      </c>
      <c r="G2106" s="1" t="str">
        <f>TEXT(Sales_tbl[[#This Row],[Order Date]],"YYY")</f>
        <v>2016</v>
      </c>
      <c r="H2106" t="s">
        <v>27</v>
      </c>
      <c r="I2106">
        <v>8</v>
      </c>
      <c r="J2106" s="4">
        <v>53.35</v>
      </c>
      <c r="K2106" s="4">
        <v>426.8</v>
      </c>
    </row>
    <row r="2107" spans="1:11" x14ac:dyDescent="0.25">
      <c r="A2107" t="s">
        <v>9</v>
      </c>
      <c r="B2107" t="s">
        <v>14</v>
      </c>
      <c r="C2107" t="s">
        <v>11</v>
      </c>
      <c r="D2107" t="s">
        <v>256</v>
      </c>
      <c r="E2107" s="1">
        <v>42524</v>
      </c>
      <c r="F2107" s="1" t="str">
        <f>TEXT(Sales_tbl[[#This Row],[Order Date]],"MMM")</f>
        <v>Jun</v>
      </c>
      <c r="G2107" s="1" t="str">
        <f>TEXT(Sales_tbl[[#This Row],[Order Date]],"YYY")</f>
        <v>2016</v>
      </c>
      <c r="H2107" t="s">
        <v>24</v>
      </c>
      <c r="I2107">
        <v>8</v>
      </c>
      <c r="J2107" s="4">
        <v>17.829999999999998</v>
      </c>
      <c r="K2107" s="4">
        <v>142.63999999999999</v>
      </c>
    </row>
    <row r="2108" spans="1:11" x14ac:dyDescent="0.25">
      <c r="A2108" t="s">
        <v>9</v>
      </c>
      <c r="B2108" t="s">
        <v>21</v>
      </c>
      <c r="C2108" t="s">
        <v>11</v>
      </c>
      <c r="D2108" t="s">
        <v>58</v>
      </c>
      <c r="E2108" s="1">
        <v>42524</v>
      </c>
      <c r="F2108" s="1" t="str">
        <f>TEXT(Sales_tbl[[#This Row],[Order Date]],"MMM")</f>
        <v>Jun</v>
      </c>
      <c r="G2108" s="1" t="str">
        <f>TEXT(Sales_tbl[[#This Row],[Order Date]],"YYY")</f>
        <v>2016</v>
      </c>
      <c r="H2108" t="s">
        <v>13</v>
      </c>
      <c r="I2108">
        <v>2</v>
      </c>
      <c r="J2108" s="4">
        <v>12.42</v>
      </c>
      <c r="K2108" s="4">
        <v>24.84</v>
      </c>
    </row>
    <row r="2109" spans="1:11" x14ac:dyDescent="0.25">
      <c r="A2109" t="s">
        <v>9</v>
      </c>
      <c r="B2109" t="s">
        <v>68</v>
      </c>
      <c r="C2109" t="s">
        <v>11</v>
      </c>
      <c r="D2109" t="s">
        <v>240</v>
      </c>
      <c r="E2109" s="1">
        <v>42524</v>
      </c>
      <c r="F2109" s="1" t="str">
        <f>TEXT(Sales_tbl[[#This Row],[Order Date]],"MMM")</f>
        <v>Jun</v>
      </c>
      <c r="G2109" s="1" t="str">
        <f>TEXT(Sales_tbl[[#This Row],[Order Date]],"YYY")</f>
        <v>2016</v>
      </c>
      <c r="H2109" t="s">
        <v>13</v>
      </c>
      <c r="I2109">
        <v>2</v>
      </c>
      <c r="J2109" s="4">
        <v>12.42</v>
      </c>
      <c r="K2109" s="4">
        <v>24.84</v>
      </c>
    </row>
    <row r="2110" spans="1:11" x14ac:dyDescent="0.25">
      <c r="A2110" t="s">
        <v>9</v>
      </c>
      <c r="B2110" t="s">
        <v>14</v>
      </c>
      <c r="C2110" t="s">
        <v>11</v>
      </c>
      <c r="D2110" t="s">
        <v>390</v>
      </c>
      <c r="E2110" s="1">
        <v>42525</v>
      </c>
      <c r="F2110" s="1" t="str">
        <f>TEXT(Sales_tbl[[#This Row],[Order Date]],"MMM")</f>
        <v>Jun</v>
      </c>
      <c r="G2110" s="1" t="str">
        <f>TEXT(Sales_tbl[[#This Row],[Order Date]],"YYY")</f>
        <v>2016</v>
      </c>
      <c r="H2110" t="s">
        <v>13</v>
      </c>
      <c r="I2110">
        <v>7</v>
      </c>
      <c r="J2110" s="4">
        <v>12.42</v>
      </c>
      <c r="K2110" s="4">
        <v>86.94</v>
      </c>
    </row>
    <row r="2111" spans="1:11" x14ac:dyDescent="0.25">
      <c r="A2111" t="s">
        <v>16</v>
      </c>
      <c r="B2111" t="s">
        <v>52</v>
      </c>
      <c r="C2111" t="s">
        <v>18</v>
      </c>
      <c r="D2111" t="s">
        <v>86</v>
      </c>
      <c r="E2111" s="1">
        <v>42525</v>
      </c>
      <c r="F2111" s="1" t="str">
        <f>TEXT(Sales_tbl[[#This Row],[Order Date]],"MMM")</f>
        <v>Jun</v>
      </c>
      <c r="G2111" s="1" t="str">
        <f>TEXT(Sales_tbl[[#This Row],[Order Date]],"YYY")</f>
        <v>2016</v>
      </c>
      <c r="H2111" t="s">
        <v>20</v>
      </c>
      <c r="I2111">
        <v>5</v>
      </c>
      <c r="J2111" s="4">
        <v>16.32</v>
      </c>
      <c r="K2111" s="4">
        <v>81.599999999999994</v>
      </c>
    </row>
    <row r="2112" spans="1:11" x14ac:dyDescent="0.25">
      <c r="A2112" t="s">
        <v>9</v>
      </c>
      <c r="B2112" t="s">
        <v>21</v>
      </c>
      <c r="C2112" t="s">
        <v>11</v>
      </c>
      <c r="D2112" t="s">
        <v>392</v>
      </c>
      <c r="E2112" s="1">
        <v>42525</v>
      </c>
      <c r="F2112" s="1" t="str">
        <f>TEXT(Sales_tbl[[#This Row],[Order Date]],"MMM")</f>
        <v>Jun</v>
      </c>
      <c r="G2112" s="1" t="str">
        <f>TEXT(Sales_tbl[[#This Row],[Order Date]],"YYY")</f>
        <v>2016</v>
      </c>
      <c r="H2112" t="s">
        <v>13</v>
      </c>
      <c r="I2112">
        <v>1</v>
      </c>
      <c r="J2112" s="4">
        <v>12.42</v>
      </c>
      <c r="K2112" s="4">
        <v>12.42</v>
      </c>
    </row>
    <row r="2113" spans="1:11" x14ac:dyDescent="0.25">
      <c r="A2113" t="s">
        <v>30</v>
      </c>
      <c r="B2113" t="s">
        <v>68</v>
      </c>
      <c r="C2113" t="s">
        <v>11</v>
      </c>
      <c r="D2113" t="s">
        <v>315</v>
      </c>
      <c r="E2113" s="1">
        <v>42525</v>
      </c>
      <c r="F2113" s="1" t="str">
        <f>TEXT(Sales_tbl[[#This Row],[Order Date]],"MMM")</f>
        <v>Jun</v>
      </c>
      <c r="G2113" s="1" t="str">
        <f>TEXT(Sales_tbl[[#This Row],[Order Date]],"YYY")</f>
        <v>2016</v>
      </c>
      <c r="H2113" t="s">
        <v>24</v>
      </c>
      <c r="I2113">
        <v>10</v>
      </c>
      <c r="J2113" s="4">
        <v>17.829999999999998</v>
      </c>
      <c r="K2113" s="4">
        <v>178.29999999999998</v>
      </c>
    </row>
    <row r="2114" spans="1:11" x14ac:dyDescent="0.25">
      <c r="A2114" t="s">
        <v>25</v>
      </c>
      <c r="B2114" t="s">
        <v>17</v>
      </c>
      <c r="C2114" t="s">
        <v>18</v>
      </c>
      <c r="D2114" t="s">
        <v>477</v>
      </c>
      <c r="E2114" s="1">
        <v>42525</v>
      </c>
      <c r="F2114" s="1" t="str">
        <f>TEXT(Sales_tbl[[#This Row],[Order Date]],"MMM")</f>
        <v>Jun</v>
      </c>
      <c r="G2114" s="1" t="str">
        <f>TEXT(Sales_tbl[[#This Row],[Order Date]],"YYY")</f>
        <v>2016</v>
      </c>
      <c r="H2114" t="s">
        <v>20</v>
      </c>
      <c r="I2114">
        <v>5</v>
      </c>
      <c r="J2114" s="4">
        <v>16.32</v>
      </c>
      <c r="K2114" s="4">
        <v>81.599999999999994</v>
      </c>
    </row>
    <row r="2115" spans="1:11" x14ac:dyDescent="0.25">
      <c r="A2115" t="s">
        <v>9</v>
      </c>
      <c r="B2115" t="s">
        <v>10</v>
      </c>
      <c r="C2115" t="s">
        <v>11</v>
      </c>
      <c r="D2115" t="s">
        <v>335</v>
      </c>
      <c r="E2115" s="1">
        <v>42525</v>
      </c>
      <c r="F2115" s="1" t="str">
        <f>TEXT(Sales_tbl[[#This Row],[Order Date]],"MMM")</f>
        <v>Jun</v>
      </c>
      <c r="G2115" s="1" t="str">
        <f>TEXT(Sales_tbl[[#This Row],[Order Date]],"YYY")</f>
        <v>2016</v>
      </c>
      <c r="H2115" t="s">
        <v>20</v>
      </c>
      <c r="I2115">
        <v>9</v>
      </c>
      <c r="J2115" s="4">
        <v>16.32</v>
      </c>
      <c r="K2115" s="4">
        <v>146.88</v>
      </c>
    </row>
    <row r="2116" spans="1:11" x14ac:dyDescent="0.25">
      <c r="A2116" t="s">
        <v>9</v>
      </c>
      <c r="B2116" t="s">
        <v>68</v>
      </c>
      <c r="C2116" t="s">
        <v>11</v>
      </c>
      <c r="D2116" t="s">
        <v>361</v>
      </c>
      <c r="E2116" s="1">
        <v>42525</v>
      </c>
      <c r="F2116" s="1" t="str">
        <f>TEXT(Sales_tbl[[#This Row],[Order Date]],"MMM")</f>
        <v>Jun</v>
      </c>
      <c r="G2116" s="1" t="str">
        <f>TEXT(Sales_tbl[[#This Row],[Order Date]],"YYY")</f>
        <v>2016</v>
      </c>
      <c r="H2116" t="s">
        <v>13</v>
      </c>
      <c r="I2116">
        <v>8</v>
      </c>
      <c r="J2116" s="4">
        <v>12.42</v>
      </c>
      <c r="K2116" s="4">
        <v>99.36</v>
      </c>
    </row>
    <row r="2117" spans="1:11" x14ac:dyDescent="0.25">
      <c r="A2117" t="s">
        <v>25</v>
      </c>
      <c r="B2117" t="s">
        <v>34</v>
      </c>
      <c r="C2117" t="s">
        <v>18</v>
      </c>
      <c r="D2117" t="s">
        <v>74</v>
      </c>
      <c r="E2117" s="1">
        <v>42525</v>
      </c>
      <c r="F2117" s="1" t="str">
        <f>TEXT(Sales_tbl[[#This Row],[Order Date]],"MMM")</f>
        <v>Jun</v>
      </c>
      <c r="G2117" s="1" t="str">
        <f>TEXT(Sales_tbl[[#This Row],[Order Date]],"YYY")</f>
        <v>2016</v>
      </c>
      <c r="H2117" t="s">
        <v>13</v>
      </c>
      <c r="I2117">
        <v>6</v>
      </c>
      <c r="J2117" s="4">
        <v>12.42</v>
      </c>
      <c r="K2117" s="4">
        <v>74.52</v>
      </c>
    </row>
    <row r="2118" spans="1:11" x14ac:dyDescent="0.25">
      <c r="A2118" t="s">
        <v>16</v>
      </c>
      <c r="B2118" t="s">
        <v>34</v>
      </c>
      <c r="C2118" t="s">
        <v>18</v>
      </c>
      <c r="D2118" t="s">
        <v>458</v>
      </c>
      <c r="E2118" s="1">
        <v>42525</v>
      </c>
      <c r="F2118" s="1" t="str">
        <f>TEXT(Sales_tbl[[#This Row],[Order Date]],"MMM")</f>
        <v>Jun</v>
      </c>
      <c r="G2118" s="1" t="str">
        <f>TEXT(Sales_tbl[[#This Row],[Order Date]],"YYY")</f>
        <v>2016</v>
      </c>
      <c r="H2118" t="s">
        <v>20</v>
      </c>
      <c r="I2118">
        <v>1</v>
      </c>
      <c r="J2118" s="4">
        <v>16.32</v>
      </c>
      <c r="K2118" s="4">
        <v>16.32</v>
      </c>
    </row>
    <row r="2119" spans="1:11" x14ac:dyDescent="0.25">
      <c r="A2119" t="s">
        <v>25</v>
      </c>
      <c r="B2119" t="s">
        <v>17</v>
      </c>
      <c r="C2119" t="s">
        <v>18</v>
      </c>
      <c r="D2119" t="s">
        <v>403</v>
      </c>
      <c r="E2119" s="1">
        <v>42525</v>
      </c>
      <c r="F2119" s="1" t="str">
        <f>TEXT(Sales_tbl[[#This Row],[Order Date]],"MMM")</f>
        <v>Jun</v>
      </c>
      <c r="G2119" s="1" t="str">
        <f>TEXT(Sales_tbl[[#This Row],[Order Date]],"YYY")</f>
        <v>2016</v>
      </c>
      <c r="H2119" t="s">
        <v>20</v>
      </c>
      <c r="I2119">
        <v>6</v>
      </c>
      <c r="J2119" s="4">
        <v>16.32</v>
      </c>
      <c r="K2119" s="4">
        <v>97.92</v>
      </c>
    </row>
    <row r="2120" spans="1:11" x14ac:dyDescent="0.25">
      <c r="A2120" t="s">
        <v>9</v>
      </c>
      <c r="B2120" t="s">
        <v>14</v>
      </c>
      <c r="C2120" t="s">
        <v>11</v>
      </c>
      <c r="D2120" t="s">
        <v>519</v>
      </c>
      <c r="E2120" s="1">
        <v>42525</v>
      </c>
      <c r="F2120" s="1" t="str">
        <f>TEXT(Sales_tbl[[#This Row],[Order Date]],"MMM")</f>
        <v>Jun</v>
      </c>
      <c r="G2120" s="1" t="str">
        <f>TEXT(Sales_tbl[[#This Row],[Order Date]],"YYY")</f>
        <v>2016</v>
      </c>
      <c r="H2120" t="s">
        <v>24</v>
      </c>
      <c r="I2120">
        <v>2</v>
      </c>
      <c r="J2120" s="4">
        <v>17.829999999999998</v>
      </c>
      <c r="K2120" s="4">
        <v>35.659999999999997</v>
      </c>
    </row>
    <row r="2121" spans="1:11" x14ac:dyDescent="0.25">
      <c r="A2121" t="s">
        <v>46</v>
      </c>
      <c r="B2121" t="s">
        <v>21</v>
      </c>
      <c r="C2121" t="s">
        <v>11</v>
      </c>
      <c r="D2121" t="s">
        <v>392</v>
      </c>
      <c r="E2121" s="1">
        <v>42525</v>
      </c>
      <c r="F2121" s="1" t="str">
        <f>TEXT(Sales_tbl[[#This Row],[Order Date]],"MMM")</f>
        <v>Jun</v>
      </c>
      <c r="G2121" s="1" t="str">
        <f>TEXT(Sales_tbl[[#This Row],[Order Date]],"YYY")</f>
        <v>2016</v>
      </c>
      <c r="H2121" t="s">
        <v>13</v>
      </c>
      <c r="I2121">
        <v>5</v>
      </c>
      <c r="J2121" s="4">
        <v>12.42</v>
      </c>
      <c r="K2121" s="4">
        <v>62.1</v>
      </c>
    </row>
    <row r="2122" spans="1:11" x14ac:dyDescent="0.25">
      <c r="A2122" t="s">
        <v>9</v>
      </c>
      <c r="B2122" t="s">
        <v>10</v>
      </c>
      <c r="C2122" t="s">
        <v>11</v>
      </c>
      <c r="D2122" t="s">
        <v>149</v>
      </c>
      <c r="E2122" s="1">
        <v>42525</v>
      </c>
      <c r="F2122" s="1" t="str">
        <f>TEXT(Sales_tbl[[#This Row],[Order Date]],"MMM")</f>
        <v>Jun</v>
      </c>
      <c r="G2122" s="1" t="str">
        <f>TEXT(Sales_tbl[[#This Row],[Order Date]],"YYY")</f>
        <v>2016</v>
      </c>
      <c r="H2122" t="s">
        <v>24</v>
      </c>
      <c r="I2122">
        <v>10</v>
      </c>
      <c r="J2122" s="4">
        <v>17.829999999999998</v>
      </c>
      <c r="K2122" s="4">
        <v>178.29999999999998</v>
      </c>
    </row>
    <row r="2123" spans="1:11" x14ac:dyDescent="0.25">
      <c r="A2123" t="s">
        <v>16</v>
      </c>
      <c r="B2123" t="s">
        <v>52</v>
      </c>
      <c r="C2123" t="s">
        <v>18</v>
      </c>
      <c r="D2123" t="s">
        <v>67</v>
      </c>
      <c r="E2123" s="1">
        <v>42525</v>
      </c>
      <c r="F2123" s="1" t="str">
        <f>TEXT(Sales_tbl[[#This Row],[Order Date]],"MMM")</f>
        <v>Jun</v>
      </c>
      <c r="G2123" s="1" t="str">
        <f>TEXT(Sales_tbl[[#This Row],[Order Date]],"YYY")</f>
        <v>2016</v>
      </c>
      <c r="H2123" t="s">
        <v>20</v>
      </c>
      <c r="I2123">
        <v>5</v>
      </c>
      <c r="J2123" s="4">
        <v>16.32</v>
      </c>
      <c r="K2123" s="4">
        <v>81.599999999999994</v>
      </c>
    </row>
    <row r="2124" spans="1:11" x14ac:dyDescent="0.25">
      <c r="A2124" t="s">
        <v>25</v>
      </c>
      <c r="B2124" t="s">
        <v>34</v>
      </c>
      <c r="C2124" t="s">
        <v>18</v>
      </c>
      <c r="D2124" t="s">
        <v>301</v>
      </c>
      <c r="E2124" s="1">
        <v>42525</v>
      </c>
      <c r="F2124" s="1" t="str">
        <f>TEXT(Sales_tbl[[#This Row],[Order Date]],"MMM")</f>
        <v>Jun</v>
      </c>
      <c r="G2124" s="1" t="str">
        <f>TEXT(Sales_tbl[[#This Row],[Order Date]],"YYY")</f>
        <v>2016</v>
      </c>
      <c r="H2124" t="s">
        <v>20</v>
      </c>
      <c r="I2124">
        <v>4</v>
      </c>
      <c r="J2124" s="4">
        <v>16.32</v>
      </c>
      <c r="K2124" s="4">
        <v>65.28</v>
      </c>
    </row>
    <row r="2125" spans="1:11" x14ac:dyDescent="0.25">
      <c r="A2125" t="s">
        <v>9</v>
      </c>
      <c r="B2125" t="s">
        <v>21</v>
      </c>
      <c r="C2125" t="s">
        <v>11</v>
      </c>
      <c r="D2125" t="s">
        <v>93</v>
      </c>
      <c r="E2125" s="1">
        <v>42525</v>
      </c>
      <c r="F2125" s="1" t="str">
        <f>TEXT(Sales_tbl[[#This Row],[Order Date]],"MMM")</f>
        <v>Jun</v>
      </c>
      <c r="G2125" s="1" t="str">
        <f>TEXT(Sales_tbl[[#This Row],[Order Date]],"YYY")</f>
        <v>2016</v>
      </c>
      <c r="H2125" t="s">
        <v>27</v>
      </c>
      <c r="I2125">
        <v>10</v>
      </c>
      <c r="J2125" s="4">
        <v>53.35</v>
      </c>
      <c r="K2125" s="4">
        <v>533.5</v>
      </c>
    </row>
    <row r="2126" spans="1:11" x14ac:dyDescent="0.25">
      <c r="A2126" t="s">
        <v>25</v>
      </c>
      <c r="B2126" t="s">
        <v>17</v>
      </c>
      <c r="C2126" t="s">
        <v>18</v>
      </c>
      <c r="D2126" t="s">
        <v>71</v>
      </c>
      <c r="E2126" s="1">
        <v>42525</v>
      </c>
      <c r="F2126" s="1" t="str">
        <f>TEXT(Sales_tbl[[#This Row],[Order Date]],"MMM")</f>
        <v>Jun</v>
      </c>
      <c r="G2126" s="1" t="str">
        <f>TEXT(Sales_tbl[[#This Row],[Order Date]],"YYY")</f>
        <v>2016</v>
      </c>
      <c r="H2126" t="s">
        <v>13</v>
      </c>
      <c r="I2126">
        <v>4</v>
      </c>
      <c r="J2126" s="4">
        <v>12.42</v>
      </c>
      <c r="K2126" s="4">
        <v>49.68</v>
      </c>
    </row>
    <row r="2127" spans="1:11" x14ac:dyDescent="0.25">
      <c r="A2127" t="s">
        <v>9</v>
      </c>
      <c r="B2127" t="s">
        <v>21</v>
      </c>
      <c r="C2127" t="s">
        <v>11</v>
      </c>
      <c r="D2127" t="s">
        <v>543</v>
      </c>
      <c r="E2127" s="1">
        <v>42525</v>
      </c>
      <c r="F2127" s="1" t="str">
        <f>TEXT(Sales_tbl[[#This Row],[Order Date]],"MMM")</f>
        <v>Jun</v>
      </c>
      <c r="G2127" s="1" t="str">
        <f>TEXT(Sales_tbl[[#This Row],[Order Date]],"YYY")</f>
        <v>2016</v>
      </c>
      <c r="H2127" t="s">
        <v>27</v>
      </c>
      <c r="I2127">
        <v>1</v>
      </c>
      <c r="J2127" s="4">
        <v>53.35</v>
      </c>
      <c r="K2127" s="4">
        <v>53.35</v>
      </c>
    </row>
    <row r="2128" spans="1:11" x14ac:dyDescent="0.25">
      <c r="A2128" t="s">
        <v>25</v>
      </c>
      <c r="B2128" t="s">
        <v>17</v>
      </c>
      <c r="C2128" t="s">
        <v>18</v>
      </c>
      <c r="D2128" t="s">
        <v>66</v>
      </c>
      <c r="E2128" s="1">
        <v>42526</v>
      </c>
      <c r="F2128" s="1" t="str">
        <f>TEXT(Sales_tbl[[#This Row],[Order Date]],"MMM")</f>
        <v>Jun</v>
      </c>
      <c r="G2128" s="1" t="str">
        <f>TEXT(Sales_tbl[[#This Row],[Order Date]],"YYY")</f>
        <v>2016</v>
      </c>
      <c r="H2128" t="s">
        <v>13</v>
      </c>
      <c r="I2128">
        <v>8</v>
      </c>
      <c r="J2128" s="4">
        <v>12.42</v>
      </c>
      <c r="K2128" s="4">
        <v>99.36</v>
      </c>
    </row>
    <row r="2129" spans="1:11" x14ac:dyDescent="0.25">
      <c r="A2129" t="s">
        <v>46</v>
      </c>
      <c r="B2129" t="s">
        <v>21</v>
      </c>
      <c r="C2129" t="s">
        <v>11</v>
      </c>
      <c r="D2129" t="s">
        <v>273</v>
      </c>
      <c r="E2129" s="1">
        <v>42526</v>
      </c>
      <c r="F2129" s="1" t="str">
        <f>TEXT(Sales_tbl[[#This Row],[Order Date]],"MMM")</f>
        <v>Jun</v>
      </c>
      <c r="G2129" s="1" t="str">
        <f>TEXT(Sales_tbl[[#This Row],[Order Date]],"YYY")</f>
        <v>2016</v>
      </c>
      <c r="H2129" t="s">
        <v>13</v>
      </c>
      <c r="I2129">
        <v>10</v>
      </c>
      <c r="J2129" s="4">
        <v>12.42</v>
      </c>
      <c r="K2129" s="4">
        <v>124.2</v>
      </c>
    </row>
    <row r="2130" spans="1:11" x14ac:dyDescent="0.25">
      <c r="A2130" t="s">
        <v>9</v>
      </c>
      <c r="B2130" t="s">
        <v>68</v>
      </c>
      <c r="C2130" t="s">
        <v>11</v>
      </c>
      <c r="D2130" t="s">
        <v>304</v>
      </c>
      <c r="E2130" s="1">
        <v>42526</v>
      </c>
      <c r="F2130" s="1" t="str">
        <f>TEXT(Sales_tbl[[#This Row],[Order Date]],"MMM")</f>
        <v>Jun</v>
      </c>
      <c r="G2130" s="1" t="str">
        <f>TEXT(Sales_tbl[[#This Row],[Order Date]],"YYY")</f>
        <v>2016</v>
      </c>
      <c r="H2130" t="s">
        <v>20</v>
      </c>
      <c r="I2130">
        <v>7</v>
      </c>
      <c r="J2130" s="4">
        <v>16.32</v>
      </c>
      <c r="K2130" s="4">
        <v>114.24000000000001</v>
      </c>
    </row>
    <row r="2131" spans="1:11" x14ac:dyDescent="0.25">
      <c r="A2131" t="s">
        <v>46</v>
      </c>
      <c r="B2131" t="s">
        <v>14</v>
      </c>
      <c r="C2131" t="s">
        <v>11</v>
      </c>
      <c r="D2131" t="s">
        <v>92</v>
      </c>
      <c r="E2131" s="1">
        <v>42526</v>
      </c>
      <c r="F2131" s="1" t="str">
        <f>TEXT(Sales_tbl[[#This Row],[Order Date]],"MMM")</f>
        <v>Jun</v>
      </c>
      <c r="G2131" s="1" t="str">
        <f>TEXT(Sales_tbl[[#This Row],[Order Date]],"YYY")</f>
        <v>2016</v>
      </c>
      <c r="H2131" t="s">
        <v>13</v>
      </c>
      <c r="I2131">
        <v>2</v>
      </c>
      <c r="J2131" s="4">
        <v>12.42</v>
      </c>
      <c r="K2131" s="4">
        <v>24.84</v>
      </c>
    </row>
    <row r="2132" spans="1:11" x14ac:dyDescent="0.25">
      <c r="A2132" t="s">
        <v>46</v>
      </c>
      <c r="B2132" t="s">
        <v>10</v>
      </c>
      <c r="C2132" t="s">
        <v>11</v>
      </c>
      <c r="D2132" t="s">
        <v>50</v>
      </c>
      <c r="E2132" s="1">
        <v>42526</v>
      </c>
      <c r="F2132" s="1" t="str">
        <f>TEXT(Sales_tbl[[#This Row],[Order Date]],"MMM")</f>
        <v>Jun</v>
      </c>
      <c r="G2132" s="1" t="str">
        <f>TEXT(Sales_tbl[[#This Row],[Order Date]],"YYY")</f>
        <v>2016</v>
      </c>
      <c r="H2132" t="s">
        <v>20</v>
      </c>
      <c r="I2132">
        <v>8</v>
      </c>
      <c r="J2132" s="4">
        <v>16.32</v>
      </c>
      <c r="K2132" s="4">
        <v>130.56</v>
      </c>
    </row>
    <row r="2133" spans="1:11" x14ac:dyDescent="0.25">
      <c r="A2133" t="s">
        <v>9</v>
      </c>
      <c r="B2133" t="s">
        <v>10</v>
      </c>
      <c r="C2133" t="s">
        <v>11</v>
      </c>
      <c r="D2133" t="s">
        <v>432</v>
      </c>
      <c r="E2133" s="1">
        <v>42526</v>
      </c>
      <c r="F2133" s="1" t="str">
        <f>TEXT(Sales_tbl[[#This Row],[Order Date]],"MMM")</f>
        <v>Jun</v>
      </c>
      <c r="G2133" s="1" t="str">
        <f>TEXT(Sales_tbl[[#This Row],[Order Date]],"YYY")</f>
        <v>2016</v>
      </c>
      <c r="H2133" t="s">
        <v>13</v>
      </c>
      <c r="I2133">
        <v>1</v>
      </c>
      <c r="J2133" s="4">
        <v>12.42</v>
      </c>
      <c r="K2133" s="4">
        <v>12.42</v>
      </c>
    </row>
    <row r="2134" spans="1:11" x14ac:dyDescent="0.25">
      <c r="A2134" t="s">
        <v>25</v>
      </c>
      <c r="B2134" t="s">
        <v>34</v>
      </c>
      <c r="C2134" t="s">
        <v>18</v>
      </c>
      <c r="D2134" t="s">
        <v>109</v>
      </c>
      <c r="E2134" s="1">
        <v>42526</v>
      </c>
      <c r="F2134" s="1" t="str">
        <f>TEXT(Sales_tbl[[#This Row],[Order Date]],"MMM")</f>
        <v>Jun</v>
      </c>
      <c r="G2134" s="1" t="str">
        <f>TEXT(Sales_tbl[[#This Row],[Order Date]],"YYY")</f>
        <v>2016</v>
      </c>
      <c r="H2134" t="s">
        <v>27</v>
      </c>
      <c r="I2134">
        <v>8</v>
      </c>
      <c r="J2134" s="4">
        <v>53.35</v>
      </c>
      <c r="K2134" s="4">
        <v>426.8</v>
      </c>
    </row>
    <row r="2135" spans="1:11" x14ac:dyDescent="0.25">
      <c r="A2135" t="s">
        <v>9</v>
      </c>
      <c r="B2135" t="s">
        <v>10</v>
      </c>
      <c r="C2135" t="s">
        <v>11</v>
      </c>
      <c r="D2135" t="s">
        <v>194</v>
      </c>
      <c r="E2135" s="1">
        <v>42526</v>
      </c>
      <c r="F2135" s="1" t="str">
        <f>TEXT(Sales_tbl[[#This Row],[Order Date]],"MMM")</f>
        <v>Jun</v>
      </c>
      <c r="G2135" s="1" t="str">
        <f>TEXT(Sales_tbl[[#This Row],[Order Date]],"YYY")</f>
        <v>2016</v>
      </c>
      <c r="H2135" t="s">
        <v>13</v>
      </c>
      <c r="I2135">
        <v>4</v>
      </c>
      <c r="J2135" s="4">
        <v>12.42</v>
      </c>
      <c r="K2135" s="4">
        <v>49.68</v>
      </c>
    </row>
    <row r="2136" spans="1:11" x14ac:dyDescent="0.25">
      <c r="A2136" t="s">
        <v>16</v>
      </c>
      <c r="B2136" t="s">
        <v>52</v>
      </c>
      <c r="C2136" t="s">
        <v>18</v>
      </c>
      <c r="D2136" t="s">
        <v>76</v>
      </c>
      <c r="E2136" s="1">
        <v>42526</v>
      </c>
      <c r="F2136" s="1" t="str">
        <f>TEXT(Sales_tbl[[#This Row],[Order Date]],"MMM")</f>
        <v>Jun</v>
      </c>
      <c r="G2136" s="1" t="str">
        <f>TEXT(Sales_tbl[[#This Row],[Order Date]],"YYY")</f>
        <v>2016</v>
      </c>
      <c r="H2136" t="s">
        <v>13</v>
      </c>
      <c r="I2136">
        <v>2</v>
      </c>
      <c r="J2136" s="4">
        <v>12.42</v>
      </c>
      <c r="K2136" s="4">
        <v>24.84</v>
      </c>
    </row>
    <row r="2137" spans="1:11" x14ac:dyDescent="0.25">
      <c r="A2137" t="s">
        <v>9</v>
      </c>
      <c r="B2137" t="s">
        <v>21</v>
      </c>
      <c r="C2137" t="s">
        <v>11</v>
      </c>
      <c r="D2137" t="s">
        <v>171</v>
      </c>
      <c r="E2137" s="1">
        <v>42526</v>
      </c>
      <c r="F2137" s="1" t="str">
        <f>TEXT(Sales_tbl[[#This Row],[Order Date]],"MMM")</f>
        <v>Jun</v>
      </c>
      <c r="G2137" s="1" t="str">
        <f>TEXT(Sales_tbl[[#This Row],[Order Date]],"YYY")</f>
        <v>2016</v>
      </c>
      <c r="H2137" t="s">
        <v>24</v>
      </c>
      <c r="I2137">
        <v>6</v>
      </c>
      <c r="J2137" s="4">
        <v>17.829999999999998</v>
      </c>
      <c r="K2137" s="4">
        <v>106.97999999999999</v>
      </c>
    </row>
    <row r="2138" spans="1:11" x14ac:dyDescent="0.25">
      <c r="A2138" t="s">
        <v>46</v>
      </c>
      <c r="B2138" t="s">
        <v>21</v>
      </c>
      <c r="C2138" t="s">
        <v>11</v>
      </c>
      <c r="D2138" t="s">
        <v>362</v>
      </c>
      <c r="E2138" s="1">
        <v>42526</v>
      </c>
      <c r="F2138" s="1" t="str">
        <f>TEXT(Sales_tbl[[#This Row],[Order Date]],"MMM")</f>
        <v>Jun</v>
      </c>
      <c r="G2138" s="1" t="str">
        <f>TEXT(Sales_tbl[[#This Row],[Order Date]],"YYY")</f>
        <v>2016</v>
      </c>
      <c r="H2138" t="s">
        <v>24</v>
      </c>
      <c r="I2138">
        <v>1</v>
      </c>
      <c r="J2138" s="4">
        <v>17.829999999999998</v>
      </c>
      <c r="K2138" s="4">
        <v>17.829999999999998</v>
      </c>
    </row>
    <row r="2139" spans="1:11" x14ac:dyDescent="0.25">
      <c r="A2139" t="s">
        <v>30</v>
      </c>
      <c r="B2139" t="s">
        <v>14</v>
      </c>
      <c r="C2139" t="s">
        <v>11</v>
      </c>
      <c r="D2139" t="s">
        <v>470</v>
      </c>
      <c r="E2139" s="1">
        <v>42526</v>
      </c>
      <c r="F2139" s="1" t="str">
        <f>TEXT(Sales_tbl[[#This Row],[Order Date]],"MMM")</f>
        <v>Jun</v>
      </c>
      <c r="G2139" s="1" t="str">
        <f>TEXT(Sales_tbl[[#This Row],[Order Date]],"YYY")</f>
        <v>2016</v>
      </c>
      <c r="H2139" t="s">
        <v>24</v>
      </c>
      <c r="I2139">
        <v>5</v>
      </c>
      <c r="J2139" s="4">
        <v>17.829999999999998</v>
      </c>
      <c r="K2139" s="4">
        <v>89.149999999999991</v>
      </c>
    </row>
    <row r="2140" spans="1:11" x14ac:dyDescent="0.25">
      <c r="A2140" t="s">
        <v>9</v>
      </c>
      <c r="B2140" t="s">
        <v>10</v>
      </c>
      <c r="C2140" t="s">
        <v>11</v>
      </c>
      <c r="D2140" t="s">
        <v>296</v>
      </c>
      <c r="E2140" s="1">
        <v>42526</v>
      </c>
      <c r="F2140" s="1" t="str">
        <f>TEXT(Sales_tbl[[#This Row],[Order Date]],"MMM")</f>
        <v>Jun</v>
      </c>
      <c r="G2140" s="1" t="str">
        <f>TEXT(Sales_tbl[[#This Row],[Order Date]],"YYY")</f>
        <v>2016</v>
      </c>
      <c r="H2140" t="s">
        <v>24</v>
      </c>
      <c r="I2140">
        <v>9</v>
      </c>
      <c r="J2140" s="4">
        <v>17.829999999999998</v>
      </c>
      <c r="K2140" s="4">
        <v>160.46999999999997</v>
      </c>
    </row>
    <row r="2141" spans="1:11" x14ac:dyDescent="0.25">
      <c r="A2141" t="s">
        <v>16</v>
      </c>
      <c r="B2141" t="s">
        <v>17</v>
      </c>
      <c r="C2141" t="s">
        <v>18</v>
      </c>
      <c r="D2141" t="s">
        <v>544</v>
      </c>
      <c r="E2141" s="1">
        <v>42526</v>
      </c>
      <c r="F2141" s="1" t="str">
        <f>TEXT(Sales_tbl[[#This Row],[Order Date]],"MMM")</f>
        <v>Jun</v>
      </c>
      <c r="G2141" s="1" t="str">
        <f>TEXT(Sales_tbl[[#This Row],[Order Date]],"YYY")</f>
        <v>2016</v>
      </c>
      <c r="H2141" t="s">
        <v>24</v>
      </c>
      <c r="I2141">
        <v>8</v>
      </c>
      <c r="J2141" s="4">
        <v>17.829999999999998</v>
      </c>
      <c r="K2141" s="4">
        <v>142.63999999999999</v>
      </c>
    </row>
    <row r="2142" spans="1:11" x14ac:dyDescent="0.25">
      <c r="A2142" t="s">
        <v>30</v>
      </c>
      <c r="B2142" t="s">
        <v>21</v>
      </c>
      <c r="C2142" t="s">
        <v>11</v>
      </c>
      <c r="D2142" t="s">
        <v>459</v>
      </c>
      <c r="E2142" s="1">
        <v>42526</v>
      </c>
      <c r="F2142" s="1" t="str">
        <f>TEXT(Sales_tbl[[#This Row],[Order Date]],"MMM")</f>
        <v>Jun</v>
      </c>
      <c r="G2142" s="1" t="str">
        <f>TEXT(Sales_tbl[[#This Row],[Order Date]],"YYY")</f>
        <v>2016</v>
      </c>
      <c r="H2142" t="s">
        <v>20</v>
      </c>
      <c r="I2142">
        <v>5</v>
      </c>
      <c r="J2142" s="4">
        <v>16.32</v>
      </c>
      <c r="K2142" s="4">
        <v>81.599999999999994</v>
      </c>
    </row>
    <row r="2143" spans="1:11" x14ac:dyDescent="0.25">
      <c r="A2143" t="s">
        <v>25</v>
      </c>
      <c r="B2143" t="s">
        <v>52</v>
      </c>
      <c r="C2143" t="s">
        <v>18</v>
      </c>
      <c r="D2143" t="s">
        <v>176</v>
      </c>
      <c r="E2143" s="1">
        <v>42526</v>
      </c>
      <c r="F2143" s="1" t="str">
        <f>TEXT(Sales_tbl[[#This Row],[Order Date]],"MMM")</f>
        <v>Jun</v>
      </c>
      <c r="G2143" s="1" t="str">
        <f>TEXT(Sales_tbl[[#This Row],[Order Date]],"YYY")</f>
        <v>2016</v>
      </c>
      <c r="H2143" t="s">
        <v>24</v>
      </c>
      <c r="I2143">
        <v>8</v>
      </c>
      <c r="J2143" s="4">
        <v>17.829999999999998</v>
      </c>
      <c r="K2143" s="4">
        <v>142.63999999999999</v>
      </c>
    </row>
    <row r="2144" spans="1:11" x14ac:dyDescent="0.25">
      <c r="A2144" t="s">
        <v>25</v>
      </c>
      <c r="B2144" t="s">
        <v>17</v>
      </c>
      <c r="C2144" t="s">
        <v>18</v>
      </c>
      <c r="D2144" t="s">
        <v>239</v>
      </c>
      <c r="E2144" s="1">
        <v>42527</v>
      </c>
      <c r="F2144" s="1" t="str">
        <f>TEXT(Sales_tbl[[#This Row],[Order Date]],"MMM")</f>
        <v>Jun</v>
      </c>
      <c r="G2144" s="1" t="str">
        <f>TEXT(Sales_tbl[[#This Row],[Order Date]],"YYY")</f>
        <v>2016</v>
      </c>
      <c r="H2144" t="s">
        <v>13</v>
      </c>
      <c r="I2144">
        <v>7</v>
      </c>
      <c r="J2144" s="4">
        <v>12.42</v>
      </c>
      <c r="K2144" s="4">
        <v>86.94</v>
      </c>
    </row>
    <row r="2145" spans="1:11" x14ac:dyDescent="0.25">
      <c r="A2145" t="s">
        <v>46</v>
      </c>
      <c r="B2145" t="s">
        <v>14</v>
      </c>
      <c r="C2145" t="s">
        <v>11</v>
      </c>
      <c r="D2145" t="s">
        <v>39</v>
      </c>
      <c r="E2145" s="1">
        <v>42527</v>
      </c>
      <c r="F2145" s="1" t="str">
        <f>TEXT(Sales_tbl[[#This Row],[Order Date]],"MMM")</f>
        <v>Jun</v>
      </c>
      <c r="G2145" s="1" t="str">
        <f>TEXT(Sales_tbl[[#This Row],[Order Date]],"YYY")</f>
        <v>2016</v>
      </c>
      <c r="H2145" t="s">
        <v>20</v>
      </c>
      <c r="I2145">
        <v>5</v>
      </c>
      <c r="J2145" s="4">
        <v>16.32</v>
      </c>
      <c r="K2145" s="4">
        <v>81.599999999999994</v>
      </c>
    </row>
    <row r="2146" spans="1:11" x14ac:dyDescent="0.25">
      <c r="A2146" t="s">
        <v>46</v>
      </c>
      <c r="B2146" t="s">
        <v>10</v>
      </c>
      <c r="C2146" t="s">
        <v>11</v>
      </c>
      <c r="D2146" t="s">
        <v>305</v>
      </c>
      <c r="E2146" s="1">
        <v>42527</v>
      </c>
      <c r="F2146" s="1" t="str">
        <f>TEXT(Sales_tbl[[#This Row],[Order Date]],"MMM")</f>
        <v>Jun</v>
      </c>
      <c r="G2146" s="1" t="str">
        <f>TEXT(Sales_tbl[[#This Row],[Order Date]],"YYY")</f>
        <v>2016</v>
      </c>
      <c r="H2146" t="s">
        <v>13</v>
      </c>
      <c r="I2146">
        <v>4</v>
      </c>
      <c r="J2146" s="4">
        <v>12.42</v>
      </c>
      <c r="K2146" s="4">
        <v>49.68</v>
      </c>
    </row>
    <row r="2147" spans="1:11" x14ac:dyDescent="0.25">
      <c r="A2147" t="s">
        <v>9</v>
      </c>
      <c r="B2147" t="s">
        <v>68</v>
      </c>
      <c r="C2147" t="s">
        <v>11</v>
      </c>
      <c r="D2147" t="s">
        <v>531</v>
      </c>
      <c r="E2147" s="1">
        <v>42527</v>
      </c>
      <c r="F2147" s="1" t="str">
        <f>TEXT(Sales_tbl[[#This Row],[Order Date]],"MMM")</f>
        <v>Jun</v>
      </c>
      <c r="G2147" s="1" t="str">
        <f>TEXT(Sales_tbl[[#This Row],[Order Date]],"YYY")</f>
        <v>2016</v>
      </c>
      <c r="H2147" t="s">
        <v>27</v>
      </c>
      <c r="I2147">
        <v>5</v>
      </c>
      <c r="J2147" s="4">
        <v>53.35</v>
      </c>
      <c r="K2147" s="4">
        <v>266.75</v>
      </c>
    </row>
    <row r="2148" spans="1:11" x14ac:dyDescent="0.25">
      <c r="A2148" t="s">
        <v>9</v>
      </c>
      <c r="B2148" t="s">
        <v>10</v>
      </c>
      <c r="C2148" t="s">
        <v>11</v>
      </c>
      <c r="D2148" t="s">
        <v>447</v>
      </c>
      <c r="E2148" s="1">
        <v>42527</v>
      </c>
      <c r="F2148" s="1" t="str">
        <f>TEXT(Sales_tbl[[#This Row],[Order Date]],"MMM")</f>
        <v>Jun</v>
      </c>
      <c r="G2148" s="1" t="str">
        <f>TEXT(Sales_tbl[[#This Row],[Order Date]],"YYY")</f>
        <v>2016</v>
      </c>
      <c r="H2148" t="s">
        <v>24</v>
      </c>
      <c r="I2148">
        <v>10</v>
      </c>
      <c r="J2148" s="4">
        <v>17.829999999999998</v>
      </c>
      <c r="K2148" s="4">
        <v>178.29999999999998</v>
      </c>
    </row>
    <row r="2149" spans="1:11" x14ac:dyDescent="0.25">
      <c r="A2149" t="s">
        <v>25</v>
      </c>
      <c r="B2149" t="s">
        <v>52</v>
      </c>
      <c r="C2149" t="s">
        <v>18</v>
      </c>
      <c r="D2149" t="s">
        <v>365</v>
      </c>
      <c r="E2149" s="1">
        <v>42527</v>
      </c>
      <c r="F2149" s="1" t="str">
        <f>TEXT(Sales_tbl[[#This Row],[Order Date]],"MMM")</f>
        <v>Jun</v>
      </c>
      <c r="G2149" s="1" t="str">
        <f>TEXT(Sales_tbl[[#This Row],[Order Date]],"YYY")</f>
        <v>2016</v>
      </c>
      <c r="H2149" t="s">
        <v>13</v>
      </c>
      <c r="I2149">
        <v>7</v>
      </c>
      <c r="J2149" s="4">
        <v>12.42</v>
      </c>
      <c r="K2149" s="4">
        <v>86.94</v>
      </c>
    </row>
    <row r="2150" spans="1:11" x14ac:dyDescent="0.25">
      <c r="A2150" t="s">
        <v>16</v>
      </c>
      <c r="B2150" t="s">
        <v>34</v>
      </c>
      <c r="C2150" t="s">
        <v>18</v>
      </c>
      <c r="D2150" t="s">
        <v>251</v>
      </c>
      <c r="E2150" s="1">
        <v>42527</v>
      </c>
      <c r="F2150" s="1" t="str">
        <f>TEXT(Sales_tbl[[#This Row],[Order Date]],"MMM")</f>
        <v>Jun</v>
      </c>
      <c r="G2150" s="1" t="str">
        <f>TEXT(Sales_tbl[[#This Row],[Order Date]],"YYY")</f>
        <v>2016</v>
      </c>
      <c r="H2150" t="s">
        <v>24</v>
      </c>
      <c r="I2150">
        <v>9</v>
      </c>
      <c r="J2150" s="4">
        <v>17.829999999999998</v>
      </c>
      <c r="K2150" s="4">
        <v>160.46999999999997</v>
      </c>
    </row>
    <row r="2151" spans="1:11" x14ac:dyDescent="0.25">
      <c r="A2151" t="s">
        <v>9</v>
      </c>
      <c r="B2151" t="s">
        <v>10</v>
      </c>
      <c r="C2151" t="s">
        <v>11</v>
      </c>
      <c r="D2151" t="s">
        <v>244</v>
      </c>
      <c r="E2151" s="1">
        <v>42527</v>
      </c>
      <c r="F2151" s="1" t="str">
        <f>TEXT(Sales_tbl[[#This Row],[Order Date]],"MMM")</f>
        <v>Jun</v>
      </c>
      <c r="G2151" s="1" t="str">
        <f>TEXT(Sales_tbl[[#This Row],[Order Date]],"YYY")</f>
        <v>2016</v>
      </c>
      <c r="H2151" t="s">
        <v>27</v>
      </c>
      <c r="I2151">
        <v>8</v>
      </c>
      <c r="J2151" s="4">
        <v>53.35</v>
      </c>
      <c r="K2151" s="4">
        <v>426.8</v>
      </c>
    </row>
    <row r="2152" spans="1:11" x14ac:dyDescent="0.25">
      <c r="A2152" t="s">
        <v>25</v>
      </c>
      <c r="B2152" t="s">
        <v>34</v>
      </c>
      <c r="C2152" t="s">
        <v>18</v>
      </c>
      <c r="D2152" t="s">
        <v>371</v>
      </c>
      <c r="E2152" s="1">
        <v>42527</v>
      </c>
      <c r="F2152" s="1" t="str">
        <f>TEXT(Sales_tbl[[#This Row],[Order Date]],"MMM")</f>
        <v>Jun</v>
      </c>
      <c r="G2152" s="1" t="str">
        <f>TEXT(Sales_tbl[[#This Row],[Order Date]],"YYY")</f>
        <v>2016</v>
      </c>
      <c r="H2152" t="s">
        <v>24</v>
      </c>
      <c r="I2152">
        <v>3</v>
      </c>
      <c r="J2152" s="4">
        <v>17.829999999999998</v>
      </c>
      <c r="K2152" s="4">
        <v>53.489999999999995</v>
      </c>
    </row>
    <row r="2153" spans="1:11" x14ac:dyDescent="0.25">
      <c r="A2153" t="s">
        <v>30</v>
      </c>
      <c r="B2153" t="s">
        <v>14</v>
      </c>
      <c r="C2153" t="s">
        <v>11</v>
      </c>
      <c r="D2153" t="s">
        <v>316</v>
      </c>
      <c r="E2153" s="1">
        <v>42527</v>
      </c>
      <c r="F2153" s="1" t="str">
        <f>TEXT(Sales_tbl[[#This Row],[Order Date]],"MMM")</f>
        <v>Jun</v>
      </c>
      <c r="G2153" s="1" t="str">
        <f>TEXT(Sales_tbl[[#This Row],[Order Date]],"YYY")</f>
        <v>2016</v>
      </c>
      <c r="H2153" t="s">
        <v>13</v>
      </c>
      <c r="I2153">
        <v>10</v>
      </c>
      <c r="J2153" s="4">
        <v>12.42</v>
      </c>
      <c r="K2153" s="4">
        <v>124.2</v>
      </c>
    </row>
    <row r="2154" spans="1:11" x14ac:dyDescent="0.25">
      <c r="A2154" t="s">
        <v>46</v>
      </c>
      <c r="B2154" t="s">
        <v>10</v>
      </c>
      <c r="C2154" t="s">
        <v>11</v>
      </c>
      <c r="D2154" t="s">
        <v>101</v>
      </c>
      <c r="E2154" s="1">
        <v>42527</v>
      </c>
      <c r="F2154" s="1" t="str">
        <f>TEXT(Sales_tbl[[#This Row],[Order Date]],"MMM")</f>
        <v>Jun</v>
      </c>
      <c r="G2154" s="1" t="str">
        <f>TEXT(Sales_tbl[[#This Row],[Order Date]],"YYY")</f>
        <v>2016</v>
      </c>
      <c r="H2154" t="s">
        <v>24</v>
      </c>
      <c r="I2154">
        <v>5</v>
      </c>
      <c r="J2154" s="4">
        <v>17.829999999999998</v>
      </c>
      <c r="K2154" s="4">
        <v>89.149999999999991</v>
      </c>
    </row>
    <row r="2155" spans="1:11" x14ac:dyDescent="0.25">
      <c r="A2155" t="s">
        <v>9</v>
      </c>
      <c r="B2155" t="s">
        <v>10</v>
      </c>
      <c r="C2155" t="s">
        <v>11</v>
      </c>
      <c r="D2155" t="s">
        <v>335</v>
      </c>
      <c r="E2155" s="1">
        <v>42527</v>
      </c>
      <c r="F2155" s="1" t="str">
        <f>TEXT(Sales_tbl[[#This Row],[Order Date]],"MMM")</f>
        <v>Jun</v>
      </c>
      <c r="G2155" s="1" t="str">
        <f>TEXT(Sales_tbl[[#This Row],[Order Date]],"YYY")</f>
        <v>2016</v>
      </c>
      <c r="H2155" t="s">
        <v>20</v>
      </c>
      <c r="I2155">
        <v>9</v>
      </c>
      <c r="J2155" s="4">
        <v>16.32</v>
      </c>
      <c r="K2155" s="4">
        <v>146.88</v>
      </c>
    </row>
    <row r="2156" spans="1:11" x14ac:dyDescent="0.25">
      <c r="A2156" t="s">
        <v>30</v>
      </c>
      <c r="B2156" t="s">
        <v>10</v>
      </c>
      <c r="C2156" t="s">
        <v>11</v>
      </c>
      <c r="D2156" t="s">
        <v>441</v>
      </c>
      <c r="E2156" s="1">
        <v>42527</v>
      </c>
      <c r="F2156" s="1" t="str">
        <f>TEXT(Sales_tbl[[#This Row],[Order Date]],"MMM")</f>
        <v>Jun</v>
      </c>
      <c r="G2156" s="1" t="str">
        <f>TEXT(Sales_tbl[[#This Row],[Order Date]],"YYY")</f>
        <v>2016</v>
      </c>
      <c r="H2156" t="s">
        <v>13</v>
      </c>
      <c r="I2156">
        <v>4</v>
      </c>
      <c r="J2156" s="4">
        <v>12.42</v>
      </c>
      <c r="K2156" s="4">
        <v>49.68</v>
      </c>
    </row>
    <row r="2157" spans="1:11" x14ac:dyDescent="0.25">
      <c r="A2157" t="s">
        <v>9</v>
      </c>
      <c r="B2157" t="s">
        <v>14</v>
      </c>
      <c r="C2157" t="s">
        <v>11</v>
      </c>
      <c r="D2157" t="s">
        <v>321</v>
      </c>
      <c r="E2157" s="1">
        <v>42527</v>
      </c>
      <c r="F2157" s="1" t="str">
        <f>TEXT(Sales_tbl[[#This Row],[Order Date]],"MMM")</f>
        <v>Jun</v>
      </c>
      <c r="G2157" s="1" t="str">
        <f>TEXT(Sales_tbl[[#This Row],[Order Date]],"YYY")</f>
        <v>2016</v>
      </c>
      <c r="H2157" t="s">
        <v>13</v>
      </c>
      <c r="I2157">
        <v>6</v>
      </c>
      <c r="J2157" s="4">
        <v>12.42</v>
      </c>
      <c r="K2157" s="4">
        <v>74.52</v>
      </c>
    </row>
    <row r="2158" spans="1:11" x14ac:dyDescent="0.25">
      <c r="A2158" t="s">
        <v>30</v>
      </c>
      <c r="B2158" t="s">
        <v>68</v>
      </c>
      <c r="C2158" t="s">
        <v>11</v>
      </c>
      <c r="D2158" t="s">
        <v>240</v>
      </c>
      <c r="E2158" s="1">
        <v>42528</v>
      </c>
      <c r="F2158" s="1" t="str">
        <f>TEXT(Sales_tbl[[#This Row],[Order Date]],"MMM")</f>
        <v>Jun</v>
      </c>
      <c r="G2158" s="1" t="str">
        <f>TEXT(Sales_tbl[[#This Row],[Order Date]],"YYY")</f>
        <v>2016</v>
      </c>
      <c r="H2158" t="s">
        <v>13</v>
      </c>
      <c r="I2158">
        <v>7</v>
      </c>
      <c r="J2158" s="4">
        <v>12.42</v>
      </c>
      <c r="K2158" s="4">
        <v>86.94</v>
      </c>
    </row>
    <row r="2159" spans="1:11" x14ac:dyDescent="0.25">
      <c r="A2159" t="s">
        <v>9</v>
      </c>
      <c r="B2159" t="s">
        <v>14</v>
      </c>
      <c r="C2159" t="s">
        <v>11</v>
      </c>
      <c r="D2159" t="s">
        <v>227</v>
      </c>
      <c r="E2159" s="1">
        <v>42528</v>
      </c>
      <c r="F2159" s="1" t="str">
        <f>TEXT(Sales_tbl[[#This Row],[Order Date]],"MMM")</f>
        <v>Jun</v>
      </c>
      <c r="G2159" s="1" t="str">
        <f>TEXT(Sales_tbl[[#This Row],[Order Date]],"YYY")</f>
        <v>2016</v>
      </c>
      <c r="H2159" t="s">
        <v>20</v>
      </c>
      <c r="I2159">
        <v>1</v>
      </c>
      <c r="J2159" s="4">
        <v>16.32</v>
      </c>
      <c r="K2159" s="4">
        <v>16.32</v>
      </c>
    </row>
    <row r="2160" spans="1:11" x14ac:dyDescent="0.25">
      <c r="A2160" t="s">
        <v>30</v>
      </c>
      <c r="B2160" t="s">
        <v>21</v>
      </c>
      <c r="C2160" t="s">
        <v>11</v>
      </c>
      <c r="D2160" t="s">
        <v>289</v>
      </c>
      <c r="E2160" s="1">
        <v>42528</v>
      </c>
      <c r="F2160" s="1" t="str">
        <f>TEXT(Sales_tbl[[#This Row],[Order Date]],"MMM")</f>
        <v>Jun</v>
      </c>
      <c r="G2160" s="1" t="str">
        <f>TEXT(Sales_tbl[[#This Row],[Order Date]],"YYY")</f>
        <v>2016</v>
      </c>
      <c r="H2160" t="s">
        <v>13</v>
      </c>
      <c r="I2160">
        <v>8</v>
      </c>
      <c r="J2160" s="4">
        <v>12.42</v>
      </c>
      <c r="K2160" s="4">
        <v>99.36</v>
      </c>
    </row>
    <row r="2161" spans="1:11" x14ac:dyDescent="0.25">
      <c r="A2161" t="s">
        <v>30</v>
      </c>
      <c r="B2161" t="s">
        <v>21</v>
      </c>
      <c r="C2161" t="s">
        <v>11</v>
      </c>
      <c r="D2161" t="s">
        <v>273</v>
      </c>
      <c r="E2161" s="1">
        <v>42528</v>
      </c>
      <c r="F2161" s="1" t="str">
        <f>TEXT(Sales_tbl[[#This Row],[Order Date]],"MMM")</f>
        <v>Jun</v>
      </c>
      <c r="G2161" s="1" t="str">
        <f>TEXT(Sales_tbl[[#This Row],[Order Date]],"YYY")</f>
        <v>2016</v>
      </c>
      <c r="H2161" t="s">
        <v>24</v>
      </c>
      <c r="I2161">
        <v>9</v>
      </c>
      <c r="J2161" s="4">
        <v>17.829999999999998</v>
      </c>
      <c r="K2161" s="4">
        <v>160.46999999999997</v>
      </c>
    </row>
    <row r="2162" spans="1:11" x14ac:dyDescent="0.25">
      <c r="A2162" t="s">
        <v>25</v>
      </c>
      <c r="B2162" t="s">
        <v>17</v>
      </c>
      <c r="C2162" t="s">
        <v>18</v>
      </c>
      <c r="D2162" t="s">
        <v>394</v>
      </c>
      <c r="E2162" s="1">
        <v>42528</v>
      </c>
      <c r="F2162" s="1" t="str">
        <f>TEXT(Sales_tbl[[#This Row],[Order Date]],"MMM")</f>
        <v>Jun</v>
      </c>
      <c r="G2162" s="1" t="str">
        <f>TEXT(Sales_tbl[[#This Row],[Order Date]],"YYY")</f>
        <v>2016</v>
      </c>
      <c r="H2162" t="s">
        <v>13</v>
      </c>
      <c r="I2162">
        <v>7</v>
      </c>
      <c r="J2162" s="4">
        <v>12.42</v>
      </c>
      <c r="K2162" s="4">
        <v>86.94</v>
      </c>
    </row>
    <row r="2163" spans="1:11" x14ac:dyDescent="0.25">
      <c r="A2163" t="s">
        <v>16</v>
      </c>
      <c r="B2163" t="s">
        <v>17</v>
      </c>
      <c r="C2163" t="s">
        <v>18</v>
      </c>
      <c r="D2163" t="s">
        <v>197</v>
      </c>
      <c r="E2163" s="1">
        <v>42528</v>
      </c>
      <c r="F2163" s="1" t="str">
        <f>TEXT(Sales_tbl[[#This Row],[Order Date]],"MMM")</f>
        <v>Jun</v>
      </c>
      <c r="G2163" s="1" t="str">
        <f>TEXT(Sales_tbl[[#This Row],[Order Date]],"YYY")</f>
        <v>2016</v>
      </c>
      <c r="H2163" t="s">
        <v>27</v>
      </c>
      <c r="I2163">
        <v>6</v>
      </c>
      <c r="J2163" s="4">
        <v>53.35</v>
      </c>
      <c r="K2163" s="4">
        <v>320.10000000000002</v>
      </c>
    </row>
    <row r="2164" spans="1:11" x14ac:dyDescent="0.25">
      <c r="A2164" t="s">
        <v>9</v>
      </c>
      <c r="B2164" t="s">
        <v>10</v>
      </c>
      <c r="C2164" t="s">
        <v>11</v>
      </c>
      <c r="D2164" t="s">
        <v>72</v>
      </c>
      <c r="E2164" s="1">
        <v>42528</v>
      </c>
      <c r="F2164" s="1" t="str">
        <f>TEXT(Sales_tbl[[#This Row],[Order Date]],"MMM")</f>
        <v>Jun</v>
      </c>
      <c r="G2164" s="1" t="str">
        <f>TEXT(Sales_tbl[[#This Row],[Order Date]],"YYY")</f>
        <v>2016</v>
      </c>
      <c r="H2164" t="s">
        <v>13</v>
      </c>
      <c r="I2164">
        <v>2</v>
      </c>
      <c r="J2164" s="4">
        <v>12.42</v>
      </c>
      <c r="K2164" s="4">
        <v>24.84</v>
      </c>
    </row>
    <row r="2165" spans="1:11" x14ac:dyDescent="0.25">
      <c r="A2165" t="s">
        <v>25</v>
      </c>
      <c r="B2165" t="s">
        <v>52</v>
      </c>
      <c r="C2165" t="s">
        <v>18</v>
      </c>
      <c r="D2165" t="s">
        <v>138</v>
      </c>
      <c r="E2165" s="1">
        <v>42528</v>
      </c>
      <c r="F2165" s="1" t="str">
        <f>TEXT(Sales_tbl[[#This Row],[Order Date]],"MMM")</f>
        <v>Jun</v>
      </c>
      <c r="G2165" s="1" t="str">
        <f>TEXT(Sales_tbl[[#This Row],[Order Date]],"YYY")</f>
        <v>2016</v>
      </c>
      <c r="H2165" t="s">
        <v>13</v>
      </c>
      <c r="I2165">
        <v>6</v>
      </c>
      <c r="J2165" s="4">
        <v>12.42</v>
      </c>
      <c r="K2165" s="4">
        <v>74.52</v>
      </c>
    </row>
    <row r="2166" spans="1:11" x14ac:dyDescent="0.25">
      <c r="A2166" t="s">
        <v>25</v>
      </c>
      <c r="B2166" t="s">
        <v>17</v>
      </c>
      <c r="C2166" t="s">
        <v>18</v>
      </c>
      <c r="D2166" t="s">
        <v>117</v>
      </c>
      <c r="E2166" s="1">
        <v>42528</v>
      </c>
      <c r="F2166" s="1" t="str">
        <f>TEXT(Sales_tbl[[#This Row],[Order Date]],"MMM")</f>
        <v>Jun</v>
      </c>
      <c r="G2166" s="1" t="str">
        <f>TEXT(Sales_tbl[[#This Row],[Order Date]],"YYY")</f>
        <v>2016</v>
      </c>
      <c r="H2166" t="s">
        <v>13</v>
      </c>
      <c r="I2166">
        <v>8</v>
      </c>
      <c r="J2166" s="4">
        <v>12.42</v>
      </c>
      <c r="K2166" s="4">
        <v>99.36</v>
      </c>
    </row>
    <row r="2167" spans="1:11" x14ac:dyDescent="0.25">
      <c r="A2167" t="s">
        <v>25</v>
      </c>
      <c r="B2167" t="s">
        <v>17</v>
      </c>
      <c r="C2167" t="s">
        <v>18</v>
      </c>
      <c r="D2167" t="s">
        <v>460</v>
      </c>
      <c r="E2167" s="1">
        <v>42528</v>
      </c>
      <c r="F2167" s="1" t="str">
        <f>TEXT(Sales_tbl[[#This Row],[Order Date]],"MMM")</f>
        <v>Jun</v>
      </c>
      <c r="G2167" s="1" t="str">
        <f>TEXT(Sales_tbl[[#This Row],[Order Date]],"YYY")</f>
        <v>2016</v>
      </c>
      <c r="H2167" t="s">
        <v>24</v>
      </c>
      <c r="I2167">
        <v>9</v>
      </c>
      <c r="J2167" s="4">
        <v>17.829999999999998</v>
      </c>
      <c r="K2167" s="4">
        <v>160.46999999999997</v>
      </c>
    </row>
    <row r="2168" spans="1:11" x14ac:dyDescent="0.25">
      <c r="A2168" t="s">
        <v>46</v>
      </c>
      <c r="B2168" t="s">
        <v>68</v>
      </c>
      <c r="C2168" t="s">
        <v>11</v>
      </c>
      <c r="D2168" t="s">
        <v>79</v>
      </c>
      <c r="E2168" s="1">
        <v>42528</v>
      </c>
      <c r="F2168" s="1" t="str">
        <f>TEXT(Sales_tbl[[#This Row],[Order Date]],"MMM")</f>
        <v>Jun</v>
      </c>
      <c r="G2168" s="1" t="str">
        <f>TEXT(Sales_tbl[[#This Row],[Order Date]],"YYY")</f>
        <v>2016</v>
      </c>
      <c r="H2168" t="s">
        <v>27</v>
      </c>
      <c r="I2168">
        <v>10</v>
      </c>
      <c r="J2168" s="4">
        <v>53.35</v>
      </c>
      <c r="K2168" s="4">
        <v>533.5</v>
      </c>
    </row>
    <row r="2169" spans="1:11" x14ac:dyDescent="0.25">
      <c r="A2169" t="s">
        <v>25</v>
      </c>
      <c r="B2169" t="s">
        <v>17</v>
      </c>
      <c r="C2169" t="s">
        <v>18</v>
      </c>
      <c r="D2169" t="s">
        <v>503</v>
      </c>
      <c r="E2169" s="1">
        <v>42528</v>
      </c>
      <c r="F2169" s="1" t="str">
        <f>TEXT(Sales_tbl[[#This Row],[Order Date]],"MMM")</f>
        <v>Jun</v>
      </c>
      <c r="G2169" s="1" t="str">
        <f>TEXT(Sales_tbl[[#This Row],[Order Date]],"YYY")</f>
        <v>2016</v>
      </c>
      <c r="H2169" t="s">
        <v>20</v>
      </c>
      <c r="I2169">
        <v>7</v>
      </c>
      <c r="J2169" s="4">
        <v>16.32</v>
      </c>
      <c r="K2169" s="4">
        <v>114.24000000000001</v>
      </c>
    </row>
    <row r="2170" spans="1:11" x14ac:dyDescent="0.25">
      <c r="A2170" t="s">
        <v>9</v>
      </c>
      <c r="B2170" t="s">
        <v>14</v>
      </c>
      <c r="C2170" t="s">
        <v>11</v>
      </c>
      <c r="D2170" t="s">
        <v>520</v>
      </c>
      <c r="E2170" s="1">
        <v>42528</v>
      </c>
      <c r="F2170" s="1" t="str">
        <f>TEXT(Sales_tbl[[#This Row],[Order Date]],"MMM")</f>
        <v>Jun</v>
      </c>
      <c r="G2170" s="1" t="str">
        <f>TEXT(Sales_tbl[[#This Row],[Order Date]],"YYY")</f>
        <v>2016</v>
      </c>
      <c r="H2170" t="s">
        <v>27</v>
      </c>
      <c r="I2170">
        <v>6</v>
      </c>
      <c r="J2170" s="4">
        <v>53.35</v>
      </c>
      <c r="K2170" s="4">
        <v>320.10000000000002</v>
      </c>
    </row>
    <row r="2171" spans="1:11" x14ac:dyDescent="0.25">
      <c r="A2171" t="s">
        <v>9</v>
      </c>
      <c r="B2171" t="s">
        <v>10</v>
      </c>
      <c r="C2171" t="s">
        <v>11</v>
      </c>
      <c r="D2171" t="s">
        <v>88</v>
      </c>
      <c r="E2171" s="1">
        <v>42528</v>
      </c>
      <c r="F2171" s="1" t="str">
        <f>TEXT(Sales_tbl[[#This Row],[Order Date]],"MMM")</f>
        <v>Jun</v>
      </c>
      <c r="G2171" s="1" t="str">
        <f>TEXT(Sales_tbl[[#This Row],[Order Date]],"YYY")</f>
        <v>2016</v>
      </c>
      <c r="H2171" t="s">
        <v>20</v>
      </c>
      <c r="I2171">
        <v>10</v>
      </c>
      <c r="J2171" s="4">
        <v>16.32</v>
      </c>
      <c r="K2171" s="4">
        <v>163.19999999999999</v>
      </c>
    </row>
    <row r="2172" spans="1:11" x14ac:dyDescent="0.25">
      <c r="A2172" t="s">
        <v>30</v>
      </c>
      <c r="B2172" t="s">
        <v>21</v>
      </c>
      <c r="C2172" t="s">
        <v>11</v>
      </c>
      <c r="D2172" t="s">
        <v>407</v>
      </c>
      <c r="E2172" s="1">
        <v>42528</v>
      </c>
      <c r="F2172" s="1" t="str">
        <f>TEXT(Sales_tbl[[#This Row],[Order Date]],"MMM")</f>
        <v>Jun</v>
      </c>
      <c r="G2172" s="1" t="str">
        <f>TEXT(Sales_tbl[[#This Row],[Order Date]],"YYY")</f>
        <v>2016</v>
      </c>
      <c r="H2172" t="s">
        <v>27</v>
      </c>
      <c r="I2172">
        <v>7</v>
      </c>
      <c r="J2172" s="4">
        <v>53.35</v>
      </c>
      <c r="K2172" s="4">
        <v>373.45</v>
      </c>
    </row>
    <row r="2173" spans="1:11" x14ac:dyDescent="0.25">
      <c r="A2173" t="s">
        <v>46</v>
      </c>
      <c r="B2173" t="s">
        <v>10</v>
      </c>
      <c r="C2173" t="s">
        <v>11</v>
      </c>
      <c r="D2173" t="s">
        <v>183</v>
      </c>
      <c r="E2173" s="1">
        <v>42528</v>
      </c>
      <c r="F2173" s="1" t="str">
        <f>TEXT(Sales_tbl[[#This Row],[Order Date]],"MMM")</f>
        <v>Jun</v>
      </c>
      <c r="G2173" s="1" t="str">
        <f>TEXT(Sales_tbl[[#This Row],[Order Date]],"YYY")</f>
        <v>2016</v>
      </c>
      <c r="H2173" t="s">
        <v>24</v>
      </c>
      <c r="I2173">
        <v>1</v>
      </c>
      <c r="J2173" s="4">
        <v>17.829999999999998</v>
      </c>
      <c r="K2173" s="4">
        <v>17.829999999999998</v>
      </c>
    </row>
    <row r="2174" spans="1:11" x14ac:dyDescent="0.25">
      <c r="A2174" t="s">
        <v>9</v>
      </c>
      <c r="B2174" t="s">
        <v>21</v>
      </c>
      <c r="C2174" t="s">
        <v>11</v>
      </c>
      <c r="D2174" t="s">
        <v>58</v>
      </c>
      <c r="E2174" s="1">
        <v>42528</v>
      </c>
      <c r="F2174" s="1" t="str">
        <f>TEXT(Sales_tbl[[#This Row],[Order Date]],"MMM")</f>
        <v>Jun</v>
      </c>
      <c r="G2174" s="1" t="str">
        <f>TEXT(Sales_tbl[[#This Row],[Order Date]],"YYY")</f>
        <v>2016</v>
      </c>
      <c r="H2174" t="s">
        <v>27</v>
      </c>
      <c r="I2174">
        <v>8</v>
      </c>
      <c r="J2174" s="4">
        <v>53.35</v>
      </c>
      <c r="K2174" s="4">
        <v>426.8</v>
      </c>
    </row>
    <row r="2175" spans="1:11" x14ac:dyDescent="0.25">
      <c r="A2175" t="s">
        <v>9</v>
      </c>
      <c r="B2175" t="s">
        <v>10</v>
      </c>
      <c r="C2175" t="s">
        <v>11</v>
      </c>
      <c r="D2175" t="s">
        <v>209</v>
      </c>
      <c r="E2175" s="1">
        <v>42528</v>
      </c>
      <c r="F2175" s="1" t="str">
        <f>TEXT(Sales_tbl[[#This Row],[Order Date]],"MMM")</f>
        <v>Jun</v>
      </c>
      <c r="G2175" s="1" t="str">
        <f>TEXT(Sales_tbl[[#This Row],[Order Date]],"YYY")</f>
        <v>2016</v>
      </c>
      <c r="H2175" t="s">
        <v>20</v>
      </c>
      <c r="I2175">
        <v>2</v>
      </c>
      <c r="J2175" s="4">
        <v>16.32</v>
      </c>
      <c r="K2175" s="4">
        <v>32.64</v>
      </c>
    </row>
    <row r="2176" spans="1:11" x14ac:dyDescent="0.25">
      <c r="A2176" t="s">
        <v>25</v>
      </c>
      <c r="B2176" t="s">
        <v>17</v>
      </c>
      <c r="C2176" t="s">
        <v>18</v>
      </c>
      <c r="D2176" t="s">
        <v>418</v>
      </c>
      <c r="E2176" s="1">
        <v>42529</v>
      </c>
      <c r="F2176" s="1" t="str">
        <f>TEXT(Sales_tbl[[#This Row],[Order Date]],"MMM")</f>
        <v>Jun</v>
      </c>
      <c r="G2176" s="1" t="str">
        <f>TEXT(Sales_tbl[[#This Row],[Order Date]],"YYY")</f>
        <v>2016</v>
      </c>
      <c r="H2176" t="s">
        <v>27</v>
      </c>
      <c r="I2176">
        <v>1</v>
      </c>
      <c r="J2176" s="4">
        <v>53.35</v>
      </c>
      <c r="K2176" s="4">
        <v>53.35</v>
      </c>
    </row>
    <row r="2177" spans="1:11" x14ac:dyDescent="0.25">
      <c r="A2177" t="s">
        <v>25</v>
      </c>
      <c r="B2177" t="s">
        <v>52</v>
      </c>
      <c r="C2177" t="s">
        <v>18</v>
      </c>
      <c r="D2177" t="s">
        <v>337</v>
      </c>
      <c r="E2177" s="1">
        <v>42529</v>
      </c>
      <c r="F2177" s="1" t="str">
        <f>TEXT(Sales_tbl[[#This Row],[Order Date]],"MMM")</f>
        <v>Jun</v>
      </c>
      <c r="G2177" s="1" t="str">
        <f>TEXT(Sales_tbl[[#This Row],[Order Date]],"YYY")</f>
        <v>2016</v>
      </c>
      <c r="H2177" t="s">
        <v>13</v>
      </c>
      <c r="I2177">
        <v>7</v>
      </c>
      <c r="J2177" s="4">
        <v>12.42</v>
      </c>
      <c r="K2177" s="4">
        <v>86.94</v>
      </c>
    </row>
    <row r="2178" spans="1:11" x14ac:dyDescent="0.25">
      <c r="A2178" t="s">
        <v>9</v>
      </c>
      <c r="B2178" t="s">
        <v>14</v>
      </c>
      <c r="C2178" t="s">
        <v>11</v>
      </c>
      <c r="D2178" t="s">
        <v>143</v>
      </c>
      <c r="E2178" s="1">
        <v>42529</v>
      </c>
      <c r="F2178" s="1" t="str">
        <f>TEXT(Sales_tbl[[#This Row],[Order Date]],"MMM")</f>
        <v>Jun</v>
      </c>
      <c r="G2178" s="1" t="str">
        <f>TEXT(Sales_tbl[[#This Row],[Order Date]],"YYY")</f>
        <v>2016</v>
      </c>
      <c r="H2178" t="s">
        <v>13</v>
      </c>
      <c r="I2178">
        <v>1</v>
      </c>
      <c r="J2178" s="4">
        <v>12.42</v>
      </c>
      <c r="K2178" s="4">
        <v>12.42</v>
      </c>
    </row>
    <row r="2179" spans="1:11" x14ac:dyDescent="0.25">
      <c r="A2179" t="s">
        <v>30</v>
      </c>
      <c r="B2179" t="s">
        <v>21</v>
      </c>
      <c r="C2179" t="s">
        <v>11</v>
      </c>
      <c r="D2179" t="s">
        <v>362</v>
      </c>
      <c r="E2179" s="1">
        <v>42529</v>
      </c>
      <c r="F2179" s="1" t="str">
        <f>TEXT(Sales_tbl[[#This Row],[Order Date]],"MMM")</f>
        <v>Jun</v>
      </c>
      <c r="G2179" s="1" t="str">
        <f>TEXT(Sales_tbl[[#This Row],[Order Date]],"YYY")</f>
        <v>2016</v>
      </c>
      <c r="H2179" t="s">
        <v>24</v>
      </c>
      <c r="I2179">
        <v>10</v>
      </c>
      <c r="J2179" s="4">
        <v>17.829999999999998</v>
      </c>
      <c r="K2179" s="4">
        <v>178.29999999999998</v>
      </c>
    </row>
    <row r="2180" spans="1:11" x14ac:dyDescent="0.25">
      <c r="A2180" t="s">
        <v>46</v>
      </c>
      <c r="B2180" t="s">
        <v>14</v>
      </c>
      <c r="C2180" t="s">
        <v>11</v>
      </c>
      <c r="D2180" t="s">
        <v>134</v>
      </c>
      <c r="E2180" s="1">
        <v>42529</v>
      </c>
      <c r="F2180" s="1" t="str">
        <f>TEXT(Sales_tbl[[#This Row],[Order Date]],"MMM")</f>
        <v>Jun</v>
      </c>
      <c r="G2180" s="1" t="str">
        <f>TEXT(Sales_tbl[[#This Row],[Order Date]],"YYY")</f>
        <v>2016</v>
      </c>
      <c r="H2180" t="s">
        <v>27</v>
      </c>
      <c r="I2180">
        <v>6</v>
      </c>
      <c r="J2180" s="4">
        <v>53.35</v>
      </c>
      <c r="K2180" s="4">
        <v>320.10000000000002</v>
      </c>
    </row>
    <row r="2181" spans="1:11" x14ac:dyDescent="0.25">
      <c r="A2181" t="s">
        <v>25</v>
      </c>
      <c r="B2181" t="s">
        <v>122</v>
      </c>
      <c r="C2181" t="s">
        <v>18</v>
      </c>
      <c r="D2181" t="s">
        <v>421</v>
      </c>
      <c r="E2181" s="1">
        <v>42529</v>
      </c>
      <c r="F2181" s="1" t="str">
        <f>TEXT(Sales_tbl[[#This Row],[Order Date]],"MMM")</f>
        <v>Jun</v>
      </c>
      <c r="G2181" s="1" t="str">
        <f>TEXT(Sales_tbl[[#This Row],[Order Date]],"YYY")</f>
        <v>2016</v>
      </c>
      <c r="H2181" t="s">
        <v>27</v>
      </c>
      <c r="I2181">
        <v>5</v>
      </c>
      <c r="J2181" s="4">
        <v>53.35</v>
      </c>
      <c r="K2181" s="4">
        <v>266.75</v>
      </c>
    </row>
    <row r="2182" spans="1:11" x14ac:dyDescent="0.25">
      <c r="A2182" t="s">
        <v>9</v>
      </c>
      <c r="B2182" t="s">
        <v>14</v>
      </c>
      <c r="C2182" t="s">
        <v>11</v>
      </c>
      <c r="D2182" t="s">
        <v>261</v>
      </c>
      <c r="E2182" s="1">
        <v>42529</v>
      </c>
      <c r="F2182" s="1" t="str">
        <f>TEXT(Sales_tbl[[#This Row],[Order Date]],"MMM")</f>
        <v>Jun</v>
      </c>
      <c r="G2182" s="1" t="str">
        <f>TEXT(Sales_tbl[[#This Row],[Order Date]],"YYY")</f>
        <v>2016</v>
      </c>
      <c r="H2182" t="s">
        <v>27</v>
      </c>
      <c r="I2182">
        <v>8</v>
      </c>
      <c r="J2182" s="4">
        <v>53.35</v>
      </c>
      <c r="K2182" s="4">
        <v>426.8</v>
      </c>
    </row>
    <row r="2183" spans="1:11" x14ac:dyDescent="0.25">
      <c r="A2183" t="s">
        <v>25</v>
      </c>
      <c r="B2183" t="s">
        <v>52</v>
      </c>
      <c r="C2183" t="s">
        <v>18</v>
      </c>
      <c r="D2183" t="s">
        <v>56</v>
      </c>
      <c r="E2183" s="1">
        <v>42529</v>
      </c>
      <c r="F2183" s="1" t="str">
        <f>TEXT(Sales_tbl[[#This Row],[Order Date]],"MMM")</f>
        <v>Jun</v>
      </c>
      <c r="G2183" s="1" t="str">
        <f>TEXT(Sales_tbl[[#This Row],[Order Date]],"YYY")</f>
        <v>2016</v>
      </c>
      <c r="H2183" t="s">
        <v>24</v>
      </c>
      <c r="I2183">
        <v>8</v>
      </c>
      <c r="J2183" s="4">
        <v>17.829999999999998</v>
      </c>
      <c r="K2183" s="4">
        <v>142.63999999999999</v>
      </c>
    </row>
    <row r="2184" spans="1:11" x14ac:dyDescent="0.25">
      <c r="A2184" t="s">
        <v>46</v>
      </c>
      <c r="B2184" t="s">
        <v>21</v>
      </c>
      <c r="C2184" t="s">
        <v>11</v>
      </c>
      <c r="D2184" t="s">
        <v>58</v>
      </c>
      <c r="E2184" s="1">
        <v>42529</v>
      </c>
      <c r="F2184" s="1" t="str">
        <f>TEXT(Sales_tbl[[#This Row],[Order Date]],"MMM")</f>
        <v>Jun</v>
      </c>
      <c r="G2184" s="1" t="str">
        <f>TEXT(Sales_tbl[[#This Row],[Order Date]],"YYY")</f>
        <v>2016</v>
      </c>
      <c r="H2184" t="s">
        <v>13</v>
      </c>
      <c r="I2184">
        <v>4</v>
      </c>
      <c r="J2184" s="4">
        <v>12.42</v>
      </c>
      <c r="K2184" s="4">
        <v>49.68</v>
      </c>
    </row>
    <row r="2185" spans="1:11" x14ac:dyDescent="0.25">
      <c r="A2185" t="s">
        <v>9</v>
      </c>
      <c r="B2185" t="s">
        <v>14</v>
      </c>
      <c r="C2185" t="s">
        <v>11</v>
      </c>
      <c r="D2185" t="s">
        <v>143</v>
      </c>
      <c r="E2185" s="1">
        <v>42529</v>
      </c>
      <c r="F2185" s="1" t="str">
        <f>TEXT(Sales_tbl[[#This Row],[Order Date]],"MMM")</f>
        <v>Jun</v>
      </c>
      <c r="G2185" s="1" t="str">
        <f>TEXT(Sales_tbl[[#This Row],[Order Date]],"YYY")</f>
        <v>2016</v>
      </c>
      <c r="H2185" t="s">
        <v>13</v>
      </c>
      <c r="I2185">
        <v>10</v>
      </c>
      <c r="J2185" s="4">
        <v>12.42</v>
      </c>
      <c r="K2185" s="4">
        <v>124.2</v>
      </c>
    </row>
    <row r="2186" spans="1:11" x14ac:dyDescent="0.25">
      <c r="A2186" t="s">
        <v>9</v>
      </c>
      <c r="B2186" t="s">
        <v>21</v>
      </c>
      <c r="C2186" t="s">
        <v>11</v>
      </c>
      <c r="D2186" t="s">
        <v>233</v>
      </c>
      <c r="E2186" s="1">
        <v>42529</v>
      </c>
      <c r="F2186" s="1" t="str">
        <f>TEXT(Sales_tbl[[#This Row],[Order Date]],"MMM")</f>
        <v>Jun</v>
      </c>
      <c r="G2186" s="1" t="str">
        <f>TEXT(Sales_tbl[[#This Row],[Order Date]],"YYY")</f>
        <v>2016</v>
      </c>
      <c r="H2186" t="s">
        <v>20</v>
      </c>
      <c r="I2186">
        <v>2</v>
      </c>
      <c r="J2186" s="4">
        <v>16.32</v>
      </c>
      <c r="K2186" s="4">
        <v>32.64</v>
      </c>
    </row>
    <row r="2187" spans="1:11" x14ac:dyDescent="0.25">
      <c r="A2187" t="s">
        <v>46</v>
      </c>
      <c r="B2187" t="s">
        <v>14</v>
      </c>
      <c r="C2187" t="s">
        <v>11</v>
      </c>
      <c r="D2187" t="s">
        <v>454</v>
      </c>
      <c r="E2187" s="1">
        <v>42529</v>
      </c>
      <c r="F2187" s="1" t="str">
        <f>TEXT(Sales_tbl[[#This Row],[Order Date]],"MMM")</f>
        <v>Jun</v>
      </c>
      <c r="G2187" s="1" t="str">
        <f>TEXT(Sales_tbl[[#This Row],[Order Date]],"YYY")</f>
        <v>2016</v>
      </c>
      <c r="H2187" t="s">
        <v>13</v>
      </c>
      <c r="I2187">
        <v>5</v>
      </c>
      <c r="J2187" s="4">
        <v>12.42</v>
      </c>
      <c r="K2187" s="4">
        <v>62.1</v>
      </c>
    </row>
    <row r="2188" spans="1:11" x14ac:dyDescent="0.25">
      <c r="A2188" t="s">
        <v>16</v>
      </c>
      <c r="B2188" t="s">
        <v>17</v>
      </c>
      <c r="C2188" t="s">
        <v>18</v>
      </c>
      <c r="D2188" t="s">
        <v>125</v>
      </c>
      <c r="E2188" s="1">
        <v>42529</v>
      </c>
      <c r="F2188" s="1" t="str">
        <f>TEXT(Sales_tbl[[#This Row],[Order Date]],"MMM")</f>
        <v>Jun</v>
      </c>
      <c r="G2188" s="1" t="str">
        <f>TEXT(Sales_tbl[[#This Row],[Order Date]],"YYY")</f>
        <v>2016</v>
      </c>
      <c r="H2188" t="s">
        <v>13</v>
      </c>
      <c r="I2188">
        <v>4</v>
      </c>
      <c r="J2188" s="4">
        <v>12.42</v>
      </c>
      <c r="K2188" s="4">
        <v>49.68</v>
      </c>
    </row>
    <row r="2189" spans="1:11" x14ac:dyDescent="0.25">
      <c r="A2189" t="s">
        <v>16</v>
      </c>
      <c r="B2189" t="s">
        <v>52</v>
      </c>
      <c r="C2189" t="s">
        <v>18</v>
      </c>
      <c r="D2189" t="s">
        <v>530</v>
      </c>
      <c r="E2189" s="1">
        <v>42530</v>
      </c>
      <c r="F2189" s="1" t="str">
        <f>TEXT(Sales_tbl[[#This Row],[Order Date]],"MMM")</f>
        <v>Jun</v>
      </c>
      <c r="G2189" s="1" t="str">
        <f>TEXT(Sales_tbl[[#This Row],[Order Date]],"YYY")</f>
        <v>2016</v>
      </c>
      <c r="H2189" t="s">
        <v>27</v>
      </c>
      <c r="I2189">
        <v>10</v>
      </c>
      <c r="J2189" s="4">
        <v>53.35</v>
      </c>
      <c r="K2189" s="4">
        <v>533.5</v>
      </c>
    </row>
    <row r="2190" spans="1:11" x14ac:dyDescent="0.25">
      <c r="A2190" t="s">
        <v>46</v>
      </c>
      <c r="B2190" t="s">
        <v>10</v>
      </c>
      <c r="C2190" t="s">
        <v>11</v>
      </c>
      <c r="D2190" t="s">
        <v>33</v>
      </c>
      <c r="E2190" s="1">
        <v>42530</v>
      </c>
      <c r="F2190" s="1" t="str">
        <f>TEXT(Sales_tbl[[#This Row],[Order Date]],"MMM")</f>
        <v>Jun</v>
      </c>
      <c r="G2190" s="1" t="str">
        <f>TEXT(Sales_tbl[[#This Row],[Order Date]],"YYY")</f>
        <v>2016</v>
      </c>
      <c r="H2190" t="s">
        <v>24</v>
      </c>
      <c r="I2190">
        <v>3</v>
      </c>
      <c r="J2190" s="4">
        <v>17.829999999999998</v>
      </c>
      <c r="K2190" s="4">
        <v>53.489999999999995</v>
      </c>
    </row>
    <row r="2191" spans="1:11" x14ac:dyDescent="0.25">
      <c r="A2191" t="s">
        <v>9</v>
      </c>
      <c r="B2191" t="s">
        <v>21</v>
      </c>
      <c r="C2191" t="s">
        <v>11</v>
      </c>
      <c r="D2191" t="s">
        <v>190</v>
      </c>
      <c r="E2191" s="1">
        <v>42530</v>
      </c>
      <c r="F2191" s="1" t="str">
        <f>TEXT(Sales_tbl[[#This Row],[Order Date]],"MMM")</f>
        <v>Jun</v>
      </c>
      <c r="G2191" s="1" t="str">
        <f>TEXT(Sales_tbl[[#This Row],[Order Date]],"YYY")</f>
        <v>2016</v>
      </c>
      <c r="H2191" t="s">
        <v>24</v>
      </c>
      <c r="I2191">
        <v>8</v>
      </c>
      <c r="J2191" s="4">
        <v>17.829999999999998</v>
      </c>
      <c r="K2191" s="4">
        <v>142.63999999999999</v>
      </c>
    </row>
    <row r="2192" spans="1:11" x14ac:dyDescent="0.25">
      <c r="A2192" t="s">
        <v>16</v>
      </c>
      <c r="B2192" t="s">
        <v>17</v>
      </c>
      <c r="C2192" t="s">
        <v>18</v>
      </c>
      <c r="D2192" t="s">
        <v>262</v>
      </c>
      <c r="E2192" s="1">
        <v>42530</v>
      </c>
      <c r="F2192" s="1" t="str">
        <f>TEXT(Sales_tbl[[#This Row],[Order Date]],"MMM")</f>
        <v>Jun</v>
      </c>
      <c r="G2192" s="1" t="str">
        <f>TEXT(Sales_tbl[[#This Row],[Order Date]],"YYY")</f>
        <v>2016</v>
      </c>
      <c r="H2192" t="s">
        <v>27</v>
      </c>
      <c r="I2192">
        <v>4</v>
      </c>
      <c r="J2192" s="4">
        <v>53.35</v>
      </c>
      <c r="K2192" s="4">
        <v>213.4</v>
      </c>
    </row>
    <row r="2193" spans="1:11" x14ac:dyDescent="0.25">
      <c r="A2193" t="s">
        <v>25</v>
      </c>
      <c r="B2193" t="s">
        <v>17</v>
      </c>
      <c r="C2193" t="s">
        <v>18</v>
      </c>
      <c r="D2193" t="s">
        <v>513</v>
      </c>
      <c r="E2193" s="1">
        <v>42530</v>
      </c>
      <c r="F2193" s="1" t="str">
        <f>TEXT(Sales_tbl[[#This Row],[Order Date]],"MMM")</f>
        <v>Jun</v>
      </c>
      <c r="G2193" s="1" t="str">
        <f>TEXT(Sales_tbl[[#This Row],[Order Date]],"YYY")</f>
        <v>2016</v>
      </c>
      <c r="H2193" t="s">
        <v>13</v>
      </c>
      <c r="I2193">
        <v>4</v>
      </c>
      <c r="J2193" s="4">
        <v>12.42</v>
      </c>
      <c r="K2193" s="4">
        <v>49.68</v>
      </c>
    </row>
    <row r="2194" spans="1:11" x14ac:dyDescent="0.25">
      <c r="A2194" t="s">
        <v>30</v>
      </c>
      <c r="B2194" t="s">
        <v>21</v>
      </c>
      <c r="C2194" t="s">
        <v>11</v>
      </c>
      <c r="D2194" t="s">
        <v>156</v>
      </c>
      <c r="E2194" s="1">
        <v>42530</v>
      </c>
      <c r="F2194" s="1" t="str">
        <f>TEXT(Sales_tbl[[#This Row],[Order Date]],"MMM")</f>
        <v>Jun</v>
      </c>
      <c r="G2194" s="1" t="str">
        <f>TEXT(Sales_tbl[[#This Row],[Order Date]],"YYY")</f>
        <v>2016</v>
      </c>
      <c r="H2194" t="s">
        <v>13</v>
      </c>
      <c r="I2194">
        <v>7</v>
      </c>
      <c r="J2194" s="4">
        <v>12.42</v>
      </c>
      <c r="K2194" s="4">
        <v>86.94</v>
      </c>
    </row>
    <row r="2195" spans="1:11" x14ac:dyDescent="0.25">
      <c r="A2195" t="s">
        <v>9</v>
      </c>
      <c r="B2195" t="s">
        <v>10</v>
      </c>
      <c r="C2195" t="s">
        <v>11</v>
      </c>
      <c r="D2195" t="s">
        <v>296</v>
      </c>
      <c r="E2195" s="1">
        <v>42530</v>
      </c>
      <c r="F2195" s="1" t="str">
        <f>TEXT(Sales_tbl[[#This Row],[Order Date]],"MMM")</f>
        <v>Jun</v>
      </c>
      <c r="G2195" s="1" t="str">
        <f>TEXT(Sales_tbl[[#This Row],[Order Date]],"YYY")</f>
        <v>2016</v>
      </c>
      <c r="H2195" t="s">
        <v>13</v>
      </c>
      <c r="I2195">
        <v>2</v>
      </c>
      <c r="J2195" s="4">
        <v>12.42</v>
      </c>
      <c r="K2195" s="4">
        <v>24.84</v>
      </c>
    </row>
    <row r="2196" spans="1:11" x14ac:dyDescent="0.25">
      <c r="A2196" t="s">
        <v>16</v>
      </c>
      <c r="B2196" t="s">
        <v>34</v>
      </c>
      <c r="C2196" t="s">
        <v>18</v>
      </c>
      <c r="D2196" t="s">
        <v>35</v>
      </c>
      <c r="E2196" s="1">
        <v>42530</v>
      </c>
      <c r="F2196" s="1" t="str">
        <f>TEXT(Sales_tbl[[#This Row],[Order Date]],"MMM")</f>
        <v>Jun</v>
      </c>
      <c r="G2196" s="1" t="str">
        <f>TEXT(Sales_tbl[[#This Row],[Order Date]],"YYY")</f>
        <v>2016</v>
      </c>
      <c r="H2196" t="s">
        <v>20</v>
      </c>
      <c r="I2196">
        <v>1</v>
      </c>
      <c r="J2196" s="4">
        <v>16.32</v>
      </c>
      <c r="K2196" s="4">
        <v>16.32</v>
      </c>
    </row>
    <row r="2197" spans="1:11" x14ac:dyDescent="0.25">
      <c r="A2197" t="s">
        <v>16</v>
      </c>
      <c r="B2197" t="s">
        <v>34</v>
      </c>
      <c r="C2197" t="s">
        <v>18</v>
      </c>
      <c r="D2197" t="s">
        <v>203</v>
      </c>
      <c r="E2197" s="1">
        <v>42530</v>
      </c>
      <c r="F2197" s="1" t="str">
        <f>TEXT(Sales_tbl[[#This Row],[Order Date]],"MMM")</f>
        <v>Jun</v>
      </c>
      <c r="G2197" s="1" t="str">
        <f>TEXT(Sales_tbl[[#This Row],[Order Date]],"YYY")</f>
        <v>2016</v>
      </c>
      <c r="H2197" t="s">
        <v>27</v>
      </c>
      <c r="I2197">
        <v>8</v>
      </c>
      <c r="J2197" s="4">
        <v>53.35</v>
      </c>
      <c r="K2197" s="4">
        <v>426.8</v>
      </c>
    </row>
    <row r="2198" spans="1:11" x14ac:dyDescent="0.25">
      <c r="A2198" t="s">
        <v>25</v>
      </c>
      <c r="B2198" t="s">
        <v>17</v>
      </c>
      <c r="C2198" t="s">
        <v>18</v>
      </c>
      <c r="D2198" t="s">
        <v>525</v>
      </c>
      <c r="E2198" s="1">
        <v>42530</v>
      </c>
      <c r="F2198" s="1" t="str">
        <f>TEXT(Sales_tbl[[#This Row],[Order Date]],"MMM")</f>
        <v>Jun</v>
      </c>
      <c r="G2198" s="1" t="str">
        <f>TEXT(Sales_tbl[[#This Row],[Order Date]],"YYY")</f>
        <v>2016</v>
      </c>
      <c r="H2198" t="s">
        <v>27</v>
      </c>
      <c r="I2198">
        <v>5</v>
      </c>
      <c r="J2198" s="4">
        <v>53.35</v>
      </c>
      <c r="K2198" s="4">
        <v>266.75</v>
      </c>
    </row>
    <row r="2199" spans="1:11" x14ac:dyDescent="0.25">
      <c r="A2199" t="s">
        <v>25</v>
      </c>
      <c r="B2199" t="s">
        <v>17</v>
      </c>
      <c r="C2199" t="s">
        <v>18</v>
      </c>
      <c r="D2199" t="s">
        <v>401</v>
      </c>
      <c r="E2199" s="1">
        <v>42530</v>
      </c>
      <c r="F2199" s="1" t="str">
        <f>TEXT(Sales_tbl[[#This Row],[Order Date]],"MMM")</f>
        <v>Jun</v>
      </c>
      <c r="G2199" s="1" t="str">
        <f>TEXT(Sales_tbl[[#This Row],[Order Date]],"YYY")</f>
        <v>2016</v>
      </c>
      <c r="H2199" t="s">
        <v>20</v>
      </c>
      <c r="I2199">
        <v>5</v>
      </c>
      <c r="J2199" s="4">
        <v>16.32</v>
      </c>
      <c r="K2199" s="4">
        <v>81.599999999999994</v>
      </c>
    </row>
    <row r="2200" spans="1:11" x14ac:dyDescent="0.25">
      <c r="A2200" t="s">
        <v>25</v>
      </c>
      <c r="B2200" t="s">
        <v>52</v>
      </c>
      <c r="C2200" t="s">
        <v>18</v>
      </c>
      <c r="D2200" t="s">
        <v>331</v>
      </c>
      <c r="E2200" s="1">
        <v>42531</v>
      </c>
      <c r="F2200" s="1" t="str">
        <f>TEXT(Sales_tbl[[#This Row],[Order Date]],"MMM")</f>
        <v>Jun</v>
      </c>
      <c r="G2200" s="1" t="str">
        <f>TEXT(Sales_tbl[[#This Row],[Order Date]],"YYY")</f>
        <v>2016</v>
      </c>
      <c r="H2200" t="s">
        <v>27</v>
      </c>
      <c r="I2200">
        <v>9</v>
      </c>
      <c r="J2200" s="4">
        <v>53.35</v>
      </c>
      <c r="K2200" s="4">
        <v>480.15000000000003</v>
      </c>
    </row>
    <row r="2201" spans="1:11" x14ac:dyDescent="0.25">
      <c r="A2201" t="s">
        <v>16</v>
      </c>
      <c r="B2201" t="s">
        <v>52</v>
      </c>
      <c r="C2201" t="s">
        <v>18</v>
      </c>
      <c r="D2201" t="s">
        <v>530</v>
      </c>
      <c r="E2201" s="1">
        <v>42531</v>
      </c>
      <c r="F2201" s="1" t="str">
        <f>TEXT(Sales_tbl[[#This Row],[Order Date]],"MMM")</f>
        <v>Jun</v>
      </c>
      <c r="G2201" s="1" t="str">
        <f>TEXT(Sales_tbl[[#This Row],[Order Date]],"YYY")</f>
        <v>2016</v>
      </c>
      <c r="H2201" t="s">
        <v>13</v>
      </c>
      <c r="I2201">
        <v>6</v>
      </c>
      <c r="J2201" s="4">
        <v>12.42</v>
      </c>
      <c r="K2201" s="4">
        <v>74.52</v>
      </c>
    </row>
    <row r="2202" spans="1:11" x14ac:dyDescent="0.25">
      <c r="A2202" t="s">
        <v>30</v>
      </c>
      <c r="B2202" t="s">
        <v>14</v>
      </c>
      <c r="C2202" t="s">
        <v>11</v>
      </c>
      <c r="D2202" t="s">
        <v>78</v>
      </c>
      <c r="E2202" s="1">
        <v>42531</v>
      </c>
      <c r="F2202" s="1" t="str">
        <f>TEXT(Sales_tbl[[#This Row],[Order Date]],"MMM")</f>
        <v>Jun</v>
      </c>
      <c r="G2202" s="1" t="str">
        <f>TEXT(Sales_tbl[[#This Row],[Order Date]],"YYY")</f>
        <v>2016</v>
      </c>
      <c r="H2202" t="s">
        <v>27</v>
      </c>
      <c r="I2202">
        <v>9</v>
      </c>
      <c r="J2202" s="4">
        <v>53.35</v>
      </c>
      <c r="K2202" s="4">
        <v>480.15000000000003</v>
      </c>
    </row>
    <row r="2203" spans="1:11" x14ac:dyDescent="0.25">
      <c r="A2203" t="s">
        <v>9</v>
      </c>
      <c r="B2203" t="s">
        <v>21</v>
      </c>
      <c r="C2203" t="s">
        <v>11</v>
      </c>
      <c r="D2203" t="s">
        <v>428</v>
      </c>
      <c r="E2203" s="1">
        <v>42531</v>
      </c>
      <c r="F2203" s="1" t="str">
        <f>TEXT(Sales_tbl[[#This Row],[Order Date]],"MMM")</f>
        <v>Jun</v>
      </c>
      <c r="G2203" s="1" t="str">
        <f>TEXT(Sales_tbl[[#This Row],[Order Date]],"YYY")</f>
        <v>2016</v>
      </c>
      <c r="H2203" t="s">
        <v>24</v>
      </c>
      <c r="I2203">
        <v>9</v>
      </c>
      <c r="J2203" s="4">
        <v>17.829999999999998</v>
      </c>
      <c r="K2203" s="4">
        <v>160.46999999999997</v>
      </c>
    </row>
    <row r="2204" spans="1:11" x14ac:dyDescent="0.25">
      <c r="A2204" t="s">
        <v>16</v>
      </c>
      <c r="B2204" t="s">
        <v>17</v>
      </c>
      <c r="C2204" t="s">
        <v>18</v>
      </c>
      <c r="D2204" t="s">
        <v>523</v>
      </c>
      <c r="E2204" s="1">
        <v>42531</v>
      </c>
      <c r="F2204" s="1" t="str">
        <f>TEXT(Sales_tbl[[#This Row],[Order Date]],"MMM")</f>
        <v>Jun</v>
      </c>
      <c r="G2204" s="1" t="str">
        <f>TEXT(Sales_tbl[[#This Row],[Order Date]],"YYY")</f>
        <v>2016</v>
      </c>
      <c r="H2204" t="s">
        <v>24</v>
      </c>
      <c r="I2204">
        <v>2</v>
      </c>
      <c r="J2204" s="4">
        <v>17.829999999999998</v>
      </c>
      <c r="K2204" s="4">
        <v>35.659999999999997</v>
      </c>
    </row>
    <row r="2205" spans="1:11" x14ac:dyDescent="0.25">
      <c r="A2205" t="s">
        <v>25</v>
      </c>
      <c r="B2205" t="s">
        <v>122</v>
      </c>
      <c r="C2205" t="s">
        <v>18</v>
      </c>
      <c r="D2205" t="s">
        <v>455</v>
      </c>
      <c r="E2205" s="1">
        <v>42531</v>
      </c>
      <c r="F2205" s="1" t="str">
        <f>TEXT(Sales_tbl[[#This Row],[Order Date]],"MMM")</f>
        <v>Jun</v>
      </c>
      <c r="G2205" s="1" t="str">
        <f>TEXT(Sales_tbl[[#This Row],[Order Date]],"YYY")</f>
        <v>2016</v>
      </c>
      <c r="H2205" t="s">
        <v>24</v>
      </c>
      <c r="I2205">
        <v>2</v>
      </c>
      <c r="J2205" s="4">
        <v>17.829999999999998</v>
      </c>
      <c r="K2205" s="4">
        <v>35.659999999999997</v>
      </c>
    </row>
    <row r="2206" spans="1:11" x14ac:dyDescent="0.25">
      <c r="A2206" t="s">
        <v>25</v>
      </c>
      <c r="B2206" t="s">
        <v>52</v>
      </c>
      <c r="C2206" t="s">
        <v>18</v>
      </c>
      <c r="D2206" t="s">
        <v>53</v>
      </c>
      <c r="E2206" s="1">
        <v>42531</v>
      </c>
      <c r="F2206" s="1" t="str">
        <f>TEXT(Sales_tbl[[#This Row],[Order Date]],"MMM")</f>
        <v>Jun</v>
      </c>
      <c r="G2206" s="1" t="str">
        <f>TEXT(Sales_tbl[[#This Row],[Order Date]],"YYY")</f>
        <v>2016</v>
      </c>
      <c r="H2206" t="s">
        <v>27</v>
      </c>
      <c r="I2206">
        <v>5</v>
      </c>
      <c r="J2206" s="4">
        <v>53.35</v>
      </c>
      <c r="K2206" s="4">
        <v>266.75</v>
      </c>
    </row>
    <row r="2207" spans="1:11" x14ac:dyDescent="0.25">
      <c r="A2207" t="s">
        <v>9</v>
      </c>
      <c r="B2207" t="s">
        <v>21</v>
      </c>
      <c r="C2207" t="s">
        <v>11</v>
      </c>
      <c r="D2207" t="s">
        <v>282</v>
      </c>
      <c r="E2207" s="1">
        <v>42531</v>
      </c>
      <c r="F2207" s="1" t="str">
        <f>TEXT(Sales_tbl[[#This Row],[Order Date]],"MMM")</f>
        <v>Jun</v>
      </c>
      <c r="G2207" s="1" t="str">
        <f>TEXT(Sales_tbl[[#This Row],[Order Date]],"YYY")</f>
        <v>2016</v>
      </c>
      <c r="H2207" t="s">
        <v>13</v>
      </c>
      <c r="I2207">
        <v>4</v>
      </c>
      <c r="J2207" s="4">
        <v>12.42</v>
      </c>
      <c r="K2207" s="4">
        <v>49.68</v>
      </c>
    </row>
    <row r="2208" spans="1:11" x14ac:dyDescent="0.25">
      <c r="A2208" t="s">
        <v>9</v>
      </c>
      <c r="B2208" t="s">
        <v>14</v>
      </c>
      <c r="C2208" t="s">
        <v>11</v>
      </c>
      <c r="D2208" t="s">
        <v>345</v>
      </c>
      <c r="E2208" s="1">
        <v>42531</v>
      </c>
      <c r="F2208" s="1" t="str">
        <f>TEXT(Sales_tbl[[#This Row],[Order Date]],"MMM")</f>
        <v>Jun</v>
      </c>
      <c r="G2208" s="1" t="str">
        <f>TEXT(Sales_tbl[[#This Row],[Order Date]],"YYY")</f>
        <v>2016</v>
      </c>
      <c r="H2208" t="s">
        <v>13</v>
      </c>
      <c r="I2208">
        <v>5</v>
      </c>
      <c r="J2208" s="4">
        <v>12.42</v>
      </c>
      <c r="K2208" s="4">
        <v>62.1</v>
      </c>
    </row>
    <row r="2209" spans="1:11" x14ac:dyDescent="0.25">
      <c r="A2209" t="s">
        <v>30</v>
      </c>
      <c r="B2209" t="s">
        <v>21</v>
      </c>
      <c r="C2209" t="s">
        <v>11</v>
      </c>
      <c r="D2209" t="s">
        <v>264</v>
      </c>
      <c r="E2209" s="1">
        <v>42531</v>
      </c>
      <c r="F2209" s="1" t="str">
        <f>TEXT(Sales_tbl[[#This Row],[Order Date]],"MMM")</f>
        <v>Jun</v>
      </c>
      <c r="G2209" s="1" t="str">
        <f>TEXT(Sales_tbl[[#This Row],[Order Date]],"YYY")</f>
        <v>2016</v>
      </c>
      <c r="H2209" t="s">
        <v>20</v>
      </c>
      <c r="I2209">
        <v>9</v>
      </c>
      <c r="J2209" s="4">
        <v>16.32</v>
      </c>
      <c r="K2209" s="4">
        <v>146.88</v>
      </c>
    </row>
    <row r="2210" spans="1:11" x14ac:dyDescent="0.25">
      <c r="A2210" t="s">
        <v>30</v>
      </c>
      <c r="B2210" t="s">
        <v>10</v>
      </c>
      <c r="C2210" t="s">
        <v>11</v>
      </c>
      <c r="D2210" t="s">
        <v>91</v>
      </c>
      <c r="E2210" s="1">
        <v>42531</v>
      </c>
      <c r="F2210" s="1" t="str">
        <f>TEXT(Sales_tbl[[#This Row],[Order Date]],"MMM")</f>
        <v>Jun</v>
      </c>
      <c r="G2210" s="1" t="str">
        <f>TEXT(Sales_tbl[[#This Row],[Order Date]],"YYY")</f>
        <v>2016</v>
      </c>
      <c r="H2210" t="s">
        <v>13</v>
      </c>
      <c r="I2210">
        <v>10</v>
      </c>
      <c r="J2210" s="4">
        <v>12.42</v>
      </c>
      <c r="K2210" s="4">
        <v>124.2</v>
      </c>
    </row>
    <row r="2211" spans="1:11" x14ac:dyDescent="0.25">
      <c r="A2211" t="s">
        <v>9</v>
      </c>
      <c r="B2211" t="s">
        <v>21</v>
      </c>
      <c r="C2211" t="s">
        <v>11</v>
      </c>
      <c r="D2211" t="s">
        <v>22</v>
      </c>
      <c r="E2211" s="1">
        <v>42531</v>
      </c>
      <c r="F2211" s="1" t="str">
        <f>TEXT(Sales_tbl[[#This Row],[Order Date]],"MMM")</f>
        <v>Jun</v>
      </c>
      <c r="G2211" s="1" t="str">
        <f>TEXT(Sales_tbl[[#This Row],[Order Date]],"YYY")</f>
        <v>2016</v>
      </c>
      <c r="H2211" t="s">
        <v>20</v>
      </c>
      <c r="I2211">
        <v>7</v>
      </c>
      <c r="J2211" s="4">
        <v>16.32</v>
      </c>
      <c r="K2211" s="4">
        <v>114.24000000000001</v>
      </c>
    </row>
    <row r="2212" spans="1:11" x14ac:dyDescent="0.25">
      <c r="A2212" t="s">
        <v>25</v>
      </c>
      <c r="B2212" t="s">
        <v>34</v>
      </c>
      <c r="C2212" t="s">
        <v>18</v>
      </c>
      <c r="D2212" t="s">
        <v>303</v>
      </c>
      <c r="E2212" s="1">
        <v>42531</v>
      </c>
      <c r="F2212" s="1" t="str">
        <f>TEXT(Sales_tbl[[#This Row],[Order Date]],"MMM")</f>
        <v>Jun</v>
      </c>
      <c r="G2212" s="1" t="str">
        <f>TEXT(Sales_tbl[[#This Row],[Order Date]],"YYY")</f>
        <v>2016</v>
      </c>
      <c r="H2212" t="s">
        <v>13</v>
      </c>
      <c r="I2212">
        <v>3</v>
      </c>
      <c r="J2212" s="4">
        <v>12.42</v>
      </c>
      <c r="K2212" s="4">
        <v>37.26</v>
      </c>
    </row>
    <row r="2213" spans="1:11" x14ac:dyDescent="0.25">
      <c r="A2213" t="s">
        <v>46</v>
      </c>
      <c r="B2213" t="s">
        <v>10</v>
      </c>
      <c r="C2213" t="s">
        <v>11</v>
      </c>
      <c r="D2213" t="s">
        <v>101</v>
      </c>
      <c r="E2213" s="1">
        <v>42531</v>
      </c>
      <c r="F2213" s="1" t="str">
        <f>TEXT(Sales_tbl[[#This Row],[Order Date]],"MMM")</f>
        <v>Jun</v>
      </c>
      <c r="G2213" s="1" t="str">
        <f>TEXT(Sales_tbl[[#This Row],[Order Date]],"YYY")</f>
        <v>2016</v>
      </c>
      <c r="H2213" t="s">
        <v>24</v>
      </c>
      <c r="I2213">
        <v>1</v>
      </c>
      <c r="J2213" s="4">
        <v>17.829999999999998</v>
      </c>
      <c r="K2213" s="4">
        <v>17.829999999999998</v>
      </c>
    </row>
    <row r="2214" spans="1:11" x14ac:dyDescent="0.25">
      <c r="A2214" t="s">
        <v>30</v>
      </c>
      <c r="B2214" t="s">
        <v>21</v>
      </c>
      <c r="C2214" t="s">
        <v>11</v>
      </c>
      <c r="D2214" t="s">
        <v>58</v>
      </c>
      <c r="E2214" s="1">
        <v>42531</v>
      </c>
      <c r="F2214" s="1" t="str">
        <f>TEXT(Sales_tbl[[#This Row],[Order Date]],"MMM")</f>
        <v>Jun</v>
      </c>
      <c r="G2214" s="1" t="str">
        <f>TEXT(Sales_tbl[[#This Row],[Order Date]],"YYY")</f>
        <v>2016</v>
      </c>
      <c r="H2214" t="s">
        <v>24</v>
      </c>
      <c r="I2214">
        <v>9</v>
      </c>
      <c r="J2214" s="4">
        <v>17.829999999999998</v>
      </c>
      <c r="K2214" s="4">
        <v>160.46999999999997</v>
      </c>
    </row>
    <row r="2215" spans="1:11" x14ac:dyDescent="0.25">
      <c r="A2215" t="s">
        <v>30</v>
      </c>
      <c r="B2215" t="s">
        <v>68</v>
      </c>
      <c r="C2215" t="s">
        <v>11</v>
      </c>
      <c r="D2215" t="s">
        <v>70</v>
      </c>
      <c r="E2215" s="1">
        <v>42531</v>
      </c>
      <c r="F2215" s="1" t="str">
        <f>TEXT(Sales_tbl[[#This Row],[Order Date]],"MMM")</f>
        <v>Jun</v>
      </c>
      <c r="G2215" s="1" t="str">
        <f>TEXT(Sales_tbl[[#This Row],[Order Date]],"YYY")</f>
        <v>2016</v>
      </c>
      <c r="H2215" t="s">
        <v>13</v>
      </c>
      <c r="I2215">
        <v>1</v>
      </c>
      <c r="J2215" s="4">
        <v>12.42</v>
      </c>
      <c r="K2215" s="4">
        <v>12.42</v>
      </c>
    </row>
    <row r="2216" spans="1:11" x14ac:dyDescent="0.25">
      <c r="A2216" t="s">
        <v>25</v>
      </c>
      <c r="B2216" t="s">
        <v>17</v>
      </c>
      <c r="C2216" t="s">
        <v>18</v>
      </c>
      <c r="D2216" t="s">
        <v>108</v>
      </c>
      <c r="E2216" s="1">
        <v>42532</v>
      </c>
      <c r="F2216" s="1" t="str">
        <f>TEXT(Sales_tbl[[#This Row],[Order Date]],"MMM")</f>
        <v>Jun</v>
      </c>
      <c r="G2216" s="1" t="str">
        <f>TEXT(Sales_tbl[[#This Row],[Order Date]],"YYY")</f>
        <v>2016</v>
      </c>
      <c r="H2216" t="s">
        <v>24</v>
      </c>
      <c r="I2216">
        <v>6</v>
      </c>
      <c r="J2216" s="4">
        <v>17.829999999999998</v>
      </c>
      <c r="K2216" s="4">
        <v>106.97999999999999</v>
      </c>
    </row>
    <row r="2217" spans="1:11" x14ac:dyDescent="0.25">
      <c r="A2217" t="s">
        <v>9</v>
      </c>
      <c r="B2217" t="s">
        <v>14</v>
      </c>
      <c r="C2217" t="s">
        <v>11</v>
      </c>
      <c r="D2217" t="s">
        <v>43</v>
      </c>
      <c r="E2217" s="1">
        <v>42532</v>
      </c>
      <c r="F2217" s="1" t="str">
        <f>TEXT(Sales_tbl[[#This Row],[Order Date]],"MMM")</f>
        <v>Jun</v>
      </c>
      <c r="G2217" s="1" t="str">
        <f>TEXT(Sales_tbl[[#This Row],[Order Date]],"YYY")</f>
        <v>2016</v>
      </c>
      <c r="H2217" t="s">
        <v>24</v>
      </c>
      <c r="I2217">
        <v>7</v>
      </c>
      <c r="J2217" s="4">
        <v>17.829999999999998</v>
      </c>
      <c r="K2217" s="4">
        <v>124.80999999999999</v>
      </c>
    </row>
    <row r="2218" spans="1:11" x14ac:dyDescent="0.25">
      <c r="A2218" t="s">
        <v>30</v>
      </c>
      <c r="B2218" t="s">
        <v>14</v>
      </c>
      <c r="C2218" t="s">
        <v>11</v>
      </c>
      <c r="D2218" t="s">
        <v>427</v>
      </c>
      <c r="E2218" s="1">
        <v>42532</v>
      </c>
      <c r="F2218" s="1" t="str">
        <f>TEXT(Sales_tbl[[#This Row],[Order Date]],"MMM")</f>
        <v>Jun</v>
      </c>
      <c r="G2218" s="1" t="str">
        <f>TEXT(Sales_tbl[[#This Row],[Order Date]],"YYY")</f>
        <v>2016</v>
      </c>
      <c r="H2218" t="s">
        <v>20</v>
      </c>
      <c r="I2218">
        <v>6</v>
      </c>
      <c r="J2218" s="4">
        <v>16.32</v>
      </c>
      <c r="K2218" s="4">
        <v>97.92</v>
      </c>
    </row>
    <row r="2219" spans="1:11" x14ac:dyDescent="0.25">
      <c r="A2219" t="s">
        <v>9</v>
      </c>
      <c r="B2219" t="s">
        <v>21</v>
      </c>
      <c r="C2219" t="s">
        <v>11</v>
      </c>
      <c r="D2219" t="s">
        <v>376</v>
      </c>
      <c r="E2219" s="1">
        <v>42532</v>
      </c>
      <c r="F2219" s="1" t="str">
        <f>TEXT(Sales_tbl[[#This Row],[Order Date]],"MMM")</f>
        <v>Jun</v>
      </c>
      <c r="G2219" s="1" t="str">
        <f>TEXT(Sales_tbl[[#This Row],[Order Date]],"YYY")</f>
        <v>2016</v>
      </c>
      <c r="H2219" t="s">
        <v>13</v>
      </c>
      <c r="I2219">
        <v>9</v>
      </c>
      <c r="J2219" s="4">
        <v>12.42</v>
      </c>
      <c r="K2219" s="4">
        <v>111.78</v>
      </c>
    </row>
    <row r="2220" spans="1:11" x14ac:dyDescent="0.25">
      <c r="A2220" t="s">
        <v>30</v>
      </c>
      <c r="B2220" t="s">
        <v>14</v>
      </c>
      <c r="C2220" t="s">
        <v>11</v>
      </c>
      <c r="D2220" t="s">
        <v>51</v>
      </c>
      <c r="E2220" s="1">
        <v>42532</v>
      </c>
      <c r="F2220" s="1" t="str">
        <f>TEXT(Sales_tbl[[#This Row],[Order Date]],"MMM")</f>
        <v>Jun</v>
      </c>
      <c r="G2220" s="1" t="str">
        <f>TEXT(Sales_tbl[[#This Row],[Order Date]],"YYY")</f>
        <v>2016</v>
      </c>
      <c r="H2220" t="s">
        <v>27</v>
      </c>
      <c r="I2220">
        <v>9</v>
      </c>
      <c r="J2220" s="4">
        <v>53.35</v>
      </c>
      <c r="K2220" s="4">
        <v>480.15000000000003</v>
      </c>
    </row>
    <row r="2221" spans="1:11" x14ac:dyDescent="0.25">
      <c r="A2221" t="s">
        <v>25</v>
      </c>
      <c r="B2221" t="s">
        <v>52</v>
      </c>
      <c r="C2221" t="s">
        <v>18</v>
      </c>
      <c r="D2221" t="s">
        <v>188</v>
      </c>
      <c r="E2221" s="1">
        <v>42532</v>
      </c>
      <c r="F2221" s="1" t="str">
        <f>TEXT(Sales_tbl[[#This Row],[Order Date]],"MMM")</f>
        <v>Jun</v>
      </c>
      <c r="G2221" s="1" t="str">
        <f>TEXT(Sales_tbl[[#This Row],[Order Date]],"YYY")</f>
        <v>2016</v>
      </c>
      <c r="H2221" t="s">
        <v>13</v>
      </c>
      <c r="I2221">
        <v>3</v>
      </c>
      <c r="J2221" s="4">
        <v>12.42</v>
      </c>
      <c r="K2221" s="4">
        <v>37.26</v>
      </c>
    </row>
    <row r="2222" spans="1:11" x14ac:dyDescent="0.25">
      <c r="A2222" t="s">
        <v>46</v>
      </c>
      <c r="B2222" t="s">
        <v>10</v>
      </c>
      <c r="C2222" t="s">
        <v>11</v>
      </c>
      <c r="D2222" t="s">
        <v>296</v>
      </c>
      <c r="E2222" s="1">
        <v>42532</v>
      </c>
      <c r="F2222" s="1" t="str">
        <f>TEXT(Sales_tbl[[#This Row],[Order Date]],"MMM")</f>
        <v>Jun</v>
      </c>
      <c r="G2222" s="1" t="str">
        <f>TEXT(Sales_tbl[[#This Row],[Order Date]],"YYY")</f>
        <v>2016</v>
      </c>
      <c r="H2222" t="s">
        <v>24</v>
      </c>
      <c r="I2222">
        <v>2</v>
      </c>
      <c r="J2222" s="4">
        <v>17.829999999999998</v>
      </c>
      <c r="K2222" s="4">
        <v>35.659999999999997</v>
      </c>
    </row>
    <row r="2223" spans="1:11" x14ac:dyDescent="0.25">
      <c r="A2223" t="s">
        <v>30</v>
      </c>
      <c r="B2223" t="s">
        <v>10</v>
      </c>
      <c r="C2223" t="s">
        <v>11</v>
      </c>
      <c r="D2223" t="s">
        <v>257</v>
      </c>
      <c r="E2223" s="1">
        <v>42532</v>
      </c>
      <c r="F2223" s="1" t="str">
        <f>TEXT(Sales_tbl[[#This Row],[Order Date]],"MMM")</f>
        <v>Jun</v>
      </c>
      <c r="G2223" s="1" t="str">
        <f>TEXT(Sales_tbl[[#This Row],[Order Date]],"YYY")</f>
        <v>2016</v>
      </c>
      <c r="H2223" t="s">
        <v>13</v>
      </c>
      <c r="I2223">
        <v>10</v>
      </c>
      <c r="J2223" s="4">
        <v>12.42</v>
      </c>
      <c r="K2223" s="4">
        <v>124.2</v>
      </c>
    </row>
    <row r="2224" spans="1:11" x14ac:dyDescent="0.25">
      <c r="A2224" t="s">
        <v>9</v>
      </c>
      <c r="B2224" t="s">
        <v>10</v>
      </c>
      <c r="C2224" t="s">
        <v>11</v>
      </c>
      <c r="D2224" t="s">
        <v>355</v>
      </c>
      <c r="E2224" s="1">
        <v>42532</v>
      </c>
      <c r="F2224" s="1" t="str">
        <f>TEXT(Sales_tbl[[#This Row],[Order Date]],"MMM")</f>
        <v>Jun</v>
      </c>
      <c r="G2224" s="1" t="str">
        <f>TEXT(Sales_tbl[[#This Row],[Order Date]],"YYY")</f>
        <v>2016</v>
      </c>
      <c r="H2224" t="s">
        <v>20</v>
      </c>
      <c r="I2224">
        <v>3</v>
      </c>
      <c r="J2224" s="4">
        <v>16.32</v>
      </c>
      <c r="K2224" s="4">
        <v>48.96</v>
      </c>
    </row>
    <row r="2225" spans="1:11" x14ac:dyDescent="0.25">
      <c r="A2225" t="s">
        <v>16</v>
      </c>
      <c r="B2225" t="s">
        <v>34</v>
      </c>
      <c r="C2225" t="s">
        <v>18</v>
      </c>
      <c r="D2225" t="s">
        <v>508</v>
      </c>
      <c r="E2225" s="1">
        <v>42532</v>
      </c>
      <c r="F2225" s="1" t="str">
        <f>TEXT(Sales_tbl[[#This Row],[Order Date]],"MMM")</f>
        <v>Jun</v>
      </c>
      <c r="G2225" s="1" t="str">
        <f>TEXT(Sales_tbl[[#This Row],[Order Date]],"YYY")</f>
        <v>2016</v>
      </c>
      <c r="H2225" t="s">
        <v>24</v>
      </c>
      <c r="I2225">
        <v>4</v>
      </c>
      <c r="J2225" s="4">
        <v>17.829999999999998</v>
      </c>
      <c r="K2225" s="4">
        <v>71.319999999999993</v>
      </c>
    </row>
    <row r="2226" spans="1:11" x14ac:dyDescent="0.25">
      <c r="A2226" t="s">
        <v>30</v>
      </c>
      <c r="B2226" t="s">
        <v>21</v>
      </c>
      <c r="C2226" t="s">
        <v>11</v>
      </c>
      <c r="D2226" t="s">
        <v>154</v>
      </c>
      <c r="E2226" s="1">
        <v>42532</v>
      </c>
      <c r="F2226" s="1" t="str">
        <f>TEXT(Sales_tbl[[#This Row],[Order Date]],"MMM")</f>
        <v>Jun</v>
      </c>
      <c r="G2226" s="1" t="str">
        <f>TEXT(Sales_tbl[[#This Row],[Order Date]],"YYY")</f>
        <v>2016</v>
      </c>
      <c r="H2226" t="s">
        <v>13</v>
      </c>
      <c r="I2226">
        <v>8</v>
      </c>
      <c r="J2226" s="4">
        <v>12.42</v>
      </c>
      <c r="K2226" s="4">
        <v>99.36</v>
      </c>
    </row>
    <row r="2227" spans="1:11" x14ac:dyDescent="0.25">
      <c r="A2227" t="s">
        <v>9</v>
      </c>
      <c r="B2227" t="s">
        <v>14</v>
      </c>
      <c r="C2227" t="s">
        <v>11</v>
      </c>
      <c r="D2227" t="s">
        <v>524</v>
      </c>
      <c r="E2227" s="1">
        <v>42533</v>
      </c>
      <c r="F2227" s="1" t="str">
        <f>TEXT(Sales_tbl[[#This Row],[Order Date]],"MMM")</f>
        <v>Jun</v>
      </c>
      <c r="G2227" s="1" t="str">
        <f>TEXT(Sales_tbl[[#This Row],[Order Date]],"YYY")</f>
        <v>2016</v>
      </c>
      <c r="H2227" t="s">
        <v>13</v>
      </c>
      <c r="I2227">
        <v>10</v>
      </c>
      <c r="J2227" s="4">
        <v>12.42</v>
      </c>
      <c r="K2227" s="4">
        <v>124.2</v>
      </c>
    </row>
    <row r="2228" spans="1:11" x14ac:dyDescent="0.25">
      <c r="A2228" t="s">
        <v>9</v>
      </c>
      <c r="B2228" t="s">
        <v>10</v>
      </c>
      <c r="C2228" t="s">
        <v>11</v>
      </c>
      <c r="D2228" t="s">
        <v>263</v>
      </c>
      <c r="E2228" s="1">
        <v>42533</v>
      </c>
      <c r="F2228" s="1" t="str">
        <f>TEXT(Sales_tbl[[#This Row],[Order Date]],"MMM")</f>
        <v>Jun</v>
      </c>
      <c r="G2228" s="1" t="str">
        <f>TEXT(Sales_tbl[[#This Row],[Order Date]],"YYY")</f>
        <v>2016</v>
      </c>
      <c r="H2228" t="s">
        <v>27</v>
      </c>
      <c r="I2228">
        <v>7</v>
      </c>
      <c r="J2228" s="4">
        <v>53.35</v>
      </c>
      <c r="K2228" s="4">
        <v>373.45</v>
      </c>
    </row>
    <row r="2229" spans="1:11" x14ac:dyDescent="0.25">
      <c r="A2229" t="s">
        <v>9</v>
      </c>
      <c r="B2229" t="s">
        <v>14</v>
      </c>
      <c r="C2229" t="s">
        <v>11</v>
      </c>
      <c r="D2229" t="s">
        <v>83</v>
      </c>
      <c r="E2229" s="1">
        <v>42533</v>
      </c>
      <c r="F2229" s="1" t="str">
        <f>TEXT(Sales_tbl[[#This Row],[Order Date]],"MMM")</f>
        <v>Jun</v>
      </c>
      <c r="G2229" s="1" t="str">
        <f>TEXT(Sales_tbl[[#This Row],[Order Date]],"YYY")</f>
        <v>2016</v>
      </c>
      <c r="H2229" t="s">
        <v>13</v>
      </c>
      <c r="I2229">
        <v>9</v>
      </c>
      <c r="J2229" s="4">
        <v>12.42</v>
      </c>
      <c r="K2229" s="4">
        <v>111.78</v>
      </c>
    </row>
    <row r="2230" spans="1:11" x14ac:dyDescent="0.25">
      <c r="A2230" t="s">
        <v>9</v>
      </c>
      <c r="B2230" t="s">
        <v>21</v>
      </c>
      <c r="C2230" t="s">
        <v>11</v>
      </c>
      <c r="D2230" t="s">
        <v>286</v>
      </c>
      <c r="E2230" s="1">
        <v>42533</v>
      </c>
      <c r="F2230" s="1" t="str">
        <f>TEXT(Sales_tbl[[#This Row],[Order Date]],"MMM")</f>
        <v>Jun</v>
      </c>
      <c r="G2230" s="1" t="str">
        <f>TEXT(Sales_tbl[[#This Row],[Order Date]],"YYY")</f>
        <v>2016</v>
      </c>
      <c r="H2230" t="s">
        <v>27</v>
      </c>
      <c r="I2230">
        <v>1</v>
      </c>
      <c r="J2230" s="4">
        <v>53.35</v>
      </c>
      <c r="K2230" s="4">
        <v>53.35</v>
      </c>
    </row>
    <row r="2231" spans="1:11" x14ac:dyDescent="0.25">
      <c r="A2231" t="s">
        <v>30</v>
      </c>
      <c r="B2231" t="s">
        <v>10</v>
      </c>
      <c r="C2231" t="s">
        <v>11</v>
      </c>
      <c r="D2231" t="s">
        <v>527</v>
      </c>
      <c r="E2231" s="1">
        <v>42533</v>
      </c>
      <c r="F2231" s="1" t="str">
        <f>TEXT(Sales_tbl[[#This Row],[Order Date]],"MMM")</f>
        <v>Jun</v>
      </c>
      <c r="G2231" s="1" t="str">
        <f>TEXT(Sales_tbl[[#This Row],[Order Date]],"YYY")</f>
        <v>2016</v>
      </c>
      <c r="H2231" t="s">
        <v>27</v>
      </c>
      <c r="I2231">
        <v>6</v>
      </c>
      <c r="J2231" s="4">
        <v>53.35</v>
      </c>
      <c r="K2231" s="4">
        <v>320.10000000000002</v>
      </c>
    </row>
    <row r="2232" spans="1:11" x14ac:dyDescent="0.25">
      <c r="A2232" t="s">
        <v>25</v>
      </c>
      <c r="B2232" t="s">
        <v>17</v>
      </c>
      <c r="C2232" t="s">
        <v>18</v>
      </c>
      <c r="D2232" t="s">
        <v>211</v>
      </c>
      <c r="E2232" s="1">
        <v>42533</v>
      </c>
      <c r="F2232" s="1" t="str">
        <f>TEXT(Sales_tbl[[#This Row],[Order Date]],"MMM")</f>
        <v>Jun</v>
      </c>
      <c r="G2232" s="1" t="str">
        <f>TEXT(Sales_tbl[[#This Row],[Order Date]],"YYY")</f>
        <v>2016</v>
      </c>
      <c r="H2232" t="s">
        <v>13</v>
      </c>
      <c r="I2232">
        <v>5</v>
      </c>
      <c r="J2232" s="4">
        <v>12.42</v>
      </c>
      <c r="K2232" s="4">
        <v>62.1</v>
      </c>
    </row>
    <row r="2233" spans="1:11" x14ac:dyDescent="0.25">
      <c r="A2233" t="s">
        <v>9</v>
      </c>
      <c r="B2233" t="s">
        <v>14</v>
      </c>
      <c r="C2233" t="s">
        <v>11</v>
      </c>
      <c r="D2233" t="s">
        <v>180</v>
      </c>
      <c r="E2233" s="1">
        <v>42533</v>
      </c>
      <c r="F2233" s="1" t="str">
        <f>TEXT(Sales_tbl[[#This Row],[Order Date]],"MMM")</f>
        <v>Jun</v>
      </c>
      <c r="G2233" s="1" t="str">
        <f>TEXT(Sales_tbl[[#This Row],[Order Date]],"YYY")</f>
        <v>2016</v>
      </c>
      <c r="H2233" t="s">
        <v>20</v>
      </c>
      <c r="I2233">
        <v>7</v>
      </c>
      <c r="J2233" s="4">
        <v>16.32</v>
      </c>
      <c r="K2233" s="4">
        <v>114.24000000000001</v>
      </c>
    </row>
    <row r="2234" spans="1:11" x14ac:dyDescent="0.25">
      <c r="A2234" t="s">
        <v>25</v>
      </c>
      <c r="B2234" t="s">
        <v>17</v>
      </c>
      <c r="C2234" t="s">
        <v>18</v>
      </c>
      <c r="D2234" t="s">
        <v>436</v>
      </c>
      <c r="E2234" s="1">
        <v>42533</v>
      </c>
      <c r="F2234" s="1" t="str">
        <f>TEXT(Sales_tbl[[#This Row],[Order Date]],"MMM")</f>
        <v>Jun</v>
      </c>
      <c r="G2234" s="1" t="str">
        <f>TEXT(Sales_tbl[[#This Row],[Order Date]],"YYY")</f>
        <v>2016</v>
      </c>
      <c r="H2234" t="s">
        <v>27</v>
      </c>
      <c r="I2234">
        <v>8</v>
      </c>
      <c r="J2234" s="4">
        <v>53.35</v>
      </c>
      <c r="K2234" s="4">
        <v>426.8</v>
      </c>
    </row>
    <row r="2235" spans="1:11" x14ac:dyDescent="0.25">
      <c r="A2235" t="s">
        <v>9</v>
      </c>
      <c r="B2235" t="s">
        <v>21</v>
      </c>
      <c r="C2235" t="s">
        <v>11</v>
      </c>
      <c r="D2235" t="s">
        <v>518</v>
      </c>
      <c r="E2235" s="1">
        <v>42533</v>
      </c>
      <c r="F2235" s="1" t="str">
        <f>TEXT(Sales_tbl[[#This Row],[Order Date]],"MMM")</f>
        <v>Jun</v>
      </c>
      <c r="G2235" s="1" t="str">
        <f>TEXT(Sales_tbl[[#This Row],[Order Date]],"YYY")</f>
        <v>2016</v>
      </c>
      <c r="H2235" t="s">
        <v>24</v>
      </c>
      <c r="I2235">
        <v>8</v>
      </c>
      <c r="J2235" s="4">
        <v>17.829999999999998</v>
      </c>
      <c r="K2235" s="4">
        <v>142.63999999999999</v>
      </c>
    </row>
    <row r="2236" spans="1:11" x14ac:dyDescent="0.25">
      <c r="A2236" t="s">
        <v>9</v>
      </c>
      <c r="B2236" t="s">
        <v>68</v>
      </c>
      <c r="C2236" t="s">
        <v>11</v>
      </c>
      <c r="D2236" t="s">
        <v>69</v>
      </c>
      <c r="E2236" s="1">
        <v>42533</v>
      </c>
      <c r="F2236" s="1" t="str">
        <f>TEXT(Sales_tbl[[#This Row],[Order Date]],"MMM")</f>
        <v>Jun</v>
      </c>
      <c r="G2236" s="1" t="str">
        <f>TEXT(Sales_tbl[[#This Row],[Order Date]],"YYY")</f>
        <v>2016</v>
      </c>
      <c r="H2236" t="s">
        <v>13</v>
      </c>
      <c r="I2236">
        <v>8</v>
      </c>
      <c r="J2236" s="4">
        <v>12.42</v>
      </c>
      <c r="K2236" s="4">
        <v>99.36</v>
      </c>
    </row>
    <row r="2237" spans="1:11" x14ac:dyDescent="0.25">
      <c r="A2237" t="s">
        <v>9</v>
      </c>
      <c r="B2237" t="s">
        <v>21</v>
      </c>
      <c r="C2237" t="s">
        <v>11</v>
      </c>
      <c r="D2237" t="s">
        <v>518</v>
      </c>
      <c r="E2237" s="1">
        <v>42533</v>
      </c>
      <c r="F2237" s="1" t="str">
        <f>TEXT(Sales_tbl[[#This Row],[Order Date]],"MMM")</f>
        <v>Jun</v>
      </c>
      <c r="G2237" s="1" t="str">
        <f>TEXT(Sales_tbl[[#This Row],[Order Date]],"YYY")</f>
        <v>2016</v>
      </c>
      <c r="H2237" t="s">
        <v>13</v>
      </c>
      <c r="I2237">
        <v>1</v>
      </c>
      <c r="J2237" s="4">
        <v>12.42</v>
      </c>
      <c r="K2237" s="4">
        <v>12.42</v>
      </c>
    </row>
    <row r="2238" spans="1:11" x14ac:dyDescent="0.25">
      <c r="A2238" t="s">
        <v>25</v>
      </c>
      <c r="B2238" t="s">
        <v>17</v>
      </c>
      <c r="C2238" t="s">
        <v>18</v>
      </c>
      <c r="D2238" t="s">
        <v>341</v>
      </c>
      <c r="E2238" s="1">
        <v>42533</v>
      </c>
      <c r="F2238" s="1" t="str">
        <f>TEXT(Sales_tbl[[#This Row],[Order Date]],"MMM")</f>
        <v>Jun</v>
      </c>
      <c r="G2238" s="1" t="str">
        <f>TEXT(Sales_tbl[[#This Row],[Order Date]],"YYY")</f>
        <v>2016</v>
      </c>
      <c r="H2238" t="s">
        <v>24</v>
      </c>
      <c r="I2238">
        <v>8</v>
      </c>
      <c r="J2238" s="4">
        <v>17.829999999999998</v>
      </c>
      <c r="K2238" s="4">
        <v>142.63999999999999</v>
      </c>
    </row>
    <row r="2239" spans="1:11" x14ac:dyDescent="0.25">
      <c r="A2239" t="s">
        <v>9</v>
      </c>
      <c r="B2239" t="s">
        <v>14</v>
      </c>
      <c r="C2239" t="s">
        <v>11</v>
      </c>
      <c r="D2239" t="s">
        <v>120</v>
      </c>
      <c r="E2239" s="1">
        <v>42533</v>
      </c>
      <c r="F2239" s="1" t="str">
        <f>TEXT(Sales_tbl[[#This Row],[Order Date]],"MMM")</f>
        <v>Jun</v>
      </c>
      <c r="G2239" s="1" t="str">
        <f>TEXT(Sales_tbl[[#This Row],[Order Date]],"YYY")</f>
        <v>2016</v>
      </c>
      <c r="H2239" t="s">
        <v>13</v>
      </c>
      <c r="I2239">
        <v>3</v>
      </c>
      <c r="J2239" s="4">
        <v>12.42</v>
      </c>
      <c r="K2239" s="4">
        <v>37.26</v>
      </c>
    </row>
    <row r="2240" spans="1:11" x14ac:dyDescent="0.25">
      <c r="A2240" t="s">
        <v>30</v>
      </c>
      <c r="B2240" t="s">
        <v>10</v>
      </c>
      <c r="C2240" t="s">
        <v>11</v>
      </c>
      <c r="D2240" t="s">
        <v>119</v>
      </c>
      <c r="E2240" s="1">
        <v>42533</v>
      </c>
      <c r="F2240" s="1" t="str">
        <f>TEXT(Sales_tbl[[#This Row],[Order Date]],"MMM")</f>
        <v>Jun</v>
      </c>
      <c r="G2240" s="1" t="str">
        <f>TEXT(Sales_tbl[[#This Row],[Order Date]],"YYY")</f>
        <v>2016</v>
      </c>
      <c r="H2240" t="s">
        <v>27</v>
      </c>
      <c r="I2240">
        <v>5</v>
      </c>
      <c r="J2240" s="4">
        <v>53.35</v>
      </c>
      <c r="K2240" s="4">
        <v>266.75</v>
      </c>
    </row>
    <row r="2241" spans="1:11" x14ac:dyDescent="0.25">
      <c r="A2241" t="s">
        <v>30</v>
      </c>
      <c r="B2241" t="s">
        <v>10</v>
      </c>
      <c r="C2241" t="s">
        <v>11</v>
      </c>
      <c r="D2241" t="s">
        <v>387</v>
      </c>
      <c r="E2241" s="1">
        <v>42533</v>
      </c>
      <c r="F2241" s="1" t="str">
        <f>TEXT(Sales_tbl[[#This Row],[Order Date]],"MMM")</f>
        <v>Jun</v>
      </c>
      <c r="G2241" s="1" t="str">
        <f>TEXT(Sales_tbl[[#This Row],[Order Date]],"YYY")</f>
        <v>2016</v>
      </c>
      <c r="H2241" t="s">
        <v>20</v>
      </c>
      <c r="I2241">
        <v>5</v>
      </c>
      <c r="J2241" s="4">
        <v>16.32</v>
      </c>
      <c r="K2241" s="4">
        <v>81.599999999999994</v>
      </c>
    </row>
    <row r="2242" spans="1:11" x14ac:dyDescent="0.25">
      <c r="A2242" t="s">
        <v>9</v>
      </c>
      <c r="B2242" t="s">
        <v>10</v>
      </c>
      <c r="C2242" t="s">
        <v>11</v>
      </c>
      <c r="D2242" t="s">
        <v>440</v>
      </c>
      <c r="E2242" s="1">
        <v>42533</v>
      </c>
      <c r="F2242" s="1" t="str">
        <f>TEXT(Sales_tbl[[#This Row],[Order Date]],"MMM")</f>
        <v>Jun</v>
      </c>
      <c r="G2242" s="1" t="str">
        <f>TEXT(Sales_tbl[[#This Row],[Order Date]],"YYY")</f>
        <v>2016</v>
      </c>
      <c r="H2242" t="s">
        <v>13</v>
      </c>
      <c r="I2242">
        <v>3</v>
      </c>
      <c r="J2242" s="4">
        <v>12.42</v>
      </c>
      <c r="K2242" s="4">
        <v>37.26</v>
      </c>
    </row>
    <row r="2243" spans="1:11" x14ac:dyDescent="0.25">
      <c r="A2243" t="s">
        <v>9</v>
      </c>
      <c r="B2243" t="s">
        <v>10</v>
      </c>
      <c r="C2243" t="s">
        <v>11</v>
      </c>
      <c r="D2243" t="s">
        <v>296</v>
      </c>
      <c r="E2243" s="1">
        <v>42534</v>
      </c>
      <c r="F2243" s="1" t="str">
        <f>TEXT(Sales_tbl[[#This Row],[Order Date]],"MMM")</f>
        <v>Jun</v>
      </c>
      <c r="G2243" s="1" t="str">
        <f>TEXT(Sales_tbl[[#This Row],[Order Date]],"YYY")</f>
        <v>2016</v>
      </c>
      <c r="H2243" t="s">
        <v>13</v>
      </c>
      <c r="I2243">
        <v>5</v>
      </c>
      <c r="J2243" s="4">
        <v>12.42</v>
      </c>
      <c r="K2243" s="4">
        <v>62.1</v>
      </c>
    </row>
    <row r="2244" spans="1:11" x14ac:dyDescent="0.25">
      <c r="A2244" t="s">
        <v>30</v>
      </c>
      <c r="B2244" t="s">
        <v>10</v>
      </c>
      <c r="C2244" t="s">
        <v>11</v>
      </c>
      <c r="D2244" t="s">
        <v>457</v>
      </c>
      <c r="E2244" s="1">
        <v>42534</v>
      </c>
      <c r="F2244" s="1" t="str">
        <f>TEXT(Sales_tbl[[#This Row],[Order Date]],"MMM")</f>
        <v>Jun</v>
      </c>
      <c r="G2244" s="1" t="str">
        <f>TEXT(Sales_tbl[[#This Row],[Order Date]],"YYY")</f>
        <v>2016</v>
      </c>
      <c r="H2244" t="s">
        <v>24</v>
      </c>
      <c r="I2244">
        <v>8</v>
      </c>
      <c r="J2244" s="4">
        <v>17.829999999999998</v>
      </c>
      <c r="K2244" s="4">
        <v>142.63999999999999</v>
      </c>
    </row>
    <row r="2245" spans="1:11" x14ac:dyDescent="0.25">
      <c r="A2245" t="s">
        <v>9</v>
      </c>
      <c r="B2245" t="s">
        <v>14</v>
      </c>
      <c r="C2245" t="s">
        <v>11</v>
      </c>
      <c r="D2245" t="s">
        <v>431</v>
      </c>
      <c r="E2245" s="1">
        <v>42534</v>
      </c>
      <c r="F2245" s="1" t="str">
        <f>TEXT(Sales_tbl[[#This Row],[Order Date]],"MMM")</f>
        <v>Jun</v>
      </c>
      <c r="G2245" s="1" t="str">
        <f>TEXT(Sales_tbl[[#This Row],[Order Date]],"YYY")</f>
        <v>2016</v>
      </c>
      <c r="H2245" t="s">
        <v>27</v>
      </c>
      <c r="I2245">
        <v>10</v>
      </c>
      <c r="J2245" s="4">
        <v>53.35</v>
      </c>
      <c r="K2245" s="4">
        <v>533.5</v>
      </c>
    </row>
    <row r="2246" spans="1:11" x14ac:dyDescent="0.25">
      <c r="A2246" t="s">
        <v>30</v>
      </c>
      <c r="B2246" t="s">
        <v>10</v>
      </c>
      <c r="C2246" t="s">
        <v>11</v>
      </c>
      <c r="D2246" t="s">
        <v>33</v>
      </c>
      <c r="E2246" s="1">
        <v>42534</v>
      </c>
      <c r="F2246" s="1" t="str">
        <f>TEXT(Sales_tbl[[#This Row],[Order Date]],"MMM")</f>
        <v>Jun</v>
      </c>
      <c r="G2246" s="1" t="str">
        <f>TEXT(Sales_tbl[[#This Row],[Order Date]],"YYY")</f>
        <v>2016</v>
      </c>
      <c r="H2246" t="s">
        <v>24</v>
      </c>
      <c r="I2246">
        <v>9</v>
      </c>
      <c r="J2246" s="4">
        <v>17.829999999999998</v>
      </c>
      <c r="K2246" s="4">
        <v>160.46999999999997</v>
      </c>
    </row>
    <row r="2247" spans="1:11" x14ac:dyDescent="0.25">
      <c r="A2247" t="s">
        <v>25</v>
      </c>
      <c r="B2247" t="s">
        <v>17</v>
      </c>
      <c r="C2247" t="s">
        <v>18</v>
      </c>
      <c r="D2247" t="s">
        <v>544</v>
      </c>
      <c r="E2247" s="1">
        <v>42534</v>
      </c>
      <c r="F2247" s="1" t="str">
        <f>TEXT(Sales_tbl[[#This Row],[Order Date]],"MMM")</f>
        <v>Jun</v>
      </c>
      <c r="G2247" s="1" t="str">
        <f>TEXT(Sales_tbl[[#This Row],[Order Date]],"YYY")</f>
        <v>2016</v>
      </c>
      <c r="H2247" t="s">
        <v>13</v>
      </c>
      <c r="I2247">
        <v>5</v>
      </c>
      <c r="J2247" s="4">
        <v>12.42</v>
      </c>
      <c r="K2247" s="4">
        <v>62.1</v>
      </c>
    </row>
    <row r="2248" spans="1:11" x14ac:dyDescent="0.25">
      <c r="A2248" t="s">
        <v>25</v>
      </c>
      <c r="B2248" t="s">
        <v>17</v>
      </c>
      <c r="C2248" t="s">
        <v>18</v>
      </c>
      <c r="D2248" t="s">
        <v>341</v>
      </c>
      <c r="E2248" s="1">
        <v>42534</v>
      </c>
      <c r="F2248" s="1" t="str">
        <f>TEXT(Sales_tbl[[#This Row],[Order Date]],"MMM")</f>
        <v>Jun</v>
      </c>
      <c r="G2248" s="1" t="str">
        <f>TEXT(Sales_tbl[[#This Row],[Order Date]],"YYY")</f>
        <v>2016</v>
      </c>
      <c r="H2248" t="s">
        <v>13</v>
      </c>
      <c r="I2248">
        <v>3</v>
      </c>
      <c r="J2248" s="4">
        <v>12.42</v>
      </c>
      <c r="K2248" s="4">
        <v>37.26</v>
      </c>
    </row>
    <row r="2249" spans="1:11" x14ac:dyDescent="0.25">
      <c r="A2249" t="s">
        <v>9</v>
      </c>
      <c r="B2249" t="s">
        <v>68</v>
      </c>
      <c r="C2249" t="s">
        <v>11</v>
      </c>
      <c r="D2249" t="s">
        <v>531</v>
      </c>
      <c r="E2249" s="1">
        <v>42534</v>
      </c>
      <c r="F2249" s="1" t="str">
        <f>TEXT(Sales_tbl[[#This Row],[Order Date]],"MMM")</f>
        <v>Jun</v>
      </c>
      <c r="G2249" s="1" t="str">
        <f>TEXT(Sales_tbl[[#This Row],[Order Date]],"YYY")</f>
        <v>2016</v>
      </c>
      <c r="H2249" t="s">
        <v>20</v>
      </c>
      <c r="I2249">
        <v>10</v>
      </c>
      <c r="J2249" s="4">
        <v>16.32</v>
      </c>
      <c r="K2249" s="4">
        <v>163.19999999999999</v>
      </c>
    </row>
    <row r="2250" spans="1:11" x14ac:dyDescent="0.25">
      <c r="A2250" t="s">
        <v>25</v>
      </c>
      <c r="B2250" t="s">
        <v>17</v>
      </c>
      <c r="C2250" t="s">
        <v>18</v>
      </c>
      <c r="D2250" t="s">
        <v>487</v>
      </c>
      <c r="E2250" s="1">
        <v>42534</v>
      </c>
      <c r="F2250" s="1" t="str">
        <f>TEXT(Sales_tbl[[#This Row],[Order Date]],"MMM")</f>
        <v>Jun</v>
      </c>
      <c r="G2250" s="1" t="str">
        <f>TEXT(Sales_tbl[[#This Row],[Order Date]],"YYY")</f>
        <v>2016</v>
      </c>
      <c r="H2250" t="s">
        <v>27</v>
      </c>
      <c r="I2250">
        <v>7</v>
      </c>
      <c r="J2250" s="4">
        <v>53.35</v>
      </c>
      <c r="K2250" s="4">
        <v>373.45</v>
      </c>
    </row>
    <row r="2251" spans="1:11" x14ac:dyDescent="0.25">
      <c r="A2251" t="s">
        <v>16</v>
      </c>
      <c r="B2251" t="s">
        <v>17</v>
      </c>
      <c r="C2251" t="s">
        <v>18</v>
      </c>
      <c r="D2251" t="s">
        <v>401</v>
      </c>
      <c r="E2251" s="1">
        <v>42534</v>
      </c>
      <c r="F2251" s="1" t="str">
        <f>TEXT(Sales_tbl[[#This Row],[Order Date]],"MMM")</f>
        <v>Jun</v>
      </c>
      <c r="G2251" s="1" t="str">
        <f>TEXT(Sales_tbl[[#This Row],[Order Date]],"YYY")</f>
        <v>2016</v>
      </c>
      <c r="H2251" t="s">
        <v>24</v>
      </c>
      <c r="I2251">
        <v>4</v>
      </c>
      <c r="J2251" s="4">
        <v>17.829999999999998</v>
      </c>
      <c r="K2251" s="4">
        <v>71.319999999999993</v>
      </c>
    </row>
    <row r="2252" spans="1:11" x14ac:dyDescent="0.25">
      <c r="A2252" t="s">
        <v>25</v>
      </c>
      <c r="B2252" t="s">
        <v>34</v>
      </c>
      <c r="C2252" t="s">
        <v>18</v>
      </c>
      <c r="D2252" t="s">
        <v>276</v>
      </c>
      <c r="E2252" s="1">
        <v>42534</v>
      </c>
      <c r="F2252" s="1" t="str">
        <f>TEXT(Sales_tbl[[#This Row],[Order Date]],"MMM")</f>
        <v>Jun</v>
      </c>
      <c r="G2252" s="1" t="str">
        <f>TEXT(Sales_tbl[[#This Row],[Order Date]],"YYY")</f>
        <v>2016</v>
      </c>
      <c r="H2252" t="s">
        <v>13</v>
      </c>
      <c r="I2252">
        <v>9</v>
      </c>
      <c r="J2252" s="4">
        <v>12.42</v>
      </c>
      <c r="K2252" s="4">
        <v>111.78</v>
      </c>
    </row>
    <row r="2253" spans="1:11" x14ac:dyDescent="0.25">
      <c r="A2253" t="s">
        <v>25</v>
      </c>
      <c r="B2253" t="s">
        <v>17</v>
      </c>
      <c r="C2253" t="s">
        <v>18</v>
      </c>
      <c r="D2253" t="s">
        <v>340</v>
      </c>
      <c r="E2253" s="1">
        <v>42534</v>
      </c>
      <c r="F2253" s="1" t="str">
        <f>TEXT(Sales_tbl[[#This Row],[Order Date]],"MMM")</f>
        <v>Jun</v>
      </c>
      <c r="G2253" s="1" t="str">
        <f>TEXT(Sales_tbl[[#This Row],[Order Date]],"YYY")</f>
        <v>2016</v>
      </c>
      <c r="H2253" t="s">
        <v>24</v>
      </c>
      <c r="I2253">
        <v>1</v>
      </c>
      <c r="J2253" s="4">
        <v>17.829999999999998</v>
      </c>
      <c r="K2253" s="4">
        <v>17.829999999999998</v>
      </c>
    </row>
    <row r="2254" spans="1:11" x14ac:dyDescent="0.25">
      <c r="A2254" t="s">
        <v>9</v>
      </c>
      <c r="B2254" t="s">
        <v>10</v>
      </c>
      <c r="C2254" t="s">
        <v>11</v>
      </c>
      <c r="D2254" t="s">
        <v>186</v>
      </c>
      <c r="E2254" s="1">
        <v>42534</v>
      </c>
      <c r="F2254" s="1" t="str">
        <f>TEXT(Sales_tbl[[#This Row],[Order Date]],"MMM")</f>
        <v>Jun</v>
      </c>
      <c r="G2254" s="1" t="str">
        <f>TEXT(Sales_tbl[[#This Row],[Order Date]],"YYY")</f>
        <v>2016</v>
      </c>
      <c r="H2254" t="s">
        <v>27</v>
      </c>
      <c r="I2254">
        <v>10</v>
      </c>
      <c r="J2254" s="4">
        <v>53.35</v>
      </c>
      <c r="K2254" s="4">
        <v>533.5</v>
      </c>
    </row>
    <row r="2255" spans="1:11" x14ac:dyDescent="0.25">
      <c r="A2255" t="s">
        <v>16</v>
      </c>
      <c r="B2255" t="s">
        <v>17</v>
      </c>
      <c r="C2255" t="s">
        <v>18</v>
      </c>
      <c r="D2255" t="s">
        <v>436</v>
      </c>
      <c r="E2255" s="1">
        <v>42534</v>
      </c>
      <c r="F2255" s="1" t="str">
        <f>TEXT(Sales_tbl[[#This Row],[Order Date]],"MMM")</f>
        <v>Jun</v>
      </c>
      <c r="G2255" s="1" t="str">
        <f>TEXT(Sales_tbl[[#This Row],[Order Date]],"YYY")</f>
        <v>2016</v>
      </c>
      <c r="H2255" t="s">
        <v>24</v>
      </c>
      <c r="I2255">
        <v>8</v>
      </c>
      <c r="J2255" s="4">
        <v>17.829999999999998</v>
      </c>
      <c r="K2255" s="4">
        <v>142.63999999999999</v>
      </c>
    </row>
    <row r="2256" spans="1:11" x14ac:dyDescent="0.25">
      <c r="A2256" t="s">
        <v>9</v>
      </c>
      <c r="B2256" t="s">
        <v>14</v>
      </c>
      <c r="C2256" t="s">
        <v>11</v>
      </c>
      <c r="D2256" t="s">
        <v>47</v>
      </c>
      <c r="E2256" s="1">
        <v>42534</v>
      </c>
      <c r="F2256" s="1" t="str">
        <f>TEXT(Sales_tbl[[#This Row],[Order Date]],"MMM")</f>
        <v>Jun</v>
      </c>
      <c r="G2256" s="1" t="str">
        <f>TEXT(Sales_tbl[[#This Row],[Order Date]],"YYY")</f>
        <v>2016</v>
      </c>
      <c r="H2256" t="s">
        <v>27</v>
      </c>
      <c r="I2256">
        <v>10</v>
      </c>
      <c r="J2256" s="4">
        <v>53.35</v>
      </c>
      <c r="K2256" s="4">
        <v>533.5</v>
      </c>
    </row>
    <row r="2257" spans="1:11" x14ac:dyDescent="0.25">
      <c r="A2257" t="s">
        <v>30</v>
      </c>
      <c r="B2257" t="s">
        <v>14</v>
      </c>
      <c r="C2257" t="s">
        <v>11</v>
      </c>
      <c r="D2257" t="s">
        <v>212</v>
      </c>
      <c r="E2257" s="1">
        <v>42534</v>
      </c>
      <c r="F2257" s="1" t="str">
        <f>TEXT(Sales_tbl[[#This Row],[Order Date]],"MMM")</f>
        <v>Jun</v>
      </c>
      <c r="G2257" s="1" t="str">
        <f>TEXT(Sales_tbl[[#This Row],[Order Date]],"YYY")</f>
        <v>2016</v>
      </c>
      <c r="H2257" t="s">
        <v>27</v>
      </c>
      <c r="I2257">
        <v>10</v>
      </c>
      <c r="J2257" s="4">
        <v>53.35</v>
      </c>
      <c r="K2257" s="4">
        <v>533.5</v>
      </c>
    </row>
    <row r="2258" spans="1:11" x14ac:dyDescent="0.25">
      <c r="A2258" t="s">
        <v>9</v>
      </c>
      <c r="B2258" t="s">
        <v>21</v>
      </c>
      <c r="C2258" t="s">
        <v>11</v>
      </c>
      <c r="D2258" t="s">
        <v>139</v>
      </c>
      <c r="E2258" s="1">
        <v>42534</v>
      </c>
      <c r="F2258" s="1" t="str">
        <f>TEXT(Sales_tbl[[#This Row],[Order Date]],"MMM")</f>
        <v>Jun</v>
      </c>
      <c r="G2258" s="1" t="str">
        <f>TEXT(Sales_tbl[[#This Row],[Order Date]],"YYY")</f>
        <v>2016</v>
      </c>
      <c r="H2258" t="s">
        <v>27</v>
      </c>
      <c r="I2258">
        <v>8</v>
      </c>
      <c r="J2258" s="4">
        <v>53.35</v>
      </c>
      <c r="K2258" s="4">
        <v>426.8</v>
      </c>
    </row>
    <row r="2259" spans="1:11" x14ac:dyDescent="0.25">
      <c r="A2259" t="s">
        <v>30</v>
      </c>
      <c r="B2259" t="s">
        <v>14</v>
      </c>
      <c r="C2259" t="s">
        <v>11</v>
      </c>
      <c r="D2259" t="s">
        <v>522</v>
      </c>
      <c r="E2259" s="1">
        <v>42534</v>
      </c>
      <c r="F2259" s="1" t="str">
        <f>TEXT(Sales_tbl[[#This Row],[Order Date]],"MMM")</f>
        <v>Jun</v>
      </c>
      <c r="G2259" s="1" t="str">
        <f>TEXT(Sales_tbl[[#This Row],[Order Date]],"YYY")</f>
        <v>2016</v>
      </c>
      <c r="H2259" t="s">
        <v>13</v>
      </c>
      <c r="I2259">
        <v>1</v>
      </c>
      <c r="J2259" s="4">
        <v>12.42</v>
      </c>
      <c r="K2259" s="4">
        <v>12.42</v>
      </c>
    </row>
    <row r="2260" spans="1:11" x14ac:dyDescent="0.25">
      <c r="A2260" t="s">
        <v>9</v>
      </c>
      <c r="B2260" t="s">
        <v>21</v>
      </c>
      <c r="C2260" t="s">
        <v>11</v>
      </c>
      <c r="D2260" t="s">
        <v>96</v>
      </c>
      <c r="E2260" s="1">
        <v>42534</v>
      </c>
      <c r="F2260" s="1" t="str">
        <f>TEXT(Sales_tbl[[#This Row],[Order Date]],"MMM")</f>
        <v>Jun</v>
      </c>
      <c r="G2260" s="1" t="str">
        <f>TEXT(Sales_tbl[[#This Row],[Order Date]],"YYY")</f>
        <v>2016</v>
      </c>
      <c r="H2260" t="s">
        <v>24</v>
      </c>
      <c r="I2260">
        <v>2</v>
      </c>
      <c r="J2260" s="4">
        <v>17.829999999999998</v>
      </c>
      <c r="K2260" s="4">
        <v>35.659999999999997</v>
      </c>
    </row>
    <row r="2261" spans="1:11" x14ac:dyDescent="0.25">
      <c r="A2261" t="s">
        <v>25</v>
      </c>
      <c r="B2261" t="s">
        <v>17</v>
      </c>
      <c r="C2261" t="s">
        <v>18</v>
      </c>
      <c r="D2261" t="s">
        <v>179</v>
      </c>
      <c r="E2261" s="1">
        <v>42534</v>
      </c>
      <c r="F2261" s="1" t="str">
        <f>TEXT(Sales_tbl[[#This Row],[Order Date]],"MMM")</f>
        <v>Jun</v>
      </c>
      <c r="G2261" s="1" t="str">
        <f>TEXT(Sales_tbl[[#This Row],[Order Date]],"YYY")</f>
        <v>2016</v>
      </c>
      <c r="H2261" t="s">
        <v>13</v>
      </c>
      <c r="I2261">
        <v>5</v>
      </c>
      <c r="J2261" s="4">
        <v>12.42</v>
      </c>
      <c r="K2261" s="4">
        <v>62.1</v>
      </c>
    </row>
    <row r="2262" spans="1:11" x14ac:dyDescent="0.25">
      <c r="A2262" t="s">
        <v>46</v>
      </c>
      <c r="B2262" t="s">
        <v>10</v>
      </c>
      <c r="C2262" t="s">
        <v>11</v>
      </c>
      <c r="D2262" t="s">
        <v>382</v>
      </c>
      <c r="E2262" s="1">
        <v>42534</v>
      </c>
      <c r="F2262" s="1" t="str">
        <f>TEXT(Sales_tbl[[#This Row],[Order Date]],"MMM")</f>
        <v>Jun</v>
      </c>
      <c r="G2262" s="1" t="str">
        <f>TEXT(Sales_tbl[[#This Row],[Order Date]],"YYY")</f>
        <v>2016</v>
      </c>
      <c r="H2262" t="s">
        <v>24</v>
      </c>
      <c r="I2262">
        <v>5</v>
      </c>
      <c r="J2262" s="4">
        <v>17.829999999999998</v>
      </c>
      <c r="K2262" s="4">
        <v>89.149999999999991</v>
      </c>
    </row>
    <row r="2263" spans="1:11" x14ac:dyDescent="0.25">
      <c r="A2263" t="s">
        <v>25</v>
      </c>
      <c r="B2263" t="s">
        <v>52</v>
      </c>
      <c r="C2263" t="s">
        <v>18</v>
      </c>
      <c r="D2263" t="s">
        <v>232</v>
      </c>
      <c r="E2263" s="1">
        <v>42534</v>
      </c>
      <c r="F2263" s="1" t="str">
        <f>TEXT(Sales_tbl[[#This Row],[Order Date]],"MMM")</f>
        <v>Jun</v>
      </c>
      <c r="G2263" s="1" t="str">
        <f>TEXT(Sales_tbl[[#This Row],[Order Date]],"YYY")</f>
        <v>2016</v>
      </c>
      <c r="H2263" t="s">
        <v>24</v>
      </c>
      <c r="I2263">
        <v>4</v>
      </c>
      <c r="J2263" s="4">
        <v>17.829999999999998</v>
      </c>
      <c r="K2263" s="4">
        <v>71.319999999999993</v>
      </c>
    </row>
    <row r="2264" spans="1:11" x14ac:dyDescent="0.25">
      <c r="A2264" t="s">
        <v>25</v>
      </c>
      <c r="B2264" t="s">
        <v>17</v>
      </c>
      <c r="C2264" t="s">
        <v>18</v>
      </c>
      <c r="D2264" t="s">
        <v>178</v>
      </c>
      <c r="E2264" s="1">
        <v>42535</v>
      </c>
      <c r="F2264" s="1" t="str">
        <f>TEXT(Sales_tbl[[#This Row],[Order Date]],"MMM")</f>
        <v>Jun</v>
      </c>
      <c r="G2264" s="1" t="str">
        <f>TEXT(Sales_tbl[[#This Row],[Order Date]],"YYY")</f>
        <v>2016</v>
      </c>
      <c r="H2264" t="s">
        <v>13</v>
      </c>
      <c r="I2264">
        <v>8</v>
      </c>
      <c r="J2264" s="4">
        <v>12.42</v>
      </c>
      <c r="K2264" s="4">
        <v>99.36</v>
      </c>
    </row>
    <row r="2265" spans="1:11" x14ac:dyDescent="0.25">
      <c r="A2265" t="s">
        <v>16</v>
      </c>
      <c r="B2265" t="s">
        <v>122</v>
      </c>
      <c r="C2265" t="s">
        <v>18</v>
      </c>
      <c r="D2265" t="s">
        <v>498</v>
      </c>
      <c r="E2265" s="1">
        <v>42535</v>
      </c>
      <c r="F2265" s="1" t="str">
        <f>TEXT(Sales_tbl[[#This Row],[Order Date]],"MMM")</f>
        <v>Jun</v>
      </c>
      <c r="G2265" s="1" t="str">
        <f>TEXT(Sales_tbl[[#This Row],[Order Date]],"YYY")</f>
        <v>2016</v>
      </c>
      <c r="H2265" t="s">
        <v>13</v>
      </c>
      <c r="I2265">
        <v>10</v>
      </c>
      <c r="J2265" s="4">
        <v>12.42</v>
      </c>
      <c r="K2265" s="4">
        <v>124.2</v>
      </c>
    </row>
    <row r="2266" spans="1:11" x14ac:dyDescent="0.25">
      <c r="A2266" t="s">
        <v>9</v>
      </c>
      <c r="B2266" t="s">
        <v>14</v>
      </c>
      <c r="C2266" t="s">
        <v>11</v>
      </c>
      <c r="D2266" t="s">
        <v>486</v>
      </c>
      <c r="E2266" s="1">
        <v>42535</v>
      </c>
      <c r="F2266" s="1" t="str">
        <f>TEXT(Sales_tbl[[#This Row],[Order Date]],"MMM")</f>
        <v>Jun</v>
      </c>
      <c r="G2266" s="1" t="str">
        <f>TEXT(Sales_tbl[[#This Row],[Order Date]],"YYY")</f>
        <v>2016</v>
      </c>
      <c r="H2266" t="s">
        <v>20</v>
      </c>
      <c r="I2266">
        <v>7</v>
      </c>
      <c r="J2266" s="4">
        <v>16.32</v>
      </c>
      <c r="K2266" s="4">
        <v>114.24000000000001</v>
      </c>
    </row>
    <row r="2267" spans="1:11" x14ac:dyDescent="0.25">
      <c r="A2267" t="s">
        <v>25</v>
      </c>
      <c r="B2267" t="s">
        <v>34</v>
      </c>
      <c r="C2267" t="s">
        <v>18</v>
      </c>
      <c r="D2267" t="s">
        <v>144</v>
      </c>
      <c r="E2267" s="1">
        <v>42535</v>
      </c>
      <c r="F2267" s="1" t="str">
        <f>TEXT(Sales_tbl[[#This Row],[Order Date]],"MMM")</f>
        <v>Jun</v>
      </c>
      <c r="G2267" s="1" t="str">
        <f>TEXT(Sales_tbl[[#This Row],[Order Date]],"YYY")</f>
        <v>2016</v>
      </c>
      <c r="H2267" t="s">
        <v>27</v>
      </c>
      <c r="I2267">
        <v>4</v>
      </c>
      <c r="J2267" s="4">
        <v>53.35</v>
      </c>
      <c r="K2267" s="4">
        <v>213.4</v>
      </c>
    </row>
    <row r="2268" spans="1:11" x14ac:dyDescent="0.25">
      <c r="A2268" t="s">
        <v>16</v>
      </c>
      <c r="B2268" t="s">
        <v>34</v>
      </c>
      <c r="C2268" t="s">
        <v>18</v>
      </c>
      <c r="D2268" t="s">
        <v>317</v>
      </c>
      <c r="E2268" s="1">
        <v>42535</v>
      </c>
      <c r="F2268" s="1" t="str">
        <f>TEXT(Sales_tbl[[#This Row],[Order Date]],"MMM")</f>
        <v>Jun</v>
      </c>
      <c r="G2268" s="1" t="str">
        <f>TEXT(Sales_tbl[[#This Row],[Order Date]],"YYY")</f>
        <v>2016</v>
      </c>
      <c r="H2268" t="s">
        <v>13</v>
      </c>
      <c r="I2268">
        <v>4</v>
      </c>
      <c r="J2268" s="4">
        <v>12.42</v>
      </c>
      <c r="K2268" s="4">
        <v>49.68</v>
      </c>
    </row>
    <row r="2269" spans="1:11" x14ac:dyDescent="0.25">
      <c r="A2269" t="s">
        <v>16</v>
      </c>
      <c r="B2269" t="s">
        <v>17</v>
      </c>
      <c r="C2269" t="s">
        <v>18</v>
      </c>
      <c r="D2269" t="s">
        <v>49</v>
      </c>
      <c r="E2269" s="1">
        <v>42535</v>
      </c>
      <c r="F2269" s="1" t="str">
        <f>TEXT(Sales_tbl[[#This Row],[Order Date]],"MMM")</f>
        <v>Jun</v>
      </c>
      <c r="G2269" s="1" t="str">
        <f>TEXT(Sales_tbl[[#This Row],[Order Date]],"YYY")</f>
        <v>2016</v>
      </c>
      <c r="H2269" t="s">
        <v>24</v>
      </c>
      <c r="I2269">
        <v>4</v>
      </c>
      <c r="J2269" s="4">
        <v>17.829999999999998</v>
      </c>
      <c r="K2269" s="4">
        <v>71.319999999999993</v>
      </c>
    </row>
    <row r="2270" spans="1:11" x14ac:dyDescent="0.25">
      <c r="A2270" t="s">
        <v>25</v>
      </c>
      <c r="B2270" t="s">
        <v>17</v>
      </c>
      <c r="C2270" t="s">
        <v>18</v>
      </c>
      <c r="D2270" t="s">
        <v>19</v>
      </c>
      <c r="E2270" s="1">
        <v>42535</v>
      </c>
      <c r="F2270" s="1" t="str">
        <f>TEXT(Sales_tbl[[#This Row],[Order Date]],"MMM")</f>
        <v>Jun</v>
      </c>
      <c r="G2270" s="1" t="str">
        <f>TEXT(Sales_tbl[[#This Row],[Order Date]],"YYY")</f>
        <v>2016</v>
      </c>
      <c r="H2270" t="s">
        <v>13</v>
      </c>
      <c r="I2270">
        <v>6</v>
      </c>
      <c r="J2270" s="4">
        <v>12.42</v>
      </c>
      <c r="K2270" s="4">
        <v>74.52</v>
      </c>
    </row>
    <row r="2271" spans="1:11" x14ac:dyDescent="0.25">
      <c r="A2271" t="s">
        <v>9</v>
      </c>
      <c r="B2271" t="s">
        <v>14</v>
      </c>
      <c r="C2271" t="s">
        <v>11</v>
      </c>
      <c r="D2271" t="s">
        <v>175</v>
      </c>
      <c r="E2271" s="1">
        <v>42535</v>
      </c>
      <c r="F2271" s="1" t="str">
        <f>TEXT(Sales_tbl[[#This Row],[Order Date]],"MMM")</f>
        <v>Jun</v>
      </c>
      <c r="G2271" s="1" t="str">
        <f>TEXT(Sales_tbl[[#This Row],[Order Date]],"YYY")</f>
        <v>2016</v>
      </c>
      <c r="H2271" t="s">
        <v>13</v>
      </c>
      <c r="I2271">
        <v>2</v>
      </c>
      <c r="J2271" s="4">
        <v>12.42</v>
      </c>
      <c r="K2271" s="4">
        <v>24.84</v>
      </c>
    </row>
    <row r="2272" spans="1:11" x14ac:dyDescent="0.25">
      <c r="A2272" t="s">
        <v>25</v>
      </c>
      <c r="B2272" t="s">
        <v>34</v>
      </c>
      <c r="C2272" t="s">
        <v>18</v>
      </c>
      <c r="D2272" t="s">
        <v>458</v>
      </c>
      <c r="E2272" s="1">
        <v>42535</v>
      </c>
      <c r="F2272" s="1" t="str">
        <f>TEXT(Sales_tbl[[#This Row],[Order Date]],"MMM")</f>
        <v>Jun</v>
      </c>
      <c r="G2272" s="1" t="str">
        <f>TEXT(Sales_tbl[[#This Row],[Order Date]],"YYY")</f>
        <v>2016</v>
      </c>
      <c r="H2272" t="s">
        <v>24</v>
      </c>
      <c r="I2272">
        <v>4</v>
      </c>
      <c r="J2272" s="4">
        <v>17.829999999999998</v>
      </c>
      <c r="K2272" s="4">
        <v>71.319999999999993</v>
      </c>
    </row>
    <row r="2273" spans="1:11" x14ac:dyDescent="0.25">
      <c r="A2273" t="s">
        <v>25</v>
      </c>
      <c r="B2273" t="s">
        <v>17</v>
      </c>
      <c r="C2273" t="s">
        <v>18</v>
      </c>
      <c r="D2273" t="s">
        <v>153</v>
      </c>
      <c r="E2273" s="1">
        <v>42535</v>
      </c>
      <c r="F2273" s="1" t="str">
        <f>TEXT(Sales_tbl[[#This Row],[Order Date]],"MMM")</f>
        <v>Jun</v>
      </c>
      <c r="G2273" s="1" t="str">
        <f>TEXT(Sales_tbl[[#This Row],[Order Date]],"YYY")</f>
        <v>2016</v>
      </c>
      <c r="H2273" t="s">
        <v>13</v>
      </c>
      <c r="I2273">
        <v>4</v>
      </c>
      <c r="J2273" s="4">
        <v>12.42</v>
      </c>
      <c r="K2273" s="4">
        <v>49.68</v>
      </c>
    </row>
    <row r="2274" spans="1:11" x14ac:dyDescent="0.25">
      <c r="A2274" t="s">
        <v>9</v>
      </c>
      <c r="B2274" t="s">
        <v>10</v>
      </c>
      <c r="C2274" t="s">
        <v>11</v>
      </c>
      <c r="D2274" t="s">
        <v>87</v>
      </c>
      <c r="E2274" s="1">
        <v>42536</v>
      </c>
      <c r="F2274" s="1" t="str">
        <f>TEXT(Sales_tbl[[#This Row],[Order Date]],"MMM")</f>
        <v>Jun</v>
      </c>
      <c r="G2274" s="1" t="str">
        <f>TEXT(Sales_tbl[[#This Row],[Order Date]],"YYY")</f>
        <v>2016</v>
      </c>
      <c r="H2274" t="s">
        <v>27</v>
      </c>
      <c r="I2274">
        <v>2</v>
      </c>
      <c r="J2274" s="4">
        <v>53.35</v>
      </c>
      <c r="K2274" s="4">
        <v>106.7</v>
      </c>
    </row>
    <row r="2275" spans="1:11" x14ac:dyDescent="0.25">
      <c r="A2275" t="s">
        <v>9</v>
      </c>
      <c r="B2275" t="s">
        <v>10</v>
      </c>
      <c r="C2275" t="s">
        <v>11</v>
      </c>
      <c r="D2275" t="s">
        <v>323</v>
      </c>
      <c r="E2275" s="1">
        <v>42536</v>
      </c>
      <c r="F2275" s="1" t="str">
        <f>TEXT(Sales_tbl[[#This Row],[Order Date]],"MMM")</f>
        <v>Jun</v>
      </c>
      <c r="G2275" s="1" t="str">
        <f>TEXT(Sales_tbl[[#This Row],[Order Date]],"YYY")</f>
        <v>2016</v>
      </c>
      <c r="H2275" t="s">
        <v>13</v>
      </c>
      <c r="I2275">
        <v>5</v>
      </c>
      <c r="J2275" s="4">
        <v>12.42</v>
      </c>
      <c r="K2275" s="4">
        <v>62.1</v>
      </c>
    </row>
    <row r="2276" spans="1:11" x14ac:dyDescent="0.25">
      <c r="A2276" t="s">
        <v>9</v>
      </c>
      <c r="B2276" t="s">
        <v>14</v>
      </c>
      <c r="C2276" t="s">
        <v>11</v>
      </c>
      <c r="D2276" t="s">
        <v>439</v>
      </c>
      <c r="E2276" s="1">
        <v>42536</v>
      </c>
      <c r="F2276" s="1" t="str">
        <f>TEXT(Sales_tbl[[#This Row],[Order Date]],"MMM")</f>
        <v>Jun</v>
      </c>
      <c r="G2276" s="1" t="str">
        <f>TEXT(Sales_tbl[[#This Row],[Order Date]],"YYY")</f>
        <v>2016</v>
      </c>
      <c r="H2276" t="s">
        <v>13</v>
      </c>
      <c r="I2276">
        <v>3</v>
      </c>
      <c r="J2276" s="4">
        <v>12.42</v>
      </c>
      <c r="K2276" s="4">
        <v>37.26</v>
      </c>
    </row>
    <row r="2277" spans="1:11" x14ac:dyDescent="0.25">
      <c r="A2277" t="s">
        <v>25</v>
      </c>
      <c r="B2277" t="s">
        <v>34</v>
      </c>
      <c r="C2277" t="s">
        <v>18</v>
      </c>
      <c r="D2277" t="s">
        <v>334</v>
      </c>
      <c r="E2277" s="1">
        <v>42536</v>
      </c>
      <c r="F2277" s="1" t="str">
        <f>TEXT(Sales_tbl[[#This Row],[Order Date]],"MMM")</f>
        <v>Jun</v>
      </c>
      <c r="G2277" s="1" t="str">
        <f>TEXT(Sales_tbl[[#This Row],[Order Date]],"YYY")</f>
        <v>2016</v>
      </c>
      <c r="H2277" t="s">
        <v>13</v>
      </c>
      <c r="I2277">
        <v>10</v>
      </c>
      <c r="J2277" s="4">
        <v>12.42</v>
      </c>
      <c r="K2277" s="4">
        <v>124.2</v>
      </c>
    </row>
    <row r="2278" spans="1:11" x14ac:dyDescent="0.25">
      <c r="A2278" t="s">
        <v>25</v>
      </c>
      <c r="B2278" t="s">
        <v>52</v>
      </c>
      <c r="C2278" t="s">
        <v>18</v>
      </c>
      <c r="D2278" t="s">
        <v>337</v>
      </c>
      <c r="E2278" s="1">
        <v>42536</v>
      </c>
      <c r="F2278" s="1" t="str">
        <f>TEXT(Sales_tbl[[#This Row],[Order Date]],"MMM")</f>
        <v>Jun</v>
      </c>
      <c r="G2278" s="1" t="str">
        <f>TEXT(Sales_tbl[[#This Row],[Order Date]],"YYY")</f>
        <v>2016</v>
      </c>
      <c r="H2278" t="s">
        <v>27</v>
      </c>
      <c r="I2278">
        <v>7</v>
      </c>
      <c r="J2278" s="4">
        <v>53.35</v>
      </c>
      <c r="K2278" s="4">
        <v>373.45</v>
      </c>
    </row>
    <row r="2279" spans="1:11" x14ac:dyDescent="0.25">
      <c r="A2279" t="s">
        <v>16</v>
      </c>
      <c r="B2279" t="s">
        <v>34</v>
      </c>
      <c r="C2279" t="s">
        <v>18</v>
      </c>
      <c r="D2279" t="s">
        <v>276</v>
      </c>
      <c r="E2279" s="1">
        <v>42536</v>
      </c>
      <c r="F2279" s="1" t="str">
        <f>TEXT(Sales_tbl[[#This Row],[Order Date]],"MMM")</f>
        <v>Jun</v>
      </c>
      <c r="G2279" s="1" t="str">
        <f>TEXT(Sales_tbl[[#This Row],[Order Date]],"YYY")</f>
        <v>2016</v>
      </c>
      <c r="H2279" t="s">
        <v>24</v>
      </c>
      <c r="I2279">
        <v>3</v>
      </c>
      <c r="J2279" s="4">
        <v>17.829999999999998</v>
      </c>
      <c r="K2279" s="4">
        <v>53.489999999999995</v>
      </c>
    </row>
    <row r="2280" spans="1:11" x14ac:dyDescent="0.25">
      <c r="A2280" t="s">
        <v>9</v>
      </c>
      <c r="B2280" t="s">
        <v>14</v>
      </c>
      <c r="C2280" t="s">
        <v>11</v>
      </c>
      <c r="D2280" t="s">
        <v>199</v>
      </c>
      <c r="E2280" s="1">
        <v>42536</v>
      </c>
      <c r="F2280" s="1" t="str">
        <f>TEXT(Sales_tbl[[#This Row],[Order Date]],"MMM")</f>
        <v>Jun</v>
      </c>
      <c r="G2280" s="1" t="str">
        <f>TEXT(Sales_tbl[[#This Row],[Order Date]],"YYY")</f>
        <v>2016</v>
      </c>
      <c r="H2280" t="s">
        <v>27</v>
      </c>
      <c r="I2280">
        <v>9</v>
      </c>
      <c r="J2280" s="4">
        <v>53.35</v>
      </c>
      <c r="K2280" s="4">
        <v>480.15000000000003</v>
      </c>
    </row>
    <row r="2281" spans="1:11" x14ac:dyDescent="0.25">
      <c r="A2281" t="s">
        <v>30</v>
      </c>
      <c r="B2281" t="s">
        <v>14</v>
      </c>
      <c r="C2281" t="s">
        <v>11</v>
      </c>
      <c r="D2281" t="s">
        <v>375</v>
      </c>
      <c r="E2281" s="1">
        <v>42536</v>
      </c>
      <c r="F2281" s="1" t="str">
        <f>TEXT(Sales_tbl[[#This Row],[Order Date]],"MMM")</f>
        <v>Jun</v>
      </c>
      <c r="G2281" s="1" t="str">
        <f>TEXT(Sales_tbl[[#This Row],[Order Date]],"YYY")</f>
        <v>2016</v>
      </c>
      <c r="H2281" t="s">
        <v>20</v>
      </c>
      <c r="I2281">
        <v>7</v>
      </c>
      <c r="J2281" s="4">
        <v>16.32</v>
      </c>
      <c r="K2281" s="4">
        <v>114.24000000000001</v>
      </c>
    </row>
    <row r="2282" spans="1:11" x14ac:dyDescent="0.25">
      <c r="A2282" t="s">
        <v>9</v>
      </c>
      <c r="B2282" t="s">
        <v>10</v>
      </c>
      <c r="C2282" t="s">
        <v>11</v>
      </c>
      <c r="D2282" t="s">
        <v>162</v>
      </c>
      <c r="E2282" s="1">
        <v>42536</v>
      </c>
      <c r="F2282" s="1" t="str">
        <f>TEXT(Sales_tbl[[#This Row],[Order Date]],"MMM")</f>
        <v>Jun</v>
      </c>
      <c r="G2282" s="1" t="str">
        <f>TEXT(Sales_tbl[[#This Row],[Order Date]],"YYY")</f>
        <v>2016</v>
      </c>
      <c r="H2282" t="s">
        <v>20</v>
      </c>
      <c r="I2282">
        <v>4</v>
      </c>
      <c r="J2282" s="4">
        <v>16.32</v>
      </c>
      <c r="K2282" s="4">
        <v>65.28</v>
      </c>
    </row>
    <row r="2283" spans="1:11" x14ac:dyDescent="0.25">
      <c r="A2283" t="s">
        <v>9</v>
      </c>
      <c r="B2283" t="s">
        <v>68</v>
      </c>
      <c r="C2283" t="s">
        <v>11</v>
      </c>
      <c r="D2283" t="s">
        <v>413</v>
      </c>
      <c r="E2283" s="1">
        <v>42536</v>
      </c>
      <c r="F2283" s="1" t="str">
        <f>TEXT(Sales_tbl[[#This Row],[Order Date]],"MMM")</f>
        <v>Jun</v>
      </c>
      <c r="G2283" s="1" t="str">
        <f>TEXT(Sales_tbl[[#This Row],[Order Date]],"YYY")</f>
        <v>2016</v>
      </c>
      <c r="H2283" t="s">
        <v>20</v>
      </c>
      <c r="I2283">
        <v>8</v>
      </c>
      <c r="J2283" s="4">
        <v>16.32</v>
      </c>
      <c r="K2283" s="4">
        <v>130.56</v>
      </c>
    </row>
    <row r="2284" spans="1:11" x14ac:dyDescent="0.25">
      <c r="A2284" t="s">
        <v>9</v>
      </c>
      <c r="B2284" t="s">
        <v>14</v>
      </c>
      <c r="C2284" t="s">
        <v>11</v>
      </c>
      <c r="D2284" t="s">
        <v>346</v>
      </c>
      <c r="E2284" s="1">
        <v>42536</v>
      </c>
      <c r="F2284" s="1" t="str">
        <f>TEXT(Sales_tbl[[#This Row],[Order Date]],"MMM")</f>
        <v>Jun</v>
      </c>
      <c r="G2284" s="1" t="str">
        <f>TEXT(Sales_tbl[[#This Row],[Order Date]],"YYY")</f>
        <v>2016</v>
      </c>
      <c r="H2284" t="s">
        <v>24</v>
      </c>
      <c r="I2284">
        <v>3</v>
      </c>
      <c r="J2284" s="4">
        <v>17.829999999999998</v>
      </c>
      <c r="K2284" s="4">
        <v>53.489999999999995</v>
      </c>
    </row>
    <row r="2285" spans="1:11" x14ac:dyDescent="0.25">
      <c r="A2285" t="s">
        <v>25</v>
      </c>
      <c r="B2285" t="s">
        <v>52</v>
      </c>
      <c r="C2285" t="s">
        <v>18</v>
      </c>
      <c r="D2285" t="s">
        <v>115</v>
      </c>
      <c r="E2285" s="1">
        <v>42536</v>
      </c>
      <c r="F2285" s="1" t="str">
        <f>TEXT(Sales_tbl[[#This Row],[Order Date]],"MMM")</f>
        <v>Jun</v>
      </c>
      <c r="G2285" s="1" t="str">
        <f>TEXT(Sales_tbl[[#This Row],[Order Date]],"YYY")</f>
        <v>2016</v>
      </c>
      <c r="H2285" t="s">
        <v>13</v>
      </c>
      <c r="I2285">
        <v>2</v>
      </c>
      <c r="J2285" s="4">
        <v>12.42</v>
      </c>
      <c r="K2285" s="4">
        <v>24.84</v>
      </c>
    </row>
    <row r="2286" spans="1:11" x14ac:dyDescent="0.25">
      <c r="A2286" t="s">
        <v>16</v>
      </c>
      <c r="B2286" t="s">
        <v>17</v>
      </c>
      <c r="C2286" t="s">
        <v>18</v>
      </c>
      <c r="D2286" t="s">
        <v>366</v>
      </c>
      <c r="E2286" s="1">
        <v>42537</v>
      </c>
      <c r="F2286" s="1" t="str">
        <f>TEXT(Sales_tbl[[#This Row],[Order Date]],"MMM")</f>
        <v>Jun</v>
      </c>
      <c r="G2286" s="1" t="str">
        <f>TEXT(Sales_tbl[[#This Row],[Order Date]],"YYY")</f>
        <v>2016</v>
      </c>
      <c r="H2286" t="s">
        <v>24</v>
      </c>
      <c r="I2286">
        <v>6</v>
      </c>
      <c r="J2286" s="4">
        <v>17.829999999999998</v>
      </c>
      <c r="K2286" s="4">
        <v>106.97999999999999</v>
      </c>
    </row>
    <row r="2287" spans="1:11" x14ac:dyDescent="0.25">
      <c r="A2287" t="s">
        <v>9</v>
      </c>
      <c r="B2287" t="s">
        <v>14</v>
      </c>
      <c r="C2287" t="s">
        <v>11</v>
      </c>
      <c r="D2287" t="s">
        <v>306</v>
      </c>
      <c r="E2287" s="1">
        <v>42537</v>
      </c>
      <c r="F2287" s="1" t="str">
        <f>TEXT(Sales_tbl[[#This Row],[Order Date]],"MMM")</f>
        <v>Jun</v>
      </c>
      <c r="G2287" s="1" t="str">
        <f>TEXT(Sales_tbl[[#This Row],[Order Date]],"YYY")</f>
        <v>2016</v>
      </c>
      <c r="H2287" t="s">
        <v>20</v>
      </c>
      <c r="I2287">
        <v>6</v>
      </c>
      <c r="J2287" s="4">
        <v>16.32</v>
      </c>
      <c r="K2287" s="4">
        <v>97.92</v>
      </c>
    </row>
    <row r="2288" spans="1:11" x14ac:dyDescent="0.25">
      <c r="A2288" t="s">
        <v>9</v>
      </c>
      <c r="B2288" t="s">
        <v>14</v>
      </c>
      <c r="C2288" t="s">
        <v>11</v>
      </c>
      <c r="D2288" t="s">
        <v>431</v>
      </c>
      <c r="E2288" s="1">
        <v>42537</v>
      </c>
      <c r="F2288" s="1" t="str">
        <f>TEXT(Sales_tbl[[#This Row],[Order Date]],"MMM")</f>
        <v>Jun</v>
      </c>
      <c r="G2288" s="1" t="str">
        <f>TEXT(Sales_tbl[[#This Row],[Order Date]],"YYY")</f>
        <v>2016</v>
      </c>
      <c r="H2288" t="s">
        <v>20</v>
      </c>
      <c r="I2288">
        <v>6</v>
      </c>
      <c r="J2288" s="4">
        <v>16.32</v>
      </c>
      <c r="K2288" s="4">
        <v>97.92</v>
      </c>
    </row>
    <row r="2289" spans="1:11" x14ac:dyDescent="0.25">
      <c r="A2289" t="s">
        <v>25</v>
      </c>
      <c r="B2289" t="s">
        <v>52</v>
      </c>
      <c r="C2289" t="s">
        <v>18</v>
      </c>
      <c r="D2289" t="s">
        <v>360</v>
      </c>
      <c r="E2289" s="1">
        <v>42537</v>
      </c>
      <c r="F2289" s="1" t="str">
        <f>TEXT(Sales_tbl[[#This Row],[Order Date]],"MMM")</f>
        <v>Jun</v>
      </c>
      <c r="G2289" s="1" t="str">
        <f>TEXT(Sales_tbl[[#This Row],[Order Date]],"YYY")</f>
        <v>2016</v>
      </c>
      <c r="H2289" t="s">
        <v>24</v>
      </c>
      <c r="I2289">
        <v>1</v>
      </c>
      <c r="J2289" s="4">
        <v>17.829999999999998</v>
      </c>
      <c r="K2289" s="4">
        <v>17.829999999999998</v>
      </c>
    </row>
    <row r="2290" spans="1:11" x14ac:dyDescent="0.25">
      <c r="A2290" t="s">
        <v>25</v>
      </c>
      <c r="B2290" t="s">
        <v>17</v>
      </c>
      <c r="C2290" t="s">
        <v>18</v>
      </c>
      <c r="D2290" t="s">
        <v>197</v>
      </c>
      <c r="E2290" s="1">
        <v>42537</v>
      </c>
      <c r="F2290" s="1" t="str">
        <f>TEXT(Sales_tbl[[#This Row],[Order Date]],"MMM")</f>
        <v>Jun</v>
      </c>
      <c r="G2290" s="1" t="str">
        <f>TEXT(Sales_tbl[[#This Row],[Order Date]],"YYY")</f>
        <v>2016</v>
      </c>
      <c r="H2290" t="s">
        <v>20</v>
      </c>
      <c r="I2290">
        <v>3</v>
      </c>
      <c r="J2290" s="4">
        <v>16.32</v>
      </c>
      <c r="K2290" s="4">
        <v>48.96</v>
      </c>
    </row>
    <row r="2291" spans="1:11" x14ac:dyDescent="0.25">
      <c r="A2291" t="s">
        <v>46</v>
      </c>
      <c r="B2291" t="s">
        <v>14</v>
      </c>
      <c r="C2291" t="s">
        <v>11</v>
      </c>
      <c r="D2291" t="s">
        <v>479</v>
      </c>
      <c r="E2291" s="1">
        <v>42537</v>
      </c>
      <c r="F2291" s="1" t="str">
        <f>TEXT(Sales_tbl[[#This Row],[Order Date]],"MMM")</f>
        <v>Jun</v>
      </c>
      <c r="G2291" s="1" t="str">
        <f>TEXT(Sales_tbl[[#This Row],[Order Date]],"YYY")</f>
        <v>2016</v>
      </c>
      <c r="H2291" t="s">
        <v>20</v>
      </c>
      <c r="I2291">
        <v>6</v>
      </c>
      <c r="J2291" s="4">
        <v>16.32</v>
      </c>
      <c r="K2291" s="4">
        <v>97.92</v>
      </c>
    </row>
    <row r="2292" spans="1:11" x14ac:dyDescent="0.25">
      <c r="A2292" t="s">
        <v>16</v>
      </c>
      <c r="B2292" t="s">
        <v>34</v>
      </c>
      <c r="C2292" t="s">
        <v>18</v>
      </c>
      <c r="D2292" t="s">
        <v>391</v>
      </c>
      <c r="E2292" s="1">
        <v>42537</v>
      </c>
      <c r="F2292" s="1" t="str">
        <f>TEXT(Sales_tbl[[#This Row],[Order Date]],"MMM")</f>
        <v>Jun</v>
      </c>
      <c r="G2292" s="1" t="str">
        <f>TEXT(Sales_tbl[[#This Row],[Order Date]],"YYY")</f>
        <v>2016</v>
      </c>
      <c r="H2292" t="s">
        <v>27</v>
      </c>
      <c r="I2292">
        <v>9</v>
      </c>
      <c r="J2292" s="4">
        <v>53.35</v>
      </c>
      <c r="K2292" s="4">
        <v>480.15000000000003</v>
      </c>
    </row>
    <row r="2293" spans="1:11" x14ac:dyDescent="0.25">
      <c r="A2293" t="s">
        <v>30</v>
      </c>
      <c r="B2293" t="s">
        <v>14</v>
      </c>
      <c r="C2293" t="s">
        <v>11</v>
      </c>
      <c r="D2293" t="s">
        <v>212</v>
      </c>
      <c r="E2293" s="1">
        <v>42537</v>
      </c>
      <c r="F2293" s="1" t="str">
        <f>TEXT(Sales_tbl[[#This Row],[Order Date]],"MMM")</f>
        <v>Jun</v>
      </c>
      <c r="G2293" s="1" t="str">
        <f>TEXT(Sales_tbl[[#This Row],[Order Date]],"YYY")</f>
        <v>2016</v>
      </c>
      <c r="H2293" t="s">
        <v>13</v>
      </c>
      <c r="I2293">
        <v>10</v>
      </c>
      <c r="J2293" s="4">
        <v>12.42</v>
      </c>
      <c r="K2293" s="4">
        <v>124.2</v>
      </c>
    </row>
    <row r="2294" spans="1:11" x14ac:dyDescent="0.25">
      <c r="A2294" t="s">
        <v>16</v>
      </c>
      <c r="B2294" t="s">
        <v>17</v>
      </c>
      <c r="C2294" t="s">
        <v>18</v>
      </c>
      <c r="D2294" t="s">
        <v>192</v>
      </c>
      <c r="E2294" s="1">
        <v>42537</v>
      </c>
      <c r="F2294" s="1" t="str">
        <f>TEXT(Sales_tbl[[#This Row],[Order Date]],"MMM")</f>
        <v>Jun</v>
      </c>
      <c r="G2294" s="1" t="str">
        <f>TEXT(Sales_tbl[[#This Row],[Order Date]],"YYY")</f>
        <v>2016</v>
      </c>
      <c r="H2294" t="s">
        <v>13</v>
      </c>
      <c r="I2294">
        <v>2</v>
      </c>
      <c r="J2294" s="4">
        <v>12.42</v>
      </c>
      <c r="K2294" s="4">
        <v>24.84</v>
      </c>
    </row>
    <row r="2295" spans="1:11" x14ac:dyDescent="0.25">
      <c r="A2295" t="s">
        <v>25</v>
      </c>
      <c r="B2295" t="s">
        <v>52</v>
      </c>
      <c r="C2295" t="s">
        <v>18</v>
      </c>
      <c r="D2295" t="s">
        <v>302</v>
      </c>
      <c r="E2295" s="1">
        <v>42537</v>
      </c>
      <c r="F2295" s="1" t="str">
        <f>TEXT(Sales_tbl[[#This Row],[Order Date]],"MMM")</f>
        <v>Jun</v>
      </c>
      <c r="G2295" s="1" t="str">
        <f>TEXT(Sales_tbl[[#This Row],[Order Date]],"YYY")</f>
        <v>2016</v>
      </c>
      <c r="H2295" t="s">
        <v>13</v>
      </c>
      <c r="I2295">
        <v>1</v>
      </c>
      <c r="J2295" s="4">
        <v>12.42</v>
      </c>
      <c r="K2295" s="4">
        <v>12.42</v>
      </c>
    </row>
    <row r="2296" spans="1:11" x14ac:dyDescent="0.25">
      <c r="A2296" t="s">
        <v>9</v>
      </c>
      <c r="B2296" t="s">
        <v>21</v>
      </c>
      <c r="C2296" t="s">
        <v>11</v>
      </c>
      <c r="D2296" t="s">
        <v>517</v>
      </c>
      <c r="E2296" s="1">
        <v>42537</v>
      </c>
      <c r="F2296" s="1" t="str">
        <f>TEXT(Sales_tbl[[#This Row],[Order Date]],"MMM")</f>
        <v>Jun</v>
      </c>
      <c r="G2296" s="1" t="str">
        <f>TEXT(Sales_tbl[[#This Row],[Order Date]],"YYY")</f>
        <v>2016</v>
      </c>
      <c r="H2296" t="s">
        <v>27</v>
      </c>
      <c r="I2296">
        <v>8</v>
      </c>
      <c r="J2296" s="4">
        <v>53.35</v>
      </c>
      <c r="K2296" s="4">
        <v>426.8</v>
      </c>
    </row>
    <row r="2297" spans="1:11" x14ac:dyDescent="0.25">
      <c r="A2297" t="s">
        <v>25</v>
      </c>
      <c r="B2297" t="s">
        <v>17</v>
      </c>
      <c r="C2297" t="s">
        <v>18</v>
      </c>
      <c r="D2297" t="s">
        <v>403</v>
      </c>
      <c r="E2297" s="1">
        <v>42537</v>
      </c>
      <c r="F2297" s="1" t="str">
        <f>TEXT(Sales_tbl[[#This Row],[Order Date]],"MMM")</f>
        <v>Jun</v>
      </c>
      <c r="G2297" s="1" t="str">
        <f>TEXT(Sales_tbl[[#This Row],[Order Date]],"YYY")</f>
        <v>2016</v>
      </c>
      <c r="H2297" t="s">
        <v>24</v>
      </c>
      <c r="I2297">
        <v>10</v>
      </c>
      <c r="J2297" s="4">
        <v>17.829999999999998</v>
      </c>
      <c r="K2297" s="4">
        <v>178.29999999999998</v>
      </c>
    </row>
    <row r="2298" spans="1:11" x14ac:dyDescent="0.25">
      <c r="A2298" t="s">
        <v>9</v>
      </c>
      <c r="B2298" t="s">
        <v>21</v>
      </c>
      <c r="C2298" t="s">
        <v>11</v>
      </c>
      <c r="D2298" t="s">
        <v>264</v>
      </c>
      <c r="E2298" s="1">
        <v>42538</v>
      </c>
      <c r="F2298" s="1" t="str">
        <f>TEXT(Sales_tbl[[#This Row],[Order Date]],"MMM")</f>
        <v>Jun</v>
      </c>
      <c r="G2298" s="1" t="str">
        <f>TEXT(Sales_tbl[[#This Row],[Order Date]],"YYY")</f>
        <v>2016</v>
      </c>
      <c r="H2298" t="s">
        <v>13</v>
      </c>
      <c r="I2298">
        <v>3</v>
      </c>
      <c r="J2298" s="4">
        <v>12.42</v>
      </c>
      <c r="K2298" s="4">
        <v>37.26</v>
      </c>
    </row>
    <row r="2299" spans="1:11" x14ac:dyDescent="0.25">
      <c r="A2299" t="s">
        <v>16</v>
      </c>
      <c r="B2299" t="s">
        <v>52</v>
      </c>
      <c r="C2299" t="s">
        <v>18</v>
      </c>
      <c r="D2299" t="s">
        <v>302</v>
      </c>
      <c r="E2299" s="1">
        <v>42538</v>
      </c>
      <c r="F2299" s="1" t="str">
        <f>TEXT(Sales_tbl[[#This Row],[Order Date]],"MMM")</f>
        <v>Jun</v>
      </c>
      <c r="G2299" s="1" t="str">
        <f>TEXT(Sales_tbl[[#This Row],[Order Date]],"YYY")</f>
        <v>2016</v>
      </c>
      <c r="H2299" t="s">
        <v>13</v>
      </c>
      <c r="I2299">
        <v>10</v>
      </c>
      <c r="J2299" s="4">
        <v>12.42</v>
      </c>
      <c r="K2299" s="4">
        <v>124.2</v>
      </c>
    </row>
    <row r="2300" spans="1:11" x14ac:dyDescent="0.25">
      <c r="A2300" t="s">
        <v>9</v>
      </c>
      <c r="B2300" t="s">
        <v>10</v>
      </c>
      <c r="C2300" t="s">
        <v>11</v>
      </c>
      <c r="D2300" t="s">
        <v>228</v>
      </c>
      <c r="E2300" s="1">
        <v>42538</v>
      </c>
      <c r="F2300" s="1" t="str">
        <f>TEXT(Sales_tbl[[#This Row],[Order Date]],"MMM")</f>
        <v>Jun</v>
      </c>
      <c r="G2300" s="1" t="str">
        <f>TEXT(Sales_tbl[[#This Row],[Order Date]],"YYY")</f>
        <v>2016</v>
      </c>
      <c r="H2300" t="s">
        <v>27</v>
      </c>
      <c r="I2300">
        <v>5</v>
      </c>
      <c r="J2300" s="4">
        <v>53.35</v>
      </c>
      <c r="K2300" s="4">
        <v>266.75</v>
      </c>
    </row>
    <row r="2301" spans="1:11" x14ac:dyDescent="0.25">
      <c r="A2301" t="s">
        <v>16</v>
      </c>
      <c r="B2301" t="s">
        <v>34</v>
      </c>
      <c r="C2301" t="s">
        <v>18</v>
      </c>
      <c r="D2301" t="s">
        <v>85</v>
      </c>
      <c r="E2301" s="1">
        <v>42538</v>
      </c>
      <c r="F2301" s="1" t="str">
        <f>TEXT(Sales_tbl[[#This Row],[Order Date]],"MMM")</f>
        <v>Jun</v>
      </c>
      <c r="G2301" s="1" t="str">
        <f>TEXT(Sales_tbl[[#This Row],[Order Date]],"YYY")</f>
        <v>2016</v>
      </c>
      <c r="H2301" t="s">
        <v>13</v>
      </c>
      <c r="I2301">
        <v>2</v>
      </c>
      <c r="J2301" s="4">
        <v>12.42</v>
      </c>
      <c r="K2301" s="4">
        <v>24.84</v>
      </c>
    </row>
    <row r="2302" spans="1:11" x14ac:dyDescent="0.25">
      <c r="A2302" t="s">
        <v>25</v>
      </c>
      <c r="B2302" t="s">
        <v>17</v>
      </c>
      <c r="C2302" t="s">
        <v>18</v>
      </c>
      <c r="D2302" t="s">
        <v>249</v>
      </c>
      <c r="E2302" s="1">
        <v>42538</v>
      </c>
      <c r="F2302" s="1" t="str">
        <f>TEXT(Sales_tbl[[#This Row],[Order Date]],"MMM")</f>
        <v>Jun</v>
      </c>
      <c r="G2302" s="1" t="str">
        <f>TEXT(Sales_tbl[[#This Row],[Order Date]],"YYY")</f>
        <v>2016</v>
      </c>
      <c r="H2302" t="s">
        <v>20</v>
      </c>
      <c r="I2302">
        <v>6</v>
      </c>
      <c r="J2302" s="4">
        <v>16.32</v>
      </c>
      <c r="K2302" s="4">
        <v>97.92</v>
      </c>
    </row>
    <row r="2303" spans="1:11" x14ac:dyDescent="0.25">
      <c r="A2303" t="s">
        <v>9</v>
      </c>
      <c r="B2303" t="s">
        <v>10</v>
      </c>
      <c r="C2303" t="s">
        <v>11</v>
      </c>
      <c r="D2303" t="s">
        <v>266</v>
      </c>
      <c r="E2303" s="1">
        <v>42538</v>
      </c>
      <c r="F2303" s="1" t="str">
        <f>TEXT(Sales_tbl[[#This Row],[Order Date]],"MMM")</f>
        <v>Jun</v>
      </c>
      <c r="G2303" s="1" t="str">
        <f>TEXT(Sales_tbl[[#This Row],[Order Date]],"YYY")</f>
        <v>2016</v>
      </c>
      <c r="H2303" t="s">
        <v>24</v>
      </c>
      <c r="I2303">
        <v>4</v>
      </c>
      <c r="J2303" s="4">
        <v>17.829999999999998</v>
      </c>
      <c r="K2303" s="4">
        <v>71.319999999999993</v>
      </c>
    </row>
    <row r="2304" spans="1:11" x14ac:dyDescent="0.25">
      <c r="A2304" t="s">
        <v>46</v>
      </c>
      <c r="B2304" t="s">
        <v>14</v>
      </c>
      <c r="C2304" t="s">
        <v>11</v>
      </c>
      <c r="D2304" t="s">
        <v>431</v>
      </c>
      <c r="E2304" s="1">
        <v>42538</v>
      </c>
      <c r="F2304" s="1" t="str">
        <f>TEXT(Sales_tbl[[#This Row],[Order Date]],"MMM")</f>
        <v>Jun</v>
      </c>
      <c r="G2304" s="1" t="str">
        <f>TEXT(Sales_tbl[[#This Row],[Order Date]],"YYY")</f>
        <v>2016</v>
      </c>
      <c r="H2304" t="s">
        <v>13</v>
      </c>
      <c r="I2304">
        <v>10</v>
      </c>
      <c r="J2304" s="4">
        <v>12.42</v>
      </c>
      <c r="K2304" s="4">
        <v>124.2</v>
      </c>
    </row>
    <row r="2305" spans="1:11" x14ac:dyDescent="0.25">
      <c r="A2305" t="s">
        <v>25</v>
      </c>
      <c r="B2305" t="s">
        <v>17</v>
      </c>
      <c r="C2305" t="s">
        <v>18</v>
      </c>
      <c r="D2305" t="s">
        <v>238</v>
      </c>
      <c r="E2305" s="1">
        <v>42538</v>
      </c>
      <c r="F2305" s="1" t="str">
        <f>TEXT(Sales_tbl[[#This Row],[Order Date]],"MMM")</f>
        <v>Jun</v>
      </c>
      <c r="G2305" s="1" t="str">
        <f>TEXT(Sales_tbl[[#This Row],[Order Date]],"YYY")</f>
        <v>2016</v>
      </c>
      <c r="H2305" t="s">
        <v>27</v>
      </c>
      <c r="I2305">
        <v>8</v>
      </c>
      <c r="J2305" s="4">
        <v>53.35</v>
      </c>
      <c r="K2305" s="4">
        <v>426.8</v>
      </c>
    </row>
    <row r="2306" spans="1:11" x14ac:dyDescent="0.25">
      <c r="A2306" t="s">
        <v>9</v>
      </c>
      <c r="B2306" t="s">
        <v>14</v>
      </c>
      <c r="C2306" t="s">
        <v>11</v>
      </c>
      <c r="D2306" t="s">
        <v>346</v>
      </c>
      <c r="E2306" s="1">
        <v>42538</v>
      </c>
      <c r="F2306" s="1" t="str">
        <f>TEXT(Sales_tbl[[#This Row],[Order Date]],"MMM")</f>
        <v>Jun</v>
      </c>
      <c r="G2306" s="1" t="str">
        <f>TEXT(Sales_tbl[[#This Row],[Order Date]],"YYY")</f>
        <v>2016</v>
      </c>
      <c r="H2306" t="s">
        <v>20</v>
      </c>
      <c r="I2306">
        <v>6</v>
      </c>
      <c r="J2306" s="4">
        <v>16.32</v>
      </c>
      <c r="K2306" s="4">
        <v>97.92</v>
      </c>
    </row>
    <row r="2307" spans="1:11" x14ac:dyDescent="0.25">
      <c r="A2307" t="s">
        <v>16</v>
      </c>
      <c r="B2307" t="s">
        <v>17</v>
      </c>
      <c r="C2307" t="s">
        <v>18</v>
      </c>
      <c r="D2307" t="s">
        <v>117</v>
      </c>
      <c r="E2307" s="1">
        <v>42538</v>
      </c>
      <c r="F2307" s="1" t="str">
        <f>TEXT(Sales_tbl[[#This Row],[Order Date]],"MMM")</f>
        <v>Jun</v>
      </c>
      <c r="G2307" s="1" t="str">
        <f>TEXT(Sales_tbl[[#This Row],[Order Date]],"YYY")</f>
        <v>2016</v>
      </c>
      <c r="H2307" t="s">
        <v>13</v>
      </c>
      <c r="I2307">
        <v>4</v>
      </c>
      <c r="J2307" s="4">
        <v>12.42</v>
      </c>
      <c r="K2307" s="4">
        <v>49.68</v>
      </c>
    </row>
    <row r="2308" spans="1:11" x14ac:dyDescent="0.25">
      <c r="A2308" t="s">
        <v>9</v>
      </c>
      <c r="B2308" t="s">
        <v>10</v>
      </c>
      <c r="C2308" t="s">
        <v>11</v>
      </c>
      <c r="D2308" t="s">
        <v>12</v>
      </c>
      <c r="E2308" s="1">
        <v>42538</v>
      </c>
      <c r="F2308" s="1" t="str">
        <f>TEXT(Sales_tbl[[#This Row],[Order Date]],"MMM")</f>
        <v>Jun</v>
      </c>
      <c r="G2308" s="1" t="str">
        <f>TEXT(Sales_tbl[[#This Row],[Order Date]],"YYY")</f>
        <v>2016</v>
      </c>
      <c r="H2308" t="s">
        <v>20</v>
      </c>
      <c r="I2308">
        <v>1</v>
      </c>
      <c r="J2308" s="4">
        <v>16.32</v>
      </c>
      <c r="K2308" s="4">
        <v>16.32</v>
      </c>
    </row>
    <row r="2309" spans="1:11" x14ac:dyDescent="0.25">
      <c r="A2309" t="s">
        <v>30</v>
      </c>
      <c r="B2309" t="s">
        <v>10</v>
      </c>
      <c r="C2309" t="s">
        <v>11</v>
      </c>
      <c r="D2309" t="s">
        <v>193</v>
      </c>
      <c r="E2309" s="1">
        <v>42538</v>
      </c>
      <c r="F2309" s="1" t="str">
        <f>TEXT(Sales_tbl[[#This Row],[Order Date]],"MMM")</f>
        <v>Jun</v>
      </c>
      <c r="G2309" s="1" t="str">
        <f>TEXT(Sales_tbl[[#This Row],[Order Date]],"YYY")</f>
        <v>2016</v>
      </c>
      <c r="H2309" t="s">
        <v>27</v>
      </c>
      <c r="I2309">
        <v>2</v>
      </c>
      <c r="J2309" s="4">
        <v>53.35</v>
      </c>
      <c r="K2309" s="4">
        <v>106.7</v>
      </c>
    </row>
    <row r="2310" spans="1:11" x14ac:dyDescent="0.25">
      <c r="A2310" t="s">
        <v>30</v>
      </c>
      <c r="B2310" t="s">
        <v>10</v>
      </c>
      <c r="C2310" t="s">
        <v>11</v>
      </c>
      <c r="D2310" t="s">
        <v>447</v>
      </c>
      <c r="E2310" s="1">
        <v>42538</v>
      </c>
      <c r="F2310" s="1" t="str">
        <f>TEXT(Sales_tbl[[#This Row],[Order Date]],"MMM")</f>
        <v>Jun</v>
      </c>
      <c r="G2310" s="1" t="str">
        <f>TEXT(Sales_tbl[[#This Row],[Order Date]],"YYY")</f>
        <v>2016</v>
      </c>
      <c r="H2310" t="s">
        <v>20</v>
      </c>
      <c r="I2310">
        <v>5</v>
      </c>
      <c r="J2310" s="4">
        <v>16.32</v>
      </c>
      <c r="K2310" s="4">
        <v>81.599999999999994</v>
      </c>
    </row>
    <row r="2311" spans="1:11" x14ac:dyDescent="0.25">
      <c r="A2311" t="s">
        <v>9</v>
      </c>
      <c r="B2311" t="s">
        <v>10</v>
      </c>
      <c r="C2311" t="s">
        <v>11</v>
      </c>
      <c r="D2311" t="s">
        <v>183</v>
      </c>
      <c r="E2311" s="1">
        <v>42538</v>
      </c>
      <c r="F2311" s="1" t="str">
        <f>TEXT(Sales_tbl[[#This Row],[Order Date]],"MMM")</f>
        <v>Jun</v>
      </c>
      <c r="G2311" s="1" t="str">
        <f>TEXT(Sales_tbl[[#This Row],[Order Date]],"YYY")</f>
        <v>2016</v>
      </c>
      <c r="H2311" t="s">
        <v>20</v>
      </c>
      <c r="I2311">
        <v>6</v>
      </c>
      <c r="J2311" s="4">
        <v>16.32</v>
      </c>
      <c r="K2311" s="4">
        <v>97.92</v>
      </c>
    </row>
    <row r="2312" spans="1:11" x14ac:dyDescent="0.25">
      <c r="A2312" t="s">
        <v>9</v>
      </c>
      <c r="B2312" t="s">
        <v>21</v>
      </c>
      <c r="C2312" t="s">
        <v>11</v>
      </c>
      <c r="D2312" t="s">
        <v>289</v>
      </c>
      <c r="E2312" s="1">
        <v>42538</v>
      </c>
      <c r="F2312" s="1" t="str">
        <f>TEXT(Sales_tbl[[#This Row],[Order Date]],"MMM")</f>
        <v>Jun</v>
      </c>
      <c r="G2312" s="1" t="str">
        <f>TEXT(Sales_tbl[[#This Row],[Order Date]],"YYY")</f>
        <v>2016</v>
      </c>
      <c r="H2312" t="s">
        <v>27</v>
      </c>
      <c r="I2312">
        <v>8</v>
      </c>
      <c r="J2312" s="4">
        <v>53.35</v>
      </c>
      <c r="K2312" s="4">
        <v>426.8</v>
      </c>
    </row>
    <row r="2313" spans="1:11" x14ac:dyDescent="0.25">
      <c r="A2313" t="s">
        <v>16</v>
      </c>
      <c r="B2313" t="s">
        <v>17</v>
      </c>
      <c r="C2313" t="s">
        <v>18</v>
      </c>
      <c r="D2313" t="s">
        <v>377</v>
      </c>
      <c r="E2313" s="1">
        <v>42538</v>
      </c>
      <c r="F2313" s="1" t="str">
        <f>TEXT(Sales_tbl[[#This Row],[Order Date]],"MMM")</f>
        <v>Jun</v>
      </c>
      <c r="G2313" s="1" t="str">
        <f>TEXT(Sales_tbl[[#This Row],[Order Date]],"YYY")</f>
        <v>2016</v>
      </c>
      <c r="H2313" t="s">
        <v>13</v>
      </c>
      <c r="I2313">
        <v>5</v>
      </c>
      <c r="J2313" s="4">
        <v>12.42</v>
      </c>
      <c r="K2313" s="4">
        <v>62.1</v>
      </c>
    </row>
    <row r="2314" spans="1:11" x14ac:dyDescent="0.25">
      <c r="A2314" t="s">
        <v>25</v>
      </c>
      <c r="B2314" t="s">
        <v>17</v>
      </c>
      <c r="C2314" t="s">
        <v>18</v>
      </c>
      <c r="D2314" t="s">
        <v>211</v>
      </c>
      <c r="E2314" s="1">
        <v>42539</v>
      </c>
      <c r="F2314" s="1" t="str">
        <f>TEXT(Sales_tbl[[#This Row],[Order Date]],"MMM")</f>
        <v>Jun</v>
      </c>
      <c r="G2314" s="1" t="str">
        <f>TEXT(Sales_tbl[[#This Row],[Order Date]],"YYY")</f>
        <v>2016</v>
      </c>
      <c r="H2314" t="s">
        <v>27</v>
      </c>
      <c r="I2314">
        <v>4</v>
      </c>
      <c r="J2314" s="4">
        <v>53.35</v>
      </c>
      <c r="K2314" s="4">
        <v>213.4</v>
      </c>
    </row>
    <row r="2315" spans="1:11" x14ac:dyDescent="0.25">
      <c r="A2315" t="s">
        <v>25</v>
      </c>
      <c r="B2315" t="s">
        <v>17</v>
      </c>
      <c r="C2315" t="s">
        <v>18</v>
      </c>
      <c r="D2315" t="s">
        <v>403</v>
      </c>
      <c r="E2315" s="1">
        <v>42539</v>
      </c>
      <c r="F2315" s="1" t="str">
        <f>TEXT(Sales_tbl[[#This Row],[Order Date]],"MMM")</f>
        <v>Jun</v>
      </c>
      <c r="G2315" s="1" t="str">
        <f>TEXT(Sales_tbl[[#This Row],[Order Date]],"YYY")</f>
        <v>2016</v>
      </c>
      <c r="H2315" t="s">
        <v>27</v>
      </c>
      <c r="I2315">
        <v>8</v>
      </c>
      <c r="J2315" s="4">
        <v>53.35</v>
      </c>
      <c r="K2315" s="4">
        <v>426.8</v>
      </c>
    </row>
    <row r="2316" spans="1:11" x14ac:dyDescent="0.25">
      <c r="A2316" t="s">
        <v>25</v>
      </c>
      <c r="B2316" t="s">
        <v>17</v>
      </c>
      <c r="C2316" t="s">
        <v>18</v>
      </c>
      <c r="D2316" t="s">
        <v>179</v>
      </c>
      <c r="E2316" s="1">
        <v>42539</v>
      </c>
      <c r="F2316" s="1" t="str">
        <f>TEXT(Sales_tbl[[#This Row],[Order Date]],"MMM")</f>
        <v>Jun</v>
      </c>
      <c r="G2316" s="1" t="str">
        <f>TEXT(Sales_tbl[[#This Row],[Order Date]],"YYY")</f>
        <v>2016</v>
      </c>
      <c r="H2316" t="s">
        <v>13</v>
      </c>
      <c r="I2316">
        <v>1</v>
      </c>
      <c r="J2316" s="4">
        <v>12.42</v>
      </c>
      <c r="K2316" s="4">
        <v>12.42</v>
      </c>
    </row>
    <row r="2317" spans="1:11" x14ac:dyDescent="0.25">
      <c r="A2317" t="s">
        <v>16</v>
      </c>
      <c r="B2317" t="s">
        <v>52</v>
      </c>
      <c r="C2317" t="s">
        <v>18</v>
      </c>
      <c r="D2317" t="s">
        <v>313</v>
      </c>
      <c r="E2317" s="1">
        <v>42539</v>
      </c>
      <c r="F2317" s="1" t="str">
        <f>TEXT(Sales_tbl[[#This Row],[Order Date]],"MMM")</f>
        <v>Jun</v>
      </c>
      <c r="G2317" s="1" t="str">
        <f>TEXT(Sales_tbl[[#This Row],[Order Date]],"YYY")</f>
        <v>2016</v>
      </c>
      <c r="H2317" t="s">
        <v>13</v>
      </c>
      <c r="I2317">
        <v>5</v>
      </c>
      <c r="J2317" s="4">
        <v>12.42</v>
      </c>
      <c r="K2317" s="4">
        <v>62.1</v>
      </c>
    </row>
    <row r="2318" spans="1:11" x14ac:dyDescent="0.25">
      <c r="A2318" t="s">
        <v>9</v>
      </c>
      <c r="B2318" t="s">
        <v>68</v>
      </c>
      <c r="C2318" t="s">
        <v>11</v>
      </c>
      <c r="D2318" t="s">
        <v>399</v>
      </c>
      <c r="E2318" s="1">
        <v>42539</v>
      </c>
      <c r="F2318" s="1" t="str">
        <f>TEXT(Sales_tbl[[#This Row],[Order Date]],"MMM")</f>
        <v>Jun</v>
      </c>
      <c r="G2318" s="1" t="str">
        <f>TEXT(Sales_tbl[[#This Row],[Order Date]],"YYY")</f>
        <v>2016</v>
      </c>
      <c r="H2318" t="s">
        <v>13</v>
      </c>
      <c r="I2318">
        <v>10</v>
      </c>
      <c r="J2318" s="4">
        <v>12.42</v>
      </c>
      <c r="K2318" s="4">
        <v>124.2</v>
      </c>
    </row>
    <row r="2319" spans="1:11" x14ac:dyDescent="0.25">
      <c r="A2319" t="s">
        <v>16</v>
      </c>
      <c r="B2319" t="s">
        <v>52</v>
      </c>
      <c r="C2319" t="s">
        <v>18</v>
      </c>
      <c r="D2319" t="s">
        <v>53</v>
      </c>
      <c r="E2319" s="1">
        <v>42539</v>
      </c>
      <c r="F2319" s="1" t="str">
        <f>TEXT(Sales_tbl[[#This Row],[Order Date]],"MMM")</f>
        <v>Jun</v>
      </c>
      <c r="G2319" s="1" t="str">
        <f>TEXT(Sales_tbl[[#This Row],[Order Date]],"YYY")</f>
        <v>2016</v>
      </c>
      <c r="H2319" t="s">
        <v>20</v>
      </c>
      <c r="I2319">
        <v>6</v>
      </c>
      <c r="J2319" s="4">
        <v>16.32</v>
      </c>
      <c r="K2319" s="4">
        <v>97.92</v>
      </c>
    </row>
    <row r="2320" spans="1:11" x14ac:dyDescent="0.25">
      <c r="A2320" t="s">
        <v>16</v>
      </c>
      <c r="B2320" t="s">
        <v>17</v>
      </c>
      <c r="C2320" t="s">
        <v>18</v>
      </c>
      <c r="D2320" t="s">
        <v>179</v>
      </c>
      <c r="E2320" s="1">
        <v>42539</v>
      </c>
      <c r="F2320" s="1" t="str">
        <f>TEXT(Sales_tbl[[#This Row],[Order Date]],"MMM")</f>
        <v>Jun</v>
      </c>
      <c r="G2320" s="1" t="str">
        <f>TEXT(Sales_tbl[[#This Row],[Order Date]],"YYY")</f>
        <v>2016</v>
      </c>
      <c r="H2320" t="s">
        <v>13</v>
      </c>
      <c r="I2320">
        <v>6</v>
      </c>
      <c r="J2320" s="4">
        <v>12.42</v>
      </c>
      <c r="K2320" s="4">
        <v>74.52</v>
      </c>
    </row>
    <row r="2321" spans="1:11" x14ac:dyDescent="0.25">
      <c r="A2321" t="s">
        <v>9</v>
      </c>
      <c r="B2321" t="s">
        <v>14</v>
      </c>
      <c r="C2321" t="s">
        <v>11</v>
      </c>
      <c r="D2321" t="s">
        <v>180</v>
      </c>
      <c r="E2321" s="1">
        <v>42539</v>
      </c>
      <c r="F2321" s="1" t="str">
        <f>TEXT(Sales_tbl[[#This Row],[Order Date]],"MMM")</f>
        <v>Jun</v>
      </c>
      <c r="G2321" s="1" t="str">
        <f>TEXT(Sales_tbl[[#This Row],[Order Date]],"YYY")</f>
        <v>2016</v>
      </c>
      <c r="H2321" t="s">
        <v>13</v>
      </c>
      <c r="I2321">
        <v>9</v>
      </c>
      <c r="J2321" s="4">
        <v>12.42</v>
      </c>
      <c r="K2321" s="4">
        <v>111.78</v>
      </c>
    </row>
    <row r="2322" spans="1:11" x14ac:dyDescent="0.25">
      <c r="A2322" t="s">
        <v>25</v>
      </c>
      <c r="B2322" t="s">
        <v>17</v>
      </c>
      <c r="C2322" t="s">
        <v>18</v>
      </c>
      <c r="D2322" t="s">
        <v>493</v>
      </c>
      <c r="E2322" s="1">
        <v>42539</v>
      </c>
      <c r="F2322" s="1" t="str">
        <f>TEXT(Sales_tbl[[#This Row],[Order Date]],"MMM")</f>
        <v>Jun</v>
      </c>
      <c r="G2322" s="1" t="str">
        <f>TEXT(Sales_tbl[[#This Row],[Order Date]],"YYY")</f>
        <v>2016</v>
      </c>
      <c r="H2322" t="s">
        <v>24</v>
      </c>
      <c r="I2322">
        <v>10</v>
      </c>
      <c r="J2322" s="4">
        <v>17.829999999999998</v>
      </c>
      <c r="K2322" s="4">
        <v>178.29999999999998</v>
      </c>
    </row>
    <row r="2323" spans="1:11" x14ac:dyDescent="0.25">
      <c r="A2323" t="s">
        <v>46</v>
      </c>
      <c r="B2323" t="s">
        <v>21</v>
      </c>
      <c r="C2323" t="s">
        <v>11</v>
      </c>
      <c r="D2323" t="s">
        <v>380</v>
      </c>
      <c r="E2323" s="1">
        <v>42539</v>
      </c>
      <c r="F2323" s="1" t="str">
        <f>TEXT(Sales_tbl[[#This Row],[Order Date]],"MMM")</f>
        <v>Jun</v>
      </c>
      <c r="G2323" s="1" t="str">
        <f>TEXT(Sales_tbl[[#This Row],[Order Date]],"YYY")</f>
        <v>2016</v>
      </c>
      <c r="H2323" t="s">
        <v>13</v>
      </c>
      <c r="I2323">
        <v>7</v>
      </c>
      <c r="J2323" s="4">
        <v>12.42</v>
      </c>
      <c r="K2323" s="4">
        <v>86.94</v>
      </c>
    </row>
    <row r="2324" spans="1:11" x14ac:dyDescent="0.25">
      <c r="A2324" t="s">
        <v>30</v>
      </c>
      <c r="B2324" t="s">
        <v>10</v>
      </c>
      <c r="C2324" t="s">
        <v>11</v>
      </c>
      <c r="D2324" t="s">
        <v>121</v>
      </c>
      <c r="E2324" s="1">
        <v>42539</v>
      </c>
      <c r="F2324" s="1" t="str">
        <f>TEXT(Sales_tbl[[#This Row],[Order Date]],"MMM")</f>
        <v>Jun</v>
      </c>
      <c r="G2324" s="1" t="str">
        <f>TEXT(Sales_tbl[[#This Row],[Order Date]],"YYY")</f>
        <v>2016</v>
      </c>
      <c r="H2324" t="s">
        <v>20</v>
      </c>
      <c r="I2324">
        <v>9</v>
      </c>
      <c r="J2324" s="4">
        <v>16.32</v>
      </c>
      <c r="K2324" s="4">
        <v>146.88</v>
      </c>
    </row>
    <row r="2325" spans="1:11" x14ac:dyDescent="0.25">
      <c r="A2325" t="s">
        <v>16</v>
      </c>
      <c r="B2325" t="s">
        <v>52</v>
      </c>
      <c r="C2325" t="s">
        <v>18</v>
      </c>
      <c r="D2325" t="s">
        <v>530</v>
      </c>
      <c r="E2325" s="1">
        <v>42539</v>
      </c>
      <c r="F2325" s="1" t="str">
        <f>TEXT(Sales_tbl[[#This Row],[Order Date]],"MMM")</f>
        <v>Jun</v>
      </c>
      <c r="G2325" s="1" t="str">
        <f>TEXT(Sales_tbl[[#This Row],[Order Date]],"YYY")</f>
        <v>2016</v>
      </c>
      <c r="H2325" t="s">
        <v>13</v>
      </c>
      <c r="I2325">
        <v>7</v>
      </c>
      <c r="J2325" s="4">
        <v>12.42</v>
      </c>
      <c r="K2325" s="4">
        <v>86.94</v>
      </c>
    </row>
    <row r="2326" spans="1:11" x14ac:dyDescent="0.25">
      <c r="A2326" t="s">
        <v>9</v>
      </c>
      <c r="B2326" t="s">
        <v>10</v>
      </c>
      <c r="C2326" t="s">
        <v>11</v>
      </c>
      <c r="D2326" t="s">
        <v>263</v>
      </c>
      <c r="E2326" s="1">
        <v>42540</v>
      </c>
      <c r="F2326" s="1" t="str">
        <f>TEXT(Sales_tbl[[#This Row],[Order Date]],"MMM")</f>
        <v>Jun</v>
      </c>
      <c r="G2326" s="1" t="str">
        <f>TEXT(Sales_tbl[[#This Row],[Order Date]],"YYY")</f>
        <v>2016</v>
      </c>
      <c r="H2326" t="s">
        <v>24</v>
      </c>
      <c r="I2326">
        <v>9</v>
      </c>
      <c r="J2326" s="4">
        <v>17.829999999999998</v>
      </c>
      <c r="K2326" s="4">
        <v>160.46999999999997</v>
      </c>
    </row>
    <row r="2327" spans="1:11" x14ac:dyDescent="0.25">
      <c r="A2327" t="s">
        <v>25</v>
      </c>
      <c r="B2327" t="s">
        <v>34</v>
      </c>
      <c r="C2327" t="s">
        <v>18</v>
      </c>
      <c r="D2327" t="s">
        <v>203</v>
      </c>
      <c r="E2327" s="1">
        <v>42540</v>
      </c>
      <c r="F2327" s="1" t="str">
        <f>TEXT(Sales_tbl[[#This Row],[Order Date]],"MMM")</f>
        <v>Jun</v>
      </c>
      <c r="G2327" s="1" t="str">
        <f>TEXT(Sales_tbl[[#This Row],[Order Date]],"YYY")</f>
        <v>2016</v>
      </c>
      <c r="H2327" t="s">
        <v>27</v>
      </c>
      <c r="I2327">
        <v>3</v>
      </c>
      <c r="J2327" s="4">
        <v>53.35</v>
      </c>
      <c r="K2327" s="4">
        <v>160.05000000000001</v>
      </c>
    </row>
    <row r="2328" spans="1:11" x14ac:dyDescent="0.25">
      <c r="A2328" t="s">
        <v>25</v>
      </c>
      <c r="B2328" t="s">
        <v>34</v>
      </c>
      <c r="C2328" t="s">
        <v>18</v>
      </c>
      <c r="D2328" t="s">
        <v>515</v>
      </c>
      <c r="E2328" s="1">
        <v>42540</v>
      </c>
      <c r="F2328" s="1" t="str">
        <f>TEXT(Sales_tbl[[#This Row],[Order Date]],"MMM")</f>
        <v>Jun</v>
      </c>
      <c r="G2328" s="1" t="str">
        <f>TEXT(Sales_tbl[[#This Row],[Order Date]],"YYY")</f>
        <v>2016</v>
      </c>
      <c r="H2328" t="s">
        <v>13</v>
      </c>
      <c r="I2328">
        <v>6</v>
      </c>
      <c r="J2328" s="4">
        <v>12.42</v>
      </c>
      <c r="K2328" s="4">
        <v>74.52</v>
      </c>
    </row>
    <row r="2329" spans="1:11" x14ac:dyDescent="0.25">
      <c r="A2329" t="s">
        <v>25</v>
      </c>
      <c r="B2329" t="s">
        <v>34</v>
      </c>
      <c r="C2329" t="s">
        <v>18</v>
      </c>
      <c r="D2329" t="s">
        <v>55</v>
      </c>
      <c r="E2329" s="1">
        <v>42540</v>
      </c>
      <c r="F2329" s="1" t="str">
        <f>TEXT(Sales_tbl[[#This Row],[Order Date]],"MMM")</f>
        <v>Jun</v>
      </c>
      <c r="G2329" s="1" t="str">
        <f>TEXT(Sales_tbl[[#This Row],[Order Date]],"YYY")</f>
        <v>2016</v>
      </c>
      <c r="H2329" t="s">
        <v>27</v>
      </c>
      <c r="I2329">
        <v>9</v>
      </c>
      <c r="J2329" s="4">
        <v>53.35</v>
      </c>
      <c r="K2329" s="4">
        <v>480.15000000000003</v>
      </c>
    </row>
    <row r="2330" spans="1:11" x14ac:dyDescent="0.25">
      <c r="A2330" t="s">
        <v>25</v>
      </c>
      <c r="B2330" t="s">
        <v>17</v>
      </c>
      <c r="C2330" t="s">
        <v>18</v>
      </c>
      <c r="D2330" t="s">
        <v>158</v>
      </c>
      <c r="E2330" s="1">
        <v>42540</v>
      </c>
      <c r="F2330" s="1" t="str">
        <f>TEXT(Sales_tbl[[#This Row],[Order Date]],"MMM")</f>
        <v>Jun</v>
      </c>
      <c r="G2330" s="1" t="str">
        <f>TEXT(Sales_tbl[[#This Row],[Order Date]],"YYY")</f>
        <v>2016</v>
      </c>
      <c r="H2330" t="s">
        <v>13</v>
      </c>
      <c r="I2330">
        <v>3</v>
      </c>
      <c r="J2330" s="4">
        <v>12.42</v>
      </c>
      <c r="K2330" s="4">
        <v>37.26</v>
      </c>
    </row>
    <row r="2331" spans="1:11" x14ac:dyDescent="0.25">
      <c r="A2331" t="s">
        <v>25</v>
      </c>
      <c r="B2331" t="s">
        <v>34</v>
      </c>
      <c r="C2331" t="s">
        <v>18</v>
      </c>
      <c r="D2331" t="s">
        <v>116</v>
      </c>
      <c r="E2331" s="1">
        <v>42540</v>
      </c>
      <c r="F2331" s="1" t="str">
        <f>TEXT(Sales_tbl[[#This Row],[Order Date]],"MMM")</f>
        <v>Jun</v>
      </c>
      <c r="G2331" s="1" t="str">
        <f>TEXT(Sales_tbl[[#This Row],[Order Date]],"YYY")</f>
        <v>2016</v>
      </c>
      <c r="H2331" t="s">
        <v>24</v>
      </c>
      <c r="I2331">
        <v>4</v>
      </c>
      <c r="J2331" s="4">
        <v>17.829999999999998</v>
      </c>
      <c r="K2331" s="4">
        <v>71.319999999999993</v>
      </c>
    </row>
    <row r="2332" spans="1:11" x14ac:dyDescent="0.25">
      <c r="A2332" t="s">
        <v>9</v>
      </c>
      <c r="B2332" t="s">
        <v>10</v>
      </c>
      <c r="C2332" t="s">
        <v>11</v>
      </c>
      <c r="D2332" t="s">
        <v>112</v>
      </c>
      <c r="E2332" s="1">
        <v>42540</v>
      </c>
      <c r="F2332" s="1" t="str">
        <f>TEXT(Sales_tbl[[#This Row],[Order Date]],"MMM")</f>
        <v>Jun</v>
      </c>
      <c r="G2332" s="1" t="str">
        <f>TEXT(Sales_tbl[[#This Row],[Order Date]],"YYY")</f>
        <v>2016</v>
      </c>
      <c r="H2332" t="s">
        <v>24</v>
      </c>
      <c r="I2332">
        <v>10</v>
      </c>
      <c r="J2332" s="4">
        <v>17.829999999999998</v>
      </c>
      <c r="K2332" s="4">
        <v>178.29999999999998</v>
      </c>
    </row>
    <row r="2333" spans="1:11" x14ac:dyDescent="0.25">
      <c r="A2333" t="s">
        <v>30</v>
      </c>
      <c r="B2333" t="s">
        <v>21</v>
      </c>
      <c r="C2333" t="s">
        <v>11</v>
      </c>
      <c r="D2333" t="s">
        <v>348</v>
      </c>
      <c r="E2333" s="1">
        <v>42540</v>
      </c>
      <c r="F2333" s="1" t="str">
        <f>TEXT(Sales_tbl[[#This Row],[Order Date]],"MMM")</f>
        <v>Jun</v>
      </c>
      <c r="G2333" s="1" t="str">
        <f>TEXT(Sales_tbl[[#This Row],[Order Date]],"YYY")</f>
        <v>2016</v>
      </c>
      <c r="H2333" t="s">
        <v>13</v>
      </c>
      <c r="I2333">
        <v>8</v>
      </c>
      <c r="J2333" s="4">
        <v>12.42</v>
      </c>
      <c r="K2333" s="4">
        <v>99.36</v>
      </c>
    </row>
    <row r="2334" spans="1:11" x14ac:dyDescent="0.25">
      <c r="A2334" t="s">
        <v>9</v>
      </c>
      <c r="B2334" t="s">
        <v>21</v>
      </c>
      <c r="C2334" t="s">
        <v>11</v>
      </c>
      <c r="D2334" t="s">
        <v>22</v>
      </c>
      <c r="E2334" s="1">
        <v>42540</v>
      </c>
      <c r="F2334" s="1" t="str">
        <f>TEXT(Sales_tbl[[#This Row],[Order Date]],"MMM")</f>
        <v>Jun</v>
      </c>
      <c r="G2334" s="1" t="str">
        <f>TEXT(Sales_tbl[[#This Row],[Order Date]],"YYY")</f>
        <v>2016</v>
      </c>
      <c r="H2334" t="s">
        <v>27</v>
      </c>
      <c r="I2334">
        <v>9</v>
      </c>
      <c r="J2334" s="4">
        <v>53.35</v>
      </c>
      <c r="K2334" s="4">
        <v>480.15000000000003</v>
      </c>
    </row>
    <row r="2335" spans="1:11" x14ac:dyDescent="0.25">
      <c r="A2335" t="s">
        <v>9</v>
      </c>
      <c r="B2335" t="s">
        <v>14</v>
      </c>
      <c r="C2335" t="s">
        <v>11</v>
      </c>
      <c r="D2335" t="s">
        <v>411</v>
      </c>
      <c r="E2335" s="1">
        <v>42540</v>
      </c>
      <c r="F2335" s="1" t="str">
        <f>TEXT(Sales_tbl[[#This Row],[Order Date]],"MMM")</f>
        <v>Jun</v>
      </c>
      <c r="G2335" s="1" t="str">
        <f>TEXT(Sales_tbl[[#This Row],[Order Date]],"YYY")</f>
        <v>2016</v>
      </c>
      <c r="H2335" t="s">
        <v>27</v>
      </c>
      <c r="I2335">
        <v>10</v>
      </c>
      <c r="J2335" s="4">
        <v>53.35</v>
      </c>
      <c r="K2335" s="4">
        <v>533.5</v>
      </c>
    </row>
    <row r="2336" spans="1:11" x14ac:dyDescent="0.25">
      <c r="A2336" t="s">
        <v>9</v>
      </c>
      <c r="B2336" t="s">
        <v>21</v>
      </c>
      <c r="C2336" t="s">
        <v>11</v>
      </c>
      <c r="D2336" t="s">
        <v>271</v>
      </c>
      <c r="E2336" s="1">
        <v>42540</v>
      </c>
      <c r="F2336" s="1" t="str">
        <f>TEXT(Sales_tbl[[#This Row],[Order Date]],"MMM")</f>
        <v>Jun</v>
      </c>
      <c r="G2336" s="1" t="str">
        <f>TEXT(Sales_tbl[[#This Row],[Order Date]],"YYY")</f>
        <v>2016</v>
      </c>
      <c r="H2336" t="s">
        <v>13</v>
      </c>
      <c r="I2336">
        <v>6</v>
      </c>
      <c r="J2336" s="4">
        <v>12.42</v>
      </c>
      <c r="K2336" s="4">
        <v>74.52</v>
      </c>
    </row>
    <row r="2337" spans="1:11" x14ac:dyDescent="0.25">
      <c r="A2337" t="s">
        <v>9</v>
      </c>
      <c r="B2337" t="s">
        <v>10</v>
      </c>
      <c r="C2337" t="s">
        <v>11</v>
      </c>
      <c r="D2337" t="s">
        <v>532</v>
      </c>
      <c r="E2337" s="1">
        <v>42540</v>
      </c>
      <c r="F2337" s="1" t="str">
        <f>TEXT(Sales_tbl[[#This Row],[Order Date]],"MMM")</f>
        <v>Jun</v>
      </c>
      <c r="G2337" s="1" t="str">
        <f>TEXT(Sales_tbl[[#This Row],[Order Date]],"YYY")</f>
        <v>2016</v>
      </c>
      <c r="H2337" t="s">
        <v>20</v>
      </c>
      <c r="I2337">
        <v>10</v>
      </c>
      <c r="J2337" s="4">
        <v>16.32</v>
      </c>
      <c r="K2337" s="4">
        <v>163.19999999999999</v>
      </c>
    </row>
    <row r="2338" spans="1:11" x14ac:dyDescent="0.25">
      <c r="A2338" t="s">
        <v>30</v>
      </c>
      <c r="B2338" t="s">
        <v>14</v>
      </c>
      <c r="C2338" t="s">
        <v>11</v>
      </c>
      <c r="D2338" t="s">
        <v>95</v>
      </c>
      <c r="E2338" s="1">
        <v>42540</v>
      </c>
      <c r="F2338" s="1" t="str">
        <f>TEXT(Sales_tbl[[#This Row],[Order Date]],"MMM")</f>
        <v>Jun</v>
      </c>
      <c r="G2338" s="1" t="str">
        <f>TEXT(Sales_tbl[[#This Row],[Order Date]],"YYY")</f>
        <v>2016</v>
      </c>
      <c r="H2338" t="s">
        <v>13</v>
      </c>
      <c r="I2338">
        <v>5</v>
      </c>
      <c r="J2338" s="4">
        <v>12.42</v>
      </c>
      <c r="K2338" s="4">
        <v>62.1</v>
      </c>
    </row>
    <row r="2339" spans="1:11" x14ac:dyDescent="0.25">
      <c r="A2339" t="s">
        <v>9</v>
      </c>
      <c r="B2339" t="s">
        <v>10</v>
      </c>
      <c r="C2339" t="s">
        <v>11</v>
      </c>
      <c r="D2339" t="s">
        <v>382</v>
      </c>
      <c r="E2339" s="1">
        <v>42541</v>
      </c>
      <c r="F2339" s="1" t="str">
        <f>TEXT(Sales_tbl[[#This Row],[Order Date]],"MMM")</f>
        <v>Jun</v>
      </c>
      <c r="G2339" s="1" t="str">
        <f>TEXT(Sales_tbl[[#This Row],[Order Date]],"YYY")</f>
        <v>2016</v>
      </c>
      <c r="H2339" t="s">
        <v>24</v>
      </c>
      <c r="I2339">
        <v>1</v>
      </c>
      <c r="J2339" s="4">
        <v>17.829999999999998</v>
      </c>
      <c r="K2339" s="4">
        <v>17.829999999999998</v>
      </c>
    </row>
    <row r="2340" spans="1:11" x14ac:dyDescent="0.25">
      <c r="A2340" t="s">
        <v>9</v>
      </c>
      <c r="B2340" t="s">
        <v>21</v>
      </c>
      <c r="C2340" t="s">
        <v>11</v>
      </c>
      <c r="D2340" t="s">
        <v>139</v>
      </c>
      <c r="E2340" s="1">
        <v>42541</v>
      </c>
      <c r="F2340" s="1" t="str">
        <f>TEXT(Sales_tbl[[#This Row],[Order Date]],"MMM")</f>
        <v>Jun</v>
      </c>
      <c r="G2340" s="1" t="str">
        <f>TEXT(Sales_tbl[[#This Row],[Order Date]],"YYY")</f>
        <v>2016</v>
      </c>
      <c r="H2340" t="s">
        <v>24</v>
      </c>
      <c r="I2340">
        <v>6</v>
      </c>
      <c r="J2340" s="4">
        <v>17.829999999999998</v>
      </c>
      <c r="K2340" s="4">
        <v>106.97999999999999</v>
      </c>
    </row>
    <row r="2341" spans="1:11" x14ac:dyDescent="0.25">
      <c r="A2341" t="s">
        <v>30</v>
      </c>
      <c r="B2341" t="s">
        <v>10</v>
      </c>
      <c r="C2341" t="s">
        <v>11</v>
      </c>
      <c r="D2341" t="s">
        <v>339</v>
      </c>
      <c r="E2341" s="1">
        <v>42541</v>
      </c>
      <c r="F2341" s="1" t="str">
        <f>TEXT(Sales_tbl[[#This Row],[Order Date]],"MMM")</f>
        <v>Jun</v>
      </c>
      <c r="G2341" s="1" t="str">
        <f>TEXT(Sales_tbl[[#This Row],[Order Date]],"YYY")</f>
        <v>2016</v>
      </c>
      <c r="H2341" t="s">
        <v>27</v>
      </c>
      <c r="I2341">
        <v>4</v>
      </c>
      <c r="J2341" s="4">
        <v>53.35</v>
      </c>
      <c r="K2341" s="4">
        <v>213.4</v>
      </c>
    </row>
    <row r="2342" spans="1:11" x14ac:dyDescent="0.25">
      <c r="A2342" t="s">
        <v>25</v>
      </c>
      <c r="B2342" t="s">
        <v>17</v>
      </c>
      <c r="C2342" t="s">
        <v>18</v>
      </c>
      <c r="D2342" t="s">
        <v>418</v>
      </c>
      <c r="E2342" s="1">
        <v>42541</v>
      </c>
      <c r="F2342" s="1" t="str">
        <f>TEXT(Sales_tbl[[#This Row],[Order Date]],"MMM")</f>
        <v>Jun</v>
      </c>
      <c r="G2342" s="1" t="str">
        <f>TEXT(Sales_tbl[[#This Row],[Order Date]],"YYY")</f>
        <v>2016</v>
      </c>
      <c r="H2342" t="s">
        <v>13</v>
      </c>
      <c r="I2342">
        <v>8</v>
      </c>
      <c r="J2342" s="4">
        <v>12.42</v>
      </c>
      <c r="K2342" s="4">
        <v>99.36</v>
      </c>
    </row>
    <row r="2343" spans="1:11" x14ac:dyDescent="0.25">
      <c r="A2343" t="s">
        <v>30</v>
      </c>
      <c r="B2343" t="s">
        <v>10</v>
      </c>
      <c r="C2343" t="s">
        <v>11</v>
      </c>
      <c r="D2343" t="s">
        <v>170</v>
      </c>
      <c r="E2343" s="1">
        <v>42541</v>
      </c>
      <c r="F2343" s="1" t="str">
        <f>TEXT(Sales_tbl[[#This Row],[Order Date]],"MMM")</f>
        <v>Jun</v>
      </c>
      <c r="G2343" s="1" t="str">
        <f>TEXT(Sales_tbl[[#This Row],[Order Date]],"YYY")</f>
        <v>2016</v>
      </c>
      <c r="H2343" t="s">
        <v>27</v>
      </c>
      <c r="I2343">
        <v>4</v>
      </c>
      <c r="J2343" s="4">
        <v>53.35</v>
      </c>
      <c r="K2343" s="4">
        <v>213.4</v>
      </c>
    </row>
    <row r="2344" spans="1:11" x14ac:dyDescent="0.25">
      <c r="A2344" t="s">
        <v>9</v>
      </c>
      <c r="B2344" t="s">
        <v>10</v>
      </c>
      <c r="C2344" t="s">
        <v>11</v>
      </c>
      <c r="D2344" t="s">
        <v>457</v>
      </c>
      <c r="E2344" s="1">
        <v>42541</v>
      </c>
      <c r="F2344" s="1" t="str">
        <f>TEXT(Sales_tbl[[#This Row],[Order Date]],"MMM")</f>
        <v>Jun</v>
      </c>
      <c r="G2344" s="1" t="str">
        <f>TEXT(Sales_tbl[[#This Row],[Order Date]],"YYY")</f>
        <v>2016</v>
      </c>
      <c r="H2344" t="s">
        <v>24</v>
      </c>
      <c r="I2344">
        <v>5</v>
      </c>
      <c r="J2344" s="4">
        <v>17.829999999999998</v>
      </c>
      <c r="K2344" s="4">
        <v>89.149999999999991</v>
      </c>
    </row>
    <row r="2345" spans="1:11" x14ac:dyDescent="0.25">
      <c r="A2345" t="s">
        <v>9</v>
      </c>
      <c r="B2345" t="s">
        <v>10</v>
      </c>
      <c r="C2345" t="s">
        <v>11</v>
      </c>
      <c r="D2345" t="s">
        <v>33</v>
      </c>
      <c r="E2345" s="1">
        <v>42541</v>
      </c>
      <c r="F2345" s="1" t="str">
        <f>TEXT(Sales_tbl[[#This Row],[Order Date]],"MMM")</f>
        <v>Jun</v>
      </c>
      <c r="G2345" s="1" t="str">
        <f>TEXT(Sales_tbl[[#This Row],[Order Date]],"YYY")</f>
        <v>2016</v>
      </c>
      <c r="H2345" t="s">
        <v>24</v>
      </c>
      <c r="I2345">
        <v>5</v>
      </c>
      <c r="J2345" s="4">
        <v>17.829999999999998</v>
      </c>
      <c r="K2345" s="4">
        <v>89.149999999999991</v>
      </c>
    </row>
    <row r="2346" spans="1:11" x14ac:dyDescent="0.25">
      <c r="A2346" t="s">
        <v>9</v>
      </c>
      <c r="B2346" t="s">
        <v>21</v>
      </c>
      <c r="C2346" t="s">
        <v>11</v>
      </c>
      <c r="D2346" t="s">
        <v>362</v>
      </c>
      <c r="E2346" s="1">
        <v>42541</v>
      </c>
      <c r="F2346" s="1" t="str">
        <f>TEXT(Sales_tbl[[#This Row],[Order Date]],"MMM")</f>
        <v>Jun</v>
      </c>
      <c r="G2346" s="1" t="str">
        <f>TEXT(Sales_tbl[[#This Row],[Order Date]],"YYY")</f>
        <v>2016</v>
      </c>
      <c r="H2346" t="s">
        <v>20</v>
      </c>
      <c r="I2346">
        <v>9</v>
      </c>
      <c r="J2346" s="4">
        <v>16.32</v>
      </c>
      <c r="K2346" s="4">
        <v>146.88</v>
      </c>
    </row>
    <row r="2347" spans="1:11" x14ac:dyDescent="0.25">
      <c r="A2347" t="s">
        <v>9</v>
      </c>
      <c r="B2347" t="s">
        <v>10</v>
      </c>
      <c r="C2347" t="s">
        <v>11</v>
      </c>
      <c r="D2347" t="s">
        <v>266</v>
      </c>
      <c r="E2347" s="1">
        <v>42541</v>
      </c>
      <c r="F2347" s="1" t="str">
        <f>TEXT(Sales_tbl[[#This Row],[Order Date]],"MMM")</f>
        <v>Jun</v>
      </c>
      <c r="G2347" s="1" t="str">
        <f>TEXT(Sales_tbl[[#This Row],[Order Date]],"YYY")</f>
        <v>2016</v>
      </c>
      <c r="H2347" t="s">
        <v>20</v>
      </c>
      <c r="I2347">
        <v>8</v>
      </c>
      <c r="J2347" s="4">
        <v>16.32</v>
      </c>
      <c r="K2347" s="4">
        <v>130.56</v>
      </c>
    </row>
    <row r="2348" spans="1:11" x14ac:dyDescent="0.25">
      <c r="A2348" t="s">
        <v>46</v>
      </c>
      <c r="B2348" t="s">
        <v>10</v>
      </c>
      <c r="C2348" t="s">
        <v>11</v>
      </c>
      <c r="D2348" t="s">
        <v>374</v>
      </c>
      <c r="E2348" s="1">
        <v>42541</v>
      </c>
      <c r="F2348" s="1" t="str">
        <f>TEXT(Sales_tbl[[#This Row],[Order Date]],"MMM")</f>
        <v>Jun</v>
      </c>
      <c r="G2348" s="1" t="str">
        <f>TEXT(Sales_tbl[[#This Row],[Order Date]],"YYY")</f>
        <v>2016</v>
      </c>
      <c r="H2348" t="s">
        <v>27</v>
      </c>
      <c r="I2348">
        <v>3</v>
      </c>
      <c r="J2348" s="4">
        <v>53.35</v>
      </c>
      <c r="K2348" s="4">
        <v>160.05000000000001</v>
      </c>
    </row>
    <row r="2349" spans="1:11" x14ac:dyDescent="0.25">
      <c r="A2349" t="s">
        <v>30</v>
      </c>
      <c r="B2349" t="s">
        <v>21</v>
      </c>
      <c r="C2349" t="s">
        <v>11</v>
      </c>
      <c r="D2349" t="s">
        <v>428</v>
      </c>
      <c r="E2349" s="1">
        <v>42541</v>
      </c>
      <c r="F2349" s="1" t="str">
        <f>TEXT(Sales_tbl[[#This Row],[Order Date]],"MMM")</f>
        <v>Jun</v>
      </c>
      <c r="G2349" s="1" t="str">
        <f>TEXT(Sales_tbl[[#This Row],[Order Date]],"YYY")</f>
        <v>2016</v>
      </c>
      <c r="H2349" t="s">
        <v>24</v>
      </c>
      <c r="I2349">
        <v>4</v>
      </c>
      <c r="J2349" s="4">
        <v>17.829999999999998</v>
      </c>
      <c r="K2349" s="4">
        <v>71.319999999999993</v>
      </c>
    </row>
    <row r="2350" spans="1:11" x14ac:dyDescent="0.25">
      <c r="A2350" t="s">
        <v>16</v>
      </c>
      <c r="B2350" t="s">
        <v>34</v>
      </c>
      <c r="C2350" t="s">
        <v>18</v>
      </c>
      <c r="D2350" t="s">
        <v>157</v>
      </c>
      <c r="E2350" s="1">
        <v>42542</v>
      </c>
      <c r="F2350" s="1" t="str">
        <f>TEXT(Sales_tbl[[#This Row],[Order Date]],"MMM")</f>
        <v>Jun</v>
      </c>
      <c r="G2350" s="1" t="str">
        <f>TEXT(Sales_tbl[[#This Row],[Order Date]],"YYY")</f>
        <v>2016</v>
      </c>
      <c r="H2350" t="s">
        <v>20</v>
      </c>
      <c r="I2350">
        <v>1</v>
      </c>
      <c r="J2350" s="4">
        <v>16.32</v>
      </c>
      <c r="K2350" s="4">
        <v>16.32</v>
      </c>
    </row>
    <row r="2351" spans="1:11" x14ac:dyDescent="0.25">
      <c r="A2351" t="s">
        <v>25</v>
      </c>
      <c r="B2351" t="s">
        <v>34</v>
      </c>
      <c r="C2351" t="s">
        <v>18</v>
      </c>
      <c r="D2351" t="s">
        <v>515</v>
      </c>
      <c r="E2351" s="1">
        <v>42542</v>
      </c>
      <c r="F2351" s="1" t="str">
        <f>TEXT(Sales_tbl[[#This Row],[Order Date]],"MMM")</f>
        <v>Jun</v>
      </c>
      <c r="G2351" s="1" t="str">
        <f>TEXT(Sales_tbl[[#This Row],[Order Date]],"YYY")</f>
        <v>2016</v>
      </c>
      <c r="H2351" t="s">
        <v>24</v>
      </c>
      <c r="I2351">
        <v>10</v>
      </c>
      <c r="J2351" s="4">
        <v>17.829999999999998</v>
      </c>
      <c r="K2351" s="4">
        <v>178.29999999999998</v>
      </c>
    </row>
    <row r="2352" spans="1:11" x14ac:dyDescent="0.25">
      <c r="A2352" t="s">
        <v>9</v>
      </c>
      <c r="B2352" t="s">
        <v>21</v>
      </c>
      <c r="C2352" t="s">
        <v>11</v>
      </c>
      <c r="D2352" t="s">
        <v>190</v>
      </c>
      <c r="E2352" s="1">
        <v>42542</v>
      </c>
      <c r="F2352" s="1" t="str">
        <f>TEXT(Sales_tbl[[#This Row],[Order Date]],"MMM")</f>
        <v>Jun</v>
      </c>
      <c r="G2352" s="1" t="str">
        <f>TEXT(Sales_tbl[[#This Row],[Order Date]],"YYY")</f>
        <v>2016</v>
      </c>
      <c r="H2352" t="s">
        <v>13</v>
      </c>
      <c r="I2352">
        <v>6</v>
      </c>
      <c r="J2352" s="4">
        <v>12.42</v>
      </c>
      <c r="K2352" s="4">
        <v>74.52</v>
      </c>
    </row>
    <row r="2353" spans="1:11" x14ac:dyDescent="0.25">
      <c r="A2353" t="s">
        <v>25</v>
      </c>
      <c r="B2353" t="s">
        <v>122</v>
      </c>
      <c r="C2353" t="s">
        <v>18</v>
      </c>
      <c r="D2353" t="s">
        <v>468</v>
      </c>
      <c r="E2353" s="1">
        <v>42542</v>
      </c>
      <c r="F2353" s="1" t="str">
        <f>TEXT(Sales_tbl[[#This Row],[Order Date]],"MMM")</f>
        <v>Jun</v>
      </c>
      <c r="G2353" s="1" t="str">
        <f>TEXT(Sales_tbl[[#This Row],[Order Date]],"YYY")</f>
        <v>2016</v>
      </c>
      <c r="H2353" t="s">
        <v>20</v>
      </c>
      <c r="I2353">
        <v>7</v>
      </c>
      <c r="J2353" s="4">
        <v>16.32</v>
      </c>
      <c r="K2353" s="4">
        <v>114.24000000000001</v>
      </c>
    </row>
    <row r="2354" spans="1:11" x14ac:dyDescent="0.25">
      <c r="A2354" t="s">
        <v>46</v>
      </c>
      <c r="B2354" t="s">
        <v>14</v>
      </c>
      <c r="C2354" t="s">
        <v>11</v>
      </c>
      <c r="D2354" t="s">
        <v>255</v>
      </c>
      <c r="E2354" s="1">
        <v>42542</v>
      </c>
      <c r="F2354" s="1" t="str">
        <f>TEXT(Sales_tbl[[#This Row],[Order Date]],"MMM")</f>
        <v>Jun</v>
      </c>
      <c r="G2354" s="1" t="str">
        <f>TEXT(Sales_tbl[[#This Row],[Order Date]],"YYY")</f>
        <v>2016</v>
      </c>
      <c r="H2354" t="s">
        <v>27</v>
      </c>
      <c r="I2354">
        <v>10</v>
      </c>
      <c r="J2354" s="4">
        <v>53.35</v>
      </c>
      <c r="K2354" s="4">
        <v>533.5</v>
      </c>
    </row>
    <row r="2355" spans="1:11" x14ac:dyDescent="0.25">
      <c r="A2355" t="s">
        <v>9</v>
      </c>
      <c r="B2355" t="s">
        <v>14</v>
      </c>
      <c r="C2355" t="s">
        <v>11</v>
      </c>
      <c r="D2355" t="s">
        <v>346</v>
      </c>
      <c r="E2355" s="1">
        <v>42542</v>
      </c>
      <c r="F2355" s="1" t="str">
        <f>TEXT(Sales_tbl[[#This Row],[Order Date]],"MMM")</f>
        <v>Jun</v>
      </c>
      <c r="G2355" s="1" t="str">
        <f>TEXT(Sales_tbl[[#This Row],[Order Date]],"YYY")</f>
        <v>2016</v>
      </c>
      <c r="H2355" t="s">
        <v>24</v>
      </c>
      <c r="I2355">
        <v>5</v>
      </c>
      <c r="J2355" s="4">
        <v>17.829999999999998</v>
      </c>
      <c r="K2355" s="4">
        <v>89.149999999999991</v>
      </c>
    </row>
    <row r="2356" spans="1:11" x14ac:dyDescent="0.25">
      <c r="A2356" t="s">
        <v>9</v>
      </c>
      <c r="B2356" t="s">
        <v>68</v>
      </c>
      <c r="C2356" t="s">
        <v>11</v>
      </c>
      <c r="D2356" t="s">
        <v>386</v>
      </c>
      <c r="E2356" s="1">
        <v>42542</v>
      </c>
      <c r="F2356" s="1" t="str">
        <f>TEXT(Sales_tbl[[#This Row],[Order Date]],"MMM")</f>
        <v>Jun</v>
      </c>
      <c r="G2356" s="1" t="str">
        <f>TEXT(Sales_tbl[[#This Row],[Order Date]],"YYY")</f>
        <v>2016</v>
      </c>
      <c r="H2356" t="s">
        <v>13</v>
      </c>
      <c r="I2356">
        <v>8</v>
      </c>
      <c r="J2356" s="4">
        <v>12.42</v>
      </c>
      <c r="K2356" s="4">
        <v>99.36</v>
      </c>
    </row>
    <row r="2357" spans="1:11" x14ac:dyDescent="0.25">
      <c r="A2357" t="s">
        <v>16</v>
      </c>
      <c r="B2357" t="s">
        <v>34</v>
      </c>
      <c r="C2357" t="s">
        <v>18</v>
      </c>
      <c r="D2357" t="s">
        <v>109</v>
      </c>
      <c r="E2357" s="1">
        <v>42542</v>
      </c>
      <c r="F2357" s="1" t="str">
        <f>TEXT(Sales_tbl[[#This Row],[Order Date]],"MMM")</f>
        <v>Jun</v>
      </c>
      <c r="G2357" s="1" t="str">
        <f>TEXT(Sales_tbl[[#This Row],[Order Date]],"YYY")</f>
        <v>2016</v>
      </c>
      <c r="H2357" t="s">
        <v>27</v>
      </c>
      <c r="I2357">
        <v>4</v>
      </c>
      <c r="J2357" s="4">
        <v>53.35</v>
      </c>
      <c r="K2357" s="4">
        <v>213.4</v>
      </c>
    </row>
    <row r="2358" spans="1:11" x14ac:dyDescent="0.25">
      <c r="A2358" t="s">
        <v>9</v>
      </c>
      <c r="B2358" t="s">
        <v>10</v>
      </c>
      <c r="C2358" t="s">
        <v>11</v>
      </c>
      <c r="D2358" t="s">
        <v>402</v>
      </c>
      <c r="E2358" s="1">
        <v>42542</v>
      </c>
      <c r="F2358" s="1" t="str">
        <f>TEXT(Sales_tbl[[#This Row],[Order Date]],"MMM")</f>
        <v>Jun</v>
      </c>
      <c r="G2358" s="1" t="str">
        <f>TEXT(Sales_tbl[[#This Row],[Order Date]],"YYY")</f>
        <v>2016</v>
      </c>
      <c r="H2358" t="s">
        <v>13</v>
      </c>
      <c r="I2358">
        <v>7</v>
      </c>
      <c r="J2358" s="4">
        <v>12.42</v>
      </c>
      <c r="K2358" s="4">
        <v>86.94</v>
      </c>
    </row>
    <row r="2359" spans="1:11" x14ac:dyDescent="0.25">
      <c r="A2359" t="s">
        <v>9</v>
      </c>
      <c r="B2359" t="s">
        <v>14</v>
      </c>
      <c r="C2359" t="s">
        <v>11</v>
      </c>
      <c r="D2359" t="s">
        <v>502</v>
      </c>
      <c r="E2359" s="1">
        <v>42542</v>
      </c>
      <c r="F2359" s="1" t="str">
        <f>TEXT(Sales_tbl[[#This Row],[Order Date]],"MMM")</f>
        <v>Jun</v>
      </c>
      <c r="G2359" s="1" t="str">
        <f>TEXT(Sales_tbl[[#This Row],[Order Date]],"YYY")</f>
        <v>2016</v>
      </c>
      <c r="H2359" t="s">
        <v>24</v>
      </c>
      <c r="I2359">
        <v>2</v>
      </c>
      <c r="J2359" s="4">
        <v>17.829999999999998</v>
      </c>
      <c r="K2359" s="4">
        <v>35.659999999999997</v>
      </c>
    </row>
    <row r="2360" spans="1:11" x14ac:dyDescent="0.25">
      <c r="A2360" t="s">
        <v>46</v>
      </c>
      <c r="B2360" t="s">
        <v>14</v>
      </c>
      <c r="C2360" t="s">
        <v>11</v>
      </c>
      <c r="D2360" t="s">
        <v>261</v>
      </c>
      <c r="E2360" s="1">
        <v>42542</v>
      </c>
      <c r="F2360" s="1" t="str">
        <f>TEXT(Sales_tbl[[#This Row],[Order Date]],"MMM")</f>
        <v>Jun</v>
      </c>
      <c r="G2360" s="1" t="str">
        <f>TEXT(Sales_tbl[[#This Row],[Order Date]],"YYY")</f>
        <v>2016</v>
      </c>
      <c r="H2360" t="s">
        <v>13</v>
      </c>
      <c r="I2360">
        <v>3</v>
      </c>
      <c r="J2360" s="4">
        <v>12.42</v>
      </c>
      <c r="K2360" s="4">
        <v>37.26</v>
      </c>
    </row>
    <row r="2361" spans="1:11" x14ac:dyDescent="0.25">
      <c r="A2361" t="s">
        <v>30</v>
      </c>
      <c r="B2361" t="s">
        <v>10</v>
      </c>
      <c r="C2361" t="s">
        <v>11</v>
      </c>
      <c r="D2361" t="s">
        <v>279</v>
      </c>
      <c r="E2361" s="1">
        <v>42542</v>
      </c>
      <c r="F2361" s="1" t="str">
        <f>TEXT(Sales_tbl[[#This Row],[Order Date]],"MMM")</f>
        <v>Jun</v>
      </c>
      <c r="G2361" s="1" t="str">
        <f>TEXT(Sales_tbl[[#This Row],[Order Date]],"YYY")</f>
        <v>2016</v>
      </c>
      <c r="H2361" t="s">
        <v>13</v>
      </c>
      <c r="I2361">
        <v>4</v>
      </c>
      <c r="J2361" s="4">
        <v>12.42</v>
      </c>
      <c r="K2361" s="4">
        <v>49.68</v>
      </c>
    </row>
    <row r="2362" spans="1:11" x14ac:dyDescent="0.25">
      <c r="A2362" t="s">
        <v>9</v>
      </c>
      <c r="B2362" t="s">
        <v>14</v>
      </c>
      <c r="C2362" t="s">
        <v>11</v>
      </c>
      <c r="D2362" t="s">
        <v>134</v>
      </c>
      <c r="E2362" s="1">
        <v>42542</v>
      </c>
      <c r="F2362" s="1" t="str">
        <f>TEXT(Sales_tbl[[#This Row],[Order Date]],"MMM")</f>
        <v>Jun</v>
      </c>
      <c r="G2362" s="1" t="str">
        <f>TEXT(Sales_tbl[[#This Row],[Order Date]],"YYY")</f>
        <v>2016</v>
      </c>
      <c r="H2362" t="s">
        <v>13</v>
      </c>
      <c r="I2362">
        <v>4</v>
      </c>
      <c r="J2362" s="4">
        <v>12.42</v>
      </c>
      <c r="K2362" s="4">
        <v>49.68</v>
      </c>
    </row>
    <row r="2363" spans="1:11" x14ac:dyDescent="0.25">
      <c r="A2363" t="s">
        <v>9</v>
      </c>
      <c r="B2363" t="s">
        <v>10</v>
      </c>
      <c r="C2363" t="s">
        <v>11</v>
      </c>
      <c r="D2363" t="s">
        <v>339</v>
      </c>
      <c r="E2363" s="1">
        <v>42542</v>
      </c>
      <c r="F2363" s="1" t="str">
        <f>TEXT(Sales_tbl[[#This Row],[Order Date]],"MMM")</f>
        <v>Jun</v>
      </c>
      <c r="G2363" s="1" t="str">
        <f>TEXT(Sales_tbl[[#This Row],[Order Date]],"YYY")</f>
        <v>2016</v>
      </c>
      <c r="H2363" t="s">
        <v>13</v>
      </c>
      <c r="I2363">
        <v>4</v>
      </c>
      <c r="J2363" s="4">
        <v>12.42</v>
      </c>
      <c r="K2363" s="4">
        <v>49.68</v>
      </c>
    </row>
    <row r="2364" spans="1:11" x14ac:dyDescent="0.25">
      <c r="A2364" t="s">
        <v>16</v>
      </c>
      <c r="B2364" t="s">
        <v>17</v>
      </c>
      <c r="C2364" t="s">
        <v>18</v>
      </c>
      <c r="D2364" t="s">
        <v>249</v>
      </c>
      <c r="E2364" s="1">
        <v>42543</v>
      </c>
      <c r="F2364" s="1" t="str">
        <f>TEXT(Sales_tbl[[#This Row],[Order Date]],"MMM")</f>
        <v>Jun</v>
      </c>
      <c r="G2364" s="1" t="str">
        <f>TEXT(Sales_tbl[[#This Row],[Order Date]],"YYY")</f>
        <v>2016</v>
      </c>
      <c r="H2364" t="s">
        <v>24</v>
      </c>
      <c r="I2364">
        <v>9</v>
      </c>
      <c r="J2364" s="4">
        <v>17.829999999999998</v>
      </c>
      <c r="K2364" s="4">
        <v>160.46999999999997</v>
      </c>
    </row>
    <row r="2365" spans="1:11" x14ac:dyDescent="0.25">
      <c r="A2365" t="s">
        <v>9</v>
      </c>
      <c r="B2365" t="s">
        <v>10</v>
      </c>
      <c r="C2365" t="s">
        <v>11</v>
      </c>
      <c r="D2365" t="s">
        <v>72</v>
      </c>
      <c r="E2365" s="1">
        <v>42543</v>
      </c>
      <c r="F2365" s="1" t="str">
        <f>TEXT(Sales_tbl[[#This Row],[Order Date]],"MMM")</f>
        <v>Jun</v>
      </c>
      <c r="G2365" s="1" t="str">
        <f>TEXT(Sales_tbl[[#This Row],[Order Date]],"YYY")</f>
        <v>2016</v>
      </c>
      <c r="H2365" t="s">
        <v>24</v>
      </c>
      <c r="I2365">
        <v>7</v>
      </c>
      <c r="J2365" s="4">
        <v>17.829999999999998</v>
      </c>
      <c r="K2365" s="4">
        <v>124.80999999999999</v>
      </c>
    </row>
    <row r="2366" spans="1:11" x14ac:dyDescent="0.25">
      <c r="A2366" t="s">
        <v>46</v>
      </c>
      <c r="B2366" t="s">
        <v>21</v>
      </c>
      <c r="C2366" t="s">
        <v>11</v>
      </c>
      <c r="D2366" t="s">
        <v>404</v>
      </c>
      <c r="E2366" s="1">
        <v>42543</v>
      </c>
      <c r="F2366" s="1" t="str">
        <f>TEXT(Sales_tbl[[#This Row],[Order Date]],"MMM")</f>
        <v>Jun</v>
      </c>
      <c r="G2366" s="1" t="str">
        <f>TEXT(Sales_tbl[[#This Row],[Order Date]],"YYY")</f>
        <v>2016</v>
      </c>
      <c r="H2366" t="s">
        <v>13</v>
      </c>
      <c r="I2366">
        <v>5</v>
      </c>
      <c r="J2366" s="4">
        <v>12.42</v>
      </c>
      <c r="K2366" s="4">
        <v>62.1</v>
      </c>
    </row>
    <row r="2367" spans="1:11" x14ac:dyDescent="0.25">
      <c r="A2367" t="s">
        <v>9</v>
      </c>
      <c r="B2367" t="s">
        <v>21</v>
      </c>
      <c r="C2367" t="s">
        <v>11</v>
      </c>
      <c r="D2367" t="s">
        <v>160</v>
      </c>
      <c r="E2367" s="1">
        <v>42543</v>
      </c>
      <c r="F2367" s="1" t="str">
        <f>TEXT(Sales_tbl[[#This Row],[Order Date]],"MMM")</f>
        <v>Jun</v>
      </c>
      <c r="G2367" s="1" t="str">
        <f>TEXT(Sales_tbl[[#This Row],[Order Date]],"YYY")</f>
        <v>2016</v>
      </c>
      <c r="H2367" t="s">
        <v>24</v>
      </c>
      <c r="I2367">
        <v>7</v>
      </c>
      <c r="J2367" s="4">
        <v>17.829999999999998</v>
      </c>
      <c r="K2367" s="4">
        <v>124.80999999999999</v>
      </c>
    </row>
    <row r="2368" spans="1:11" x14ac:dyDescent="0.25">
      <c r="A2368" t="s">
        <v>30</v>
      </c>
      <c r="B2368" t="s">
        <v>14</v>
      </c>
      <c r="C2368" t="s">
        <v>11</v>
      </c>
      <c r="D2368" t="s">
        <v>379</v>
      </c>
      <c r="E2368" s="1">
        <v>42543</v>
      </c>
      <c r="F2368" s="1" t="str">
        <f>TEXT(Sales_tbl[[#This Row],[Order Date]],"MMM")</f>
        <v>Jun</v>
      </c>
      <c r="G2368" s="1" t="str">
        <f>TEXT(Sales_tbl[[#This Row],[Order Date]],"YYY")</f>
        <v>2016</v>
      </c>
      <c r="H2368" t="s">
        <v>24</v>
      </c>
      <c r="I2368">
        <v>2</v>
      </c>
      <c r="J2368" s="4">
        <v>17.829999999999998</v>
      </c>
      <c r="K2368" s="4">
        <v>35.659999999999997</v>
      </c>
    </row>
    <row r="2369" spans="1:11" x14ac:dyDescent="0.25">
      <c r="A2369" t="s">
        <v>30</v>
      </c>
      <c r="B2369" t="s">
        <v>68</v>
      </c>
      <c r="C2369" t="s">
        <v>11</v>
      </c>
      <c r="D2369" t="s">
        <v>361</v>
      </c>
      <c r="E2369" s="1">
        <v>42543</v>
      </c>
      <c r="F2369" s="1" t="str">
        <f>TEXT(Sales_tbl[[#This Row],[Order Date]],"MMM")</f>
        <v>Jun</v>
      </c>
      <c r="G2369" s="1" t="str">
        <f>TEXT(Sales_tbl[[#This Row],[Order Date]],"YYY")</f>
        <v>2016</v>
      </c>
      <c r="H2369" t="s">
        <v>13</v>
      </c>
      <c r="I2369">
        <v>8</v>
      </c>
      <c r="J2369" s="4">
        <v>12.42</v>
      </c>
      <c r="K2369" s="4">
        <v>99.36</v>
      </c>
    </row>
    <row r="2370" spans="1:11" x14ac:dyDescent="0.25">
      <c r="A2370" t="s">
        <v>30</v>
      </c>
      <c r="B2370" t="s">
        <v>14</v>
      </c>
      <c r="C2370" t="s">
        <v>11</v>
      </c>
      <c r="D2370" t="s">
        <v>442</v>
      </c>
      <c r="E2370" s="1">
        <v>42543</v>
      </c>
      <c r="F2370" s="1" t="str">
        <f>TEXT(Sales_tbl[[#This Row],[Order Date]],"MMM")</f>
        <v>Jun</v>
      </c>
      <c r="G2370" s="1" t="str">
        <f>TEXT(Sales_tbl[[#This Row],[Order Date]],"YYY")</f>
        <v>2016</v>
      </c>
      <c r="H2370" t="s">
        <v>27</v>
      </c>
      <c r="I2370">
        <v>7</v>
      </c>
      <c r="J2370" s="4">
        <v>53.35</v>
      </c>
      <c r="K2370" s="4">
        <v>373.45</v>
      </c>
    </row>
    <row r="2371" spans="1:11" x14ac:dyDescent="0.25">
      <c r="A2371" t="s">
        <v>25</v>
      </c>
      <c r="B2371" t="s">
        <v>122</v>
      </c>
      <c r="C2371" t="s">
        <v>18</v>
      </c>
      <c r="D2371" t="s">
        <v>141</v>
      </c>
      <c r="E2371" s="1">
        <v>42543</v>
      </c>
      <c r="F2371" s="1" t="str">
        <f>TEXT(Sales_tbl[[#This Row],[Order Date]],"MMM")</f>
        <v>Jun</v>
      </c>
      <c r="G2371" s="1" t="str">
        <f>TEXT(Sales_tbl[[#This Row],[Order Date]],"YYY")</f>
        <v>2016</v>
      </c>
      <c r="H2371" t="s">
        <v>24</v>
      </c>
      <c r="I2371">
        <v>5</v>
      </c>
      <c r="J2371" s="4">
        <v>17.829999999999998</v>
      </c>
      <c r="K2371" s="4">
        <v>89.149999999999991</v>
      </c>
    </row>
    <row r="2372" spans="1:11" x14ac:dyDescent="0.25">
      <c r="A2372" t="s">
        <v>25</v>
      </c>
      <c r="B2372" t="s">
        <v>52</v>
      </c>
      <c r="C2372" t="s">
        <v>18</v>
      </c>
      <c r="D2372" t="s">
        <v>187</v>
      </c>
      <c r="E2372" s="1">
        <v>42543</v>
      </c>
      <c r="F2372" s="1" t="str">
        <f>TEXT(Sales_tbl[[#This Row],[Order Date]],"MMM")</f>
        <v>Jun</v>
      </c>
      <c r="G2372" s="1" t="str">
        <f>TEXT(Sales_tbl[[#This Row],[Order Date]],"YYY")</f>
        <v>2016</v>
      </c>
      <c r="H2372" t="s">
        <v>20</v>
      </c>
      <c r="I2372">
        <v>9</v>
      </c>
      <c r="J2372" s="4">
        <v>16.32</v>
      </c>
      <c r="K2372" s="4">
        <v>146.88</v>
      </c>
    </row>
    <row r="2373" spans="1:11" x14ac:dyDescent="0.25">
      <c r="A2373" t="s">
        <v>25</v>
      </c>
      <c r="B2373" t="s">
        <v>17</v>
      </c>
      <c r="C2373" t="s">
        <v>18</v>
      </c>
      <c r="D2373" t="s">
        <v>249</v>
      </c>
      <c r="E2373" s="1">
        <v>42543</v>
      </c>
      <c r="F2373" s="1" t="str">
        <f>TEXT(Sales_tbl[[#This Row],[Order Date]],"MMM")</f>
        <v>Jun</v>
      </c>
      <c r="G2373" s="1" t="str">
        <f>TEXT(Sales_tbl[[#This Row],[Order Date]],"YYY")</f>
        <v>2016</v>
      </c>
      <c r="H2373" t="s">
        <v>20</v>
      </c>
      <c r="I2373">
        <v>2</v>
      </c>
      <c r="J2373" s="4">
        <v>16.32</v>
      </c>
      <c r="K2373" s="4">
        <v>32.64</v>
      </c>
    </row>
    <row r="2374" spans="1:11" x14ac:dyDescent="0.25">
      <c r="A2374" t="s">
        <v>9</v>
      </c>
      <c r="B2374" t="s">
        <v>21</v>
      </c>
      <c r="C2374" t="s">
        <v>11</v>
      </c>
      <c r="D2374" t="s">
        <v>23</v>
      </c>
      <c r="E2374" s="1">
        <v>42543</v>
      </c>
      <c r="F2374" s="1" t="str">
        <f>TEXT(Sales_tbl[[#This Row],[Order Date]],"MMM")</f>
        <v>Jun</v>
      </c>
      <c r="G2374" s="1" t="str">
        <f>TEXT(Sales_tbl[[#This Row],[Order Date]],"YYY")</f>
        <v>2016</v>
      </c>
      <c r="H2374" t="s">
        <v>24</v>
      </c>
      <c r="I2374">
        <v>5</v>
      </c>
      <c r="J2374" s="4">
        <v>17.829999999999998</v>
      </c>
      <c r="K2374" s="4">
        <v>89.149999999999991</v>
      </c>
    </row>
    <row r="2375" spans="1:11" x14ac:dyDescent="0.25">
      <c r="A2375" t="s">
        <v>46</v>
      </c>
      <c r="B2375" t="s">
        <v>10</v>
      </c>
      <c r="C2375" t="s">
        <v>11</v>
      </c>
      <c r="D2375" t="s">
        <v>435</v>
      </c>
      <c r="E2375" s="1">
        <v>42543</v>
      </c>
      <c r="F2375" s="1" t="str">
        <f>TEXT(Sales_tbl[[#This Row],[Order Date]],"MMM")</f>
        <v>Jun</v>
      </c>
      <c r="G2375" s="1" t="str">
        <f>TEXT(Sales_tbl[[#This Row],[Order Date]],"YYY")</f>
        <v>2016</v>
      </c>
      <c r="H2375" t="s">
        <v>20</v>
      </c>
      <c r="I2375">
        <v>9</v>
      </c>
      <c r="J2375" s="4">
        <v>16.32</v>
      </c>
      <c r="K2375" s="4">
        <v>146.88</v>
      </c>
    </row>
    <row r="2376" spans="1:11" x14ac:dyDescent="0.25">
      <c r="A2376" t="s">
        <v>46</v>
      </c>
      <c r="B2376" t="s">
        <v>14</v>
      </c>
      <c r="C2376" t="s">
        <v>11</v>
      </c>
      <c r="D2376" t="s">
        <v>215</v>
      </c>
      <c r="E2376" s="1">
        <v>42543</v>
      </c>
      <c r="F2376" s="1" t="str">
        <f>TEXT(Sales_tbl[[#This Row],[Order Date]],"MMM")</f>
        <v>Jun</v>
      </c>
      <c r="G2376" s="1" t="str">
        <f>TEXT(Sales_tbl[[#This Row],[Order Date]],"YYY")</f>
        <v>2016</v>
      </c>
      <c r="H2376" t="s">
        <v>13</v>
      </c>
      <c r="I2376">
        <v>5</v>
      </c>
      <c r="J2376" s="4">
        <v>12.42</v>
      </c>
      <c r="K2376" s="4">
        <v>62.1</v>
      </c>
    </row>
    <row r="2377" spans="1:11" x14ac:dyDescent="0.25">
      <c r="A2377" t="s">
        <v>25</v>
      </c>
      <c r="B2377" t="s">
        <v>52</v>
      </c>
      <c r="C2377" t="s">
        <v>18</v>
      </c>
      <c r="D2377" t="s">
        <v>497</v>
      </c>
      <c r="E2377" s="1">
        <v>42543</v>
      </c>
      <c r="F2377" s="1" t="str">
        <f>TEXT(Sales_tbl[[#This Row],[Order Date]],"MMM")</f>
        <v>Jun</v>
      </c>
      <c r="G2377" s="1" t="str">
        <f>TEXT(Sales_tbl[[#This Row],[Order Date]],"YYY")</f>
        <v>2016</v>
      </c>
      <c r="H2377" t="s">
        <v>13</v>
      </c>
      <c r="I2377">
        <v>5</v>
      </c>
      <c r="J2377" s="4">
        <v>12.42</v>
      </c>
      <c r="K2377" s="4">
        <v>62.1</v>
      </c>
    </row>
    <row r="2378" spans="1:11" x14ac:dyDescent="0.25">
      <c r="A2378" t="s">
        <v>16</v>
      </c>
      <c r="B2378" t="s">
        <v>17</v>
      </c>
      <c r="C2378" t="s">
        <v>18</v>
      </c>
      <c r="D2378" t="s">
        <v>539</v>
      </c>
      <c r="E2378" s="1">
        <v>42543</v>
      </c>
      <c r="F2378" s="1" t="str">
        <f>TEXT(Sales_tbl[[#This Row],[Order Date]],"MMM")</f>
        <v>Jun</v>
      </c>
      <c r="G2378" s="1" t="str">
        <f>TEXT(Sales_tbl[[#This Row],[Order Date]],"YYY")</f>
        <v>2016</v>
      </c>
      <c r="H2378" t="s">
        <v>13</v>
      </c>
      <c r="I2378">
        <v>7</v>
      </c>
      <c r="J2378" s="4">
        <v>12.42</v>
      </c>
      <c r="K2378" s="4">
        <v>86.94</v>
      </c>
    </row>
    <row r="2379" spans="1:11" x14ac:dyDescent="0.25">
      <c r="A2379" t="s">
        <v>30</v>
      </c>
      <c r="B2379" t="s">
        <v>10</v>
      </c>
      <c r="C2379" t="s">
        <v>11</v>
      </c>
      <c r="D2379" t="s">
        <v>478</v>
      </c>
      <c r="E2379" s="1">
        <v>42543</v>
      </c>
      <c r="F2379" s="1" t="str">
        <f>TEXT(Sales_tbl[[#This Row],[Order Date]],"MMM")</f>
        <v>Jun</v>
      </c>
      <c r="G2379" s="1" t="str">
        <f>TEXT(Sales_tbl[[#This Row],[Order Date]],"YYY")</f>
        <v>2016</v>
      </c>
      <c r="H2379" t="s">
        <v>13</v>
      </c>
      <c r="I2379">
        <v>3</v>
      </c>
      <c r="J2379" s="4">
        <v>12.42</v>
      </c>
      <c r="K2379" s="4">
        <v>37.26</v>
      </c>
    </row>
    <row r="2380" spans="1:11" x14ac:dyDescent="0.25">
      <c r="A2380" t="s">
        <v>16</v>
      </c>
      <c r="B2380" t="s">
        <v>34</v>
      </c>
      <c r="C2380" t="s">
        <v>18</v>
      </c>
      <c r="D2380" t="s">
        <v>130</v>
      </c>
      <c r="E2380" s="1">
        <v>42543</v>
      </c>
      <c r="F2380" s="1" t="str">
        <f>TEXT(Sales_tbl[[#This Row],[Order Date]],"MMM")</f>
        <v>Jun</v>
      </c>
      <c r="G2380" s="1" t="str">
        <f>TEXT(Sales_tbl[[#This Row],[Order Date]],"YYY")</f>
        <v>2016</v>
      </c>
      <c r="H2380" t="s">
        <v>13</v>
      </c>
      <c r="I2380">
        <v>4</v>
      </c>
      <c r="J2380" s="4">
        <v>12.42</v>
      </c>
      <c r="K2380" s="4">
        <v>49.68</v>
      </c>
    </row>
    <row r="2381" spans="1:11" x14ac:dyDescent="0.25">
      <c r="A2381" t="s">
        <v>25</v>
      </c>
      <c r="B2381" t="s">
        <v>17</v>
      </c>
      <c r="C2381" t="s">
        <v>18</v>
      </c>
      <c r="D2381" t="s">
        <v>150</v>
      </c>
      <c r="E2381" s="1">
        <v>42543</v>
      </c>
      <c r="F2381" s="1" t="str">
        <f>TEXT(Sales_tbl[[#This Row],[Order Date]],"MMM")</f>
        <v>Jun</v>
      </c>
      <c r="G2381" s="1" t="str">
        <f>TEXT(Sales_tbl[[#This Row],[Order Date]],"YYY")</f>
        <v>2016</v>
      </c>
      <c r="H2381" t="s">
        <v>13</v>
      </c>
      <c r="I2381">
        <v>1</v>
      </c>
      <c r="J2381" s="4">
        <v>12.42</v>
      </c>
      <c r="K2381" s="4">
        <v>12.42</v>
      </c>
    </row>
    <row r="2382" spans="1:11" x14ac:dyDescent="0.25">
      <c r="A2382" t="s">
        <v>9</v>
      </c>
      <c r="B2382" t="s">
        <v>21</v>
      </c>
      <c r="C2382" t="s">
        <v>11</v>
      </c>
      <c r="D2382" t="s">
        <v>156</v>
      </c>
      <c r="E2382" s="1">
        <v>42543</v>
      </c>
      <c r="F2382" s="1" t="str">
        <f>TEXT(Sales_tbl[[#This Row],[Order Date]],"MMM")</f>
        <v>Jun</v>
      </c>
      <c r="G2382" s="1" t="str">
        <f>TEXT(Sales_tbl[[#This Row],[Order Date]],"YYY")</f>
        <v>2016</v>
      </c>
      <c r="H2382" t="s">
        <v>24</v>
      </c>
      <c r="I2382">
        <v>2</v>
      </c>
      <c r="J2382" s="4">
        <v>17.829999999999998</v>
      </c>
      <c r="K2382" s="4">
        <v>35.659999999999997</v>
      </c>
    </row>
    <row r="2383" spans="1:11" x14ac:dyDescent="0.25">
      <c r="A2383" t="s">
        <v>46</v>
      </c>
      <c r="B2383" t="s">
        <v>14</v>
      </c>
      <c r="C2383" t="s">
        <v>11</v>
      </c>
      <c r="D2383" t="s">
        <v>357</v>
      </c>
      <c r="E2383" s="1">
        <v>42543</v>
      </c>
      <c r="F2383" s="1" t="str">
        <f>TEXT(Sales_tbl[[#This Row],[Order Date]],"MMM")</f>
        <v>Jun</v>
      </c>
      <c r="G2383" s="1" t="str">
        <f>TEXT(Sales_tbl[[#This Row],[Order Date]],"YYY")</f>
        <v>2016</v>
      </c>
      <c r="H2383" t="s">
        <v>24</v>
      </c>
      <c r="I2383">
        <v>8</v>
      </c>
      <c r="J2383" s="4">
        <v>17.829999999999998</v>
      </c>
      <c r="K2383" s="4">
        <v>142.63999999999999</v>
      </c>
    </row>
    <row r="2384" spans="1:11" x14ac:dyDescent="0.25">
      <c r="A2384" t="s">
        <v>25</v>
      </c>
      <c r="B2384" t="s">
        <v>52</v>
      </c>
      <c r="C2384" t="s">
        <v>18</v>
      </c>
      <c r="D2384" t="s">
        <v>114</v>
      </c>
      <c r="E2384" s="1">
        <v>42544</v>
      </c>
      <c r="F2384" s="1" t="str">
        <f>TEXT(Sales_tbl[[#This Row],[Order Date]],"MMM")</f>
        <v>Jun</v>
      </c>
      <c r="G2384" s="1" t="str">
        <f>TEXT(Sales_tbl[[#This Row],[Order Date]],"YYY")</f>
        <v>2016</v>
      </c>
      <c r="H2384" t="s">
        <v>27</v>
      </c>
      <c r="I2384">
        <v>3</v>
      </c>
      <c r="J2384" s="4">
        <v>53.35</v>
      </c>
      <c r="K2384" s="4">
        <v>160.05000000000001</v>
      </c>
    </row>
    <row r="2385" spans="1:11" x14ac:dyDescent="0.25">
      <c r="A2385" t="s">
        <v>9</v>
      </c>
      <c r="B2385" t="s">
        <v>14</v>
      </c>
      <c r="C2385" t="s">
        <v>11</v>
      </c>
      <c r="D2385" t="s">
        <v>411</v>
      </c>
      <c r="E2385" s="1">
        <v>42544</v>
      </c>
      <c r="F2385" s="1" t="str">
        <f>TEXT(Sales_tbl[[#This Row],[Order Date]],"MMM")</f>
        <v>Jun</v>
      </c>
      <c r="G2385" s="1" t="str">
        <f>TEXT(Sales_tbl[[#This Row],[Order Date]],"YYY")</f>
        <v>2016</v>
      </c>
      <c r="H2385" t="s">
        <v>20</v>
      </c>
      <c r="I2385">
        <v>6</v>
      </c>
      <c r="J2385" s="4">
        <v>16.32</v>
      </c>
      <c r="K2385" s="4">
        <v>97.92</v>
      </c>
    </row>
    <row r="2386" spans="1:11" x14ac:dyDescent="0.25">
      <c r="A2386" t="s">
        <v>16</v>
      </c>
      <c r="B2386" t="s">
        <v>17</v>
      </c>
      <c r="C2386" t="s">
        <v>18</v>
      </c>
      <c r="D2386" t="s">
        <v>150</v>
      </c>
      <c r="E2386" s="1">
        <v>42544</v>
      </c>
      <c r="F2386" s="1" t="str">
        <f>TEXT(Sales_tbl[[#This Row],[Order Date]],"MMM")</f>
        <v>Jun</v>
      </c>
      <c r="G2386" s="1" t="str">
        <f>TEXT(Sales_tbl[[#This Row],[Order Date]],"YYY")</f>
        <v>2016</v>
      </c>
      <c r="H2386" t="s">
        <v>13</v>
      </c>
      <c r="I2386">
        <v>10</v>
      </c>
      <c r="J2386" s="4">
        <v>12.42</v>
      </c>
      <c r="K2386" s="4">
        <v>124.2</v>
      </c>
    </row>
    <row r="2387" spans="1:11" x14ac:dyDescent="0.25">
      <c r="A2387" t="s">
        <v>30</v>
      </c>
      <c r="B2387" t="s">
        <v>10</v>
      </c>
      <c r="C2387" t="s">
        <v>11</v>
      </c>
      <c r="D2387" t="s">
        <v>258</v>
      </c>
      <c r="E2387" s="1">
        <v>42544</v>
      </c>
      <c r="F2387" s="1" t="str">
        <f>TEXT(Sales_tbl[[#This Row],[Order Date]],"MMM")</f>
        <v>Jun</v>
      </c>
      <c r="G2387" s="1" t="str">
        <f>TEXT(Sales_tbl[[#This Row],[Order Date]],"YYY")</f>
        <v>2016</v>
      </c>
      <c r="H2387" t="s">
        <v>20</v>
      </c>
      <c r="I2387">
        <v>7</v>
      </c>
      <c r="J2387" s="4">
        <v>16.32</v>
      </c>
      <c r="K2387" s="4">
        <v>114.24000000000001</v>
      </c>
    </row>
    <row r="2388" spans="1:11" x14ac:dyDescent="0.25">
      <c r="A2388" t="s">
        <v>46</v>
      </c>
      <c r="B2388" t="s">
        <v>10</v>
      </c>
      <c r="C2388" t="s">
        <v>11</v>
      </c>
      <c r="D2388" t="s">
        <v>186</v>
      </c>
      <c r="E2388" s="1">
        <v>42544</v>
      </c>
      <c r="F2388" s="1" t="str">
        <f>TEXT(Sales_tbl[[#This Row],[Order Date]],"MMM")</f>
        <v>Jun</v>
      </c>
      <c r="G2388" s="1" t="str">
        <f>TEXT(Sales_tbl[[#This Row],[Order Date]],"YYY")</f>
        <v>2016</v>
      </c>
      <c r="H2388" t="s">
        <v>13</v>
      </c>
      <c r="I2388">
        <v>8</v>
      </c>
      <c r="J2388" s="4">
        <v>12.42</v>
      </c>
      <c r="K2388" s="4">
        <v>99.36</v>
      </c>
    </row>
    <row r="2389" spans="1:11" x14ac:dyDescent="0.25">
      <c r="A2389" t="s">
        <v>30</v>
      </c>
      <c r="B2389" t="s">
        <v>68</v>
      </c>
      <c r="C2389" t="s">
        <v>11</v>
      </c>
      <c r="D2389" t="s">
        <v>445</v>
      </c>
      <c r="E2389" s="1">
        <v>42544</v>
      </c>
      <c r="F2389" s="1" t="str">
        <f>TEXT(Sales_tbl[[#This Row],[Order Date]],"MMM")</f>
        <v>Jun</v>
      </c>
      <c r="G2389" s="1" t="str">
        <f>TEXT(Sales_tbl[[#This Row],[Order Date]],"YYY")</f>
        <v>2016</v>
      </c>
      <c r="H2389" t="s">
        <v>24</v>
      </c>
      <c r="I2389">
        <v>7</v>
      </c>
      <c r="J2389" s="4">
        <v>17.829999999999998</v>
      </c>
      <c r="K2389" s="4">
        <v>124.80999999999999</v>
      </c>
    </row>
    <row r="2390" spans="1:11" x14ac:dyDescent="0.25">
      <c r="A2390" t="s">
        <v>9</v>
      </c>
      <c r="B2390" t="s">
        <v>10</v>
      </c>
      <c r="C2390" t="s">
        <v>11</v>
      </c>
      <c r="D2390" t="s">
        <v>102</v>
      </c>
      <c r="E2390" s="1">
        <v>42544</v>
      </c>
      <c r="F2390" s="1" t="str">
        <f>TEXT(Sales_tbl[[#This Row],[Order Date]],"MMM")</f>
        <v>Jun</v>
      </c>
      <c r="G2390" s="1" t="str">
        <f>TEXT(Sales_tbl[[#This Row],[Order Date]],"YYY")</f>
        <v>2016</v>
      </c>
      <c r="H2390" t="s">
        <v>24</v>
      </c>
      <c r="I2390">
        <v>9</v>
      </c>
      <c r="J2390" s="4">
        <v>17.829999999999998</v>
      </c>
      <c r="K2390" s="4">
        <v>160.46999999999997</v>
      </c>
    </row>
    <row r="2391" spans="1:11" x14ac:dyDescent="0.25">
      <c r="A2391" t="s">
        <v>16</v>
      </c>
      <c r="B2391" t="s">
        <v>52</v>
      </c>
      <c r="C2391" t="s">
        <v>18</v>
      </c>
      <c r="D2391" t="s">
        <v>187</v>
      </c>
      <c r="E2391" s="1">
        <v>42544</v>
      </c>
      <c r="F2391" s="1" t="str">
        <f>TEXT(Sales_tbl[[#This Row],[Order Date]],"MMM")</f>
        <v>Jun</v>
      </c>
      <c r="G2391" s="1" t="str">
        <f>TEXT(Sales_tbl[[#This Row],[Order Date]],"YYY")</f>
        <v>2016</v>
      </c>
      <c r="H2391" t="s">
        <v>13</v>
      </c>
      <c r="I2391">
        <v>2</v>
      </c>
      <c r="J2391" s="4">
        <v>12.42</v>
      </c>
      <c r="K2391" s="4">
        <v>24.84</v>
      </c>
    </row>
    <row r="2392" spans="1:11" x14ac:dyDescent="0.25">
      <c r="A2392" t="s">
        <v>25</v>
      </c>
      <c r="B2392" t="s">
        <v>34</v>
      </c>
      <c r="C2392" t="s">
        <v>18</v>
      </c>
      <c r="D2392" t="s">
        <v>317</v>
      </c>
      <c r="E2392" s="1">
        <v>42544</v>
      </c>
      <c r="F2392" s="1" t="str">
        <f>TEXT(Sales_tbl[[#This Row],[Order Date]],"MMM")</f>
        <v>Jun</v>
      </c>
      <c r="G2392" s="1" t="str">
        <f>TEXT(Sales_tbl[[#This Row],[Order Date]],"YYY")</f>
        <v>2016</v>
      </c>
      <c r="H2392" t="s">
        <v>13</v>
      </c>
      <c r="I2392">
        <v>7</v>
      </c>
      <c r="J2392" s="4">
        <v>12.42</v>
      </c>
      <c r="K2392" s="4">
        <v>86.94</v>
      </c>
    </row>
    <row r="2393" spans="1:11" x14ac:dyDescent="0.25">
      <c r="A2393" t="s">
        <v>16</v>
      </c>
      <c r="B2393" t="s">
        <v>34</v>
      </c>
      <c r="C2393" t="s">
        <v>18</v>
      </c>
      <c r="D2393" t="s">
        <v>55</v>
      </c>
      <c r="E2393" s="1">
        <v>42544</v>
      </c>
      <c r="F2393" s="1" t="str">
        <f>TEXT(Sales_tbl[[#This Row],[Order Date]],"MMM")</f>
        <v>Jun</v>
      </c>
      <c r="G2393" s="1" t="str">
        <f>TEXT(Sales_tbl[[#This Row],[Order Date]],"YYY")</f>
        <v>2016</v>
      </c>
      <c r="H2393" t="s">
        <v>13</v>
      </c>
      <c r="I2393">
        <v>9</v>
      </c>
      <c r="J2393" s="4">
        <v>12.42</v>
      </c>
      <c r="K2393" s="4">
        <v>111.78</v>
      </c>
    </row>
    <row r="2394" spans="1:11" x14ac:dyDescent="0.25">
      <c r="A2394" t="s">
        <v>25</v>
      </c>
      <c r="B2394" t="s">
        <v>34</v>
      </c>
      <c r="C2394" t="s">
        <v>18</v>
      </c>
      <c r="D2394" t="s">
        <v>391</v>
      </c>
      <c r="E2394" s="1">
        <v>42544</v>
      </c>
      <c r="F2394" s="1" t="str">
        <f>TEXT(Sales_tbl[[#This Row],[Order Date]],"MMM")</f>
        <v>Jun</v>
      </c>
      <c r="G2394" s="1" t="str">
        <f>TEXT(Sales_tbl[[#This Row],[Order Date]],"YYY")</f>
        <v>2016</v>
      </c>
      <c r="H2394" t="s">
        <v>24</v>
      </c>
      <c r="I2394">
        <v>7</v>
      </c>
      <c r="J2394" s="4">
        <v>17.829999999999998</v>
      </c>
      <c r="K2394" s="4">
        <v>124.80999999999999</v>
      </c>
    </row>
    <row r="2395" spans="1:11" x14ac:dyDescent="0.25">
      <c r="A2395" t="s">
        <v>16</v>
      </c>
      <c r="B2395" t="s">
        <v>17</v>
      </c>
      <c r="C2395" t="s">
        <v>18</v>
      </c>
      <c r="D2395" t="s">
        <v>40</v>
      </c>
      <c r="E2395" s="1">
        <v>42544</v>
      </c>
      <c r="F2395" s="1" t="str">
        <f>TEXT(Sales_tbl[[#This Row],[Order Date]],"MMM")</f>
        <v>Jun</v>
      </c>
      <c r="G2395" s="1" t="str">
        <f>TEXT(Sales_tbl[[#This Row],[Order Date]],"YYY")</f>
        <v>2016</v>
      </c>
      <c r="H2395" t="s">
        <v>27</v>
      </c>
      <c r="I2395">
        <v>4</v>
      </c>
      <c r="J2395" s="4">
        <v>53.35</v>
      </c>
      <c r="K2395" s="4">
        <v>213.4</v>
      </c>
    </row>
    <row r="2396" spans="1:11" x14ac:dyDescent="0.25">
      <c r="A2396" t="s">
        <v>46</v>
      </c>
      <c r="B2396" t="s">
        <v>14</v>
      </c>
      <c r="C2396" t="s">
        <v>11</v>
      </c>
      <c r="D2396" t="s">
        <v>346</v>
      </c>
      <c r="E2396" s="1">
        <v>42544</v>
      </c>
      <c r="F2396" s="1" t="str">
        <f>TEXT(Sales_tbl[[#This Row],[Order Date]],"MMM")</f>
        <v>Jun</v>
      </c>
      <c r="G2396" s="1" t="str">
        <f>TEXT(Sales_tbl[[#This Row],[Order Date]],"YYY")</f>
        <v>2016</v>
      </c>
      <c r="H2396" t="s">
        <v>27</v>
      </c>
      <c r="I2396">
        <v>9</v>
      </c>
      <c r="J2396" s="4">
        <v>53.35</v>
      </c>
      <c r="K2396" s="4">
        <v>480.15000000000003</v>
      </c>
    </row>
    <row r="2397" spans="1:11" x14ac:dyDescent="0.25">
      <c r="A2397" t="s">
        <v>25</v>
      </c>
      <c r="B2397" t="s">
        <v>17</v>
      </c>
      <c r="C2397" t="s">
        <v>18</v>
      </c>
      <c r="D2397" t="s">
        <v>59</v>
      </c>
      <c r="E2397" s="1">
        <v>42544</v>
      </c>
      <c r="F2397" s="1" t="str">
        <f>TEXT(Sales_tbl[[#This Row],[Order Date]],"MMM")</f>
        <v>Jun</v>
      </c>
      <c r="G2397" s="1" t="str">
        <f>TEXT(Sales_tbl[[#This Row],[Order Date]],"YYY")</f>
        <v>2016</v>
      </c>
      <c r="H2397" t="s">
        <v>13</v>
      </c>
      <c r="I2397">
        <v>6</v>
      </c>
      <c r="J2397" s="4">
        <v>12.42</v>
      </c>
      <c r="K2397" s="4">
        <v>74.52</v>
      </c>
    </row>
    <row r="2398" spans="1:11" x14ac:dyDescent="0.25">
      <c r="A2398" t="s">
        <v>30</v>
      </c>
      <c r="B2398" t="s">
        <v>10</v>
      </c>
      <c r="C2398" t="s">
        <v>11</v>
      </c>
      <c r="D2398" t="s">
        <v>339</v>
      </c>
      <c r="E2398" s="1">
        <v>42545</v>
      </c>
      <c r="F2398" s="1" t="str">
        <f>TEXT(Sales_tbl[[#This Row],[Order Date]],"MMM")</f>
        <v>Jun</v>
      </c>
      <c r="G2398" s="1" t="str">
        <f>TEXT(Sales_tbl[[#This Row],[Order Date]],"YYY")</f>
        <v>2016</v>
      </c>
      <c r="H2398" t="s">
        <v>27</v>
      </c>
      <c r="I2398">
        <v>10</v>
      </c>
      <c r="J2398" s="4">
        <v>53.35</v>
      </c>
      <c r="K2398" s="4">
        <v>533.5</v>
      </c>
    </row>
    <row r="2399" spans="1:11" x14ac:dyDescent="0.25">
      <c r="A2399" t="s">
        <v>25</v>
      </c>
      <c r="B2399" t="s">
        <v>34</v>
      </c>
      <c r="C2399" t="s">
        <v>18</v>
      </c>
      <c r="D2399" t="s">
        <v>169</v>
      </c>
      <c r="E2399" s="1">
        <v>42545</v>
      </c>
      <c r="F2399" s="1" t="str">
        <f>TEXT(Sales_tbl[[#This Row],[Order Date]],"MMM")</f>
        <v>Jun</v>
      </c>
      <c r="G2399" s="1" t="str">
        <f>TEXT(Sales_tbl[[#This Row],[Order Date]],"YYY")</f>
        <v>2016</v>
      </c>
      <c r="H2399" t="s">
        <v>27</v>
      </c>
      <c r="I2399">
        <v>3</v>
      </c>
      <c r="J2399" s="4">
        <v>53.35</v>
      </c>
      <c r="K2399" s="4">
        <v>160.05000000000001</v>
      </c>
    </row>
    <row r="2400" spans="1:11" x14ac:dyDescent="0.25">
      <c r="A2400" t="s">
        <v>30</v>
      </c>
      <c r="B2400" t="s">
        <v>10</v>
      </c>
      <c r="C2400" t="s">
        <v>11</v>
      </c>
      <c r="D2400" t="s">
        <v>219</v>
      </c>
      <c r="E2400" s="1">
        <v>42545</v>
      </c>
      <c r="F2400" s="1" t="str">
        <f>TEXT(Sales_tbl[[#This Row],[Order Date]],"MMM")</f>
        <v>Jun</v>
      </c>
      <c r="G2400" s="1" t="str">
        <f>TEXT(Sales_tbl[[#This Row],[Order Date]],"YYY")</f>
        <v>2016</v>
      </c>
      <c r="H2400" t="s">
        <v>13</v>
      </c>
      <c r="I2400">
        <v>2</v>
      </c>
      <c r="J2400" s="4">
        <v>12.42</v>
      </c>
      <c r="K2400" s="4">
        <v>24.84</v>
      </c>
    </row>
    <row r="2401" spans="1:11" x14ac:dyDescent="0.25">
      <c r="A2401" t="s">
        <v>25</v>
      </c>
      <c r="B2401" t="s">
        <v>122</v>
      </c>
      <c r="C2401" t="s">
        <v>18</v>
      </c>
      <c r="D2401" t="s">
        <v>330</v>
      </c>
      <c r="E2401" s="1">
        <v>42545</v>
      </c>
      <c r="F2401" s="1" t="str">
        <f>TEXT(Sales_tbl[[#This Row],[Order Date]],"MMM")</f>
        <v>Jun</v>
      </c>
      <c r="G2401" s="1" t="str">
        <f>TEXT(Sales_tbl[[#This Row],[Order Date]],"YYY")</f>
        <v>2016</v>
      </c>
      <c r="H2401" t="s">
        <v>13</v>
      </c>
      <c r="I2401">
        <v>5</v>
      </c>
      <c r="J2401" s="4">
        <v>12.42</v>
      </c>
      <c r="K2401" s="4">
        <v>62.1</v>
      </c>
    </row>
    <row r="2402" spans="1:11" x14ac:dyDescent="0.25">
      <c r="A2402" t="s">
        <v>30</v>
      </c>
      <c r="B2402" t="s">
        <v>21</v>
      </c>
      <c r="C2402" t="s">
        <v>11</v>
      </c>
      <c r="D2402" t="s">
        <v>359</v>
      </c>
      <c r="E2402" s="1">
        <v>42545</v>
      </c>
      <c r="F2402" s="1" t="str">
        <f>TEXT(Sales_tbl[[#This Row],[Order Date]],"MMM")</f>
        <v>Jun</v>
      </c>
      <c r="G2402" s="1" t="str">
        <f>TEXT(Sales_tbl[[#This Row],[Order Date]],"YYY")</f>
        <v>2016</v>
      </c>
      <c r="H2402" t="s">
        <v>20</v>
      </c>
      <c r="I2402">
        <v>6</v>
      </c>
      <c r="J2402" s="4">
        <v>16.32</v>
      </c>
      <c r="K2402" s="4">
        <v>97.92</v>
      </c>
    </row>
    <row r="2403" spans="1:11" x14ac:dyDescent="0.25">
      <c r="A2403" t="s">
        <v>9</v>
      </c>
      <c r="B2403" t="s">
        <v>21</v>
      </c>
      <c r="C2403" t="s">
        <v>11</v>
      </c>
      <c r="D2403" t="s">
        <v>517</v>
      </c>
      <c r="E2403" s="1">
        <v>42545</v>
      </c>
      <c r="F2403" s="1" t="str">
        <f>TEXT(Sales_tbl[[#This Row],[Order Date]],"MMM")</f>
        <v>Jun</v>
      </c>
      <c r="G2403" s="1" t="str">
        <f>TEXT(Sales_tbl[[#This Row],[Order Date]],"YYY")</f>
        <v>2016</v>
      </c>
      <c r="H2403" t="s">
        <v>27</v>
      </c>
      <c r="I2403">
        <v>1</v>
      </c>
      <c r="J2403" s="4">
        <v>53.35</v>
      </c>
      <c r="K2403" s="4">
        <v>53.35</v>
      </c>
    </row>
    <row r="2404" spans="1:11" x14ac:dyDescent="0.25">
      <c r="A2404" t="s">
        <v>16</v>
      </c>
      <c r="B2404" t="s">
        <v>52</v>
      </c>
      <c r="C2404" t="s">
        <v>18</v>
      </c>
      <c r="D2404" t="s">
        <v>127</v>
      </c>
      <c r="E2404" s="1">
        <v>42545</v>
      </c>
      <c r="F2404" s="1" t="str">
        <f>TEXT(Sales_tbl[[#This Row],[Order Date]],"MMM")</f>
        <v>Jun</v>
      </c>
      <c r="G2404" s="1" t="str">
        <f>TEXT(Sales_tbl[[#This Row],[Order Date]],"YYY")</f>
        <v>2016</v>
      </c>
      <c r="H2404" t="s">
        <v>13</v>
      </c>
      <c r="I2404">
        <v>7</v>
      </c>
      <c r="J2404" s="4">
        <v>12.42</v>
      </c>
      <c r="K2404" s="4">
        <v>86.94</v>
      </c>
    </row>
    <row r="2405" spans="1:11" x14ac:dyDescent="0.25">
      <c r="A2405" t="s">
        <v>25</v>
      </c>
      <c r="B2405" t="s">
        <v>34</v>
      </c>
      <c r="C2405" t="s">
        <v>18</v>
      </c>
      <c r="D2405" t="s">
        <v>303</v>
      </c>
      <c r="E2405" s="1">
        <v>42545</v>
      </c>
      <c r="F2405" s="1" t="str">
        <f>TEXT(Sales_tbl[[#This Row],[Order Date]],"MMM")</f>
        <v>Jun</v>
      </c>
      <c r="G2405" s="1" t="str">
        <f>TEXT(Sales_tbl[[#This Row],[Order Date]],"YYY")</f>
        <v>2016</v>
      </c>
      <c r="H2405" t="s">
        <v>13</v>
      </c>
      <c r="I2405">
        <v>2</v>
      </c>
      <c r="J2405" s="4">
        <v>12.42</v>
      </c>
      <c r="K2405" s="4">
        <v>24.84</v>
      </c>
    </row>
    <row r="2406" spans="1:11" x14ac:dyDescent="0.25">
      <c r="A2406" t="s">
        <v>9</v>
      </c>
      <c r="B2406" t="s">
        <v>10</v>
      </c>
      <c r="C2406" t="s">
        <v>11</v>
      </c>
      <c r="D2406" t="s">
        <v>283</v>
      </c>
      <c r="E2406" s="1">
        <v>42545</v>
      </c>
      <c r="F2406" s="1" t="str">
        <f>TEXT(Sales_tbl[[#This Row],[Order Date]],"MMM")</f>
        <v>Jun</v>
      </c>
      <c r="G2406" s="1" t="str">
        <f>TEXT(Sales_tbl[[#This Row],[Order Date]],"YYY")</f>
        <v>2016</v>
      </c>
      <c r="H2406" t="s">
        <v>20</v>
      </c>
      <c r="I2406">
        <v>4</v>
      </c>
      <c r="J2406" s="4">
        <v>16.32</v>
      </c>
      <c r="K2406" s="4">
        <v>65.28</v>
      </c>
    </row>
    <row r="2407" spans="1:11" x14ac:dyDescent="0.25">
      <c r="A2407" t="s">
        <v>46</v>
      </c>
      <c r="B2407" t="s">
        <v>10</v>
      </c>
      <c r="C2407" t="s">
        <v>11</v>
      </c>
      <c r="D2407" t="s">
        <v>244</v>
      </c>
      <c r="E2407" s="1">
        <v>42545</v>
      </c>
      <c r="F2407" s="1" t="str">
        <f>TEXT(Sales_tbl[[#This Row],[Order Date]],"MMM")</f>
        <v>Jun</v>
      </c>
      <c r="G2407" s="1" t="str">
        <f>TEXT(Sales_tbl[[#This Row],[Order Date]],"YYY")</f>
        <v>2016</v>
      </c>
      <c r="H2407" t="s">
        <v>13</v>
      </c>
      <c r="I2407">
        <v>1</v>
      </c>
      <c r="J2407" s="4">
        <v>12.42</v>
      </c>
      <c r="K2407" s="4">
        <v>12.42</v>
      </c>
    </row>
    <row r="2408" spans="1:11" x14ac:dyDescent="0.25">
      <c r="A2408" t="s">
        <v>30</v>
      </c>
      <c r="B2408" t="s">
        <v>14</v>
      </c>
      <c r="C2408" t="s">
        <v>11</v>
      </c>
      <c r="D2408" t="s">
        <v>201</v>
      </c>
      <c r="E2408" s="1">
        <v>42545</v>
      </c>
      <c r="F2408" s="1" t="str">
        <f>TEXT(Sales_tbl[[#This Row],[Order Date]],"MMM")</f>
        <v>Jun</v>
      </c>
      <c r="G2408" s="1" t="str">
        <f>TEXT(Sales_tbl[[#This Row],[Order Date]],"YYY")</f>
        <v>2016</v>
      </c>
      <c r="H2408" t="s">
        <v>24</v>
      </c>
      <c r="I2408">
        <v>9</v>
      </c>
      <c r="J2408" s="4">
        <v>17.829999999999998</v>
      </c>
      <c r="K2408" s="4">
        <v>160.46999999999997</v>
      </c>
    </row>
    <row r="2409" spans="1:11" x14ac:dyDescent="0.25">
      <c r="A2409" t="s">
        <v>9</v>
      </c>
      <c r="B2409" t="s">
        <v>14</v>
      </c>
      <c r="C2409" t="s">
        <v>11</v>
      </c>
      <c r="D2409" t="s">
        <v>356</v>
      </c>
      <c r="E2409" s="1">
        <v>42545</v>
      </c>
      <c r="F2409" s="1" t="str">
        <f>TEXT(Sales_tbl[[#This Row],[Order Date]],"MMM")</f>
        <v>Jun</v>
      </c>
      <c r="G2409" s="1" t="str">
        <f>TEXT(Sales_tbl[[#This Row],[Order Date]],"YYY")</f>
        <v>2016</v>
      </c>
      <c r="H2409" t="s">
        <v>13</v>
      </c>
      <c r="I2409">
        <v>5</v>
      </c>
      <c r="J2409" s="4">
        <v>12.42</v>
      </c>
      <c r="K2409" s="4">
        <v>62.1</v>
      </c>
    </row>
    <row r="2410" spans="1:11" x14ac:dyDescent="0.25">
      <c r="A2410" t="s">
        <v>25</v>
      </c>
      <c r="B2410" t="s">
        <v>17</v>
      </c>
      <c r="C2410" t="s">
        <v>18</v>
      </c>
      <c r="D2410" t="s">
        <v>424</v>
      </c>
      <c r="E2410" s="1">
        <v>42545</v>
      </c>
      <c r="F2410" s="1" t="str">
        <f>TEXT(Sales_tbl[[#This Row],[Order Date]],"MMM")</f>
        <v>Jun</v>
      </c>
      <c r="G2410" s="1" t="str">
        <f>TEXT(Sales_tbl[[#This Row],[Order Date]],"YYY")</f>
        <v>2016</v>
      </c>
      <c r="H2410" t="s">
        <v>13</v>
      </c>
      <c r="I2410">
        <v>1</v>
      </c>
      <c r="J2410" s="4">
        <v>12.42</v>
      </c>
      <c r="K2410" s="4">
        <v>12.42</v>
      </c>
    </row>
    <row r="2411" spans="1:11" x14ac:dyDescent="0.25">
      <c r="A2411" t="s">
        <v>9</v>
      </c>
      <c r="B2411" t="s">
        <v>14</v>
      </c>
      <c r="C2411" t="s">
        <v>11</v>
      </c>
      <c r="D2411" t="s">
        <v>431</v>
      </c>
      <c r="E2411" s="1">
        <v>42545</v>
      </c>
      <c r="F2411" s="1" t="str">
        <f>TEXT(Sales_tbl[[#This Row],[Order Date]],"MMM")</f>
        <v>Jun</v>
      </c>
      <c r="G2411" s="1" t="str">
        <f>TEXT(Sales_tbl[[#This Row],[Order Date]],"YYY")</f>
        <v>2016</v>
      </c>
      <c r="H2411" t="s">
        <v>20</v>
      </c>
      <c r="I2411">
        <v>2</v>
      </c>
      <c r="J2411" s="4">
        <v>16.32</v>
      </c>
      <c r="K2411" s="4">
        <v>32.64</v>
      </c>
    </row>
    <row r="2412" spans="1:11" x14ac:dyDescent="0.25">
      <c r="A2412" t="s">
        <v>25</v>
      </c>
      <c r="B2412" t="s">
        <v>122</v>
      </c>
      <c r="C2412" t="s">
        <v>18</v>
      </c>
      <c r="D2412" t="s">
        <v>123</v>
      </c>
      <c r="E2412" s="1">
        <v>42545</v>
      </c>
      <c r="F2412" s="1" t="str">
        <f>TEXT(Sales_tbl[[#This Row],[Order Date]],"MMM")</f>
        <v>Jun</v>
      </c>
      <c r="G2412" s="1" t="str">
        <f>TEXT(Sales_tbl[[#This Row],[Order Date]],"YYY")</f>
        <v>2016</v>
      </c>
      <c r="H2412" t="s">
        <v>13</v>
      </c>
      <c r="I2412">
        <v>3</v>
      </c>
      <c r="J2412" s="4">
        <v>12.42</v>
      </c>
      <c r="K2412" s="4">
        <v>37.26</v>
      </c>
    </row>
    <row r="2413" spans="1:11" x14ac:dyDescent="0.25">
      <c r="A2413" t="s">
        <v>16</v>
      </c>
      <c r="B2413" t="s">
        <v>17</v>
      </c>
      <c r="C2413" t="s">
        <v>18</v>
      </c>
      <c r="D2413" t="s">
        <v>41</v>
      </c>
      <c r="E2413" s="1">
        <v>42545</v>
      </c>
      <c r="F2413" s="1" t="str">
        <f>TEXT(Sales_tbl[[#This Row],[Order Date]],"MMM")</f>
        <v>Jun</v>
      </c>
      <c r="G2413" s="1" t="str">
        <f>TEXT(Sales_tbl[[#This Row],[Order Date]],"YYY")</f>
        <v>2016</v>
      </c>
      <c r="H2413" t="s">
        <v>13</v>
      </c>
      <c r="I2413">
        <v>7</v>
      </c>
      <c r="J2413" s="4">
        <v>12.42</v>
      </c>
      <c r="K2413" s="4">
        <v>86.94</v>
      </c>
    </row>
    <row r="2414" spans="1:11" x14ac:dyDescent="0.25">
      <c r="A2414" t="s">
        <v>25</v>
      </c>
      <c r="B2414" t="s">
        <v>17</v>
      </c>
      <c r="C2414" t="s">
        <v>18</v>
      </c>
      <c r="D2414" t="s">
        <v>249</v>
      </c>
      <c r="E2414" s="1">
        <v>42545</v>
      </c>
      <c r="F2414" s="1" t="str">
        <f>TEXT(Sales_tbl[[#This Row],[Order Date]],"MMM")</f>
        <v>Jun</v>
      </c>
      <c r="G2414" s="1" t="str">
        <f>TEXT(Sales_tbl[[#This Row],[Order Date]],"YYY")</f>
        <v>2016</v>
      </c>
      <c r="H2414" t="s">
        <v>24</v>
      </c>
      <c r="I2414">
        <v>6</v>
      </c>
      <c r="J2414" s="4">
        <v>17.829999999999998</v>
      </c>
      <c r="K2414" s="4">
        <v>106.97999999999999</v>
      </c>
    </row>
    <row r="2415" spans="1:11" x14ac:dyDescent="0.25">
      <c r="A2415" t="s">
        <v>25</v>
      </c>
      <c r="B2415" t="s">
        <v>52</v>
      </c>
      <c r="C2415" t="s">
        <v>18</v>
      </c>
      <c r="D2415" t="s">
        <v>176</v>
      </c>
      <c r="E2415" s="1">
        <v>42546</v>
      </c>
      <c r="F2415" s="1" t="str">
        <f>TEXT(Sales_tbl[[#This Row],[Order Date]],"MMM")</f>
        <v>Jun</v>
      </c>
      <c r="G2415" s="1" t="str">
        <f>TEXT(Sales_tbl[[#This Row],[Order Date]],"YYY")</f>
        <v>2016</v>
      </c>
      <c r="H2415" t="s">
        <v>13</v>
      </c>
      <c r="I2415">
        <v>5</v>
      </c>
      <c r="J2415" s="4">
        <v>12.42</v>
      </c>
      <c r="K2415" s="4">
        <v>62.1</v>
      </c>
    </row>
    <row r="2416" spans="1:11" x14ac:dyDescent="0.25">
      <c r="A2416" t="s">
        <v>30</v>
      </c>
      <c r="B2416" t="s">
        <v>10</v>
      </c>
      <c r="C2416" t="s">
        <v>11</v>
      </c>
      <c r="D2416" t="s">
        <v>387</v>
      </c>
      <c r="E2416" s="1">
        <v>42546</v>
      </c>
      <c r="F2416" s="1" t="str">
        <f>TEXT(Sales_tbl[[#This Row],[Order Date]],"MMM")</f>
        <v>Jun</v>
      </c>
      <c r="G2416" s="1" t="str">
        <f>TEXT(Sales_tbl[[#This Row],[Order Date]],"YYY")</f>
        <v>2016</v>
      </c>
      <c r="H2416" t="s">
        <v>24</v>
      </c>
      <c r="I2416">
        <v>9</v>
      </c>
      <c r="J2416" s="4">
        <v>17.829999999999998</v>
      </c>
      <c r="K2416" s="4">
        <v>160.46999999999997</v>
      </c>
    </row>
    <row r="2417" spans="1:11" x14ac:dyDescent="0.25">
      <c r="A2417" t="s">
        <v>30</v>
      </c>
      <c r="B2417" t="s">
        <v>14</v>
      </c>
      <c r="C2417" t="s">
        <v>11</v>
      </c>
      <c r="D2417" t="s">
        <v>405</v>
      </c>
      <c r="E2417" s="1">
        <v>42546</v>
      </c>
      <c r="F2417" s="1" t="str">
        <f>TEXT(Sales_tbl[[#This Row],[Order Date]],"MMM")</f>
        <v>Jun</v>
      </c>
      <c r="G2417" s="1" t="str">
        <f>TEXT(Sales_tbl[[#This Row],[Order Date]],"YYY")</f>
        <v>2016</v>
      </c>
      <c r="H2417" t="s">
        <v>20</v>
      </c>
      <c r="I2417">
        <v>10</v>
      </c>
      <c r="J2417" s="4">
        <v>16.32</v>
      </c>
      <c r="K2417" s="4">
        <v>163.19999999999999</v>
      </c>
    </row>
    <row r="2418" spans="1:11" x14ac:dyDescent="0.25">
      <c r="A2418" t="s">
        <v>9</v>
      </c>
      <c r="B2418" t="s">
        <v>21</v>
      </c>
      <c r="C2418" t="s">
        <v>11</v>
      </c>
      <c r="D2418" t="s">
        <v>300</v>
      </c>
      <c r="E2418" s="1">
        <v>42546</v>
      </c>
      <c r="F2418" s="1" t="str">
        <f>TEXT(Sales_tbl[[#This Row],[Order Date]],"MMM")</f>
        <v>Jun</v>
      </c>
      <c r="G2418" s="1" t="str">
        <f>TEXT(Sales_tbl[[#This Row],[Order Date]],"YYY")</f>
        <v>2016</v>
      </c>
      <c r="H2418" t="s">
        <v>20</v>
      </c>
      <c r="I2418">
        <v>4</v>
      </c>
      <c r="J2418" s="4">
        <v>16.32</v>
      </c>
      <c r="K2418" s="4">
        <v>65.28</v>
      </c>
    </row>
    <row r="2419" spans="1:11" x14ac:dyDescent="0.25">
      <c r="A2419" t="s">
        <v>9</v>
      </c>
      <c r="B2419" t="s">
        <v>10</v>
      </c>
      <c r="C2419" t="s">
        <v>11</v>
      </c>
      <c r="D2419" t="s">
        <v>220</v>
      </c>
      <c r="E2419" s="1">
        <v>42546</v>
      </c>
      <c r="F2419" s="1" t="str">
        <f>TEXT(Sales_tbl[[#This Row],[Order Date]],"MMM")</f>
        <v>Jun</v>
      </c>
      <c r="G2419" s="1" t="str">
        <f>TEXT(Sales_tbl[[#This Row],[Order Date]],"YYY")</f>
        <v>2016</v>
      </c>
      <c r="H2419" t="s">
        <v>13</v>
      </c>
      <c r="I2419">
        <v>4</v>
      </c>
      <c r="J2419" s="4">
        <v>12.42</v>
      </c>
      <c r="K2419" s="4">
        <v>49.68</v>
      </c>
    </row>
    <row r="2420" spans="1:11" x14ac:dyDescent="0.25">
      <c r="A2420" t="s">
        <v>9</v>
      </c>
      <c r="B2420" t="s">
        <v>21</v>
      </c>
      <c r="C2420" t="s">
        <v>11</v>
      </c>
      <c r="D2420" t="s">
        <v>517</v>
      </c>
      <c r="E2420" s="1">
        <v>42546</v>
      </c>
      <c r="F2420" s="1" t="str">
        <f>TEXT(Sales_tbl[[#This Row],[Order Date]],"MMM")</f>
        <v>Jun</v>
      </c>
      <c r="G2420" s="1" t="str">
        <f>TEXT(Sales_tbl[[#This Row],[Order Date]],"YYY")</f>
        <v>2016</v>
      </c>
      <c r="H2420" t="s">
        <v>13</v>
      </c>
      <c r="I2420">
        <v>2</v>
      </c>
      <c r="J2420" s="4">
        <v>12.42</v>
      </c>
      <c r="K2420" s="4">
        <v>24.84</v>
      </c>
    </row>
    <row r="2421" spans="1:11" x14ac:dyDescent="0.25">
      <c r="A2421" t="s">
        <v>30</v>
      </c>
      <c r="B2421" t="s">
        <v>10</v>
      </c>
      <c r="C2421" t="s">
        <v>11</v>
      </c>
      <c r="D2421" t="s">
        <v>532</v>
      </c>
      <c r="E2421" s="1">
        <v>42546</v>
      </c>
      <c r="F2421" s="1" t="str">
        <f>TEXT(Sales_tbl[[#This Row],[Order Date]],"MMM")</f>
        <v>Jun</v>
      </c>
      <c r="G2421" s="1" t="str">
        <f>TEXT(Sales_tbl[[#This Row],[Order Date]],"YYY")</f>
        <v>2016</v>
      </c>
      <c r="H2421" t="s">
        <v>20</v>
      </c>
      <c r="I2421">
        <v>4</v>
      </c>
      <c r="J2421" s="4">
        <v>16.32</v>
      </c>
      <c r="K2421" s="4">
        <v>65.28</v>
      </c>
    </row>
    <row r="2422" spans="1:11" x14ac:dyDescent="0.25">
      <c r="A2422" t="s">
        <v>9</v>
      </c>
      <c r="B2422" t="s">
        <v>68</v>
      </c>
      <c r="C2422" t="s">
        <v>11</v>
      </c>
      <c r="D2422" t="s">
        <v>163</v>
      </c>
      <c r="E2422" s="1">
        <v>42546</v>
      </c>
      <c r="F2422" s="1" t="str">
        <f>TEXT(Sales_tbl[[#This Row],[Order Date]],"MMM")</f>
        <v>Jun</v>
      </c>
      <c r="G2422" s="1" t="str">
        <f>TEXT(Sales_tbl[[#This Row],[Order Date]],"YYY")</f>
        <v>2016</v>
      </c>
      <c r="H2422" t="s">
        <v>13</v>
      </c>
      <c r="I2422">
        <v>5</v>
      </c>
      <c r="J2422" s="4">
        <v>12.42</v>
      </c>
      <c r="K2422" s="4">
        <v>62.1</v>
      </c>
    </row>
    <row r="2423" spans="1:11" x14ac:dyDescent="0.25">
      <c r="A2423" t="s">
        <v>9</v>
      </c>
      <c r="B2423" t="s">
        <v>14</v>
      </c>
      <c r="C2423" t="s">
        <v>11</v>
      </c>
      <c r="D2423" t="s">
        <v>126</v>
      </c>
      <c r="E2423" s="1">
        <v>42547</v>
      </c>
      <c r="F2423" s="1" t="str">
        <f>TEXT(Sales_tbl[[#This Row],[Order Date]],"MMM")</f>
        <v>Jun</v>
      </c>
      <c r="G2423" s="1" t="str">
        <f>TEXT(Sales_tbl[[#This Row],[Order Date]],"YYY")</f>
        <v>2016</v>
      </c>
      <c r="H2423" t="s">
        <v>13</v>
      </c>
      <c r="I2423">
        <v>3</v>
      </c>
      <c r="J2423" s="4">
        <v>12.42</v>
      </c>
      <c r="K2423" s="4">
        <v>37.26</v>
      </c>
    </row>
    <row r="2424" spans="1:11" x14ac:dyDescent="0.25">
      <c r="A2424" t="s">
        <v>9</v>
      </c>
      <c r="B2424" t="s">
        <v>21</v>
      </c>
      <c r="C2424" t="s">
        <v>11</v>
      </c>
      <c r="D2424" t="s">
        <v>93</v>
      </c>
      <c r="E2424" s="1">
        <v>42547</v>
      </c>
      <c r="F2424" s="1" t="str">
        <f>TEXT(Sales_tbl[[#This Row],[Order Date]],"MMM")</f>
        <v>Jun</v>
      </c>
      <c r="G2424" s="1" t="str">
        <f>TEXT(Sales_tbl[[#This Row],[Order Date]],"YYY")</f>
        <v>2016</v>
      </c>
      <c r="H2424" t="s">
        <v>13</v>
      </c>
      <c r="I2424">
        <v>10</v>
      </c>
      <c r="J2424" s="4">
        <v>12.42</v>
      </c>
      <c r="K2424" s="4">
        <v>124.2</v>
      </c>
    </row>
    <row r="2425" spans="1:11" x14ac:dyDescent="0.25">
      <c r="A2425" t="s">
        <v>9</v>
      </c>
      <c r="B2425" t="s">
        <v>10</v>
      </c>
      <c r="C2425" t="s">
        <v>11</v>
      </c>
      <c r="D2425" t="s">
        <v>312</v>
      </c>
      <c r="E2425" s="1">
        <v>42547</v>
      </c>
      <c r="F2425" s="1" t="str">
        <f>TEXT(Sales_tbl[[#This Row],[Order Date]],"MMM")</f>
        <v>Jun</v>
      </c>
      <c r="G2425" s="1" t="str">
        <f>TEXT(Sales_tbl[[#This Row],[Order Date]],"YYY")</f>
        <v>2016</v>
      </c>
      <c r="H2425" t="s">
        <v>13</v>
      </c>
      <c r="I2425">
        <v>2</v>
      </c>
      <c r="J2425" s="4">
        <v>12.42</v>
      </c>
      <c r="K2425" s="4">
        <v>24.84</v>
      </c>
    </row>
    <row r="2426" spans="1:11" x14ac:dyDescent="0.25">
      <c r="A2426" t="s">
        <v>30</v>
      </c>
      <c r="B2426" t="s">
        <v>14</v>
      </c>
      <c r="C2426" t="s">
        <v>11</v>
      </c>
      <c r="D2426" t="s">
        <v>235</v>
      </c>
      <c r="E2426" s="1">
        <v>42547</v>
      </c>
      <c r="F2426" s="1" t="str">
        <f>TEXT(Sales_tbl[[#This Row],[Order Date]],"MMM")</f>
        <v>Jun</v>
      </c>
      <c r="G2426" s="1" t="str">
        <f>TEXT(Sales_tbl[[#This Row],[Order Date]],"YYY")</f>
        <v>2016</v>
      </c>
      <c r="H2426" t="s">
        <v>20</v>
      </c>
      <c r="I2426">
        <v>3</v>
      </c>
      <c r="J2426" s="4">
        <v>16.32</v>
      </c>
      <c r="K2426" s="4">
        <v>48.96</v>
      </c>
    </row>
    <row r="2427" spans="1:11" x14ac:dyDescent="0.25">
      <c r="A2427" t="s">
        <v>30</v>
      </c>
      <c r="B2427" t="s">
        <v>21</v>
      </c>
      <c r="C2427" t="s">
        <v>11</v>
      </c>
      <c r="D2427" t="s">
        <v>234</v>
      </c>
      <c r="E2427" s="1">
        <v>42547</v>
      </c>
      <c r="F2427" s="1" t="str">
        <f>TEXT(Sales_tbl[[#This Row],[Order Date]],"MMM")</f>
        <v>Jun</v>
      </c>
      <c r="G2427" s="1" t="str">
        <f>TEXT(Sales_tbl[[#This Row],[Order Date]],"YYY")</f>
        <v>2016</v>
      </c>
      <c r="H2427" t="s">
        <v>13</v>
      </c>
      <c r="I2427">
        <v>7</v>
      </c>
      <c r="J2427" s="4">
        <v>12.42</v>
      </c>
      <c r="K2427" s="4">
        <v>86.94</v>
      </c>
    </row>
    <row r="2428" spans="1:11" x14ac:dyDescent="0.25">
      <c r="A2428" t="s">
        <v>30</v>
      </c>
      <c r="B2428" t="s">
        <v>14</v>
      </c>
      <c r="C2428" t="s">
        <v>11</v>
      </c>
      <c r="D2428" t="s">
        <v>120</v>
      </c>
      <c r="E2428" s="1">
        <v>42547</v>
      </c>
      <c r="F2428" s="1" t="str">
        <f>TEXT(Sales_tbl[[#This Row],[Order Date]],"MMM")</f>
        <v>Jun</v>
      </c>
      <c r="G2428" s="1" t="str">
        <f>TEXT(Sales_tbl[[#This Row],[Order Date]],"YYY")</f>
        <v>2016</v>
      </c>
      <c r="H2428" t="s">
        <v>20</v>
      </c>
      <c r="I2428">
        <v>8</v>
      </c>
      <c r="J2428" s="4">
        <v>16.32</v>
      </c>
      <c r="K2428" s="4">
        <v>130.56</v>
      </c>
    </row>
    <row r="2429" spans="1:11" x14ac:dyDescent="0.25">
      <c r="A2429" t="s">
        <v>30</v>
      </c>
      <c r="B2429" t="s">
        <v>68</v>
      </c>
      <c r="C2429" t="s">
        <v>11</v>
      </c>
      <c r="D2429" t="s">
        <v>534</v>
      </c>
      <c r="E2429" s="1">
        <v>42547</v>
      </c>
      <c r="F2429" s="1" t="str">
        <f>TEXT(Sales_tbl[[#This Row],[Order Date]],"MMM")</f>
        <v>Jun</v>
      </c>
      <c r="G2429" s="1" t="str">
        <f>TEXT(Sales_tbl[[#This Row],[Order Date]],"YYY")</f>
        <v>2016</v>
      </c>
      <c r="H2429" t="s">
        <v>13</v>
      </c>
      <c r="I2429">
        <v>5</v>
      </c>
      <c r="J2429" s="4">
        <v>12.42</v>
      </c>
      <c r="K2429" s="4">
        <v>62.1</v>
      </c>
    </row>
    <row r="2430" spans="1:11" x14ac:dyDescent="0.25">
      <c r="A2430" t="s">
        <v>25</v>
      </c>
      <c r="B2430" t="s">
        <v>52</v>
      </c>
      <c r="C2430" t="s">
        <v>18</v>
      </c>
      <c r="D2430" t="s">
        <v>204</v>
      </c>
      <c r="E2430" s="1">
        <v>42547</v>
      </c>
      <c r="F2430" s="1" t="str">
        <f>TEXT(Sales_tbl[[#This Row],[Order Date]],"MMM")</f>
        <v>Jun</v>
      </c>
      <c r="G2430" s="1" t="str">
        <f>TEXT(Sales_tbl[[#This Row],[Order Date]],"YYY")</f>
        <v>2016</v>
      </c>
      <c r="H2430" t="s">
        <v>27</v>
      </c>
      <c r="I2430">
        <v>8</v>
      </c>
      <c r="J2430" s="4">
        <v>53.35</v>
      </c>
      <c r="K2430" s="4">
        <v>426.8</v>
      </c>
    </row>
    <row r="2431" spans="1:11" x14ac:dyDescent="0.25">
      <c r="A2431" t="s">
        <v>25</v>
      </c>
      <c r="B2431" t="s">
        <v>17</v>
      </c>
      <c r="C2431" t="s">
        <v>18</v>
      </c>
      <c r="D2431" t="s">
        <v>422</v>
      </c>
      <c r="E2431" s="1">
        <v>42547</v>
      </c>
      <c r="F2431" s="1" t="str">
        <f>TEXT(Sales_tbl[[#This Row],[Order Date]],"MMM")</f>
        <v>Jun</v>
      </c>
      <c r="G2431" s="1" t="str">
        <f>TEXT(Sales_tbl[[#This Row],[Order Date]],"YYY")</f>
        <v>2016</v>
      </c>
      <c r="H2431" t="s">
        <v>13</v>
      </c>
      <c r="I2431">
        <v>10</v>
      </c>
      <c r="J2431" s="4">
        <v>12.42</v>
      </c>
      <c r="K2431" s="4">
        <v>124.2</v>
      </c>
    </row>
    <row r="2432" spans="1:11" x14ac:dyDescent="0.25">
      <c r="A2432" t="s">
        <v>9</v>
      </c>
      <c r="B2432" t="s">
        <v>14</v>
      </c>
      <c r="C2432" t="s">
        <v>11</v>
      </c>
      <c r="D2432" t="s">
        <v>307</v>
      </c>
      <c r="E2432" s="1">
        <v>42547</v>
      </c>
      <c r="F2432" s="1" t="str">
        <f>TEXT(Sales_tbl[[#This Row],[Order Date]],"MMM")</f>
        <v>Jun</v>
      </c>
      <c r="G2432" s="1" t="str">
        <f>TEXT(Sales_tbl[[#This Row],[Order Date]],"YYY")</f>
        <v>2016</v>
      </c>
      <c r="H2432" t="s">
        <v>20</v>
      </c>
      <c r="I2432">
        <v>1</v>
      </c>
      <c r="J2432" s="4">
        <v>16.32</v>
      </c>
      <c r="K2432" s="4">
        <v>16.32</v>
      </c>
    </row>
    <row r="2433" spans="1:11" x14ac:dyDescent="0.25">
      <c r="A2433" t="s">
        <v>25</v>
      </c>
      <c r="B2433" t="s">
        <v>52</v>
      </c>
      <c r="C2433" t="s">
        <v>18</v>
      </c>
      <c r="D2433" t="s">
        <v>98</v>
      </c>
      <c r="E2433" s="1">
        <v>42547</v>
      </c>
      <c r="F2433" s="1" t="str">
        <f>TEXT(Sales_tbl[[#This Row],[Order Date]],"MMM")</f>
        <v>Jun</v>
      </c>
      <c r="G2433" s="1" t="str">
        <f>TEXT(Sales_tbl[[#This Row],[Order Date]],"YYY")</f>
        <v>2016</v>
      </c>
      <c r="H2433" t="s">
        <v>13</v>
      </c>
      <c r="I2433">
        <v>7</v>
      </c>
      <c r="J2433" s="4">
        <v>12.42</v>
      </c>
      <c r="K2433" s="4">
        <v>86.94</v>
      </c>
    </row>
    <row r="2434" spans="1:11" x14ac:dyDescent="0.25">
      <c r="A2434" t="s">
        <v>25</v>
      </c>
      <c r="B2434" t="s">
        <v>34</v>
      </c>
      <c r="C2434" t="s">
        <v>18</v>
      </c>
      <c r="D2434" t="s">
        <v>82</v>
      </c>
      <c r="E2434" s="1">
        <v>42547</v>
      </c>
      <c r="F2434" s="1" t="str">
        <f>TEXT(Sales_tbl[[#This Row],[Order Date]],"MMM")</f>
        <v>Jun</v>
      </c>
      <c r="G2434" s="1" t="str">
        <f>TEXT(Sales_tbl[[#This Row],[Order Date]],"YYY")</f>
        <v>2016</v>
      </c>
      <c r="H2434" t="s">
        <v>27</v>
      </c>
      <c r="I2434">
        <v>2</v>
      </c>
      <c r="J2434" s="4">
        <v>53.35</v>
      </c>
      <c r="K2434" s="4">
        <v>106.7</v>
      </c>
    </row>
    <row r="2435" spans="1:11" x14ac:dyDescent="0.25">
      <c r="A2435" t="s">
        <v>25</v>
      </c>
      <c r="B2435" t="s">
        <v>34</v>
      </c>
      <c r="C2435" t="s">
        <v>18</v>
      </c>
      <c r="D2435" t="s">
        <v>254</v>
      </c>
      <c r="E2435" s="1">
        <v>42547</v>
      </c>
      <c r="F2435" s="1" t="str">
        <f>TEXT(Sales_tbl[[#This Row],[Order Date]],"MMM")</f>
        <v>Jun</v>
      </c>
      <c r="G2435" s="1" t="str">
        <f>TEXT(Sales_tbl[[#This Row],[Order Date]],"YYY")</f>
        <v>2016</v>
      </c>
      <c r="H2435" t="s">
        <v>20</v>
      </c>
      <c r="I2435">
        <v>2</v>
      </c>
      <c r="J2435" s="4">
        <v>16.32</v>
      </c>
      <c r="K2435" s="4">
        <v>32.64</v>
      </c>
    </row>
    <row r="2436" spans="1:11" x14ac:dyDescent="0.25">
      <c r="A2436" t="s">
        <v>46</v>
      </c>
      <c r="B2436" t="s">
        <v>14</v>
      </c>
      <c r="C2436" t="s">
        <v>11</v>
      </c>
      <c r="D2436" t="s">
        <v>449</v>
      </c>
      <c r="E2436" s="1">
        <v>42548</v>
      </c>
      <c r="F2436" s="1" t="str">
        <f>TEXT(Sales_tbl[[#This Row],[Order Date]],"MMM")</f>
        <v>Jun</v>
      </c>
      <c r="G2436" s="1" t="str">
        <f>TEXT(Sales_tbl[[#This Row],[Order Date]],"YYY")</f>
        <v>2016</v>
      </c>
      <c r="H2436" t="s">
        <v>27</v>
      </c>
      <c r="I2436">
        <v>6</v>
      </c>
      <c r="J2436" s="4">
        <v>53.35</v>
      </c>
      <c r="K2436" s="4">
        <v>320.10000000000002</v>
      </c>
    </row>
    <row r="2437" spans="1:11" x14ac:dyDescent="0.25">
      <c r="A2437" t="s">
        <v>30</v>
      </c>
      <c r="B2437" t="s">
        <v>14</v>
      </c>
      <c r="C2437" t="s">
        <v>11</v>
      </c>
      <c r="D2437" t="s">
        <v>529</v>
      </c>
      <c r="E2437" s="1">
        <v>42548</v>
      </c>
      <c r="F2437" s="1" t="str">
        <f>TEXT(Sales_tbl[[#This Row],[Order Date]],"MMM")</f>
        <v>Jun</v>
      </c>
      <c r="G2437" s="1" t="str">
        <f>TEXT(Sales_tbl[[#This Row],[Order Date]],"YYY")</f>
        <v>2016</v>
      </c>
      <c r="H2437" t="s">
        <v>20</v>
      </c>
      <c r="I2437">
        <v>2</v>
      </c>
      <c r="J2437" s="4">
        <v>16.32</v>
      </c>
      <c r="K2437" s="4">
        <v>32.64</v>
      </c>
    </row>
    <row r="2438" spans="1:11" x14ac:dyDescent="0.25">
      <c r="A2438" t="s">
        <v>9</v>
      </c>
      <c r="B2438" t="s">
        <v>68</v>
      </c>
      <c r="C2438" t="s">
        <v>11</v>
      </c>
      <c r="D2438" t="s">
        <v>462</v>
      </c>
      <c r="E2438" s="1">
        <v>42548</v>
      </c>
      <c r="F2438" s="1" t="str">
        <f>TEXT(Sales_tbl[[#This Row],[Order Date]],"MMM")</f>
        <v>Jun</v>
      </c>
      <c r="G2438" s="1" t="str">
        <f>TEXT(Sales_tbl[[#This Row],[Order Date]],"YYY")</f>
        <v>2016</v>
      </c>
      <c r="H2438" t="s">
        <v>13</v>
      </c>
      <c r="I2438">
        <v>1</v>
      </c>
      <c r="J2438" s="4">
        <v>12.42</v>
      </c>
      <c r="K2438" s="4">
        <v>12.42</v>
      </c>
    </row>
    <row r="2439" spans="1:11" x14ac:dyDescent="0.25">
      <c r="A2439" t="s">
        <v>9</v>
      </c>
      <c r="B2439" t="s">
        <v>14</v>
      </c>
      <c r="C2439" t="s">
        <v>11</v>
      </c>
      <c r="D2439" t="s">
        <v>545</v>
      </c>
      <c r="E2439" s="1">
        <v>42548</v>
      </c>
      <c r="F2439" s="1" t="str">
        <f>TEXT(Sales_tbl[[#This Row],[Order Date]],"MMM")</f>
        <v>Jun</v>
      </c>
      <c r="G2439" s="1" t="str">
        <f>TEXT(Sales_tbl[[#This Row],[Order Date]],"YYY")</f>
        <v>2016</v>
      </c>
      <c r="H2439" t="s">
        <v>27</v>
      </c>
      <c r="I2439">
        <v>2</v>
      </c>
      <c r="J2439" s="4">
        <v>53.35</v>
      </c>
      <c r="K2439" s="4">
        <v>106.7</v>
      </c>
    </row>
    <row r="2440" spans="1:11" x14ac:dyDescent="0.25">
      <c r="A2440" t="s">
        <v>16</v>
      </c>
      <c r="B2440" t="s">
        <v>52</v>
      </c>
      <c r="C2440" t="s">
        <v>18</v>
      </c>
      <c r="D2440" t="s">
        <v>302</v>
      </c>
      <c r="E2440" s="1">
        <v>42548</v>
      </c>
      <c r="F2440" s="1" t="str">
        <f>TEXT(Sales_tbl[[#This Row],[Order Date]],"MMM")</f>
        <v>Jun</v>
      </c>
      <c r="G2440" s="1" t="str">
        <f>TEXT(Sales_tbl[[#This Row],[Order Date]],"YYY")</f>
        <v>2016</v>
      </c>
      <c r="H2440" t="s">
        <v>20</v>
      </c>
      <c r="I2440">
        <v>10</v>
      </c>
      <c r="J2440" s="4">
        <v>16.32</v>
      </c>
      <c r="K2440" s="4">
        <v>163.19999999999999</v>
      </c>
    </row>
    <row r="2441" spans="1:11" x14ac:dyDescent="0.25">
      <c r="A2441" t="s">
        <v>30</v>
      </c>
      <c r="B2441" t="s">
        <v>14</v>
      </c>
      <c r="C2441" t="s">
        <v>11</v>
      </c>
      <c r="D2441" t="s">
        <v>196</v>
      </c>
      <c r="E2441" s="1">
        <v>42548</v>
      </c>
      <c r="F2441" s="1" t="str">
        <f>TEXT(Sales_tbl[[#This Row],[Order Date]],"MMM")</f>
        <v>Jun</v>
      </c>
      <c r="G2441" s="1" t="str">
        <f>TEXT(Sales_tbl[[#This Row],[Order Date]],"YYY")</f>
        <v>2016</v>
      </c>
      <c r="H2441" t="s">
        <v>13</v>
      </c>
      <c r="I2441">
        <v>1</v>
      </c>
      <c r="J2441" s="4">
        <v>12.42</v>
      </c>
      <c r="K2441" s="4">
        <v>12.42</v>
      </c>
    </row>
    <row r="2442" spans="1:11" x14ac:dyDescent="0.25">
      <c r="A2442" t="s">
        <v>25</v>
      </c>
      <c r="B2442" t="s">
        <v>34</v>
      </c>
      <c r="C2442" t="s">
        <v>18</v>
      </c>
      <c r="D2442" t="s">
        <v>391</v>
      </c>
      <c r="E2442" s="1">
        <v>42548</v>
      </c>
      <c r="F2442" s="1" t="str">
        <f>TEXT(Sales_tbl[[#This Row],[Order Date]],"MMM")</f>
        <v>Jun</v>
      </c>
      <c r="G2442" s="1" t="str">
        <f>TEXT(Sales_tbl[[#This Row],[Order Date]],"YYY")</f>
        <v>2016</v>
      </c>
      <c r="H2442" t="s">
        <v>27</v>
      </c>
      <c r="I2442">
        <v>1</v>
      </c>
      <c r="J2442" s="4">
        <v>53.35</v>
      </c>
      <c r="K2442" s="4">
        <v>53.35</v>
      </c>
    </row>
    <row r="2443" spans="1:11" x14ac:dyDescent="0.25">
      <c r="A2443" t="s">
        <v>9</v>
      </c>
      <c r="B2443" t="s">
        <v>14</v>
      </c>
      <c r="C2443" t="s">
        <v>11</v>
      </c>
      <c r="D2443" t="s">
        <v>474</v>
      </c>
      <c r="E2443" s="1">
        <v>42548</v>
      </c>
      <c r="F2443" s="1" t="str">
        <f>TEXT(Sales_tbl[[#This Row],[Order Date]],"MMM")</f>
        <v>Jun</v>
      </c>
      <c r="G2443" s="1" t="str">
        <f>TEXT(Sales_tbl[[#This Row],[Order Date]],"YYY")</f>
        <v>2016</v>
      </c>
      <c r="H2443" t="s">
        <v>24</v>
      </c>
      <c r="I2443">
        <v>4</v>
      </c>
      <c r="J2443" s="4">
        <v>17.829999999999998</v>
      </c>
      <c r="K2443" s="4">
        <v>71.319999999999993</v>
      </c>
    </row>
    <row r="2444" spans="1:11" x14ac:dyDescent="0.25">
      <c r="A2444" t="s">
        <v>46</v>
      </c>
      <c r="B2444" t="s">
        <v>14</v>
      </c>
      <c r="C2444" t="s">
        <v>11</v>
      </c>
      <c r="D2444" t="s">
        <v>524</v>
      </c>
      <c r="E2444" s="1">
        <v>42548</v>
      </c>
      <c r="F2444" s="1" t="str">
        <f>TEXT(Sales_tbl[[#This Row],[Order Date]],"MMM")</f>
        <v>Jun</v>
      </c>
      <c r="G2444" s="1" t="str">
        <f>TEXT(Sales_tbl[[#This Row],[Order Date]],"YYY")</f>
        <v>2016</v>
      </c>
      <c r="H2444" t="s">
        <v>13</v>
      </c>
      <c r="I2444">
        <v>1</v>
      </c>
      <c r="J2444" s="4">
        <v>12.42</v>
      </c>
      <c r="K2444" s="4">
        <v>12.42</v>
      </c>
    </row>
    <row r="2445" spans="1:11" x14ac:dyDescent="0.25">
      <c r="A2445" t="s">
        <v>9</v>
      </c>
      <c r="B2445" t="s">
        <v>21</v>
      </c>
      <c r="C2445" t="s">
        <v>11</v>
      </c>
      <c r="D2445" t="s">
        <v>428</v>
      </c>
      <c r="E2445" s="1">
        <v>42548</v>
      </c>
      <c r="F2445" s="1" t="str">
        <f>TEXT(Sales_tbl[[#This Row],[Order Date]],"MMM")</f>
        <v>Jun</v>
      </c>
      <c r="G2445" s="1" t="str">
        <f>TEXT(Sales_tbl[[#This Row],[Order Date]],"YYY")</f>
        <v>2016</v>
      </c>
      <c r="H2445" t="s">
        <v>13</v>
      </c>
      <c r="I2445">
        <v>7</v>
      </c>
      <c r="J2445" s="4">
        <v>12.42</v>
      </c>
      <c r="K2445" s="4">
        <v>86.94</v>
      </c>
    </row>
    <row r="2446" spans="1:11" x14ac:dyDescent="0.25">
      <c r="A2446" t="s">
        <v>9</v>
      </c>
      <c r="B2446" t="s">
        <v>68</v>
      </c>
      <c r="C2446" t="s">
        <v>11</v>
      </c>
      <c r="D2446" t="s">
        <v>315</v>
      </c>
      <c r="E2446" s="1">
        <v>42548</v>
      </c>
      <c r="F2446" s="1" t="str">
        <f>TEXT(Sales_tbl[[#This Row],[Order Date]],"MMM")</f>
        <v>Jun</v>
      </c>
      <c r="G2446" s="1" t="str">
        <f>TEXT(Sales_tbl[[#This Row],[Order Date]],"YYY")</f>
        <v>2016</v>
      </c>
      <c r="H2446" t="s">
        <v>27</v>
      </c>
      <c r="I2446">
        <v>8</v>
      </c>
      <c r="J2446" s="4">
        <v>53.35</v>
      </c>
      <c r="K2446" s="4">
        <v>426.8</v>
      </c>
    </row>
    <row r="2447" spans="1:11" x14ac:dyDescent="0.25">
      <c r="A2447" t="s">
        <v>46</v>
      </c>
      <c r="B2447" t="s">
        <v>14</v>
      </c>
      <c r="C2447" t="s">
        <v>11</v>
      </c>
      <c r="D2447" t="s">
        <v>546</v>
      </c>
      <c r="E2447" s="1">
        <v>42548</v>
      </c>
      <c r="F2447" s="1" t="str">
        <f>TEXT(Sales_tbl[[#This Row],[Order Date]],"MMM")</f>
        <v>Jun</v>
      </c>
      <c r="G2447" s="1" t="str">
        <f>TEXT(Sales_tbl[[#This Row],[Order Date]],"YYY")</f>
        <v>2016</v>
      </c>
      <c r="H2447" t="s">
        <v>27</v>
      </c>
      <c r="I2447">
        <v>5</v>
      </c>
      <c r="J2447" s="4">
        <v>53.35</v>
      </c>
      <c r="K2447" s="4">
        <v>266.75</v>
      </c>
    </row>
    <row r="2448" spans="1:11" x14ac:dyDescent="0.25">
      <c r="A2448" t="s">
        <v>9</v>
      </c>
      <c r="B2448" t="s">
        <v>14</v>
      </c>
      <c r="C2448" t="s">
        <v>11</v>
      </c>
      <c r="D2448" t="s">
        <v>200</v>
      </c>
      <c r="E2448" s="1">
        <v>42548</v>
      </c>
      <c r="F2448" s="1" t="str">
        <f>TEXT(Sales_tbl[[#This Row],[Order Date]],"MMM")</f>
        <v>Jun</v>
      </c>
      <c r="G2448" s="1" t="str">
        <f>TEXT(Sales_tbl[[#This Row],[Order Date]],"YYY")</f>
        <v>2016</v>
      </c>
      <c r="H2448" t="s">
        <v>27</v>
      </c>
      <c r="I2448">
        <v>9</v>
      </c>
      <c r="J2448" s="4">
        <v>53.35</v>
      </c>
      <c r="K2448" s="4">
        <v>480.15000000000003</v>
      </c>
    </row>
    <row r="2449" spans="1:11" x14ac:dyDescent="0.25">
      <c r="A2449" t="s">
        <v>46</v>
      </c>
      <c r="B2449" t="s">
        <v>10</v>
      </c>
      <c r="C2449" t="s">
        <v>11</v>
      </c>
      <c r="D2449" t="s">
        <v>121</v>
      </c>
      <c r="E2449" s="1">
        <v>42549</v>
      </c>
      <c r="F2449" s="1" t="str">
        <f>TEXT(Sales_tbl[[#This Row],[Order Date]],"MMM")</f>
        <v>Jun</v>
      </c>
      <c r="G2449" s="1" t="str">
        <f>TEXT(Sales_tbl[[#This Row],[Order Date]],"YYY")</f>
        <v>2016</v>
      </c>
      <c r="H2449" t="s">
        <v>24</v>
      </c>
      <c r="I2449">
        <v>6</v>
      </c>
      <c r="J2449" s="4">
        <v>17.829999999999998</v>
      </c>
      <c r="K2449" s="4">
        <v>106.97999999999999</v>
      </c>
    </row>
    <row r="2450" spans="1:11" x14ac:dyDescent="0.25">
      <c r="A2450" t="s">
        <v>9</v>
      </c>
      <c r="B2450" t="s">
        <v>14</v>
      </c>
      <c r="C2450" t="s">
        <v>11</v>
      </c>
      <c r="D2450" t="s">
        <v>242</v>
      </c>
      <c r="E2450" s="1">
        <v>42549</v>
      </c>
      <c r="F2450" s="1" t="str">
        <f>TEXT(Sales_tbl[[#This Row],[Order Date]],"MMM")</f>
        <v>Jun</v>
      </c>
      <c r="G2450" s="1" t="str">
        <f>TEXT(Sales_tbl[[#This Row],[Order Date]],"YYY")</f>
        <v>2016</v>
      </c>
      <c r="H2450" t="s">
        <v>13</v>
      </c>
      <c r="I2450">
        <v>5</v>
      </c>
      <c r="J2450" s="4">
        <v>12.42</v>
      </c>
      <c r="K2450" s="4">
        <v>62.1</v>
      </c>
    </row>
    <row r="2451" spans="1:11" x14ac:dyDescent="0.25">
      <c r="A2451" t="s">
        <v>9</v>
      </c>
      <c r="B2451" t="s">
        <v>21</v>
      </c>
      <c r="C2451" t="s">
        <v>11</v>
      </c>
      <c r="D2451" t="s">
        <v>236</v>
      </c>
      <c r="E2451" s="1">
        <v>42549</v>
      </c>
      <c r="F2451" s="1" t="str">
        <f>TEXT(Sales_tbl[[#This Row],[Order Date]],"MMM")</f>
        <v>Jun</v>
      </c>
      <c r="G2451" s="1" t="str">
        <f>TEXT(Sales_tbl[[#This Row],[Order Date]],"YYY")</f>
        <v>2016</v>
      </c>
      <c r="H2451" t="s">
        <v>13</v>
      </c>
      <c r="I2451">
        <v>10</v>
      </c>
      <c r="J2451" s="4">
        <v>12.42</v>
      </c>
      <c r="K2451" s="4">
        <v>124.2</v>
      </c>
    </row>
    <row r="2452" spans="1:11" x14ac:dyDescent="0.25">
      <c r="A2452" t="s">
        <v>25</v>
      </c>
      <c r="B2452" t="s">
        <v>52</v>
      </c>
      <c r="C2452" t="s">
        <v>18</v>
      </c>
      <c r="D2452" t="s">
        <v>541</v>
      </c>
      <c r="E2452" s="1">
        <v>42549</v>
      </c>
      <c r="F2452" s="1" t="str">
        <f>TEXT(Sales_tbl[[#This Row],[Order Date]],"MMM")</f>
        <v>Jun</v>
      </c>
      <c r="G2452" s="1" t="str">
        <f>TEXT(Sales_tbl[[#This Row],[Order Date]],"YYY")</f>
        <v>2016</v>
      </c>
      <c r="H2452" t="s">
        <v>27</v>
      </c>
      <c r="I2452">
        <v>1</v>
      </c>
      <c r="J2452" s="4">
        <v>53.35</v>
      </c>
      <c r="K2452" s="4">
        <v>53.35</v>
      </c>
    </row>
    <row r="2453" spans="1:11" x14ac:dyDescent="0.25">
      <c r="A2453" t="s">
        <v>16</v>
      </c>
      <c r="B2453" t="s">
        <v>17</v>
      </c>
      <c r="C2453" t="s">
        <v>18</v>
      </c>
      <c r="D2453" t="s">
        <v>179</v>
      </c>
      <c r="E2453" s="1">
        <v>42549</v>
      </c>
      <c r="F2453" s="1" t="str">
        <f>TEXT(Sales_tbl[[#This Row],[Order Date]],"MMM")</f>
        <v>Jun</v>
      </c>
      <c r="G2453" s="1" t="str">
        <f>TEXT(Sales_tbl[[#This Row],[Order Date]],"YYY")</f>
        <v>2016</v>
      </c>
      <c r="H2453" t="s">
        <v>27</v>
      </c>
      <c r="I2453">
        <v>2</v>
      </c>
      <c r="J2453" s="4">
        <v>53.35</v>
      </c>
      <c r="K2453" s="4">
        <v>106.7</v>
      </c>
    </row>
    <row r="2454" spans="1:11" x14ac:dyDescent="0.25">
      <c r="A2454" t="s">
        <v>25</v>
      </c>
      <c r="B2454" t="s">
        <v>17</v>
      </c>
      <c r="C2454" t="s">
        <v>18</v>
      </c>
      <c r="D2454" t="s">
        <v>249</v>
      </c>
      <c r="E2454" s="1">
        <v>42549</v>
      </c>
      <c r="F2454" s="1" t="str">
        <f>TEXT(Sales_tbl[[#This Row],[Order Date]],"MMM")</f>
        <v>Jun</v>
      </c>
      <c r="G2454" s="1" t="str">
        <f>TEXT(Sales_tbl[[#This Row],[Order Date]],"YYY")</f>
        <v>2016</v>
      </c>
      <c r="H2454" t="s">
        <v>24</v>
      </c>
      <c r="I2454">
        <v>10</v>
      </c>
      <c r="J2454" s="4">
        <v>17.829999999999998</v>
      </c>
      <c r="K2454" s="4">
        <v>178.29999999999998</v>
      </c>
    </row>
    <row r="2455" spans="1:11" x14ac:dyDescent="0.25">
      <c r="A2455" t="s">
        <v>9</v>
      </c>
      <c r="B2455" t="s">
        <v>14</v>
      </c>
      <c r="C2455" t="s">
        <v>11</v>
      </c>
      <c r="D2455" t="s">
        <v>344</v>
      </c>
      <c r="E2455" s="1">
        <v>42549</v>
      </c>
      <c r="F2455" s="1" t="str">
        <f>TEXT(Sales_tbl[[#This Row],[Order Date]],"MMM")</f>
        <v>Jun</v>
      </c>
      <c r="G2455" s="1" t="str">
        <f>TEXT(Sales_tbl[[#This Row],[Order Date]],"YYY")</f>
        <v>2016</v>
      </c>
      <c r="H2455" t="s">
        <v>27</v>
      </c>
      <c r="I2455">
        <v>9</v>
      </c>
      <c r="J2455" s="4">
        <v>53.35</v>
      </c>
      <c r="K2455" s="4">
        <v>480.15000000000003</v>
      </c>
    </row>
    <row r="2456" spans="1:11" x14ac:dyDescent="0.25">
      <c r="A2456" t="s">
        <v>9</v>
      </c>
      <c r="B2456" t="s">
        <v>21</v>
      </c>
      <c r="C2456" t="s">
        <v>11</v>
      </c>
      <c r="D2456" t="s">
        <v>383</v>
      </c>
      <c r="E2456" s="1">
        <v>42549</v>
      </c>
      <c r="F2456" s="1" t="str">
        <f>TEXT(Sales_tbl[[#This Row],[Order Date]],"MMM")</f>
        <v>Jun</v>
      </c>
      <c r="G2456" s="1" t="str">
        <f>TEXT(Sales_tbl[[#This Row],[Order Date]],"YYY")</f>
        <v>2016</v>
      </c>
      <c r="H2456" t="s">
        <v>20</v>
      </c>
      <c r="I2456">
        <v>6</v>
      </c>
      <c r="J2456" s="4">
        <v>16.32</v>
      </c>
      <c r="K2456" s="4">
        <v>97.92</v>
      </c>
    </row>
    <row r="2457" spans="1:11" x14ac:dyDescent="0.25">
      <c r="A2457" t="s">
        <v>9</v>
      </c>
      <c r="B2457" t="s">
        <v>68</v>
      </c>
      <c r="C2457" t="s">
        <v>11</v>
      </c>
      <c r="D2457" t="s">
        <v>163</v>
      </c>
      <c r="E2457" s="1">
        <v>42549</v>
      </c>
      <c r="F2457" s="1" t="str">
        <f>TEXT(Sales_tbl[[#This Row],[Order Date]],"MMM")</f>
        <v>Jun</v>
      </c>
      <c r="G2457" s="1" t="str">
        <f>TEXT(Sales_tbl[[#This Row],[Order Date]],"YYY")</f>
        <v>2016</v>
      </c>
      <c r="H2457" t="s">
        <v>27</v>
      </c>
      <c r="I2457">
        <v>10</v>
      </c>
      <c r="J2457" s="4">
        <v>53.35</v>
      </c>
      <c r="K2457" s="4">
        <v>533.5</v>
      </c>
    </row>
    <row r="2458" spans="1:11" x14ac:dyDescent="0.25">
      <c r="A2458" t="s">
        <v>25</v>
      </c>
      <c r="B2458" t="s">
        <v>17</v>
      </c>
      <c r="C2458" t="s">
        <v>18</v>
      </c>
      <c r="D2458" t="s">
        <v>253</v>
      </c>
      <c r="E2458" s="1">
        <v>42549</v>
      </c>
      <c r="F2458" s="1" t="str">
        <f>TEXT(Sales_tbl[[#This Row],[Order Date]],"MMM")</f>
        <v>Jun</v>
      </c>
      <c r="G2458" s="1" t="str">
        <f>TEXT(Sales_tbl[[#This Row],[Order Date]],"YYY")</f>
        <v>2016</v>
      </c>
      <c r="H2458" t="s">
        <v>20</v>
      </c>
      <c r="I2458">
        <v>5</v>
      </c>
      <c r="J2458" s="4">
        <v>16.32</v>
      </c>
      <c r="K2458" s="4">
        <v>81.599999999999994</v>
      </c>
    </row>
    <row r="2459" spans="1:11" x14ac:dyDescent="0.25">
      <c r="A2459" t="s">
        <v>30</v>
      </c>
      <c r="B2459" t="s">
        <v>10</v>
      </c>
      <c r="C2459" t="s">
        <v>11</v>
      </c>
      <c r="D2459" t="s">
        <v>258</v>
      </c>
      <c r="E2459" s="1">
        <v>42549</v>
      </c>
      <c r="F2459" s="1" t="str">
        <f>TEXT(Sales_tbl[[#This Row],[Order Date]],"MMM")</f>
        <v>Jun</v>
      </c>
      <c r="G2459" s="1" t="str">
        <f>TEXT(Sales_tbl[[#This Row],[Order Date]],"YYY")</f>
        <v>2016</v>
      </c>
      <c r="H2459" t="s">
        <v>20</v>
      </c>
      <c r="I2459">
        <v>10</v>
      </c>
      <c r="J2459" s="4">
        <v>16.32</v>
      </c>
      <c r="K2459" s="4">
        <v>163.19999999999999</v>
      </c>
    </row>
    <row r="2460" spans="1:11" x14ac:dyDescent="0.25">
      <c r="A2460" t="s">
        <v>16</v>
      </c>
      <c r="B2460" t="s">
        <v>17</v>
      </c>
      <c r="C2460" t="s">
        <v>18</v>
      </c>
      <c r="D2460" t="s">
        <v>456</v>
      </c>
      <c r="E2460" s="1">
        <v>42550</v>
      </c>
      <c r="F2460" s="1" t="str">
        <f>TEXT(Sales_tbl[[#This Row],[Order Date]],"MMM")</f>
        <v>Jun</v>
      </c>
      <c r="G2460" s="1" t="str">
        <f>TEXT(Sales_tbl[[#This Row],[Order Date]],"YYY")</f>
        <v>2016</v>
      </c>
      <c r="H2460" t="s">
        <v>20</v>
      </c>
      <c r="I2460">
        <v>10</v>
      </c>
      <c r="J2460" s="4">
        <v>16.32</v>
      </c>
      <c r="K2460" s="4">
        <v>163.19999999999999</v>
      </c>
    </row>
    <row r="2461" spans="1:11" x14ac:dyDescent="0.25">
      <c r="A2461" t="s">
        <v>9</v>
      </c>
      <c r="B2461" t="s">
        <v>14</v>
      </c>
      <c r="C2461" t="s">
        <v>11</v>
      </c>
      <c r="D2461" t="s">
        <v>379</v>
      </c>
      <c r="E2461" s="1">
        <v>42550</v>
      </c>
      <c r="F2461" s="1" t="str">
        <f>TEXT(Sales_tbl[[#This Row],[Order Date]],"MMM")</f>
        <v>Jun</v>
      </c>
      <c r="G2461" s="1" t="str">
        <f>TEXT(Sales_tbl[[#This Row],[Order Date]],"YYY")</f>
        <v>2016</v>
      </c>
      <c r="H2461" t="s">
        <v>27</v>
      </c>
      <c r="I2461">
        <v>8</v>
      </c>
      <c r="J2461" s="4">
        <v>53.35</v>
      </c>
      <c r="K2461" s="4">
        <v>426.8</v>
      </c>
    </row>
    <row r="2462" spans="1:11" x14ac:dyDescent="0.25">
      <c r="A2462" t="s">
        <v>9</v>
      </c>
      <c r="B2462" t="s">
        <v>14</v>
      </c>
      <c r="C2462" t="s">
        <v>11</v>
      </c>
      <c r="D2462" t="s">
        <v>389</v>
      </c>
      <c r="E2462" s="1">
        <v>42550</v>
      </c>
      <c r="F2462" s="1" t="str">
        <f>TEXT(Sales_tbl[[#This Row],[Order Date]],"MMM")</f>
        <v>Jun</v>
      </c>
      <c r="G2462" s="1" t="str">
        <f>TEXT(Sales_tbl[[#This Row],[Order Date]],"YYY")</f>
        <v>2016</v>
      </c>
      <c r="H2462" t="s">
        <v>20</v>
      </c>
      <c r="I2462">
        <v>5</v>
      </c>
      <c r="J2462" s="4">
        <v>16.32</v>
      </c>
      <c r="K2462" s="4">
        <v>81.599999999999994</v>
      </c>
    </row>
    <row r="2463" spans="1:11" x14ac:dyDescent="0.25">
      <c r="A2463" t="s">
        <v>9</v>
      </c>
      <c r="B2463" t="s">
        <v>68</v>
      </c>
      <c r="C2463" t="s">
        <v>11</v>
      </c>
      <c r="D2463" t="s">
        <v>304</v>
      </c>
      <c r="E2463" s="1">
        <v>42550</v>
      </c>
      <c r="F2463" s="1" t="str">
        <f>TEXT(Sales_tbl[[#This Row],[Order Date]],"MMM")</f>
        <v>Jun</v>
      </c>
      <c r="G2463" s="1" t="str">
        <f>TEXT(Sales_tbl[[#This Row],[Order Date]],"YYY")</f>
        <v>2016</v>
      </c>
      <c r="H2463" t="s">
        <v>13</v>
      </c>
      <c r="I2463">
        <v>8</v>
      </c>
      <c r="J2463" s="4">
        <v>12.42</v>
      </c>
      <c r="K2463" s="4">
        <v>99.36</v>
      </c>
    </row>
    <row r="2464" spans="1:11" x14ac:dyDescent="0.25">
      <c r="A2464" t="s">
        <v>25</v>
      </c>
      <c r="B2464" t="s">
        <v>52</v>
      </c>
      <c r="C2464" t="s">
        <v>18</v>
      </c>
      <c r="D2464" t="s">
        <v>188</v>
      </c>
      <c r="E2464" s="1">
        <v>42550</v>
      </c>
      <c r="F2464" s="1" t="str">
        <f>TEXT(Sales_tbl[[#This Row],[Order Date]],"MMM")</f>
        <v>Jun</v>
      </c>
      <c r="G2464" s="1" t="str">
        <f>TEXT(Sales_tbl[[#This Row],[Order Date]],"YYY")</f>
        <v>2016</v>
      </c>
      <c r="H2464" t="s">
        <v>13</v>
      </c>
      <c r="I2464">
        <v>1</v>
      </c>
      <c r="J2464" s="4">
        <v>12.42</v>
      </c>
      <c r="K2464" s="4">
        <v>12.42</v>
      </c>
    </row>
    <row r="2465" spans="1:11" x14ac:dyDescent="0.25">
      <c r="A2465" t="s">
        <v>9</v>
      </c>
      <c r="B2465" t="s">
        <v>14</v>
      </c>
      <c r="C2465" t="s">
        <v>11</v>
      </c>
      <c r="D2465" t="s">
        <v>344</v>
      </c>
      <c r="E2465" s="1">
        <v>42550</v>
      </c>
      <c r="F2465" s="1" t="str">
        <f>TEXT(Sales_tbl[[#This Row],[Order Date]],"MMM")</f>
        <v>Jun</v>
      </c>
      <c r="G2465" s="1" t="str">
        <f>TEXT(Sales_tbl[[#This Row],[Order Date]],"YYY")</f>
        <v>2016</v>
      </c>
      <c r="H2465" t="s">
        <v>24</v>
      </c>
      <c r="I2465">
        <v>5</v>
      </c>
      <c r="J2465" s="4">
        <v>17.829999999999998</v>
      </c>
      <c r="K2465" s="4">
        <v>89.149999999999991</v>
      </c>
    </row>
    <row r="2466" spans="1:11" x14ac:dyDescent="0.25">
      <c r="A2466" t="s">
        <v>25</v>
      </c>
      <c r="B2466" t="s">
        <v>17</v>
      </c>
      <c r="C2466" t="s">
        <v>18</v>
      </c>
      <c r="D2466" t="s">
        <v>117</v>
      </c>
      <c r="E2466" s="1">
        <v>42550</v>
      </c>
      <c r="F2466" s="1" t="str">
        <f>TEXT(Sales_tbl[[#This Row],[Order Date]],"MMM")</f>
        <v>Jun</v>
      </c>
      <c r="G2466" s="1" t="str">
        <f>TEXT(Sales_tbl[[#This Row],[Order Date]],"YYY")</f>
        <v>2016</v>
      </c>
      <c r="H2466" t="s">
        <v>24</v>
      </c>
      <c r="I2466">
        <v>9</v>
      </c>
      <c r="J2466" s="4">
        <v>17.829999999999998</v>
      </c>
      <c r="K2466" s="4">
        <v>160.46999999999997</v>
      </c>
    </row>
    <row r="2467" spans="1:11" x14ac:dyDescent="0.25">
      <c r="A2467" t="s">
        <v>9</v>
      </c>
      <c r="B2467" t="s">
        <v>14</v>
      </c>
      <c r="C2467" t="s">
        <v>11</v>
      </c>
      <c r="D2467" t="s">
        <v>439</v>
      </c>
      <c r="E2467" s="1">
        <v>42550</v>
      </c>
      <c r="F2467" s="1" t="str">
        <f>TEXT(Sales_tbl[[#This Row],[Order Date]],"MMM")</f>
        <v>Jun</v>
      </c>
      <c r="G2467" s="1" t="str">
        <f>TEXT(Sales_tbl[[#This Row],[Order Date]],"YYY")</f>
        <v>2016</v>
      </c>
      <c r="H2467" t="s">
        <v>13</v>
      </c>
      <c r="I2467">
        <v>7</v>
      </c>
      <c r="J2467" s="4">
        <v>12.42</v>
      </c>
      <c r="K2467" s="4">
        <v>86.94</v>
      </c>
    </row>
    <row r="2468" spans="1:11" x14ac:dyDescent="0.25">
      <c r="A2468" t="s">
        <v>9</v>
      </c>
      <c r="B2468" t="s">
        <v>10</v>
      </c>
      <c r="C2468" t="s">
        <v>11</v>
      </c>
      <c r="D2468" t="s">
        <v>472</v>
      </c>
      <c r="E2468" s="1">
        <v>42550</v>
      </c>
      <c r="F2468" s="1" t="str">
        <f>TEXT(Sales_tbl[[#This Row],[Order Date]],"MMM")</f>
        <v>Jun</v>
      </c>
      <c r="G2468" s="1" t="str">
        <f>TEXT(Sales_tbl[[#This Row],[Order Date]],"YYY")</f>
        <v>2016</v>
      </c>
      <c r="H2468" t="s">
        <v>20</v>
      </c>
      <c r="I2468">
        <v>2</v>
      </c>
      <c r="J2468" s="4">
        <v>16.32</v>
      </c>
      <c r="K2468" s="4">
        <v>32.64</v>
      </c>
    </row>
    <row r="2469" spans="1:11" x14ac:dyDescent="0.25">
      <c r="A2469" t="s">
        <v>16</v>
      </c>
      <c r="B2469" t="s">
        <v>34</v>
      </c>
      <c r="C2469" t="s">
        <v>18</v>
      </c>
      <c r="D2469" t="s">
        <v>515</v>
      </c>
      <c r="E2469" s="1">
        <v>42550</v>
      </c>
      <c r="F2469" s="1" t="str">
        <f>TEXT(Sales_tbl[[#This Row],[Order Date]],"MMM")</f>
        <v>Jun</v>
      </c>
      <c r="G2469" s="1" t="str">
        <f>TEXT(Sales_tbl[[#This Row],[Order Date]],"YYY")</f>
        <v>2016</v>
      </c>
      <c r="H2469" t="s">
        <v>24</v>
      </c>
      <c r="I2469">
        <v>7</v>
      </c>
      <c r="J2469" s="4">
        <v>17.829999999999998</v>
      </c>
      <c r="K2469" s="4">
        <v>124.80999999999999</v>
      </c>
    </row>
    <row r="2470" spans="1:11" x14ac:dyDescent="0.25">
      <c r="A2470" t="s">
        <v>9</v>
      </c>
      <c r="B2470" t="s">
        <v>21</v>
      </c>
      <c r="C2470" t="s">
        <v>11</v>
      </c>
      <c r="D2470" t="s">
        <v>359</v>
      </c>
      <c r="E2470" s="1">
        <v>42550</v>
      </c>
      <c r="F2470" s="1" t="str">
        <f>TEXT(Sales_tbl[[#This Row],[Order Date]],"MMM")</f>
        <v>Jun</v>
      </c>
      <c r="G2470" s="1" t="str">
        <f>TEXT(Sales_tbl[[#This Row],[Order Date]],"YYY")</f>
        <v>2016</v>
      </c>
      <c r="H2470" t="s">
        <v>13</v>
      </c>
      <c r="I2470">
        <v>5</v>
      </c>
      <c r="J2470" s="4">
        <v>12.42</v>
      </c>
      <c r="K2470" s="4">
        <v>62.1</v>
      </c>
    </row>
    <row r="2471" spans="1:11" x14ac:dyDescent="0.25">
      <c r="A2471" t="s">
        <v>25</v>
      </c>
      <c r="B2471" t="s">
        <v>52</v>
      </c>
      <c r="C2471" t="s">
        <v>18</v>
      </c>
      <c r="D2471" t="s">
        <v>547</v>
      </c>
      <c r="E2471" s="1">
        <v>42550</v>
      </c>
      <c r="F2471" s="1" t="str">
        <f>TEXT(Sales_tbl[[#This Row],[Order Date]],"MMM")</f>
        <v>Jun</v>
      </c>
      <c r="G2471" s="1" t="str">
        <f>TEXT(Sales_tbl[[#This Row],[Order Date]],"YYY")</f>
        <v>2016</v>
      </c>
      <c r="H2471" t="s">
        <v>13</v>
      </c>
      <c r="I2471">
        <v>3</v>
      </c>
      <c r="J2471" s="4">
        <v>12.42</v>
      </c>
      <c r="K2471" s="4">
        <v>37.26</v>
      </c>
    </row>
    <row r="2472" spans="1:11" x14ac:dyDescent="0.25">
      <c r="A2472" t="s">
        <v>9</v>
      </c>
      <c r="B2472" t="s">
        <v>68</v>
      </c>
      <c r="C2472" t="s">
        <v>11</v>
      </c>
      <c r="D2472" t="s">
        <v>400</v>
      </c>
      <c r="E2472" s="1">
        <v>42550</v>
      </c>
      <c r="F2472" s="1" t="str">
        <f>TEXT(Sales_tbl[[#This Row],[Order Date]],"MMM")</f>
        <v>Jun</v>
      </c>
      <c r="G2472" s="1" t="str">
        <f>TEXT(Sales_tbl[[#This Row],[Order Date]],"YYY")</f>
        <v>2016</v>
      </c>
      <c r="H2472" t="s">
        <v>27</v>
      </c>
      <c r="I2472">
        <v>8</v>
      </c>
      <c r="J2472" s="4">
        <v>53.35</v>
      </c>
      <c r="K2472" s="4">
        <v>426.8</v>
      </c>
    </row>
    <row r="2473" spans="1:11" x14ac:dyDescent="0.25">
      <c r="A2473" t="s">
        <v>16</v>
      </c>
      <c r="B2473" t="s">
        <v>17</v>
      </c>
      <c r="C2473" t="s">
        <v>18</v>
      </c>
      <c r="D2473" t="s">
        <v>230</v>
      </c>
      <c r="E2473" s="1">
        <v>42550</v>
      </c>
      <c r="F2473" s="1" t="str">
        <f>TEXT(Sales_tbl[[#This Row],[Order Date]],"MMM")</f>
        <v>Jun</v>
      </c>
      <c r="G2473" s="1" t="str">
        <f>TEXT(Sales_tbl[[#This Row],[Order Date]],"YYY")</f>
        <v>2016</v>
      </c>
      <c r="H2473" t="s">
        <v>13</v>
      </c>
      <c r="I2473">
        <v>3</v>
      </c>
      <c r="J2473" s="4">
        <v>12.42</v>
      </c>
      <c r="K2473" s="4">
        <v>37.26</v>
      </c>
    </row>
    <row r="2474" spans="1:11" x14ac:dyDescent="0.25">
      <c r="A2474" t="s">
        <v>9</v>
      </c>
      <c r="B2474" t="s">
        <v>21</v>
      </c>
      <c r="C2474" t="s">
        <v>11</v>
      </c>
      <c r="D2474" t="s">
        <v>495</v>
      </c>
      <c r="E2474" s="1">
        <v>42550</v>
      </c>
      <c r="F2474" s="1" t="str">
        <f>TEXT(Sales_tbl[[#This Row],[Order Date]],"MMM")</f>
        <v>Jun</v>
      </c>
      <c r="G2474" s="1" t="str">
        <f>TEXT(Sales_tbl[[#This Row],[Order Date]],"YYY")</f>
        <v>2016</v>
      </c>
      <c r="H2474" t="s">
        <v>27</v>
      </c>
      <c r="I2474">
        <v>1</v>
      </c>
      <c r="J2474" s="4">
        <v>53.35</v>
      </c>
      <c r="K2474" s="4">
        <v>53.35</v>
      </c>
    </row>
    <row r="2475" spans="1:11" x14ac:dyDescent="0.25">
      <c r="A2475" t="s">
        <v>9</v>
      </c>
      <c r="B2475" t="s">
        <v>68</v>
      </c>
      <c r="C2475" t="s">
        <v>11</v>
      </c>
      <c r="D2475" t="s">
        <v>413</v>
      </c>
      <c r="E2475" s="1">
        <v>42550</v>
      </c>
      <c r="F2475" s="1" t="str">
        <f>TEXT(Sales_tbl[[#This Row],[Order Date]],"MMM")</f>
        <v>Jun</v>
      </c>
      <c r="G2475" s="1" t="str">
        <f>TEXT(Sales_tbl[[#This Row],[Order Date]],"YYY")</f>
        <v>2016</v>
      </c>
      <c r="H2475" t="s">
        <v>27</v>
      </c>
      <c r="I2475">
        <v>1</v>
      </c>
      <c r="J2475" s="4">
        <v>53.35</v>
      </c>
      <c r="K2475" s="4">
        <v>53.35</v>
      </c>
    </row>
    <row r="2476" spans="1:11" x14ac:dyDescent="0.25">
      <c r="A2476" t="s">
        <v>9</v>
      </c>
      <c r="B2476" t="s">
        <v>21</v>
      </c>
      <c r="C2476" t="s">
        <v>11</v>
      </c>
      <c r="D2476" t="s">
        <v>514</v>
      </c>
      <c r="E2476" s="1">
        <v>42550</v>
      </c>
      <c r="F2476" s="1" t="str">
        <f>TEXT(Sales_tbl[[#This Row],[Order Date]],"MMM")</f>
        <v>Jun</v>
      </c>
      <c r="G2476" s="1" t="str">
        <f>TEXT(Sales_tbl[[#This Row],[Order Date]],"YYY")</f>
        <v>2016</v>
      </c>
      <c r="H2476" t="s">
        <v>24</v>
      </c>
      <c r="I2476">
        <v>1</v>
      </c>
      <c r="J2476" s="4">
        <v>17.829999999999998</v>
      </c>
      <c r="K2476" s="4">
        <v>17.829999999999998</v>
      </c>
    </row>
    <row r="2477" spans="1:11" x14ac:dyDescent="0.25">
      <c r="A2477" t="s">
        <v>25</v>
      </c>
      <c r="B2477" t="s">
        <v>34</v>
      </c>
      <c r="C2477" t="s">
        <v>18</v>
      </c>
      <c r="D2477" t="s">
        <v>458</v>
      </c>
      <c r="E2477" s="1">
        <v>42550</v>
      </c>
      <c r="F2477" s="1" t="str">
        <f>TEXT(Sales_tbl[[#This Row],[Order Date]],"MMM")</f>
        <v>Jun</v>
      </c>
      <c r="G2477" s="1" t="str">
        <f>TEXT(Sales_tbl[[#This Row],[Order Date]],"YYY")</f>
        <v>2016</v>
      </c>
      <c r="H2477" t="s">
        <v>13</v>
      </c>
      <c r="I2477">
        <v>1</v>
      </c>
      <c r="J2477" s="4">
        <v>12.42</v>
      </c>
      <c r="K2477" s="4">
        <v>12.42</v>
      </c>
    </row>
    <row r="2478" spans="1:11" x14ac:dyDescent="0.25">
      <c r="A2478" t="s">
        <v>9</v>
      </c>
      <c r="B2478" t="s">
        <v>14</v>
      </c>
      <c r="C2478" t="s">
        <v>11</v>
      </c>
      <c r="D2478" t="s">
        <v>205</v>
      </c>
      <c r="E2478" s="1">
        <v>42551</v>
      </c>
      <c r="F2478" s="1" t="str">
        <f>TEXT(Sales_tbl[[#This Row],[Order Date]],"MMM")</f>
        <v>Jun</v>
      </c>
      <c r="G2478" s="1" t="str">
        <f>TEXT(Sales_tbl[[#This Row],[Order Date]],"YYY")</f>
        <v>2016</v>
      </c>
      <c r="H2478" t="s">
        <v>24</v>
      </c>
      <c r="I2478">
        <v>9</v>
      </c>
      <c r="J2478" s="4">
        <v>17.829999999999998</v>
      </c>
      <c r="K2478" s="4">
        <v>160.46999999999997</v>
      </c>
    </row>
    <row r="2479" spans="1:11" x14ac:dyDescent="0.25">
      <c r="A2479" t="s">
        <v>16</v>
      </c>
      <c r="B2479" t="s">
        <v>17</v>
      </c>
      <c r="C2479" t="s">
        <v>18</v>
      </c>
      <c r="D2479" t="s">
        <v>59</v>
      </c>
      <c r="E2479" s="1">
        <v>42551</v>
      </c>
      <c r="F2479" s="1" t="str">
        <f>TEXT(Sales_tbl[[#This Row],[Order Date]],"MMM")</f>
        <v>Jun</v>
      </c>
      <c r="G2479" s="1" t="str">
        <f>TEXT(Sales_tbl[[#This Row],[Order Date]],"YYY")</f>
        <v>2016</v>
      </c>
      <c r="H2479" t="s">
        <v>13</v>
      </c>
      <c r="I2479">
        <v>8</v>
      </c>
      <c r="J2479" s="4">
        <v>12.42</v>
      </c>
      <c r="K2479" s="4">
        <v>99.36</v>
      </c>
    </row>
    <row r="2480" spans="1:11" x14ac:dyDescent="0.25">
      <c r="A2480" t="s">
        <v>30</v>
      </c>
      <c r="B2480" t="s">
        <v>10</v>
      </c>
      <c r="C2480" t="s">
        <v>11</v>
      </c>
      <c r="D2480" t="s">
        <v>208</v>
      </c>
      <c r="E2480" s="1">
        <v>42551</v>
      </c>
      <c r="F2480" s="1" t="str">
        <f>TEXT(Sales_tbl[[#This Row],[Order Date]],"MMM")</f>
        <v>Jun</v>
      </c>
      <c r="G2480" s="1" t="str">
        <f>TEXT(Sales_tbl[[#This Row],[Order Date]],"YYY")</f>
        <v>2016</v>
      </c>
      <c r="H2480" t="s">
        <v>27</v>
      </c>
      <c r="I2480">
        <v>4</v>
      </c>
      <c r="J2480" s="4">
        <v>53.35</v>
      </c>
      <c r="K2480" s="4">
        <v>213.4</v>
      </c>
    </row>
    <row r="2481" spans="1:11" x14ac:dyDescent="0.25">
      <c r="A2481" t="s">
        <v>46</v>
      </c>
      <c r="B2481" t="s">
        <v>14</v>
      </c>
      <c r="C2481" t="s">
        <v>11</v>
      </c>
      <c r="D2481" t="s">
        <v>333</v>
      </c>
      <c r="E2481" s="1">
        <v>42551</v>
      </c>
      <c r="F2481" s="1" t="str">
        <f>TEXT(Sales_tbl[[#This Row],[Order Date]],"MMM")</f>
        <v>Jun</v>
      </c>
      <c r="G2481" s="1" t="str">
        <f>TEXT(Sales_tbl[[#This Row],[Order Date]],"YYY")</f>
        <v>2016</v>
      </c>
      <c r="H2481" t="s">
        <v>20</v>
      </c>
      <c r="I2481">
        <v>3</v>
      </c>
      <c r="J2481" s="4">
        <v>16.32</v>
      </c>
      <c r="K2481" s="4">
        <v>48.96</v>
      </c>
    </row>
    <row r="2482" spans="1:11" x14ac:dyDescent="0.25">
      <c r="A2482" t="s">
        <v>30</v>
      </c>
      <c r="B2482" t="s">
        <v>14</v>
      </c>
      <c r="C2482" t="s">
        <v>11</v>
      </c>
      <c r="D2482" t="s">
        <v>212</v>
      </c>
      <c r="E2482" s="1">
        <v>42551</v>
      </c>
      <c r="F2482" s="1" t="str">
        <f>TEXT(Sales_tbl[[#This Row],[Order Date]],"MMM")</f>
        <v>Jun</v>
      </c>
      <c r="G2482" s="1" t="str">
        <f>TEXT(Sales_tbl[[#This Row],[Order Date]],"YYY")</f>
        <v>2016</v>
      </c>
      <c r="H2482" t="s">
        <v>27</v>
      </c>
      <c r="I2482">
        <v>9</v>
      </c>
      <c r="J2482" s="4">
        <v>53.35</v>
      </c>
      <c r="K2482" s="4">
        <v>480.15000000000003</v>
      </c>
    </row>
    <row r="2483" spans="1:11" x14ac:dyDescent="0.25">
      <c r="A2483" t="s">
        <v>9</v>
      </c>
      <c r="B2483" t="s">
        <v>14</v>
      </c>
      <c r="C2483" t="s">
        <v>11</v>
      </c>
      <c r="D2483" t="s">
        <v>442</v>
      </c>
      <c r="E2483" s="1">
        <v>42551</v>
      </c>
      <c r="F2483" s="1" t="str">
        <f>TEXT(Sales_tbl[[#This Row],[Order Date]],"MMM")</f>
        <v>Jun</v>
      </c>
      <c r="G2483" s="1" t="str">
        <f>TEXT(Sales_tbl[[#This Row],[Order Date]],"YYY")</f>
        <v>2016</v>
      </c>
      <c r="H2483" t="s">
        <v>13</v>
      </c>
      <c r="I2483">
        <v>8</v>
      </c>
      <c r="J2483" s="4">
        <v>12.42</v>
      </c>
      <c r="K2483" s="4">
        <v>99.36</v>
      </c>
    </row>
    <row r="2484" spans="1:11" x14ac:dyDescent="0.25">
      <c r="A2484" t="s">
        <v>25</v>
      </c>
      <c r="B2484" t="s">
        <v>17</v>
      </c>
      <c r="C2484" t="s">
        <v>18</v>
      </c>
      <c r="D2484" t="s">
        <v>111</v>
      </c>
      <c r="E2484" s="1">
        <v>42551</v>
      </c>
      <c r="F2484" s="1" t="str">
        <f>TEXT(Sales_tbl[[#This Row],[Order Date]],"MMM")</f>
        <v>Jun</v>
      </c>
      <c r="G2484" s="1" t="str">
        <f>TEXT(Sales_tbl[[#This Row],[Order Date]],"YYY")</f>
        <v>2016</v>
      </c>
      <c r="H2484" t="s">
        <v>13</v>
      </c>
      <c r="I2484">
        <v>7</v>
      </c>
      <c r="J2484" s="4">
        <v>12.42</v>
      </c>
      <c r="K2484" s="4">
        <v>86.94</v>
      </c>
    </row>
    <row r="2485" spans="1:11" x14ac:dyDescent="0.25">
      <c r="A2485" t="s">
        <v>30</v>
      </c>
      <c r="B2485" t="s">
        <v>10</v>
      </c>
      <c r="C2485" t="s">
        <v>11</v>
      </c>
      <c r="D2485" t="s">
        <v>12</v>
      </c>
      <c r="E2485" s="1">
        <v>42551</v>
      </c>
      <c r="F2485" s="1" t="str">
        <f>TEXT(Sales_tbl[[#This Row],[Order Date]],"MMM")</f>
        <v>Jun</v>
      </c>
      <c r="G2485" s="1" t="str">
        <f>TEXT(Sales_tbl[[#This Row],[Order Date]],"YYY")</f>
        <v>2016</v>
      </c>
      <c r="H2485" t="s">
        <v>24</v>
      </c>
      <c r="I2485">
        <v>4</v>
      </c>
      <c r="J2485" s="4">
        <v>17.829999999999998</v>
      </c>
      <c r="K2485" s="4">
        <v>71.319999999999993</v>
      </c>
    </row>
    <row r="2486" spans="1:11" x14ac:dyDescent="0.25">
      <c r="A2486" t="s">
        <v>46</v>
      </c>
      <c r="B2486" t="s">
        <v>21</v>
      </c>
      <c r="C2486" t="s">
        <v>11</v>
      </c>
      <c r="D2486" t="s">
        <v>404</v>
      </c>
      <c r="E2486" s="1">
        <v>42551</v>
      </c>
      <c r="F2486" s="1" t="str">
        <f>TEXT(Sales_tbl[[#This Row],[Order Date]],"MMM")</f>
        <v>Jun</v>
      </c>
      <c r="G2486" s="1" t="str">
        <f>TEXT(Sales_tbl[[#This Row],[Order Date]],"YYY")</f>
        <v>2016</v>
      </c>
      <c r="H2486" t="s">
        <v>24</v>
      </c>
      <c r="I2486">
        <v>10</v>
      </c>
      <c r="J2486" s="4">
        <v>17.829999999999998</v>
      </c>
      <c r="K2486" s="4">
        <v>178.29999999999998</v>
      </c>
    </row>
    <row r="2487" spans="1:11" x14ac:dyDescent="0.25">
      <c r="A2487" t="s">
        <v>16</v>
      </c>
      <c r="B2487" t="s">
        <v>17</v>
      </c>
      <c r="C2487" t="s">
        <v>18</v>
      </c>
      <c r="D2487" t="s">
        <v>108</v>
      </c>
      <c r="E2487" s="1">
        <v>42551</v>
      </c>
      <c r="F2487" s="1" t="str">
        <f>TEXT(Sales_tbl[[#This Row],[Order Date]],"MMM")</f>
        <v>Jun</v>
      </c>
      <c r="G2487" s="1" t="str">
        <f>TEXT(Sales_tbl[[#This Row],[Order Date]],"YYY")</f>
        <v>2016</v>
      </c>
      <c r="H2487" t="s">
        <v>13</v>
      </c>
      <c r="I2487">
        <v>1</v>
      </c>
      <c r="J2487" s="4">
        <v>12.42</v>
      </c>
      <c r="K2487" s="4">
        <v>12.42</v>
      </c>
    </row>
    <row r="2488" spans="1:11" x14ac:dyDescent="0.25">
      <c r="A2488" t="s">
        <v>25</v>
      </c>
      <c r="B2488" t="s">
        <v>17</v>
      </c>
      <c r="C2488" t="s">
        <v>18</v>
      </c>
      <c r="D2488" t="s">
        <v>484</v>
      </c>
      <c r="E2488" s="1">
        <v>42551</v>
      </c>
      <c r="F2488" s="1" t="str">
        <f>TEXT(Sales_tbl[[#This Row],[Order Date]],"MMM")</f>
        <v>Jun</v>
      </c>
      <c r="G2488" s="1" t="str">
        <f>TEXT(Sales_tbl[[#This Row],[Order Date]],"YYY")</f>
        <v>2016</v>
      </c>
      <c r="H2488" t="s">
        <v>13</v>
      </c>
      <c r="I2488">
        <v>8</v>
      </c>
      <c r="J2488" s="4">
        <v>12.42</v>
      </c>
      <c r="K2488" s="4">
        <v>99.36</v>
      </c>
    </row>
    <row r="2489" spans="1:11" x14ac:dyDescent="0.25">
      <c r="A2489" t="s">
        <v>25</v>
      </c>
      <c r="B2489" t="s">
        <v>52</v>
      </c>
      <c r="C2489" t="s">
        <v>18</v>
      </c>
      <c r="D2489" t="s">
        <v>115</v>
      </c>
      <c r="E2489" s="1">
        <v>42551</v>
      </c>
      <c r="F2489" s="1" t="str">
        <f>TEXT(Sales_tbl[[#This Row],[Order Date]],"MMM")</f>
        <v>Jun</v>
      </c>
      <c r="G2489" s="1" t="str">
        <f>TEXT(Sales_tbl[[#This Row],[Order Date]],"YYY")</f>
        <v>2016</v>
      </c>
      <c r="H2489" t="s">
        <v>27</v>
      </c>
      <c r="I2489">
        <v>1</v>
      </c>
      <c r="J2489" s="4">
        <v>53.35</v>
      </c>
      <c r="K2489" s="4">
        <v>53.35</v>
      </c>
    </row>
    <row r="2490" spans="1:11" x14ac:dyDescent="0.25">
      <c r="A2490" t="s">
        <v>25</v>
      </c>
      <c r="B2490" t="s">
        <v>34</v>
      </c>
      <c r="C2490" t="s">
        <v>18</v>
      </c>
      <c r="D2490" t="s">
        <v>132</v>
      </c>
      <c r="E2490" s="1">
        <v>42551</v>
      </c>
      <c r="F2490" s="1" t="str">
        <f>TEXT(Sales_tbl[[#This Row],[Order Date]],"MMM")</f>
        <v>Jun</v>
      </c>
      <c r="G2490" s="1" t="str">
        <f>TEXT(Sales_tbl[[#This Row],[Order Date]],"YYY")</f>
        <v>2016</v>
      </c>
      <c r="H2490" t="s">
        <v>24</v>
      </c>
      <c r="I2490">
        <v>6</v>
      </c>
      <c r="J2490" s="4">
        <v>17.829999999999998</v>
      </c>
      <c r="K2490" s="4">
        <v>106.97999999999999</v>
      </c>
    </row>
    <row r="2491" spans="1:11" x14ac:dyDescent="0.25">
      <c r="A2491" t="s">
        <v>9</v>
      </c>
      <c r="B2491" t="s">
        <v>14</v>
      </c>
      <c r="C2491" t="s">
        <v>11</v>
      </c>
      <c r="D2491" t="s">
        <v>452</v>
      </c>
      <c r="E2491" s="1">
        <v>42551</v>
      </c>
      <c r="F2491" s="1" t="str">
        <f>TEXT(Sales_tbl[[#This Row],[Order Date]],"MMM")</f>
        <v>Jun</v>
      </c>
      <c r="G2491" s="1" t="str">
        <f>TEXT(Sales_tbl[[#This Row],[Order Date]],"YYY")</f>
        <v>2016</v>
      </c>
      <c r="H2491" t="s">
        <v>27</v>
      </c>
      <c r="I2491">
        <v>7</v>
      </c>
      <c r="J2491" s="4">
        <v>53.35</v>
      </c>
      <c r="K2491" s="4">
        <v>373.45</v>
      </c>
    </row>
    <row r="2492" spans="1:11" x14ac:dyDescent="0.25">
      <c r="A2492" t="s">
        <v>9</v>
      </c>
      <c r="B2492" t="s">
        <v>10</v>
      </c>
      <c r="C2492" t="s">
        <v>11</v>
      </c>
      <c r="D2492" t="s">
        <v>381</v>
      </c>
      <c r="E2492" s="1">
        <v>42551</v>
      </c>
      <c r="F2492" s="1" t="str">
        <f>TEXT(Sales_tbl[[#This Row],[Order Date]],"MMM")</f>
        <v>Jun</v>
      </c>
      <c r="G2492" s="1" t="str">
        <f>TEXT(Sales_tbl[[#This Row],[Order Date]],"YYY")</f>
        <v>2016</v>
      </c>
      <c r="H2492" t="s">
        <v>24</v>
      </c>
      <c r="I2492">
        <v>1</v>
      </c>
      <c r="J2492" s="4">
        <v>17.829999999999998</v>
      </c>
      <c r="K2492" s="4">
        <v>17.829999999999998</v>
      </c>
    </row>
    <row r="2493" spans="1:11" x14ac:dyDescent="0.25">
      <c r="A2493" t="s">
        <v>25</v>
      </c>
      <c r="B2493" t="s">
        <v>17</v>
      </c>
      <c r="C2493" t="s">
        <v>18</v>
      </c>
      <c r="D2493" t="s">
        <v>429</v>
      </c>
      <c r="E2493" s="1">
        <v>42551</v>
      </c>
      <c r="F2493" s="1" t="str">
        <f>TEXT(Sales_tbl[[#This Row],[Order Date]],"MMM")</f>
        <v>Jun</v>
      </c>
      <c r="G2493" s="1" t="str">
        <f>TEXT(Sales_tbl[[#This Row],[Order Date]],"YYY")</f>
        <v>2016</v>
      </c>
      <c r="H2493" t="s">
        <v>27</v>
      </c>
      <c r="I2493">
        <v>4</v>
      </c>
      <c r="J2493" s="4">
        <v>53.35</v>
      </c>
      <c r="K2493" s="4">
        <v>213.4</v>
      </c>
    </row>
    <row r="2494" spans="1:11" x14ac:dyDescent="0.25">
      <c r="A2494" t="s">
        <v>9</v>
      </c>
      <c r="B2494" t="s">
        <v>10</v>
      </c>
      <c r="C2494" t="s">
        <v>11</v>
      </c>
      <c r="D2494" t="s">
        <v>99</v>
      </c>
      <c r="E2494" s="1">
        <v>42551</v>
      </c>
      <c r="F2494" s="1" t="str">
        <f>TEXT(Sales_tbl[[#This Row],[Order Date]],"MMM")</f>
        <v>Jun</v>
      </c>
      <c r="G2494" s="1" t="str">
        <f>TEXT(Sales_tbl[[#This Row],[Order Date]],"YYY")</f>
        <v>2016</v>
      </c>
      <c r="H2494" t="s">
        <v>27</v>
      </c>
      <c r="I2494">
        <v>8</v>
      </c>
      <c r="J2494" s="4">
        <v>53.35</v>
      </c>
      <c r="K2494" s="4">
        <v>426.8</v>
      </c>
    </row>
    <row r="2495" spans="1:11" x14ac:dyDescent="0.25">
      <c r="A2495" t="s">
        <v>25</v>
      </c>
      <c r="B2495" t="s">
        <v>17</v>
      </c>
      <c r="C2495" t="s">
        <v>18</v>
      </c>
      <c r="D2495" t="s">
        <v>338</v>
      </c>
      <c r="E2495" s="1">
        <v>42551</v>
      </c>
      <c r="F2495" s="1" t="str">
        <f>TEXT(Sales_tbl[[#This Row],[Order Date]],"MMM")</f>
        <v>Jun</v>
      </c>
      <c r="G2495" s="1" t="str">
        <f>TEXT(Sales_tbl[[#This Row],[Order Date]],"YYY")</f>
        <v>2016</v>
      </c>
      <c r="H2495" t="s">
        <v>20</v>
      </c>
      <c r="I2495">
        <v>1</v>
      </c>
      <c r="J2495" s="4">
        <v>16.32</v>
      </c>
      <c r="K2495" s="4">
        <v>16.32</v>
      </c>
    </row>
    <row r="2496" spans="1:11" x14ac:dyDescent="0.25">
      <c r="A2496" t="s">
        <v>46</v>
      </c>
      <c r="B2496" t="s">
        <v>21</v>
      </c>
      <c r="C2496" t="s">
        <v>11</v>
      </c>
      <c r="D2496" t="s">
        <v>383</v>
      </c>
      <c r="E2496" s="1">
        <v>42552</v>
      </c>
      <c r="F2496" s="1" t="str">
        <f>TEXT(Sales_tbl[[#This Row],[Order Date]],"MMM")</f>
        <v>Jul</v>
      </c>
      <c r="G2496" s="1" t="str">
        <f>TEXT(Sales_tbl[[#This Row],[Order Date]],"YYY")</f>
        <v>2016</v>
      </c>
      <c r="H2496" t="s">
        <v>13</v>
      </c>
      <c r="I2496">
        <v>9</v>
      </c>
      <c r="J2496" s="4">
        <v>12.42</v>
      </c>
      <c r="K2496" s="4">
        <v>111.78</v>
      </c>
    </row>
    <row r="2497" spans="1:11" x14ac:dyDescent="0.25">
      <c r="A2497" t="s">
        <v>25</v>
      </c>
      <c r="B2497" t="s">
        <v>34</v>
      </c>
      <c r="C2497" t="s">
        <v>18</v>
      </c>
      <c r="D2497" t="s">
        <v>247</v>
      </c>
      <c r="E2497" s="1">
        <v>42552</v>
      </c>
      <c r="F2497" s="1" t="str">
        <f>TEXT(Sales_tbl[[#This Row],[Order Date]],"MMM")</f>
        <v>Jul</v>
      </c>
      <c r="G2497" s="1" t="str">
        <f>TEXT(Sales_tbl[[#This Row],[Order Date]],"YYY")</f>
        <v>2016</v>
      </c>
      <c r="H2497" t="s">
        <v>20</v>
      </c>
      <c r="I2497">
        <v>8</v>
      </c>
      <c r="J2497" s="4">
        <v>16.32</v>
      </c>
      <c r="K2497" s="4">
        <v>130.56</v>
      </c>
    </row>
    <row r="2498" spans="1:11" x14ac:dyDescent="0.25">
      <c r="A2498" t="s">
        <v>16</v>
      </c>
      <c r="B2498" t="s">
        <v>122</v>
      </c>
      <c r="C2498" t="s">
        <v>18</v>
      </c>
      <c r="D2498" t="s">
        <v>152</v>
      </c>
      <c r="E2498" s="1">
        <v>42552</v>
      </c>
      <c r="F2498" s="1" t="str">
        <f>TEXT(Sales_tbl[[#This Row],[Order Date]],"MMM")</f>
        <v>Jul</v>
      </c>
      <c r="G2498" s="1" t="str">
        <f>TEXT(Sales_tbl[[#This Row],[Order Date]],"YYY")</f>
        <v>2016</v>
      </c>
      <c r="H2498" t="s">
        <v>27</v>
      </c>
      <c r="I2498">
        <v>5</v>
      </c>
      <c r="J2498" s="4">
        <v>53.35</v>
      </c>
      <c r="K2498" s="4">
        <v>266.75</v>
      </c>
    </row>
    <row r="2499" spans="1:11" x14ac:dyDescent="0.25">
      <c r="A2499" t="s">
        <v>30</v>
      </c>
      <c r="B2499" t="s">
        <v>10</v>
      </c>
      <c r="C2499" t="s">
        <v>11</v>
      </c>
      <c r="D2499" t="s">
        <v>419</v>
      </c>
      <c r="E2499" s="1">
        <v>42552</v>
      </c>
      <c r="F2499" s="1" t="str">
        <f>TEXT(Sales_tbl[[#This Row],[Order Date]],"MMM")</f>
        <v>Jul</v>
      </c>
      <c r="G2499" s="1" t="str">
        <f>TEXT(Sales_tbl[[#This Row],[Order Date]],"YYY")</f>
        <v>2016</v>
      </c>
      <c r="H2499" t="s">
        <v>13</v>
      </c>
      <c r="I2499">
        <v>2</v>
      </c>
      <c r="J2499" s="4">
        <v>12.42</v>
      </c>
      <c r="K2499" s="4">
        <v>24.84</v>
      </c>
    </row>
    <row r="2500" spans="1:11" x14ac:dyDescent="0.25">
      <c r="A2500" t="s">
        <v>30</v>
      </c>
      <c r="B2500" t="s">
        <v>21</v>
      </c>
      <c r="C2500" t="s">
        <v>11</v>
      </c>
      <c r="D2500" t="s">
        <v>448</v>
      </c>
      <c r="E2500" s="1">
        <v>42552</v>
      </c>
      <c r="F2500" s="1" t="str">
        <f>TEXT(Sales_tbl[[#This Row],[Order Date]],"MMM")</f>
        <v>Jul</v>
      </c>
      <c r="G2500" s="1" t="str">
        <f>TEXT(Sales_tbl[[#This Row],[Order Date]],"YYY")</f>
        <v>2016</v>
      </c>
      <c r="H2500" t="s">
        <v>20</v>
      </c>
      <c r="I2500">
        <v>9</v>
      </c>
      <c r="J2500" s="4">
        <v>16.32</v>
      </c>
      <c r="K2500" s="4">
        <v>146.88</v>
      </c>
    </row>
    <row r="2501" spans="1:11" x14ac:dyDescent="0.25">
      <c r="A2501" t="s">
        <v>9</v>
      </c>
      <c r="B2501" t="s">
        <v>10</v>
      </c>
      <c r="C2501" t="s">
        <v>11</v>
      </c>
      <c r="D2501" t="s">
        <v>402</v>
      </c>
      <c r="E2501" s="1">
        <v>42552</v>
      </c>
      <c r="F2501" s="1" t="str">
        <f>TEXT(Sales_tbl[[#This Row],[Order Date]],"MMM")</f>
        <v>Jul</v>
      </c>
      <c r="G2501" s="1" t="str">
        <f>TEXT(Sales_tbl[[#This Row],[Order Date]],"YYY")</f>
        <v>2016</v>
      </c>
      <c r="H2501" t="s">
        <v>13</v>
      </c>
      <c r="I2501">
        <v>8</v>
      </c>
      <c r="J2501" s="4">
        <v>12.42</v>
      </c>
      <c r="K2501" s="4">
        <v>99.36</v>
      </c>
    </row>
    <row r="2502" spans="1:11" x14ac:dyDescent="0.25">
      <c r="A2502" t="s">
        <v>25</v>
      </c>
      <c r="B2502" t="s">
        <v>34</v>
      </c>
      <c r="C2502" t="s">
        <v>18</v>
      </c>
      <c r="D2502" t="s">
        <v>131</v>
      </c>
      <c r="E2502" s="1">
        <v>42552</v>
      </c>
      <c r="F2502" s="1" t="str">
        <f>TEXT(Sales_tbl[[#This Row],[Order Date]],"MMM")</f>
        <v>Jul</v>
      </c>
      <c r="G2502" s="1" t="str">
        <f>TEXT(Sales_tbl[[#This Row],[Order Date]],"YYY")</f>
        <v>2016</v>
      </c>
      <c r="H2502" t="s">
        <v>13</v>
      </c>
      <c r="I2502">
        <v>8</v>
      </c>
      <c r="J2502" s="4">
        <v>12.42</v>
      </c>
      <c r="K2502" s="4">
        <v>99.36</v>
      </c>
    </row>
    <row r="2503" spans="1:11" x14ac:dyDescent="0.25">
      <c r="A2503" t="s">
        <v>30</v>
      </c>
      <c r="B2503" t="s">
        <v>21</v>
      </c>
      <c r="C2503" t="s">
        <v>11</v>
      </c>
      <c r="D2503" t="s">
        <v>349</v>
      </c>
      <c r="E2503" s="1">
        <v>42552</v>
      </c>
      <c r="F2503" s="1" t="str">
        <f>TEXT(Sales_tbl[[#This Row],[Order Date]],"MMM")</f>
        <v>Jul</v>
      </c>
      <c r="G2503" s="1" t="str">
        <f>TEXT(Sales_tbl[[#This Row],[Order Date]],"YYY")</f>
        <v>2016</v>
      </c>
      <c r="H2503" t="s">
        <v>27</v>
      </c>
      <c r="I2503">
        <v>5</v>
      </c>
      <c r="J2503" s="4">
        <v>53.35</v>
      </c>
      <c r="K2503" s="4">
        <v>266.75</v>
      </c>
    </row>
    <row r="2504" spans="1:11" x14ac:dyDescent="0.25">
      <c r="A2504" t="s">
        <v>30</v>
      </c>
      <c r="B2504" t="s">
        <v>68</v>
      </c>
      <c r="C2504" t="s">
        <v>11</v>
      </c>
      <c r="D2504" t="s">
        <v>450</v>
      </c>
      <c r="E2504" s="1">
        <v>42552</v>
      </c>
      <c r="F2504" s="1" t="str">
        <f>TEXT(Sales_tbl[[#This Row],[Order Date]],"MMM")</f>
        <v>Jul</v>
      </c>
      <c r="G2504" s="1" t="str">
        <f>TEXT(Sales_tbl[[#This Row],[Order Date]],"YYY")</f>
        <v>2016</v>
      </c>
      <c r="H2504" t="s">
        <v>24</v>
      </c>
      <c r="I2504">
        <v>8</v>
      </c>
      <c r="J2504" s="4">
        <v>17.829999999999998</v>
      </c>
      <c r="K2504" s="4">
        <v>142.63999999999999</v>
      </c>
    </row>
    <row r="2505" spans="1:11" x14ac:dyDescent="0.25">
      <c r="A2505" t="s">
        <v>9</v>
      </c>
      <c r="B2505" t="s">
        <v>14</v>
      </c>
      <c r="C2505" t="s">
        <v>11</v>
      </c>
      <c r="D2505" t="s">
        <v>379</v>
      </c>
      <c r="E2505" s="1">
        <v>42552</v>
      </c>
      <c r="F2505" s="1" t="str">
        <f>TEXT(Sales_tbl[[#This Row],[Order Date]],"MMM")</f>
        <v>Jul</v>
      </c>
      <c r="G2505" s="1" t="str">
        <f>TEXT(Sales_tbl[[#This Row],[Order Date]],"YYY")</f>
        <v>2016</v>
      </c>
      <c r="H2505" t="s">
        <v>24</v>
      </c>
      <c r="I2505">
        <v>5</v>
      </c>
      <c r="J2505" s="4">
        <v>17.829999999999998</v>
      </c>
      <c r="K2505" s="4">
        <v>89.149999999999991</v>
      </c>
    </row>
    <row r="2506" spans="1:11" x14ac:dyDescent="0.25">
      <c r="A2506" t="s">
        <v>9</v>
      </c>
      <c r="B2506" t="s">
        <v>14</v>
      </c>
      <c r="C2506" t="s">
        <v>11</v>
      </c>
      <c r="D2506" t="s">
        <v>181</v>
      </c>
      <c r="E2506" s="1">
        <v>42552</v>
      </c>
      <c r="F2506" s="1" t="str">
        <f>TEXT(Sales_tbl[[#This Row],[Order Date]],"MMM")</f>
        <v>Jul</v>
      </c>
      <c r="G2506" s="1" t="str">
        <f>TEXT(Sales_tbl[[#This Row],[Order Date]],"YYY")</f>
        <v>2016</v>
      </c>
      <c r="H2506" t="s">
        <v>24</v>
      </c>
      <c r="I2506">
        <v>7</v>
      </c>
      <c r="J2506" s="4">
        <v>17.829999999999998</v>
      </c>
      <c r="K2506" s="4">
        <v>124.80999999999999</v>
      </c>
    </row>
    <row r="2507" spans="1:11" x14ac:dyDescent="0.25">
      <c r="A2507" t="s">
        <v>16</v>
      </c>
      <c r="B2507" t="s">
        <v>17</v>
      </c>
      <c r="C2507" t="s">
        <v>18</v>
      </c>
      <c r="D2507" t="s">
        <v>418</v>
      </c>
      <c r="E2507" s="1">
        <v>42552</v>
      </c>
      <c r="F2507" s="1" t="str">
        <f>TEXT(Sales_tbl[[#This Row],[Order Date]],"MMM")</f>
        <v>Jul</v>
      </c>
      <c r="G2507" s="1" t="str">
        <f>TEXT(Sales_tbl[[#This Row],[Order Date]],"YYY")</f>
        <v>2016</v>
      </c>
      <c r="H2507" t="s">
        <v>20</v>
      </c>
      <c r="I2507">
        <v>8</v>
      </c>
      <c r="J2507" s="4">
        <v>16.32</v>
      </c>
      <c r="K2507" s="4">
        <v>130.56</v>
      </c>
    </row>
    <row r="2508" spans="1:11" x14ac:dyDescent="0.25">
      <c r="A2508" t="s">
        <v>25</v>
      </c>
      <c r="B2508" t="s">
        <v>34</v>
      </c>
      <c r="C2508" t="s">
        <v>18</v>
      </c>
      <c r="D2508" t="s">
        <v>81</v>
      </c>
      <c r="E2508" s="1">
        <v>42553</v>
      </c>
      <c r="F2508" s="1" t="str">
        <f>TEXT(Sales_tbl[[#This Row],[Order Date]],"MMM")</f>
        <v>Jul</v>
      </c>
      <c r="G2508" s="1" t="str">
        <f>TEXT(Sales_tbl[[#This Row],[Order Date]],"YYY")</f>
        <v>2016</v>
      </c>
      <c r="H2508" t="s">
        <v>24</v>
      </c>
      <c r="I2508">
        <v>3</v>
      </c>
      <c r="J2508" s="4">
        <v>17.829999999999998</v>
      </c>
      <c r="K2508" s="4">
        <v>53.489999999999995</v>
      </c>
    </row>
    <row r="2509" spans="1:11" x14ac:dyDescent="0.25">
      <c r="A2509" t="s">
        <v>25</v>
      </c>
      <c r="B2509" t="s">
        <v>34</v>
      </c>
      <c r="C2509" t="s">
        <v>18</v>
      </c>
      <c r="D2509" t="s">
        <v>206</v>
      </c>
      <c r="E2509" s="1">
        <v>42553</v>
      </c>
      <c r="F2509" s="1" t="str">
        <f>TEXT(Sales_tbl[[#This Row],[Order Date]],"MMM")</f>
        <v>Jul</v>
      </c>
      <c r="G2509" s="1" t="str">
        <f>TEXT(Sales_tbl[[#This Row],[Order Date]],"YYY")</f>
        <v>2016</v>
      </c>
      <c r="H2509" t="s">
        <v>13</v>
      </c>
      <c r="I2509">
        <v>8</v>
      </c>
      <c r="J2509" s="4">
        <v>12.42</v>
      </c>
      <c r="K2509" s="4">
        <v>99.36</v>
      </c>
    </row>
    <row r="2510" spans="1:11" x14ac:dyDescent="0.25">
      <c r="A2510" t="s">
        <v>16</v>
      </c>
      <c r="B2510" t="s">
        <v>52</v>
      </c>
      <c r="C2510" t="s">
        <v>18</v>
      </c>
      <c r="D2510" t="s">
        <v>118</v>
      </c>
      <c r="E2510" s="1">
        <v>42553</v>
      </c>
      <c r="F2510" s="1" t="str">
        <f>TEXT(Sales_tbl[[#This Row],[Order Date]],"MMM")</f>
        <v>Jul</v>
      </c>
      <c r="G2510" s="1" t="str">
        <f>TEXT(Sales_tbl[[#This Row],[Order Date]],"YYY")</f>
        <v>2016</v>
      </c>
      <c r="H2510" t="s">
        <v>13</v>
      </c>
      <c r="I2510">
        <v>7</v>
      </c>
      <c r="J2510" s="4">
        <v>12.42</v>
      </c>
      <c r="K2510" s="4">
        <v>86.94</v>
      </c>
    </row>
    <row r="2511" spans="1:11" x14ac:dyDescent="0.25">
      <c r="A2511" t="s">
        <v>9</v>
      </c>
      <c r="B2511" t="s">
        <v>21</v>
      </c>
      <c r="C2511" t="s">
        <v>11</v>
      </c>
      <c r="D2511" t="s">
        <v>214</v>
      </c>
      <c r="E2511" s="1">
        <v>42553</v>
      </c>
      <c r="F2511" s="1" t="str">
        <f>TEXT(Sales_tbl[[#This Row],[Order Date]],"MMM")</f>
        <v>Jul</v>
      </c>
      <c r="G2511" s="1" t="str">
        <f>TEXT(Sales_tbl[[#This Row],[Order Date]],"YYY")</f>
        <v>2016</v>
      </c>
      <c r="H2511" t="s">
        <v>27</v>
      </c>
      <c r="I2511">
        <v>8</v>
      </c>
      <c r="J2511" s="4">
        <v>53.35</v>
      </c>
      <c r="K2511" s="4">
        <v>426.8</v>
      </c>
    </row>
    <row r="2512" spans="1:11" x14ac:dyDescent="0.25">
      <c r="A2512" t="s">
        <v>16</v>
      </c>
      <c r="B2512" t="s">
        <v>122</v>
      </c>
      <c r="C2512" t="s">
        <v>18</v>
      </c>
      <c r="D2512" t="s">
        <v>455</v>
      </c>
      <c r="E2512" s="1">
        <v>42553</v>
      </c>
      <c r="F2512" s="1" t="str">
        <f>TEXT(Sales_tbl[[#This Row],[Order Date]],"MMM")</f>
        <v>Jul</v>
      </c>
      <c r="G2512" s="1" t="str">
        <f>TEXT(Sales_tbl[[#This Row],[Order Date]],"YYY")</f>
        <v>2016</v>
      </c>
      <c r="H2512" t="s">
        <v>27</v>
      </c>
      <c r="I2512">
        <v>7</v>
      </c>
      <c r="J2512" s="4">
        <v>53.35</v>
      </c>
      <c r="K2512" s="4">
        <v>373.45</v>
      </c>
    </row>
    <row r="2513" spans="1:11" x14ac:dyDescent="0.25">
      <c r="A2513" t="s">
        <v>25</v>
      </c>
      <c r="B2513" t="s">
        <v>34</v>
      </c>
      <c r="C2513" t="s">
        <v>18</v>
      </c>
      <c r="D2513" t="s">
        <v>510</v>
      </c>
      <c r="E2513" s="1">
        <v>42553</v>
      </c>
      <c r="F2513" s="1" t="str">
        <f>TEXT(Sales_tbl[[#This Row],[Order Date]],"MMM")</f>
        <v>Jul</v>
      </c>
      <c r="G2513" s="1" t="str">
        <f>TEXT(Sales_tbl[[#This Row],[Order Date]],"YYY")</f>
        <v>2016</v>
      </c>
      <c r="H2513" t="s">
        <v>24</v>
      </c>
      <c r="I2513">
        <v>1</v>
      </c>
      <c r="J2513" s="4">
        <v>17.829999999999998</v>
      </c>
      <c r="K2513" s="4">
        <v>17.829999999999998</v>
      </c>
    </row>
    <row r="2514" spans="1:11" x14ac:dyDescent="0.25">
      <c r="A2514" t="s">
        <v>9</v>
      </c>
      <c r="B2514" t="s">
        <v>10</v>
      </c>
      <c r="C2514" t="s">
        <v>11</v>
      </c>
      <c r="D2514" t="s">
        <v>491</v>
      </c>
      <c r="E2514" s="1">
        <v>42553</v>
      </c>
      <c r="F2514" s="1" t="str">
        <f>TEXT(Sales_tbl[[#This Row],[Order Date]],"MMM")</f>
        <v>Jul</v>
      </c>
      <c r="G2514" s="1" t="str">
        <f>TEXT(Sales_tbl[[#This Row],[Order Date]],"YYY")</f>
        <v>2016</v>
      </c>
      <c r="H2514" t="s">
        <v>13</v>
      </c>
      <c r="I2514">
        <v>6</v>
      </c>
      <c r="J2514" s="4">
        <v>12.42</v>
      </c>
      <c r="K2514" s="4">
        <v>74.52</v>
      </c>
    </row>
    <row r="2515" spans="1:11" x14ac:dyDescent="0.25">
      <c r="A2515" t="s">
        <v>25</v>
      </c>
      <c r="B2515" t="s">
        <v>52</v>
      </c>
      <c r="C2515" t="s">
        <v>18</v>
      </c>
      <c r="D2515" t="s">
        <v>142</v>
      </c>
      <c r="E2515" s="1">
        <v>42553</v>
      </c>
      <c r="F2515" s="1" t="str">
        <f>TEXT(Sales_tbl[[#This Row],[Order Date]],"MMM")</f>
        <v>Jul</v>
      </c>
      <c r="G2515" s="1" t="str">
        <f>TEXT(Sales_tbl[[#This Row],[Order Date]],"YYY")</f>
        <v>2016</v>
      </c>
      <c r="H2515" t="s">
        <v>20</v>
      </c>
      <c r="I2515">
        <v>7</v>
      </c>
      <c r="J2515" s="4">
        <v>16.32</v>
      </c>
      <c r="K2515" s="4">
        <v>114.24000000000001</v>
      </c>
    </row>
    <row r="2516" spans="1:11" x14ac:dyDescent="0.25">
      <c r="A2516" t="s">
        <v>9</v>
      </c>
      <c r="B2516" t="s">
        <v>14</v>
      </c>
      <c r="C2516" t="s">
        <v>11</v>
      </c>
      <c r="D2516" t="s">
        <v>15</v>
      </c>
      <c r="E2516" s="1">
        <v>42553</v>
      </c>
      <c r="F2516" s="1" t="str">
        <f>TEXT(Sales_tbl[[#This Row],[Order Date]],"MMM")</f>
        <v>Jul</v>
      </c>
      <c r="G2516" s="1" t="str">
        <f>TEXT(Sales_tbl[[#This Row],[Order Date]],"YYY")</f>
        <v>2016</v>
      </c>
      <c r="H2516" t="s">
        <v>13</v>
      </c>
      <c r="I2516">
        <v>4</v>
      </c>
      <c r="J2516" s="4">
        <v>12.42</v>
      </c>
      <c r="K2516" s="4">
        <v>49.68</v>
      </c>
    </row>
    <row r="2517" spans="1:11" x14ac:dyDescent="0.25">
      <c r="A2517" t="s">
        <v>25</v>
      </c>
      <c r="B2517" t="s">
        <v>52</v>
      </c>
      <c r="C2517" t="s">
        <v>18</v>
      </c>
      <c r="D2517" t="s">
        <v>187</v>
      </c>
      <c r="E2517" s="1">
        <v>42553</v>
      </c>
      <c r="F2517" s="1" t="str">
        <f>TEXT(Sales_tbl[[#This Row],[Order Date]],"MMM")</f>
        <v>Jul</v>
      </c>
      <c r="G2517" s="1" t="str">
        <f>TEXT(Sales_tbl[[#This Row],[Order Date]],"YYY")</f>
        <v>2016</v>
      </c>
      <c r="H2517" t="s">
        <v>13</v>
      </c>
      <c r="I2517">
        <v>1</v>
      </c>
      <c r="J2517" s="4">
        <v>12.42</v>
      </c>
      <c r="K2517" s="4">
        <v>12.42</v>
      </c>
    </row>
    <row r="2518" spans="1:11" x14ac:dyDescent="0.25">
      <c r="A2518" t="s">
        <v>46</v>
      </c>
      <c r="B2518" t="s">
        <v>21</v>
      </c>
      <c r="C2518" t="s">
        <v>11</v>
      </c>
      <c r="D2518" t="s">
        <v>93</v>
      </c>
      <c r="E2518" s="1">
        <v>42553</v>
      </c>
      <c r="F2518" s="1" t="str">
        <f>TEXT(Sales_tbl[[#This Row],[Order Date]],"MMM")</f>
        <v>Jul</v>
      </c>
      <c r="G2518" s="1" t="str">
        <f>TEXT(Sales_tbl[[#This Row],[Order Date]],"YYY")</f>
        <v>2016</v>
      </c>
      <c r="H2518" t="s">
        <v>13</v>
      </c>
      <c r="I2518">
        <v>4</v>
      </c>
      <c r="J2518" s="4">
        <v>12.42</v>
      </c>
      <c r="K2518" s="4">
        <v>49.68</v>
      </c>
    </row>
    <row r="2519" spans="1:11" x14ac:dyDescent="0.25">
      <c r="A2519" t="s">
        <v>9</v>
      </c>
      <c r="B2519" t="s">
        <v>14</v>
      </c>
      <c r="C2519" t="s">
        <v>11</v>
      </c>
      <c r="D2519" t="s">
        <v>205</v>
      </c>
      <c r="E2519" s="1">
        <v>42553</v>
      </c>
      <c r="F2519" s="1" t="str">
        <f>TEXT(Sales_tbl[[#This Row],[Order Date]],"MMM")</f>
        <v>Jul</v>
      </c>
      <c r="G2519" s="1" t="str">
        <f>TEXT(Sales_tbl[[#This Row],[Order Date]],"YYY")</f>
        <v>2016</v>
      </c>
      <c r="H2519" t="s">
        <v>24</v>
      </c>
      <c r="I2519">
        <v>7</v>
      </c>
      <c r="J2519" s="4">
        <v>17.829999999999998</v>
      </c>
      <c r="K2519" s="4">
        <v>124.80999999999999</v>
      </c>
    </row>
    <row r="2520" spans="1:11" x14ac:dyDescent="0.25">
      <c r="A2520" t="s">
        <v>9</v>
      </c>
      <c r="B2520" t="s">
        <v>14</v>
      </c>
      <c r="C2520" t="s">
        <v>11</v>
      </c>
      <c r="D2520" t="s">
        <v>185</v>
      </c>
      <c r="E2520" s="1">
        <v>42553</v>
      </c>
      <c r="F2520" s="1" t="str">
        <f>TEXT(Sales_tbl[[#This Row],[Order Date]],"MMM")</f>
        <v>Jul</v>
      </c>
      <c r="G2520" s="1" t="str">
        <f>TEXT(Sales_tbl[[#This Row],[Order Date]],"YYY")</f>
        <v>2016</v>
      </c>
      <c r="H2520" t="s">
        <v>13</v>
      </c>
      <c r="I2520">
        <v>9</v>
      </c>
      <c r="J2520" s="4">
        <v>12.42</v>
      </c>
      <c r="K2520" s="4">
        <v>111.78</v>
      </c>
    </row>
    <row r="2521" spans="1:11" x14ac:dyDescent="0.25">
      <c r="A2521" t="s">
        <v>9</v>
      </c>
      <c r="B2521" t="s">
        <v>10</v>
      </c>
      <c r="C2521" t="s">
        <v>11</v>
      </c>
      <c r="D2521" t="s">
        <v>33</v>
      </c>
      <c r="E2521" s="1">
        <v>42553</v>
      </c>
      <c r="F2521" s="1" t="str">
        <f>TEXT(Sales_tbl[[#This Row],[Order Date]],"MMM")</f>
        <v>Jul</v>
      </c>
      <c r="G2521" s="1" t="str">
        <f>TEXT(Sales_tbl[[#This Row],[Order Date]],"YYY")</f>
        <v>2016</v>
      </c>
      <c r="H2521" t="s">
        <v>24</v>
      </c>
      <c r="I2521">
        <v>3</v>
      </c>
      <c r="J2521" s="4">
        <v>17.829999999999998</v>
      </c>
      <c r="K2521" s="4">
        <v>53.489999999999995</v>
      </c>
    </row>
    <row r="2522" spans="1:11" x14ac:dyDescent="0.25">
      <c r="A2522" t="s">
        <v>9</v>
      </c>
      <c r="B2522" t="s">
        <v>68</v>
      </c>
      <c r="C2522" t="s">
        <v>11</v>
      </c>
      <c r="D2522" t="s">
        <v>469</v>
      </c>
      <c r="E2522" s="1">
        <v>42554</v>
      </c>
      <c r="F2522" s="1" t="str">
        <f>TEXT(Sales_tbl[[#This Row],[Order Date]],"MMM")</f>
        <v>Jul</v>
      </c>
      <c r="G2522" s="1" t="str">
        <f>TEXT(Sales_tbl[[#This Row],[Order Date]],"YYY")</f>
        <v>2016</v>
      </c>
      <c r="H2522" t="s">
        <v>24</v>
      </c>
      <c r="I2522">
        <v>2</v>
      </c>
      <c r="J2522" s="4">
        <v>17.829999999999998</v>
      </c>
      <c r="K2522" s="4">
        <v>35.659999999999997</v>
      </c>
    </row>
    <row r="2523" spans="1:11" x14ac:dyDescent="0.25">
      <c r="A2523" t="s">
        <v>46</v>
      </c>
      <c r="B2523" t="s">
        <v>14</v>
      </c>
      <c r="C2523" t="s">
        <v>11</v>
      </c>
      <c r="D2523" t="s">
        <v>405</v>
      </c>
      <c r="E2523" s="1">
        <v>42554</v>
      </c>
      <c r="F2523" s="1" t="str">
        <f>TEXT(Sales_tbl[[#This Row],[Order Date]],"MMM")</f>
        <v>Jul</v>
      </c>
      <c r="G2523" s="1" t="str">
        <f>TEXT(Sales_tbl[[#This Row],[Order Date]],"YYY")</f>
        <v>2016</v>
      </c>
      <c r="H2523" t="s">
        <v>13</v>
      </c>
      <c r="I2523">
        <v>2</v>
      </c>
      <c r="J2523" s="4">
        <v>12.42</v>
      </c>
      <c r="K2523" s="4">
        <v>24.84</v>
      </c>
    </row>
    <row r="2524" spans="1:11" x14ac:dyDescent="0.25">
      <c r="A2524" t="s">
        <v>46</v>
      </c>
      <c r="B2524" t="s">
        <v>14</v>
      </c>
      <c r="C2524" t="s">
        <v>11</v>
      </c>
      <c r="D2524" t="s">
        <v>185</v>
      </c>
      <c r="E2524" s="1">
        <v>42554</v>
      </c>
      <c r="F2524" s="1" t="str">
        <f>TEXT(Sales_tbl[[#This Row],[Order Date]],"MMM")</f>
        <v>Jul</v>
      </c>
      <c r="G2524" s="1" t="str">
        <f>TEXT(Sales_tbl[[#This Row],[Order Date]],"YYY")</f>
        <v>2016</v>
      </c>
      <c r="H2524" t="s">
        <v>13</v>
      </c>
      <c r="I2524">
        <v>4</v>
      </c>
      <c r="J2524" s="4">
        <v>12.42</v>
      </c>
      <c r="K2524" s="4">
        <v>49.68</v>
      </c>
    </row>
    <row r="2525" spans="1:11" x14ac:dyDescent="0.25">
      <c r="A2525" t="s">
        <v>9</v>
      </c>
      <c r="B2525" t="s">
        <v>21</v>
      </c>
      <c r="C2525" t="s">
        <v>11</v>
      </c>
      <c r="D2525" t="s">
        <v>58</v>
      </c>
      <c r="E2525" s="1">
        <v>42554</v>
      </c>
      <c r="F2525" s="1" t="str">
        <f>TEXT(Sales_tbl[[#This Row],[Order Date]],"MMM")</f>
        <v>Jul</v>
      </c>
      <c r="G2525" s="1" t="str">
        <f>TEXT(Sales_tbl[[#This Row],[Order Date]],"YYY")</f>
        <v>2016</v>
      </c>
      <c r="H2525" t="s">
        <v>27</v>
      </c>
      <c r="I2525">
        <v>10</v>
      </c>
      <c r="J2525" s="4">
        <v>53.35</v>
      </c>
      <c r="K2525" s="4">
        <v>533.5</v>
      </c>
    </row>
    <row r="2526" spans="1:11" x14ac:dyDescent="0.25">
      <c r="A2526" t="s">
        <v>9</v>
      </c>
      <c r="B2526" t="s">
        <v>14</v>
      </c>
      <c r="C2526" t="s">
        <v>11</v>
      </c>
      <c r="D2526" t="s">
        <v>452</v>
      </c>
      <c r="E2526" s="1">
        <v>42554</v>
      </c>
      <c r="F2526" s="1" t="str">
        <f>TEXT(Sales_tbl[[#This Row],[Order Date]],"MMM")</f>
        <v>Jul</v>
      </c>
      <c r="G2526" s="1" t="str">
        <f>TEXT(Sales_tbl[[#This Row],[Order Date]],"YYY")</f>
        <v>2016</v>
      </c>
      <c r="H2526" t="s">
        <v>13</v>
      </c>
      <c r="I2526">
        <v>6</v>
      </c>
      <c r="J2526" s="4">
        <v>12.42</v>
      </c>
      <c r="K2526" s="4">
        <v>74.52</v>
      </c>
    </row>
    <row r="2527" spans="1:11" x14ac:dyDescent="0.25">
      <c r="A2527" t="s">
        <v>25</v>
      </c>
      <c r="B2527" t="s">
        <v>52</v>
      </c>
      <c r="C2527" t="s">
        <v>18</v>
      </c>
      <c r="D2527" t="s">
        <v>284</v>
      </c>
      <c r="E2527" s="1">
        <v>42554</v>
      </c>
      <c r="F2527" s="1" t="str">
        <f>TEXT(Sales_tbl[[#This Row],[Order Date]],"MMM")</f>
        <v>Jul</v>
      </c>
      <c r="G2527" s="1" t="str">
        <f>TEXT(Sales_tbl[[#This Row],[Order Date]],"YYY")</f>
        <v>2016</v>
      </c>
      <c r="H2527" t="s">
        <v>13</v>
      </c>
      <c r="I2527">
        <v>8</v>
      </c>
      <c r="J2527" s="4">
        <v>12.42</v>
      </c>
      <c r="K2527" s="4">
        <v>99.36</v>
      </c>
    </row>
    <row r="2528" spans="1:11" x14ac:dyDescent="0.25">
      <c r="A2528" t="s">
        <v>16</v>
      </c>
      <c r="B2528" t="s">
        <v>17</v>
      </c>
      <c r="C2528" t="s">
        <v>18</v>
      </c>
      <c r="D2528" t="s">
        <v>477</v>
      </c>
      <c r="E2528" s="1">
        <v>42554</v>
      </c>
      <c r="F2528" s="1" t="str">
        <f>TEXT(Sales_tbl[[#This Row],[Order Date]],"MMM")</f>
        <v>Jul</v>
      </c>
      <c r="G2528" s="1" t="str">
        <f>TEXT(Sales_tbl[[#This Row],[Order Date]],"YYY")</f>
        <v>2016</v>
      </c>
      <c r="H2528" t="s">
        <v>24</v>
      </c>
      <c r="I2528">
        <v>7</v>
      </c>
      <c r="J2528" s="4">
        <v>17.829999999999998</v>
      </c>
      <c r="K2528" s="4">
        <v>124.80999999999999</v>
      </c>
    </row>
    <row r="2529" spans="1:11" x14ac:dyDescent="0.25">
      <c r="A2529" t="s">
        <v>46</v>
      </c>
      <c r="B2529" t="s">
        <v>10</v>
      </c>
      <c r="C2529" t="s">
        <v>11</v>
      </c>
      <c r="D2529" t="s">
        <v>395</v>
      </c>
      <c r="E2529" s="1">
        <v>42554</v>
      </c>
      <c r="F2529" s="1" t="str">
        <f>TEXT(Sales_tbl[[#This Row],[Order Date]],"MMM")</f>
        <v>Jul</v>
      </c>
      <c r="G2529" s="1" t="str">
        <f>TEXT(Sales_tbl[[#This Row],[Order Date]],"YYY")</f>
        <v>2016</v>
      </c>
      <c r="H2529" t="s">
        <v>20</v>
      </c>
      <c r="I2529">
        <v>1</v>
      </c>
      <c r="J2529" s="4">
        <v>16.32</v>
      </c>
      <c r="K2529" s="4">
        <v>16.32</v>
      </c>
    </row>
    <row r="2530" spans="1:11" x14ac:dyDescent="0.25">
      <c r="A2530" t="s">
        <v>25</v>
      </c>
      <c r="B2530" t="s">
        <v>34</v>
      </c>
      <c r="C2530" t="s">
        <v>18</v>
      </c>
      <c r="D2530" t="s">
        <v>116</v>
      </c>
      <c r="E2530" s="1">
        <v>42554</v>
      </c>
      <c r="F2530" s="1" t="str">
        <f>TEXT(Sales_tbl[[#This Row],[Order Date]],"MMM")</f>
        <v>Jul</v>
      </c>
      <c r="G2530" s="1" t="str">
        <f>TEXT(Sales_tbl[[#This Row],[Order Date]],"YYY")</f>
        <v>2016</v>
      </c>
      <c r="H2530" t="s">
        <v>27</v>
      </c>
      <c r="I2530">
        <v>10</v>
      </c>
      <c r="J2530" s="4">
        <v>53.35</v>
      </c>
      <c r="K2530" s="4">
        <v>533.5</v>
      </c>
    </row>
    <row r="2531" spans="1:11" x14ac:dyDescent="0.25">
      <c r="A2531" t="s">
        <v>30</v>
      </c>
      <c r="B2531" t="s">
        <v>10</v>
      </c>
      <c r="C2531" t="s">
        <v>11</v>
      </c>
      <c r="D2531" t="s">
        <v>451</v>
      </c>
      <c r="E2531" s="1">
        <v>42554</v>
      </c>
      <c r="F2531" s="1" t="str">
        <f>TEXT(Sales_tbl[[#This Row],[Order Date]],"MMM")</f>
        <v>Jul</v>
      </c>
      <c r="G2531" s="1" t="str">
        <f>TEXT(Sales_tbl[[#This Row],[Order Date]],"YYY")</f>
        <v>2016</v>
      </c>
      <c r="H2531" t="s">
        <v>27</v>
      </c>
      <c r="I2531">
        <v>5</v>
      </c>
      <c r="J2531" s="4">
        <v>53.35</v>
      </c>
      <c r="K2531" s="4">
        <v>266.75</v>
      </c>
    </row>
    <row r="2532" spans="1:11" x14ac:dyDescent="0.25">
      <c r="A2532" t="s">
        <v>9</v>
      </c>
      <c r="B2532" t="s">
        <v>10</v>
      </c>
      <c r="C2532" t="s">
        <v>11</v>
      </c>
      <c r="D2532" t="s">
        <v>12</v>
      </c>
      <c r="E2532" s="1">
        <v>42554</v>
      </c>
      <c r="F2532" s="1" t="str">
        <f>TEXT(Sales_tbl[[#This Row],[Order Date]],"MMM")</f>
        <v>Jul</v>
      </c>
      <c r="G2532" s="1" t="str">
        <f>TEXT(Sales_tbl[[#This Row],[Order Date]],"YYY")</f>
        <v>2016</v>
      </c>
      <c r="H2532" t="s">
        <v>13</v>
      </c>
      <c r="I2532">
        <v>2</v>
      </c>
      <c r="J2532" s="4">
        <v>12.42</v>
      </c>
      <c r="K2532" s="4">
        <v>24.84</v>
      </c>
    </row>
    <row r="2533" spans="1:11" x14ac:dyDescent="0.25">
      <c r="A2533" t="s">
        <v>25</v>
      </c>
      <c r="B2533" t="s">
        <v>17</v>
      </c>
      <c r="C2533" t="s">
        <v>18</v>
      </c>
      <c r="D2533" t="s">
        <v>218</v>
      </c>
      <c r="E2533" s="1">
        <v>42554</v>
      </c>
      <c r="F2533" s="1" t="str">
        <f>TEXT(Sales_tbl[[#This Row],[Order Date]],"MMM")</f>
        <v>Jul</v>
      </c>
      <c r="G2533" s="1" t="str">
        <f>TEXT(Sales_tbl[[#This Row],[Order Date]],"YYY")</f>
        <v>2016</v>
      </c>
      <c r="H2533" t="s">
        <v>20</v>
      </c>
      <c r="I2533">
        <v>7</v>
      </c>
      <c r="J2533" s="4">
        <v>16.32</v>
      </c>
      <c r="K2533" s="4">
        <v>114.24000000000001</v>
      </c>
    </row>
    <row r="2534" spans="1:11" x14ac:dyDescent="0.25">
      <c r="A2534" t="s">
        <v>9</v>
      </c>
      <c r="B2534" t="s">
        <v>10</v>
      </c>
      <c r="C2534" t="s">
        <v>11</v>
      </c>
      <c r="D2534" t="s">
        <v>370</v>
      </c>
      <c r="E2534" s="1">
        <v>42554</v>
      </c>
      <c r="F2534" s="1" t="str">
        <f>TEXT(Sales_tbl[[#This Row],[Order Date]],"MMM")</f>
        <v>Jul</v>
      </c>
      <c r="G2534" s="1" t="str">
        <f>TEXT(Sales_tbl[[#This Row],[Order Date]],"YYY")</f>
        <v>2016</v>
      </c>
      <c r="H2534" t="s">
        <v>24</v>
      </c>
      <c r="I2534">
        <v>7</v>
      </c>
      <c r="J2534" s="4">
        <v>17.829999999999998</v>
      </c>
      <c r="K2534" s="4">
        <v>124.80999999999999</v>
      </c>
    </row>
    <row r="2535" spans="1:11" x14ac:dyDescent="0.25">
      <c r="A2535" t="s">
        <v>16</v>
      </c>
      <c r="B2535" t="s">
        <v>34</v>
      </c>
      <c r="C2535" t="s">
        <v>18</v>
      </c>
      <c r="D2535" t="s">
        <v>74</v>
      </c>
      <c r="E2535" s="1">
        <v>42554</v>
      </c>
      <c r="F2535" s="1" t="str">
        <f>TEXT(Sales_tbl[[#This Row],[Order Date]],"MMM")</f>
        <v>Jul</v>
      </c>
      <c r="G2535" s="1" t="str">
        <f>TEXT(Sales_tbl[[#This Row],[Order Date]],"YYY")</f>
        <v>2016</v>
      </c>
      <c r="H2535" t="s">
        <v>20</v>
      </c>
      <c r="I2535">
        <v>4</v>
      </c>
      <c r="J2535" s="4">
        <v>16.32</v>
      </c>
      <c r="K2535" s="4">
        <v>65.28</v>
      </c>
    </row>
    <row r="2536" spans="1:11" x14ac:dyDescent="0.25">
      <c r="A2536" t="s">
        <v>30</v>
      </c>
      <c r="B2536" t="s">
        <v>10</v>
      </c>
      <c r="C2536" t="s">
        <v>11</v>
      </c>
      <c r="D2536" t="s">
        <v>440</v>
      </c>
      <c r="E2536" s="1">
        <v>42554</v>
      </c>
      <c r="F2536" s="1" t="str">
        <f>TEXT(Sales_tbl[[#This Row],[Order Date]],"MMM")</f>
        <v>Jul</v>
      </c>
      <c r="G2536" s="1" t="str">
        <f>TEXT(Sales_tbl[[#This Row],[Order Date]],"YYY")</f>
        <v>2016</v>
      </c>
      <c r="H2536" t="s">
        <v>13</v>
      </c>
      <c r="I2536">
        <v>7</v>
      </c>
      <c r="J2536" s="4">
        <v>12.42</v>
      </c>
      <c r="K2536" s="4">
        <v>86.94</v>
      </c>
    </row>
    <row r="2537" spans="1:11" x14ac:dyDescent="0.25">
      <c r="A2537" t="s">
        <v>9</v>
      </c>
      <c r="B2537" t="s">
        <v>10</v>
      </c>
      <c r="C2537" t="s">
        <v>11</v>
      </c>
      <c r="D2537" t="s">
        <v>119</v>
      </c>
      <c r="E2537" s="1">
        <v>42555</v>
      </c>
      <c r="F2537" s="1" t="str">
        <f>TEXT(Sales_tbl[[#This Row],[Order Date]],"MMM")</f>
        <v>Jul</v>
      </c>
      <c r="G2537" s="1" t="str">
        <f>TEXT(Sales_tbl[[#This Row],[Order Date]],"YYY")</f>
        <v>2016</v>
      </c>
      <c r="H2537" t="s">
        <v>13</v>
      </c>
      <c r="I2537">
        <v>3</v>
      </c>
      <c r="J2537" s="4">
        <v>12.42</v>
      </c>
      <c r="K2537" s="4">
        <v>37.26</v>
      </c>
    </row>
    <row r="2538" spans="1:11" x14ac:dyDescent="0.25">
      <c r="A2538" t="s">
        <v>9</v>
      </c>
      <c r="B2538" t="s">
        <v>10</v>
      </c>
      <c r="C2538" t="s">
        <v>11</v>
      </c>
      <c r="D2538" t="s">
        <v>162</v>
      </c>
      <c r="E2538" s="1">
        <v>42555</v>
      </c>
      <c r="F2538" s="1" t="str">
        <f>TEXT(Sales_tbl[[#This Row],[Order Date]],"MMM")</f>
        <v>Jul</v>
      </c>
      <c r="G2538" s="1" t="str">
        <f>TEXT(Sales_tbl[[#This Row],[Order Date]],"YYY")</f>
        <v>2016</v>
      </c>
      <c r="H2538" t="s">
        <v>27</v>
      </c>
      <c r="I2538">
        <v>2</v>
      </c>
      <c r="J2538" s="4">
        <v>53.35</v>
      </c>
      <c r="K2538" s="4">
        <v>106.7</v>
      </c>
    </row>
    <row r="2539" spans="1:11" x14ac:dyDescent="0.25">
      <c r="A2539" t="s">
        <v>9</v>
      </c>
      <c r="B2539" t="s">
        <v>10</v>
      </c>
      <c r="C2539" t="s">
        <v>11</v>
      </c>
      <c r="D2539" t="s">
        <v>124</v>
      </c>
      <c r="E2539" s="1">
        <v>42555</v>
      </c>
      <c r="F2539" s="1" t="str">
        <f>TEXT(Sales_tbl[[#This Row],[Order Date]],"MMM")</f>
        <v>Jul</v>
      </c>
      <c r="G2539" s="1" t="str">
        <f>TEXT(Sales_tbl[[#This Row],[Order Date]],"YYY")</f>
        <v>2016</v>
      </c>
      <c r="H2539" t="s">
        <v>24</v>
      </c>
      <c r="I2539">
        <v>2</v>
      </c>
      <c r="J2539" s="4">
        <v>17.829999999999998</v>
      </c>
      <c r="K2539" s="4">
        <v>35.659999999999997</v>
      </c>
    </row>
    <row r="2540" spans="1:11" x14ac:dyDescent="0.25">
      <c r="A2540" t="s">
        <v>9</v>
      </c>
      <c r="B2540" t="s">
        <v>21</v>
      </c>
      <c r="C2540" t="s">
        <v>11</v>
      </c>
      <c r="D2540" t="s">
        <v>128</v>
      </c>
      <c r="E2540" s="1">
        <v>42555</v>
      </c>
      <c r="F2540" s="1" t="str">
        <f>TEXT(Sales_tbl[[#This Row],[Order Date]],"MMM")</f>
        <v>Jul</v>
      </c>
      <c r="G2540" s="1" t="str">
        <f>TEXT(Sales_tbl[[#This Row],[Order Date]],"YYY")</f>
        <v>2016</v>
      </c>
      <c r="H2540" t="s">
        <v>20</v>
      </c>
      <c r="I2540">
        <v>6</v>
      </c>
      <c r="J2540" s="4">
        <v>16.32</v>
      </c>
      <c r="K2540" s="4">
        <v>97.92</v>
      </c>
    </row>
    <row r="2541" spans="1:11" x14ac:dyDescent="0.25">
      <c r="A2541" t="s">
        <v>9</v>
      </c>
      <c r="B2541" t="s">
        <v>14</v>
      </c>
      <c r="C2541" t="s">
        <v>11</v>
      </c>
      <c r="D2541" t="s">
        <v>345</v>
      </c>
      <c r="E2541" s="1">
        <v>42555</v>
      </c>
      <c r="F2541" s="1" t="str">
        <f>TEXT(Sales_tbl[[#This Row],[Order Date]],"MMM")</f>
        <v>Jul</v>
      </c>
      <c r="G2541" s="1" t="str">
        <f>TEXT(Sales_tbl[[#This Row],[Order Date]],"YYY")</f>
        <v>2016</v>
      </c>
      <c r="H2541" t="s">
        <v>27</v>
      </c>
      <c r="I2541">
        <v>5</v>
      </c>
      <c r="J2541" s="4">
        <v>53.35</v>
      </c>
      <c r="K2541" s="4">
        <v>266.75</v>
      </c>
    </row>
    <row r="2542" spans="1:11" x14ac:dyDescent="0.25">
      <c r="A2542" t="s">
        <v>9</v>
      </c>
      <c r="B2542" t="s">
        <v>14</v>
      </c>
      <c r="C2542" t="s">
        <v>11</v>
      </c>
      <c r="D2542" t="s">
        <v>439</v>
      </c>
      <c r="E2542" s="1">
        <v>42555</v>
      </c>
      <c r="F2542" s="1" t="str">
        <f>TEXT(Sales_tbl[[#This Row],[Order Date]],"MMM")</f>
        <v>Jul</v>
      </c>
      <c r="G2542" s="1" t="str">
        <f>TEXT(Sales_tbl[[#This Row],[Order Date]],"YYY")</f>
        <v>2016</v>
      </c>
      <c r="H2542" t="s">
        <v>13</v>
      </c>
      <c r="I2542">
        <v>1</v>
      </c>
      <c r="J2542" s="4">
        <v>12.42</v>
      </c>
      <c r="K2542" s="4">
        <v>12.42</v>
      </c>
    </row>
    <row r="2543" spans="1:11" x14ac:dyDescent="0.25">
      <c r="A2543" t="s">
        <v>9</v>
      </c>
      <c r="B2543" t="s">
        <v>14</v>
      </c>
      <c r="C2543" t="s">
        <v>11</v>
      </c>
      <c r="D2543" t="s">
        <v>51</v>
      </c>
      <c r="E2543" s="1">
        <v>42555</v>
      </c>
      <c r="F2543" s="1" t="str">
        <f>TEXT(Sales_tbl[[#This Row],[Order Date]],"MMM")</f>
        <v>Jul</v>
      </c>
      <c r="G2543" s="1" t="str">
        <f>TEXT(Sales_tbl[[#This Row],[Order Date]],"YYY")</f>
        <v>2016</v>
      </c>
      <c r="H2543" t="s">
        <v>24</v>
      </c>
      <c r="I2543">
        <v>9</v>
      </c>
      <c r="J2543" s="4">
        <v>17.829999999999998</v>
      </c>
      <c r="K2543" s="4">
        <v>160.46999999999997</v>
      </c>
    </row>
    <row r="2544" spans="1:11" x14ac:dyDescent="0.25">
      <c r="A2544" t="s">
        <v>30</v>
      </c>
      <c r="B2544" t="s">
        <v>14</v>
      </c>
      <c r="C2544" t="s">
        <v>11</v>
      </c>
      <c r="D2544" t="s">
        <v>105</v>
      </c>
      <c r="E2544" s="1">
        <v>42555</v>
      </c>
      <c r="F2544" s="1" t="str">
        <f>TEXT(Sales_tbl[[#This Row],[Order Date]],"MMM")</f>
        <v>Jul</v>
      </c>
      <c r="G2544" s="1" t="str">
        <f>TEXT(Sales_tbl[[#This Row],[Order Date]],"YYY")</f>
        <v>2016</v>
      </c>
      <c r="H2544" t="s">
        <v>13</v>
      </c>
      <c r="I2544">
        <v>9</v>
      </c>
      <c r="J2544" s="4">
        <v>12.42</v>
      </c>
      <c r="K2544" s="4">
        <v>111.78</v>
      </c>
    </row>
    <row r="2545" spans="1:11" x14ac:dyDescent="0.25">
      <c r="A2545" t="s">
        <v>25</v>
      </c>
      <c r="B2545" t="s">
        <v>17</v>
      </c>
      <c r="C2545" t="s">
        <v>18</v>
      </c>
      <c r="D2545" t="s">
        <v>249</v>
      </c>
      <c r="E2545" s="1">
        <v>42555</v>
      </c>
      <c r="F2545" s="1" t="str">
        <f>TEXT(Sales_tbl[[#This Row],[Order Date]],"MMM")</f>
        <v>Jul</v>
      </c>
      <c r="G2545" s="1" t="str">
        <f>TEXT(Sales_tbl[[#This Row],[Order Date]],"YYY")</f>
        <v>2016</v>
      </c>
      <c r="H2545" t="s">
        <v>13</v>
      </c>
      <c r="I2545">
        <v>2</v>
      </c>
      <c r="J2545" s="4">
        <v>12.42</v>
      </c>
      <c r="K2545" s="4">
        <v>24.84</v>
      </c>
    </row>
    <row r="2546" spans="1:11" x14ac:dyDescent="0.25">
      <c r="A2546" t="s">
        <v>25</v>
      </c>
      <c r="B2546" t="s">
        <v>17</v>
      </c>
      <c r="C2546" t="s">
        <v>18</v>
      </c>
      <c r="D2546" t="s">
        <v>111</v>
      </c>
      <c r="E2546" s="1">
        <v>42555</v>
      </c>
      <c r="F2546" s="1" t="str">
        <f>TEXT(Sales_tbl[[#This Row],[Order Date]],"MMM")</f>
        <v>Jul</v>
      </c>
      <c r="G2546" s="1" t="str">
        <f>TEXT(Sales_tbl[[#This Row],[Order Date]],"YYY")</f>
        <v>2016</v>
      </c>
      <c r="H2546" t="s">
        <v>24</v>
      </c>
      <c r="I2546">
        <v>5</v>
      </c>
      <c r="J2546" s="4">
        <v>17.829999999999998</v>
      </c>
      <c r="K2546" s="4">
        <v>89.149999999999991</v>
      </c>
    </row>
    <row r="2547" spans="1:11" x14ac:dyDescent="0.25">
      <c r="A2547" t="s">
        <v>46</v>
      </c>
      <c r="B2547" t="s">
        <v>14</v>
      </c>
      <c r="C2547" t="s">
        <v>11</v>
      </c>
      <c r="D2547" t="s">
        <v>521</v>
      </c>
      <c r="E2547" s="1">
        <v>42555</v>
      </c>
      <c r="F2547" s="1" t="str">
        <f>TEXT(Sales_tbl[[#This Row],[Order Date]],"MMM")</f>
        <v>Jul</v>
      </c>
      <c r="G2547" s="1" t="str">
        <f>TEXT(Sales_tbl[[#This Row],[Order Date]],"YYY")</f>
        <v>2016</v>
      </c>
      <c r="H2547" t="s">
        <v>27</v>
      </c>
      <c r="I2547">
        <v>5</v>
      </c>
      <c r="J2547" s="4">
        <v>53.35</v>
      </c>
      <c r="K2547" s="4">
        <v>266.75</v>
      </c>
    </row>
    <row r="2548" spans="1:11" x14ac:dyDescent="0.25">
      <c r="A2548" t="s">
        <v>25</v>
      </c>
      <c r="B2548" t="s">
        <v>52</v>
      </c>
      <c r="C2548" t="s">
        <v>18</v>
      </c>
      <c r="D2548" t="s">
        <v>331</v>
      </c>
      <c r="E2548" s="1">
        <v>42555</v>
      </c>
      <c r="F2548" s="1" t="str">
        <f>TEXT(Sales_tbl[[#This Row],[Order Date]],"MMM")</f>
        <v>Jul</v>
      </c>
      <c r="G2548" s="1" t="str">
        <f>TEXT(Sales_tbl[[#This Row],[Order Date]],"YYY")</f>
        <v>2016</v>
      </c>
      <c r="H2548" t="s">
        <v>24</v>
      </c>
      <c r="I2548">
        <v>7</v>
      </c>
      <c r="J2548" s="4">
        <v>17.829999999999998</v>
      </c>
      <c r="K2548" s="4">
        <v>124.80999999999999</v>
      </c>
    </row>
    <row r="2549" spans="1:11" x14ac:dyDescent="0.25">
      <c r="A2549" t="s">
        <v>16</v>
      </c>
      <c r="B2549" t="s">
        <v>17</v>
      </c>
      <c r="C2549" t="s">
        <v>18</v>
      </c>
      <c r="D2549" t="s">
        <v>133</v>
      </c>
      <c r="E2549" s="1">
        <v>42555</v>
      </c>
      <c r="F2549" s="1" t="str">
        <f>TEXT(Sales_tbl[[#This Row],[Order Date]],"MMM")</f>
        <v>Jul</v>
      </c>
      <c r="G2549" s="1" t="str">
        <f>TEXT(Sales_tbl[[#This Row],[Order Date]],"YYY")</f>
        <v>2016</v>
      </c>
      <c r="H2549" t="s">
        <v>24</v>
      </c>
      <c r="I2549">
        <v>8</v>
      </c>
      <c r="J2549" s="4">
        <v>17.829999999999998</v>
      </c>
      <c r="K2549" s="4">
        <v>142.63999999999999</v>
      </c>
    </row>
    <row r="2550" spans="1:11" x14ac:dyDescent="0.25">
      <c r="A2550" t="s">
        <v>25</v>
      </c>
      <c r="B2550" t="s">
        <v>17</v>
      </c>
      <c r="C2550" t="s">
        <v>18</v>
      </c>
      <c r="D2550" t="s">
        <v>40</v>
      </c>
      <c r="E2550" s="1">
        <v>42555</v>
      </c>
      <c r="F2550" s="1" t="str">
        <f>TEXT(Sales_tbl[[#This Row],[Order Date]],"MMM")</f>
        <v>Jul</v>
      </c>
      <c r="G2550" s="1" t="str">
        <f>TEXT(Sales_tbl[[#This Row],[Order Date]],"YYY")</f>
        <v>2016</v>
      </c>
      <c r="H2550" t="s">
        <v>24</v>
      </c>
      <c r="I2550">
        <v>1</v>
      </c>
      <c r="J2550" s="4">
        <v>17.829999999999998</v>
      </c>
      <c r="K2550" s="4">
        <v>17.829999999999998</v>
      </c>
    </row>
    <row r="2551" spans="1:11" x14ac:dyDescent="0.25">
      <c r="A2551" t="s">
        <v>30</v>
      </c>
      <c r="B2551" t="s">
        <v>14</v>
      </c>
      <c r="C2551" t="s">
        <v>11</v>
      </c>
      <c r="D2551" t="s">
        <v>60</v>
      </c>
      <c r="E2551" s="1">
        <v>42555</v>
      </c>
      <c r="F2551" s="1" t="str">
        <f>TEXT(Sales_tbl[[#This Row],[Order Date]],"MMM")</f>
        <v>Jul</v>
      </c>
      <c r="G2551" s="1" t="str">
        <f>TEXT(Sales_tbl[[#This Row],[Order Date]],"YYY")</f>
        <v>2016</v>
      </c>
      <c r="H2551" t="s">
        <v>27</v>
      </c>
      <c r="I2551">
        <v>4</v>
      </c>
      <c r="J2551" s="4">
        <v>53.35</v>
      </c>
      <c r="K2551" s="4">
        <v>213.4</v>
      </c>
    </row>
    <row r="2552" spans="1:11" x14ac:dyDescent="0.25">
      <c r="A2552" t="s">
        <v>9</v>
      </c>
      <c r="B2552" t="s">
        <v>10</v>
      </c>
      <c r="C2552" t="s">
        <v>11</v>
      </c>
      <c r="D2552" t="s">
        <v>165</v>
      </c>
      <c r="E2552" s="1">
        <v>42555</v>
      </c>
      <c r="F2552" s="1" t="str">
        <f>TEXT(Sales_tbl[[#This Row],[Order Date]],"MMM")</f>
        <v>Jul</v>
      </c>
      <c r="G2552" s="1" t="str">
        <f>TEXT(Sales_tbl[[#This Row],[Order Date]],"YYY")</f>
        <v>2016</v>
      </c>
      <c r="H2552" t="s">
        <v>13</v>
      </c>
      <c r="I2552">
        <v>5</v>
      </c>
      <c r="J2552" s="4">
        <v>12.42</v>
      </c>
      <c r="K2552" s="4">
        <v>62.1</v>
      </c>
    </row>
    <row r="2553" spans="1:11" x14ac:dyDescent="0.25">
      <c r="A2553" t="s">
        <v>25</v>
      </c>
      <c r="B2553" t="s">
        <v>34</v>
      </c>
      <c r="C2553" t="s">
        <v>18</v>
      </c>
      <c r="D2553" t="s">
        <v>526</v>
      </c>
      <c r="E2553" s="1">
        <v>42555</v>
      </c>
      <c r="F2553" s="1" t="str">
        <f>TEXT(Sales_tbl[[#This Row],[Order Date]],"MMM")</f>
        <v>Jul</v>
      </c>
      <c r="G2553" s="1" t="str">
        <f>TEXT(Sales_tbl[[#This Row],[Order Date]],"YYY")</f>
        <v>2016</v>
      </c>
      <c r="H2553" t="s">
        <v>20</v>
      </c>
      <c r="I2553">
        <v>10</v>
      </c>
      <c r="J2553" s="4">
        <v>16.32</v>
      </c>
      <c r="K2553" s="4">
        <v>163.19999999999999</v>
      </c>
    </row>
    <row r="2554" spans="1:11" x14ac:dyDescent="0.25">
      <c r="A2554" t="s">
        <v>25</v>
      </c>
      <c r="B2554" t="s">
        <v>52</v>
      </c>
      <c r="C2554" t="s">
        <v>18</v>
      </c>
      <c r="D2554" t="s">
        <v>107</v>
      </c>
      <c r="E2554" s="1">
        <v>42556</v>
      </c>
      <c r="F2554" s="1" t="str">
        <f>TEXT(Sales_tbl[[#This Row],[Order Date]],"MMM")</f>
        <v>Jul</v>
      </c>
      <c r="G2554" s="1" t="str">
        <f>TEXT(Sales_tbl[[#This Row],[Order Date]],"YYY")</f>
        <v>2016</v>
      </c>
      <c r="H2554" t="s">
        <v>13</v>
      </c>
      <c r="I2554">
        <v>9</v>
      </c>
      <c r="J2554" s="4">
        <v>12.42</v>
      </c>
      <c r="K2554" s="4">
        <v>111.78</v>
      </c>
    </row>
    <row r="2555" spans="1:11" x14ac:dyDescent="0.25">
      <c r="A2555" t="s">
        <v>9</v>
      </c>
      <c r="B2555" t="s">
        <v>68</v>
      </c>
      <c r="C2555" t="s">
        <v>11</v>
      </c>
      <c r="D2555" t="s">
        <v>129</v>
      </c>
      <c r="E2555" s="1">
        <v>42556</v>
      </c>
      <c r="F2555" s="1" t="str">
        <f>TEXT(Sales_tbl[[#This Row],[Order Date]],"MMM")</f>
        <v>Jul</v>
      </c>
      <c r="G2555" s="1" t="str">
        <f>TEXT(Sales_tbl[[#This Row],[Order Date]],"YYY")</f>
        <v>2016</v>
      </c>
      <c r="H2555" t="s">
        <v>20</v>
      </c>
      <c r="I2555">
        <v>10</v>
      </c>
      <c r="J2555" s="4">
        <v>16.32</v>
      </c>
      <c r="K2555" s="4">
        <v>163.19999999999999</v>
      </c>
    </row>
    <row r="2556" spans="1:11" x14ac:dyDescent="0.25">
      <c r="A2556" t="s">
        <v>30</v>
      </c>
      <c r="B2556" t="s">
        <v>14</v>
      </c>
      <c r="C2556" t="s">
        <v>11</v>
      </c>
      <c r="D2556" t="s">
        <v>256</v>
      </c>
      <c r="E2556" s="1">
        <v>42556</v>
      </c>
      <c r="F2556" s="1" t="str">
        <f>TEXT(Sales_tbl[[#This Row],[Order Date]],"MMM")</f>
        <v>Jul</v>
      </c>
      <c r="G2556" s="1" t="str">
        <f>TEXT(Sales_tbl[[#This Row],[Order Date]],"YYY")</f>
        <v>2016</v>
      </c>
      <c r="H2556" t="s">
        <v>24</v>
      </c>
      <c r="I2556">
        <v>3</v>
      </c>
      <c r="J2556" s="4">
        <v>17.829999999999998</v>
      </c>
      <c r="K2556" s="4">
        <v>53.489999999999995</v>
      </c>
    </row>
    <row r="2557" spans="1:11" x14ac:dyDescent="0.25">
      <c r="A2557" t="s">
        <v>30</v>
      </c>
      <c r="B2557" t="s">
        <v>21</v>
      </c>
      <c r="C2557" t="s">
        <v>11</v>
      </c>
      <c r="D2557" t="s">
        <v>22</v>
      </c>
      <c r="E2557" s="1">
        <v>42556</v>
      </c>
      <c r="F2557" s="1" t="str">
        <f>TEXT(Sales_tbl[[#This Row],[Order Date]],"MMM")</f>
        <v>Jul</v>
      </c>
      <c r="G2557" s="1" t="str">
        <f>TEXT(Sales_tbl[[#This Row],[Order Date]],"YYY")</f>
        <v>2016</v>
      </c>
      <c r="H2557" t="s">
        <v>13</v>
      </c>
      <c r="I2557">
        <v>3</v>
      </c>
      <c r="J2557" s="4">
        <v>12.42</v>
      </c>
      <c r="K2557" s="4">
        <v>37.26</v>
      </c>
    </row>
    <row r="2558" spans="1:11" x14ac:dyDescent="0.25">
      <c r="A2558" t="s">
        <v>25</v>
      </c>
      <c r="B2558" t="s">
        <v>52</v>
      </c>
      <c r="C2558" t="s">
        <v>18</v>
      </c>
      <c r="D2558" t="s">
        <v>67</v>
      </c>
      <c r="E2558" s="1">
        <v>42556</v>
      </c>
      <c r="F2558" s="1" t="str">
        <f>TEXT(Sales_tbl[[#This Row],[Order Date]],"MMM")</f>
        <v>Jul</v>
      </c>
      <c r="G2558" s="1" t="str">
        <f>TEXT(Sales_tbl[[#This Row],[Order Date]],"YYY")</f>
        <v>2016</v>
      </c>
      <c r="H2558" t="s">
        <v>24</v>
      </c>
      <c r="I2558">
        <v>6</v>
      </c>
      <c r="J2558" s="4">
        <v>17.829999999999998</v>
      </c>
      <c r="K2558" s="4">
        <v>106.97999999999999</v>
      </c>
    </row>
    <row r="2559" spans="1:11" x14ac:dyDescent="0.25">
      <c r="A2559" t="s">
        <v>16</v>
      </c>
      <c r="B2559" t="s">
        <v>17</v>
      </c>
      <c r="C2559" t="s">
        <v>18</v>
      </c>
      <c r="D2559" t="s">
        <v>249</v>
      </c>
      <c r="E2559" s="1">
        <v>42556</v>
      </c>
      <c r="F2559" s="1" t="str">
        <f>TEXT(Sales_tbl[[#This Row],[Order Date]],"MMM")</f>
        <v>Jul</v>
      </c>
      <c r="G2559" s="1" t="str">
        <f>TEXT(Sales_tbl[[#This Row],[Order Date]],"YYY")</f>
        <v>2016</v>
      </c>
      <c r="H2559" t="s">
        <v>13</v>
      </c>
      <c r="I2559">
        <v>9</v>
      </c>
      <c r="J2559" s="4">
        <v>12.42</v>
      </c>
      <c r="K2559" s="4">
        <v>111.78</v>
      </c>
    </row>
    <row r="2560" spans="1:11" x14ac:dyDescent="0.25">
      <c r="A2560" t="s">
        <v>9</v>
      </c>
      <c r="B2560" t="s">
        <v>21</v>
      </c>
      <c r="C2560" t="s">
        <v>11</v>
      </c>
      <c r="D2560" t="s">
        <v>45</v>
      </c>
      <c r="E2560" s="1">
        <v>42556</v>
      </c>
      <c r="F2560" s="1" t="str">
        <f>TEXT(Sales_tbl[[#This Row],[Order Date]],"MMM")</f>
        <v>Jul</v>
      </c>
      <c r="G2560" s="1" t="str">
        <f>TEXT(Sales_tbl[[#This Row],[Order Date]],"YYY")</f>
        <v>2016</v>
      </c>
      <c r="H2560" t="s">
        <v>13</v>
      </c>
      <c r="I2560">
        <v>8</v>
      </c>
      <c r="J2560" s="4">
        <v>12.42</v>
      </c>
      <c r="K2560" s="4">
        <v>99.36</v>
      </c>
    </row>
    <row r="2561" spans="1:11" x14ac:dyDescent="0.25">
      <c r="A2561" t="s">
        <v>9</v>
      </c>
      <c r="B2561" t="s">
        <v>14</v>
      </c>
      <c r="C2561" t="s">
        <v>11</v>
      </c>
      <c r="D2561" t="s">
        <v>95</v>
      </c>
      <c r="E2561" s="1">
        <v>42556</v>
      </c>
      <c r="F2561" s="1" t="str">
        <f>TEXT(Sales_tbl[[#This Row],[Order Date]],"MMM")</f>
        <v>Jul</v>
      </c>
      <c r="G2561" s="1" t="str">
        <f>TEXT(Sales_tbl[[#This Row],[Order Date]],"YYY")</f>
        <v>2016</v>
      </c>
      <c r="H2561" t="s">
        <v>20</v>
      </c>
      <c r="I2561">
        <v>3</v>
      </c>
      <c r="J2561" s="4">
        <v>16.32</v>
      </c>
      <c r="K2561" s="4">
        <v>48.96</v>
      </c>
    </row>
    <row r="2562" spans="1:11" x14ac:dyDescent="0.25">
      <c r="A2562" t="s">
        <v>25</v>
      </c>
      <c r="B2562" t="s">
        <v>34</v>
      </c>
      <c r="C2562" t="s">
        <v>18</v>
      </c>
      <c r="D2562" t="s">
        <v>391</v>
      </c>
      <c r="E2562" s="1">
        <v>42556</v>
      </c>
      <c r="F2562" s="1" t="str">
        <f>TEXT(Sales_tbl[[#This Row],[Order Date]],"MMM")</f>
        <v>Jul</v>
      </c>
      <c r="G2562" s="1" t="str">
        <f>TEXT(Sales_tbl[[#This Row],[Order Date]],"YYY")</f>
        <v>2016</v>
      </c>
      <c r="H2562" t="s">
        <v>13</v>
      </c>
      <c r="I2562">
        <v>8</v>
      </c>
      <c r="J2562" s="4">
        <v>12.42</v>
      </c>
      <c r="K2562" s="4">
        <v>99.36</v>
      </c>
    </row>
    <row r="2563" spans="1:11" x14ac:dyDescent="0.25">
      <c r="A2563" t="s">
        <v>9</v>
      </c>
      <c r="B2563" t="s">
        <v>10</v>
      </c>
      <c r="C2563" t="s">
        <v>11</v>
      </c>
      <c r="D2563" t="s">
        <v>193</v>
      </c>
      <c r="E2563" s="1">
        <v>42556</v>
      </c>
      <c r="F2563" s="1" t="str">
        <f>TEXT(Sales_tbl[[#This Row],[Order Date]],"MMM")</f>
        <v>Jul</v>
      </c>
      <c r="G2563" s="1" t="str">
        <f>TEXT(Sales_tbl[[#This Row],[Order Date]],"YYY")</f>
        <v>2016</v>
      </c>
      <c r="H2563" t="s">
        <v>24</v>
      </c>
      <c r="I2563">
        <v>4</v>
      </c>
      <c r="J2563" s="4">
        <v>17.829999999999998</v>
      </c>
      <c r="K2563" s="4">
        <v>71.319999999999993</v>
      </c>
    </row>
    <row r="2564" spans="1:11" x14ac:dyDescent="0.25">
      <c r="A2564" t="s">
        <v>9</v>
      </c>
      <c r="B2564" t="s">
        <v>68</v>
      </c>
      <c r="C2564" t="s">
        <v>11</v>
      </c>
      <c r="D2564" t="s">
        <v>315</v>
      </c>
      <c r="E2564" s="1">
        <v>42556</v>
      </c>
      <c r="F2564" s="1" t="str">
        <f>TEXT(Sales_tbl[[#This Row],[Order Date]],"MMM")</f>
        <v>Jul</v>
      </c>
      <c r="G2564" s="1" t="str">
        <f>TEXT(Sales_tbl[[#This Row],[Order Date]],"YYY")</f>
        <v>2016</v>
      </c>
      <c r="H2564" t="s">
        <v>27</v>
      </c>
      <c r="I2564">
        <v>3</v>
      </c>
      <c r="J2564" s="4">
        <v>53.35</v>
      </c>
      <c r="K2564" s="4">
        <v>160.05000000000001</v>
      </c>
    </row>
    <row r="2565" spans="1:11" x14ac:dyDescent="0.25">
      <c r="A2565" t="s">
        <v>9</v>
      </c>
      <c r="B2565" t="s">
        <v>14</v>
      </c>
      <c r="C2565" t="s">
        <v>11</v>
      </c>
      <c r="D2565" t="s">
        <v>250</v>
      </c>
      <c r="E2565" s="1">
        <v>42556</v>
      </c>
      <c r="F2565" s="1" t="str">
        <f>TEXT(Sales_tbl[[#This Row],[Order Date]],"MMM")</f>
        <v>Jul</v>
      </c>
      <c r="G2565" s="1" t="str">
        <f>TEXT(Sales_tbl[[#This Row],[Order Date]],"YYY")</f>
        <v>2016</v>
      </c>
      <c r="H2565" t="s">
        <v>13</v>
      </c>
      <c r="I2565">
        <v>5</v>
      </c>
      <c r="J2565" s="4">
        <v>12.42</v>
      </c>
      <c r="K2565" s="4">
        <v>62.1</v>
      </c>
    </row>
    <row r="2566" spans="1:11" x14ac:dyDescent="0.25">
      <c r="A2566" t="s">
        <v>9</v>
      </c>
      <c r="B2566" t="s">
        <v>14</v>
      </c>
      <c r="C2566" t="s">
        <v>11</v>
      </c>
      <c r="D2566" t="s">
        <v>47</v>
      </c>
      <c r="E2566" s="1">
        <v>42556</v>
      </c>
      <c r="F2566" s="1" t="str">
        <f>TEXT(Sales_tbl[[#This Row],[Order Date]],"MMM")</f>
        <v>Jul</v>
      </c>
      <c r="G2566" s="1" t="str">
        <f>TEXT(Sales_tbl[[#This Row],[Order Date]],"YYY")</f>
        <v>2016</v>
      </c>
      <c r="H2566" t="s">
        <v>27</v>
      </c>
      <c r="I2566">
        <v>2</v>
      </c>
      <c r="J2566" s="4">
        <v>53.35</v>
      </c>
      <c r="K2566" s="4">
        <v>106.7</v>
      </c>
    </row>
    <row r="2567" spans="1:11" x14ac:dyDescent="0.25">
      <c r="A2567" t="s">
        <v>46</v>
      </c>
      <c r="B2567" t="s">
        <v>14</v>
      </c>
      <c r="C2567" t="s">
        <v>11</v>
      </c>
      <c r="D2567" t="s">
        <v>502</v>
      </c>
      <c r="E2567" s="1">
        <v>42556</v>
      </c>
      <c r="F2567" s="1" t="str">
        <f>TEXT(Sales_tbl[[#This Row],[Order Date]],"MMM")</f>
        <v>Jul</v>
      </c>
      <c r="G2567" s="1" t="str">
        <f>TEXT(Sales_tbl[[#This Row],[Order Date]],"YYY")</f>
        <v>2016</v>
      </c>
      <c r="H2567" t="s">
        <v>24</v>
      </c>
      <c r="I2567">
        <v>3</v>
      </c>
      <c r="J2567" s="4">
        <v>17.829999999999998</v>
      </c>
      <c r="K2567" s="4">
        <v>53.489999999999995</v>
      </c>
    </row>
    <row r="2568" spans="1:11" x14ac:dyDescent="0.25">
      <c r="A2568" t="s">
        <v>25</v>
      </c>
      <c r="B2568" t="s">
        <v>34</v>
      </c>
      <c r="C2568" t="s">
        <v>18</v>
      </c>
      <c r="D2568" t="s">
        <v>267</v>
      </c>
      <c r="E2568" s="1">
        <v>42556</v>
      </c>
      <c r="F2568" s="1" t="str">
        <f>TEXT(Sales_tbl[[#This Row],[Order Date]],"MMM")</f>
        <v>Jul</v>
      </c>
      <c r="G2568" s="1" t="str">
        <f>TEXT(Sales_tbl[[#This Row],[Order Date]],"YYY")</f>
        <v>2016</v>
      </c>
      <c r="H2568" t="s">
        <v>13</v>
      </c>
      <c r="I2568">
        <v>10</v>
      </c>
      <c r="J2568" s="4">
        <v>12.42</v>
      </c>
      <c r="K2568" s="4">
        <v>124.2</v>
      </c>
    </row>
    <row r="2569" spans="1:11" x14ac:dyDescent="0.25">
      <c r="A2569" t="s">
        <v>30</v>
      </c>
      <c r="B2569" t="s">
        <v>14</v>
      </c>
      <c r="C2569" t="s">
        <v>11</v>
      </c>
      <c r="D2569" t="s">
        <v>261</v>
      </c>
      <c r="E2569" s="1">
        <v>42556</v>
      </c>
      <c r="F2569" s="1" t="str">
        <f>TEXT(Sales_tbl[[#This Row],[Order Date]],"MMM")</f>
        <v>Jul</v>
      </c>
      <c r="G2569" s="1" t="str">
        <f>TEXT(Sales_tbl[[#This Row],[Order Date]],"YYY")</f>
        <v>2016</v>
      </c>
      <c r="H2569" t="s">
        <v>27</v>
      </c>
      <c r="I2569">
        <v>10</v>
      </c>
      <c r="J2569" s="4">
        <v>53.35</v>
      </c>
      <c r="K2569" s="4">
        <v>533.5</v>
      </c>
    </row>
    <row r="2570" spans="1:11" x14ac:dyDescent="0.25">
      <c r="A2570" t="s">
        <v>25</v>
      </c>
      <c r="B2570" t="s">
        <v>17</v>
      </c>
      <c r="C2570" t="s">
        <v>18</v>
      </c>
      <c r="D2570" t="s">
        <v>57</v>
      </c>
      <c r="E2570" s="1">
        <v>42556</v>
      </c>
      <c r="F2570" s="1" t="str">
        <f>TEXT(Sales_tbl[[#This Row],[Order Date]],"MMM")</f>
        <v>Jul</v>
      </c>
      <c r="G2570" s="1" t="str">
        <f>TEXT(Sales_tbl[[#This Row],[Order Date]],"YYY")</f>
        <v>2016</v>
      </c>
      <c r="H2570" t="s">
        <v>20</v>
      </c>
      <c r="I2570">
        <v>4</v>
      </c>
      <c r="J2570" s="4">
        <v>16.32</v>
      </c>
      <c r="K2570" s="4">
        <v>65.28</v>
      </c>
    </row>
    <row r="2571" spans="1:11" x14ac:dyDescent="0.25">
      <c r="A2571" t="s">
        <v>9</v>
      </c>
      <c r="B2571" t="s">
        <v>14</v>
      </c>
      <c r="C2571" t="s">
        <v>11</v>
      </c>
      <c r="D2571" t="s">
        <v>548</v>
      </c>
      <c r="E2571" s="1">
        <v>42556</v>
      </c>
      <c r="F2571" s="1" t="str">
        <f>TEXT(Sales_tbl[[#This Row],[Order Date]],"MMM")</f>
        <v>Jul</v>
      </c>
      <c r="G2571" s="1" t="str">
        <f>TEXT(Sales_tbl[[#This Row],[Order Date]],"YYY")</f>
        <v>2016</v>
      </c>
      <c r="H2571" t="s">
        <v>13</v>
      </c>
      <c r="I2571">
        <v>5</v>
      </c>
      <c r="J2571" s="4">
        <v>12.42</v>
      </c>
      <c r="K2571" s="4">
        <v>62.1</v>
      </c>
    </row>
    <row r="2572" spans="1:11" x14ac:dyDescent="0.25">
      <c r="A2572" t="s">
        <v>9</v>
      </c>
      <c r="B2572" t="s">
        <v>14</v>
      </c>
      <c r="C2572" t="s">
        <v>11</v>
      </c>
      <c r="D2572" t="s">
        <v>520</v>
      </c>
      <c r="E2572" s="1">
        <v>42557</v>
      </c>
      <c r="F2572" s="1" t="str">
        <f>TEXT(Sales_tbl[[#This Row],[Order Date]],"MMM")</f>
        <v>Jul</v>
      </c>
      <c r="G2572" s="1" t="str">
        <f>TEXT(Sales_tbl[[#This Row],[Order Date]],"YYY")</f>
        <v>2016</v>
      </c>
      <c r="H2572" t="s">
        <v>13</v>
      </c>
      <c r="I2572">
        <v>3</v>
      </c>
      <c r="J2572" s="4">
        <v>12.42</v>
      </c>
      <c r="K2572" s="4">
        <v>37.26</v>
      </c>
    </row>
    <row r="2573" spans="1:11" x14ac:dyDescent="0.25">
      <c r="A2573" t="s">
        <v>46</v>
      </c>
      <c r="B2573" t="s">
        <v>14</v>
      </c>
      <c r="C2573" t="s">
        <v>11</v>
      </c>
      <c r="D2573" t="s">
        <v>135</v>
      </c>
      <c r="E2573" s="1">
        <v>42557</v>
      </c>
      <c r="F2573" s="1" t="str">
        <f>TEXT(Sales_tbl[[#This Row],[Order Date]],"MMM")</f>
        <v>Jul</v>
      </c>
      <c r="G2573" s="1" t="str">
        <f>TEXT(Sales_tbl[[#This Row],[Order Date]],"YYY")</f>
        <v>2016</v>
      </c>
      <c r="H2573" t="s">
        <v>27</v>
      </c>
      <c r="I2573">
        <v>10</v>
      </c>
      <c r="J2573" s="4">
        <v>53.35</v>
      </c>
      <c r="K2573" s="4">
        <v>533.5</v>
      </c>
    </row>
    <row r="2574" spans="1:11" x14ac:dyDescent="0.25">
      <c r="A2574" t="s">
        <v>25</v>
      </c>
      <c r="B2574" t="s">
        <v>52</v>
      </c>
      <c r="C2574" t="s">
        <v>18</v>
      </c>
      <c r="D2574" t="s">
        <v>198</v>
      </c>
      <c r="E2574" s="1">
        <v>42557</v>
      </c>
      <c r="F2574" s="1" t="str">
        <f>TEXT(Sales_tbl[[#This Row],[Order Date]],"MMM")</f>
        <v>Jul</v>
      </c>
      <c r="G2574" s="1" t="str">
        <f>TEXT(Sales_tbl[[#This Row],[Order Date]],"YYY")</f>
        <v>2016</v>
      </c>
      <c r="H2574" t="s">
        <v>20</v>
      </c>
      <c r="I2574">
        <v>6</v>
      </c>
      <c r="J2574" s="4">
        <v>16.32</v>
      </c>
      <c r="K2574" s="4">
        <v>97.92</v>
      </c>
    </row>
    <row r="2575" spans="1:11" x14ac:dyDescent="0.25">
      <c r="A2575" t="s">
        <v>9</v>
      </c>
      <c r="B2575" t="s">
        <v>14</v>
      </c>
      <c r="C2575" t="s">
        <v>11</v>
      </c>
      <c r="D2575" t="s">
        <v>261</v>
      </c>
      <c r="E2575" s="1">
        <v>42557</v>
      </c>
      <c r="F2575" s="1" t="str">
        <f>TEXT(Sales_tbl[[#This Row],[Order Date]],"MMM")</f>
        <v>Jul</v>
      </c>
      <c r="G2575" s="1" t="str">
        <f>TEXT(Sales_tbl[[#This Row],[Order Date]],"YYY")</f>
        <v>2016</v>
      </c>
      <c r="H2575" t="s">
        <v>13</v>
      </c>
      <c r="I2575">
        <v>3</v>
      </c>
      <c r="J2575" s="4">
        <v>12.42</v>
      </c>
      <c r="K2575" s="4">
        <v>37.26</v>
      </c>
    </row>
    <row r="2576" spans="1:11" x14ac:dyDescent="0.25">
      <c r="A2576" t="s">
        <v>30</v>
      </c>
      <c r="B2576" t="s">
        <v>14</v>
      </c>
      <c r="C2576" t="s">
        <v>11</v>
      </c>
      <c r="D2576" t="s">
        <v>322</v>
      </c>
      <c r="E2576" s="1">
        <v>42557</v>
      </c>
      <c r="F2576" s="1" t="str">
        <f>TEXT(Sales_tbl[[#This Row],[Order Date]],"MMM")</f>
        <v>Jul</v>
      </c>
      <c r="G2576" s="1" t="str">
        <f>TEXT(Sales_tbl[[#This Row],[Order Date]],"YYY")</f>
        <v>2016</v>
      </c>
      <c r="H2576" t="s">
        <v>20</v>
      </c>
      <c r="I2576">
        <v>8</v>
      </c>
      <c r="J2576" s="4">
        <v>16.32</v>
      </c>
      <c r="K2576" s="4">
        <v>130.56</v>
      </c>
    </row>
    <row r="2577" spans="1:11" x14ac:dyDescent="0.25">
      <c r="A2577" t="s">
        <v>25</v>
      </c>
      <c r="B2577" t="s">
        <v>52</v>
      </c>
      <c r="C2577" t="s">
        <v>18</v>
      </c>
      <c r="D2577" t="s">
        <v>76</v>
      </c>
      <c r="E2577" s="1">
        <v>42557</v>
      </c>
      <c r="F2577" s="1" t="str">
        <f>TEXT(Sales_tbl[[#This Row],[Order Date]],"MMM")</f>
        <v>Jul</v>
      </c>
      <c r="G2577" s="1" t="str">
        <f>TEXT(Sales_tbl[[#This Row],[Order Date]],"YYY")</f>
        <v>2016</v>
      </c>
      <c r="H2577" t="s">
        <v>13</v>
      </c>
      <c r="I2577">
        <v>6</v>
      </c>
      <c r="J2577" s="4">
        <v>12.42</v>
      </c>
      <c r="K2577" s="4">
        <v>74.52</v>
      </c>
    </row>
    <row r="2578" spans="1:11" x14ac:dyDescent="0.25">
      <c r="A2578" t="s">
        <v>16</v>
      </c>
      <c r="B2578" t="s">
        <v>34</v>
      </c>
      <c r="C2578" t="s">
        <v>18</v>
      </c>
      <c r="D2578" t="s">
        <v>526</v>
      </c>
      <c r="E2578" s="1">
        <v>42557</v>
      </c>
      <c r="F2578" s="1" t="str">
        <f>TEXT(Sales_tbl[[#This Row],[Order Date]],"MMM")</f>
        <v>Jul</v>
      </c>
      <c r="G2578" s="1" t="str">
        <f>TEXT(Sales_tbl[[#This Row],[Order Date]],"YYY")</f>
        <v>2016</v>
      </c>
      <c r="H2578" t="s">
        <v>13</v>
      </c>
      <c r="I2578">
        <v>8</v>
      </c>
      <c r="J2578" s="4">
        <v>12.42</v>
      </c>
      <c r="K2578" s="4">
        <v>99.36</v>
      </c>
    </row>
    <row r="2579" spans="1:11" x14ac:dyDescent="0.25">
      <c r="A2579" t="s">
        <v>9</v>
      </c>
      <c r="B2579" t="s">
        <v>14</v>
      </c>
      <c r="C2579" t="s">
        <v>11</v>
      </c>
      <c r="D2579" t="s">
        <v>250</v>
      </c>
      <c r="E2579" s="1">
        <v>42557</v>
      </c>
      <c r="F2579" s="1" t="str">
        <f>TEXT(Sales_tbl[[#This Row],[Order Date]],"MMM")</f>
        <v>Jul</v>
      </c>
      <c r="G2579" s="1" t="str">
        <f>TEXT(Sales_tbl[[#This Row],[Order Date]],"YYY")</f>
        <v>2016</v>
      </c>
      <c r="H2579" t="s">
        <v>20</v>
      </c>
      <c r="I2579">
        <v>3</v>
      </c>
      <c r="J2579" s="4">
        <v>16.32</v>
      </c>
      <c r="K2579" s="4">
        <v>48.96</v>
      </c>
    </row>
    <row r="2580" spans="1:11" x14ac:dyDescent="0.25">
      <c r="A2580" t="s">
        <v>16</v>
      </c>
      <c r="B2580" t="s">
        <v>34</v>
      </c>
      <c r="C2580" t="s">
        <v>18</v>
      </c>
      <c r="D2580" t="s">
        <v>132</v>
      </c>
      <c r="E2580" s="1">
        <v>42557</v>
      </c>
      <c r="F2580" s="1" t="str">
        <f>TEXT(Sales_tbl[[#This Row],[Order Date]],"MMM")</f>
        <v>Jul</v>
      </c>
      <c r="G2580" s="1" t="str">
        <f>TEXT(Sales_tbl[[#This Row],[Order Date]],"YYY")</f>
        <v>2016</v>
      </c>
      <c r="H2580" t="s">
        <v>24</v>
      </c>
      <c r="I2580">
        <v>9</v>
      </c>
      <c r="J2580" s="4">
        <v>17.829999999999998</v>
      </c>
      <c r="K2580" s="4">
        <v>160.46999999999997</v>
      </c>
    </row>
    <row r="2581" spans="1:11" x14ac:dyDescent="0.25">
      <c r="A2581" t="s">
        <v>30</v>
      </c>
      <c r="B2581" t="s">
        <v>14</v>
      </c>
      <c r="C2581" t="s">
        <v>11</v>
      </c>
      <c r="D2581" t="s">
        <v>344</v>
      </c>
      <c r="E2581" s="1">
        <v>42558</v>
      </c>
      <c r="F2581" s="1" t="str">
        <f>TEXT(Sales_tbl[[#This Row],[Order Date]],"MMM")</f>
        <v>Jul</v>
      </c>
      <c r="G2581" s="1" t="str">
        <f>TEXT(Sales_tbl[[#This Row],[Order Date]],"YYY")</f>
        <v>2016</v>
      </c>
      <c r="H2581" t="s">
        <v>27</v>
      </c>
      <c r="I2581">
        <v>2</v>
      </c>
      <c r="J2581" s="4">
        <v>53.35</v>
      </c>
      <c r="K2581" s="4">
        <v>106.7</v>
      </c>
    </row>
    <row r="2582" spans="1:11" x14ac:dyDescent="0.25">
      <c r="A2582" t="s">
        <v>25</v>
      </c>
      <c r="B2582" t="s">
        <v>52</v>
      </c>
      <c r="C2582" t="s">
        <v>18</v>
      </c>
      <c r="D2582" t="s">
        <v>277</v>
      </c>
      <c r="E2582" s="1">
        <v>42558</v>
      </c>
      <c r="F2582" s="1" t="str">
        <f>TEXT(Sales_tbl[[#This Row],[Order Date]],"MMM")</f>
        <v>Jul</v>
      </c>
      <c r="G2582" s="1" t="str">
        <f>TEXT(Sales_tbl[[#This Row],[Order Date]],"YYY")</f>
        <v>2016</v>
      </c>
      <c r="H2582" t="s">
        <v>13</v>
      </c>
      <c r="I2582">
        <v>2</v>
      </c>
      <c r="J2582" s="4">
        <v>12.42</v>
      </c>
      <c r="K2582" s="4">
        <v>24.84</v>
      </c>
    </row>
    <row r="2583" spans="1:11" x14ac:dyDescent="0.25">
      <c r="A2583" t="s">
        <v>9</v>
      </c>
      <c r="B2583" t="s">
        <v>21</v>
      </c>
      <c r="C2583" t="s">
        <v>11</v>
      </c>
      <c r="D2583" t="s">
        <v>475</v>
      </c>
      <c r="E2583" s="1">
        <v>42558</v>
      </c>
      <c r="F2583" s="1" t="str">
        <f>TEXT(Sales_tbl[[#This Row],[Order Date]],"MMM")</f>
        <v>Jul</v>
      </c>
      <c r="G2583" s="1" t="str">
        <f>TEXT(Sales_tbl[[#This Row],[Order Date]],"YYY")</f>
        <v>2016</v>
      </c>
      <c r="H2583" t="s">
        <v>27</v>
      </c>
      <c r="I2583">
        <v>1</v>
      </c>
      <c r="J2583" s="4">
        <v>53.35</v>
      </c>
      <c r="K2583" s="4">
        <v>53.35</v>
      </c>
    </row>
    <row r="2584" spans="1:11" x14ac:dyDescent="0.25">
      <c r="A2584" t="s">
        <v>25</v>
      </c>
      <c r="B2584" t="s">
        <v>34</v>
      </c>
      <c r="C2584" t="s">
        <v>18</v>
      </c>
      <c r="D2584" t="s">
        <v>334</v>
      </c>
      <c r="E2584" s="1">
        <v>42558</v>
      </c>
      <c r="F2584" s="1" t="str">
        <f>TEXT(Sales_tbl[[#This Row],[Order Date]],"MMM")</f>
        <v>Jul</v>
      </c>
      <c r="G2584" s="1" t="str">
        <f>TEXT(Sales_tbl[[#This Row],[Order Date]],"YYY")</f>
        <v>2016</v>
      </c>
      <c r="H2584" t="s">
        <v>24</v>
      </c>
      <c r="I2584">
        <v>6</v>
      </c>
      <c r="J2584" s="4">
        <v>17.829999999999998</v>
      </c>
      <c r="K2584" s="4">
        <v>106.97999999999999</v>
      </c>
    </row>
    <row r="2585" spans="1:11" x14ac:dyDescent="0.25">
      <c r="A2585" t="s">
        <v>25</v>
      </c>
      <c r="B2585" t="s">
        <v>17</v>
      </c>
      <c r="C2585" t="s">
        <v>18</v>
      </c>
      <c r="D2585" t="s">
        <v>158</v>
      </c>
      <c r="E2585" s="1">
        <v>42558</v>
      </c>
      <c r="F2585" s="1" t="str">
        <f>TEXT(Sales_tbl[[#This Row],[Order Date]],"MMM")</f>
        <v>Jul</v>
      </c>
      <c r="G2585" s="1" t="str">
        <f>TEXT(Sales_tbl[[#This Row],[Order Date]],"YYY")</f>
        <v>2016</v>
      </c>
      <c r="H2585" t="s">
        <v>27</v>
      </c>
      <c r="I2585">
        <v>7</v>
      </c>
      <c r="J2585" s="4">
        <v>53.35</v>
      </c>
      <c r="K2585" s="4">
        <v>373.45</v>
      </c>
    </row>
    <row r="2586" spans="1:11" x14ac:dyDescent="0.25">
      <c r="A2586" t="s">
        <v>25</v>
      </c>
      <c r="B2586" t="s">
        <v>52</v>
      </c>
      <c r="C2586" t="s">
        <v>18</v>
      </c>
      <c r="D2586" t="s">
        <v>284</v>
      </c>
      <c r="E2586" s="1">
        <v>42558</v>
      </c>
      <c r="F2586" s="1" t="str">
        <f>TEXT(Sales_tbl[[#This Row],[Order Date]],"MMM")</f>
        <v>Jul</v>
      </c>
      <c r="G2586" s="1" t="str">
        <f>TEXT(Sales_tbl[[#This Row],[Order Date]],"YYY")</f>
        <v>2016</v>
      </c>
      <c r="H2586" t="s">
        <v>27</v>
      </c>
      <c r="I2586">
        <v>9</v>
      </c>
      <c r="J2586" s="4">
        <v>53.35</v>
      </c>
      <c r="K2586" s="4">
        <v>480.15000000000003</v>
      </c>
    </row>
    <row r="2587" spans="1:11" x14ac:dyDescent="0.25">
      <c r="A2587" t="s">
        <v>25</v>
      </c>
      <c r="B2587" t="s">
        <v>17</v>
      </c>
      <c r="C2587" t="s">
        <v>18</v>
      </c>
      <c r="D2587" t="s">
        <v>49</v>
      </c>
      <c r="E2587" s="1">
        <v>42558</v>
      </c>
      <c r="F2587" s="1" t="str">
        <f>TEXT(Sales_tbl[[#This Row],[Order Date]],"MMM")</f>
        <v>Jul</v>
      </c>
      <c r="G2587" s="1" t="str">
        <f>TEXT(Sales_tbl[[#This Row],[Order Date]],"YYY")</f>
        <v>2016</v>
      </c>
      <c r="H2587" t="s">
        <v>13</v>
      </c>
      <c r="I2587">
        <v>8</v>
      </c>
      <c r="J2587" s="4">
        <v>12.42</v>
      </c>
      <c r="K2587" s="4">
        <v>99.36</v>
      </c>
    </row>
    <row r="2588" spans="1:11" x14ac:dyDescent="0.25">
      <c r="A2588" t="s">
        <v>16</v>
      </c>
      <c r="B2588" t="s">
        <v>52</v>
      </c>
      <c r="C2588" t="s">
        <v>18</v>
      </c>
      <c r="D2588" t="s">
        <v>530</v>
      </c>
      <c r="E2588" s="1">
        <v>42558</v>
      </c>
      <c r="F2588" s="1" t="str">
        <f>TEXT(Sales_tbl[[#This Row],[Order Date]],"MMM")</f>
        <v>Jul</v>
      </c>
      <c r="G2588" s="1" t="str">
        <f>TEXT(Sales_tbl[[#This Row],[Order Date]],"YYY")</f>
        <v>2016</v>
      </c>
      <c r="H2588" t="s">
        <v>27</v>
      </c>
      <c r="I2588">
        <v>8</v>
      </c>
      <c r="J2588" s="4">
        <v>53.35</v>
      </c>
      <c r="K2588" s="4">
        <v>426.8</v>
      </c>
    </row>
    <row r="2589" spans="1:11" x14ac:dyDescent="0.25">
      <c r="A2589" t="s">
        <v>30</v>
      </c>
      <c r="B2589" t="s">
        <v>14</v>
      </c>
      <c r="C2589" t="s">
        <v>11</v>
      </c>
      <c r="D2589" t="s">
        <v>47</v>
      </c>
      <c r="E2589" s="1">
        <v>42558</v>
      </c>
      <c r="F2589" s="1" t="str">
        <f>TEXT(Sales_tbl[[#This Row],[Order Date]],"MMM")</f>
        <v>Jul</v>
      </c>
      <c r="G2589" s="1" t="str">
        <f>TEXT(Sales_tbl[[#This Row],[Order Date]],"YYY")</f>
        <v>2016</v>
      </c>
      <c r="H2589" t="s">
        <v>20</v>
      </c>
      <c r="I2589">
        <v>7</v>
      </c>
      <c r="J2589" s="4">
        <v>16.32</v>
      </c>
      <c r="K2589" s="4">
        <v>114.24000000000001</v>
      </c>
    </row>
    <row r="2590" spans="1:11" x14ac:dyDescent="0.25">
      <c r="A2590" t="s">
        <v>30</v>
      </c>
      <c r="B2590" t="s">
        <v>21</v>
      </c>
      <c r="C2590" t="s">
        <v>11</v>
      </c>
      <c r="D2590" t="s">
        <v>275</v>
      </c>
      <c r="E2590" s="1">
        <v>42558</v>
      </c>
      <c r="F2590" s="1" t="str">
        <f>TEXT(Sales_tbl[[#This Row],[Order Date]],"MMM")</f>
        <v>Jul</v>
      </c>
      <c r="G2590" s="1" t="str">
        <f>TEXT(Sales_tbl[[#This Row],[Order Date]],"YYY")</f>
        <v>2016</v>
      </c>
      <c r="H2590" t="s">
        <v>13</v>
      </c>
      <c r="I2590">
        <v>7</v>
      </c>
      <c r="J2590" s="4">
        <v>12.42</v>
      </c>
      <c r="K2590" s="4">
        <v>86.94</v>
      </c>
    </row>
    <row r="2591" spans="1:11" x14ac:dyDescent="0.25">
      <c r="A2591" t="s">
        <v>16</v>
      </c>
      <c r="B2591" t="s">
        <v>34</v>
      </c>
      <c r="C2591" t="s">
        <v>18</v>
      </c>
      <c r="D2591" t="s">
        <v>372</v>
      </c>
      <c r="E2591" s="1">
        <v>42558</v>
      </c>
      <c r="F2591" s="1" t="str">
        <f>TEXT(Sales_tbl[[#This Row],[Order Date]],"MMM")</f>
        <v>Jul</v>
      </c>
      <c r="G2591" s="1" t="str">
        <f>TEXT(Sales_tbl[[#This Row],[Order Date]],"YYY")</f>
        <v>2016</v>
      </c>
      <c r="H2591" t="s">
        <v>20</v>
      </c>
      <c r="I2591">
        <v>7</v>
      </c>
      <c r="J2591" s="4">
        <v>16.32</v>
      </c>
      <c r="K2591" s="4">
        <v>114.24000000000001</v>
      </c>
    </row>
    <row r="2592" spans="1:11" x14ac:dyDescent="0.25">
      <c r="A2592" t="s">
        <v>9</v>
      </c>
      <c r="B2592" t="s">
        <v>14</v>
      </c>
      <c r="C2592" t="s">
        <v>11</v>
      </c>
      <c r="D2592" t="s">
        <v>32</v>
      </c>
      <c r="E2592" s="1">
        <v>42558</v>
      </c>
      <c r="F2592" s="1" t="str">
        <f>TEXT(Sales_tbl[[#This Row],[Order Date]],"MMM")</f>
        <v>Jul</v>
      </c>
      <c r="G2592" s="1" t="str">
        <f>TEXT(Sales_tbl[[#This Row],[Order Date]],"YYY")</f>
        <v>2016</v>
      </c>
      <c r="H2592" t="s">
        <v>27</v>
      </c>
      <c r="I2592">
        <v>10</v>
      </c>
      <c r="J2592" s="4">
        <v>53.35</v>
      </c>
      <c r="K2592" s="4">
        <v>533.5</v>
      </c>
    </row>
    <row r="2593" spans="1:11" x14ac:dyDescent="0.25">
      <c r="A2593" t="s">
        <v>16</v>
      </c>
      <c r="B2593" t="s">
        <v>34</v>
      </c>
      <c r="C2593" t="s">
        <v>18</v>
      </c>
      <c r="D2593" t="s">
        <v>549</v>
      </c>
      <c r="E2593" s="1">
        <v>42558</v>
      </c>
      <c r="F2593" s="1" t="str">
        <f>TEXT(Sales_tbl[[#This Row],[Order Date]],"MMM")</f>
        <v>Jul</v>
      </c>
      <c r="G2593" s="1" t="str">
        <f>TEXT(Sales_tbl[[#This Row],[Order Date]],"YYY")</f>
        <v>2016</v>
      </c>
      <c r="H2593" t="s">
        <v>27</v>
      </c>
      <c r="I2593">
        <v>10</v>
      </c>
      <c r="J2593" s="4">
        <v>53.35</v>
      </c>
      <c r="K2593" s="4">
        <v>533.5</v>
      </c>
    </row>
    <row r="2594" spans="1:11" x14ac:dyDescent="0.25">
      <c r="A2594" t="s">
        <v>25</v>
      </c>
      <c r="B2594" t="s">
        <v>34</v>
      </c>
      <c r="C2594" t="s">
        <v>18</v>
      </c>
      <c r="D2594" t="s">
        <v>166</v>
      </c>
      <c r="E2594" s="1">
        <v>42558</v>
      </c>
      <c r="F2594" s="1" t="str">
        <f>TEXT(Sales_tbl[[#This Row],[Order Date]],"MMM")</f>
        <v>Jul</v>
      </c>
      <c r="G2594" s="1" t="str">
        <f>TEXT(Sales_tbl[[#This Row],[Order Date]],"YYY")</f>
        <v>2016</v>
      </c>
      <c r="H2594" t="s">
        <v>20</v>
      </c>
      <c r="I2594">
        <v>1</v>
      </c>
      <c r="J2594" s="4">
        <v>16.32</v>
      </c>
      <c r="K2594" s="4">
        <v>16.32</v>
      </c>
    </row>
    <row r="2595" spans="1:11" x14ac:dyDescent="0.25">
      <c r="A2595" t="s">
        <v>9</v>
      </c>
      <c r="B2595" t="s">
        <v>68</v>
      </c>
      <c r="C2595" t="s">
        <v>11</v>
      </c>
      <c r="D2595" t="s">
        <v>79</v>
      </c>
      <c r="E2595" s="1">
        <v>42558</v>
      </c>
      <c r="F2595" s="1" t="str">
        <f>TEXT(Sales_tbl[[#This Row],[Order Date]],"MMM")</f>
        <v>Jul</v>
      </c>
      <c r="G2595" s="1" t="str">
        <f>TEXT(Sales_tbl[[#This Row],[Order Date]],"YYY")</f>
        <v>2016</v>
      </c>
      <c r="H2595" t="s">
        <v>13</v>
      </c>
      <c r="I2595">
        <v>3</v>
      </c>
      <c r="J2595" s="4">
        <v>12.42</v>
      </c>
      <c r="K2595" s="4">
        <v>37.26</v>
      </c>
    </row>
    <row r="2596" spans="1:11" x14ac:dyDescent="0.25">
      <c r="A2596" t="s">
        <v>25</v>
      </c>
      <c r="B2596" t="s">
        <v>34</v>
      </c>
      <c r="C2596" t="s">
        <v>18</v>
      </c>
      <c r="D2596" t="s">
        <v>446</v>
      </c>
      <c r="E2596" s="1">
        <v>42558</v>
      </c>
      <c r="F2596" s="1" t="str">
        <f>TEXT(Sales_tbl[[#This Row],[Order Date]],"MMM")</f>
        <v>Jul</v>
      </c>
      <c r="G2596" s="1" t="str">
        <f>TEXT(Sales_tbl[[#This Row],[Order Date]],"YYY")</f>
        <v>2016</v>
      </c>
      <c r="H2596" t="s">
        <v>27</v>
      </c>
      <c r="I2596">
        <v>6</v>
      </c>
      <c r="J2596" s="4">
        <v>53.35</v>
      </c>
      <c r="K2596" s="4">
        <v>320.10000000000002</v>
      </c>
    </row>
    <row r="2597" spans="1:11" x14ac:dyDescent="0.25">
      <c r="A2597" t="s">
        <v>25</v>
      </c>
      <c r="B2597" t="s">
        <v>34</v>
      </c>
      <c r="C2597" t="s">
        <v>18</v>
      </c>
      <c r="D2597" t="s">
        <v>247</v>
      </c>
      <c r="E2597" s="1">
        <v>42558</v>
      </c>
      <c r="F2597" s="1" t="str">
        <f>TEXT(Sales_tbl[[#This Row],[Order Date]],"MMM")</f>
        <v>Jul</v>
      </c>
      <c r="G2597" s="1" t="str">
        <f>TEXT(Sales_tbl[[#This Row],[Order Date]],"YYY")</f>
        <v>2016</v>
      </c>
      <c r="H2597" t="s">
        <v>13</v>
      </c>
      <c r="I2597">
        <v>5</v>
      </c>
      <c r="J2597" s="4">
        <v>12.42</v>
      </c>
      <c r="K2597" s="4">
        <v>62.1</v>
      </c>
    </row>
    <row r="2598" spans="1:11" x14ac:dyDescent="0.25">
      <c r="A2598" t="s">
        <v>30</v>
      </c>
      <c r="B2598" t="s">
        <v>10</v>
      </c>
      <c r="C2598" t="s">
        <v>11</v>
      </c>
      <c r="D2598" t="s">
        <v>44</v>
      </c>
      <c r="E2598" s="1">
        <v>42558</v>
      </c>
      <c r="F2598" s="1" t="str">
        <f>TEXT(Sales_tbl[[#This Row],[Order Date]],"MMM")</f>
        <v>Jul</v>
      </c>
      <c r="G2598" s="1" t="str">
        <f>TEXT(Sales_tbl[[#This Row],[Order Date]],"YYY")</f>
        <v>2016</v>
      </c>
      <c r="H2598" t="s">
        <v>24</v>
      </c>
      <c r="I2598">
        <v>10</v>
      </c>
      <c r="J2598" s="4">
        <v>17.829999999999998</v>
      </c>
      <c r="K2598" s="4">
        <v>178.29999999999998</v>
      </c>
    </row>
    <row r="2599" spans="1:11" x14ac:dyDescent="0.25">
      <c r="A2599" t="s">
        <v>9</v>
      </c>
      <c r="B2599" t="s">
        <v>21</v>
      </c>
      <c r="C2599" t="s">
        <v>11</v>
      </c>
      <c r="D2599" t="s">
        <v>273</v>
      </c>
      <c r="E2599" s="1">
        <v>42558</v>
      </c>
      <c r="F2599" s="1" t="str">
        <f>TEXT(Sales_tbl[[#This Row],[Order Date]],"MMM")</f>
        <v>Jul</v>
      </c>
      <c r="G2599" s="1" t="str">
        <f>TEXT(Sales_tbl[[#This Row],[Order Date]],"YYY")</f>
        <v>2016</v>
      </c>
      <c r="H2599" t="s">
        <v>13</v>
      </c>
      <c r="I2599">
        <v>2</v>
      </c>
      <c r="J2599" s="4">
        <v>12.42</v>
      </c>
      <c r="K2599" s="4">
        <v>24.84</v>
      </c>
    </row>
    <row r="2600" spans="1:11" x14ac:dyDescent="0.25">
      <c r="A2600" t="s">
        <v>9</v>
      </c>
      <c r="B2600" t="s">
        <v>10</v>
      </c>
      <c r="C2600" t="s">
        <v>11</v>
      </c>
      <c r="D2600" t="s">
        <v>382</v>
      </c>
      <c r="E2600" s="1">
        <v>42558</v>
      </c>
      <c r="F2600" s="1" t="str">
        <f>TEXT(Sales_tbl[[#This Row],[Order Date]],"MMM")</f>
        <v>Jul</v>
      </c>
      <c r="G2600" s="1" t="str">
        <f>TEXT(Sales_tbl[[#This Row],[Order Date]],"YYY")</f>
        <v>2016</v>
      </c>
      <c r="H2600" t="s">
        <v>27</v>
      </c>
      <c r="I2600">
        <v>4</v>
      </c>
      <c r="J2600" s="4">
        <v>53.35</v>
      </c>
      <c r="K2600" s="4">
        <v>213.4</v>
      </c>
    </row>
    <row r="2601" spans="1:11" x14ac:dyDescent="0.25">
      <c r="A2601" t="s">
        <v>9</v>
      </c>
      <c r="B2601" t="s">
        <v>21</v>
      </c>
      <c r="C2601" t="s">
        <v>11</v>
      </c>
      <c r="D2601" t="s">
        <v>233</v>
      </c>
      <c r="E2601" s="1">
        <v>42558</v>
      </c>
      <c r="F2601" s="1" t="str">
        <f>TEXT(Sales_tbl[[#This Row],[Order Date]],"MMM")</f>
        <v>Jul</v>
      </c>
      <c r="G2601" s="1" t="str">
        <f>TEXT(Sales_tbl[[#This Row],[Order Date]],"YYY")</f>
        <v>2016</v>
      </c>
      <c r="H2601" t="s">
        <v>24</v>
      </c>
      <c r="I2601">
        <v>2</v>
      </c>
      <c r="J2601" s="4">
        <v>17.829999999999998</v>
      </c>
      <c r="K2601" s="4">
        <v>35.659999999999997</v>
      </c>
    </row>
    <row r="2602" spans="1:11" x14ac:dyDescent="0.25">
      <c r="A2602" t="s">
        <v>46</v>
      </c>
      <c r="B2602" t="s">
        <v>21</v>
      </c>
      <c r="C2602" t="s">
        <v>11</v>
      </c>
      <c r="D2602" t="s">
        <v>448</v>
      </c>
      <c r="E2602" s="1">
        <v>42558</v>
      </c>
      <c r="F2602" s="1" t="str">
        <f>TEXT(Sales_tbl[[#This Row],[Order Date]],"MMM")</f>
        <v>Jul</v>
      </c>
      <c r="G2602" s="1" t="str">
        <f>TEXT(Sales_tbl[[#This Row],[Order Date]],"YYY")</f>
        <v>2016</v>
      </c>
      <c r="H2602" t="s">
        <v>13</v>
      </c>
      <c r="I2602">
        <v>8</v>
      </c>
      <c r="J2602" s="4">
        <v>12.42</v>
      </c>
      <c r="K2602" s="4">
        <v>99.36</v>
      </c>
    </row>
    <row r="2603" spans="1:11" x14ac:dyDescent="0.25">
      <c r="A2603" t="s">
        <v>9</v>
      </c>
      <c r="B2603" t="s">
        <v>68</v>
      </c>
      <c r="C2603" t="s">
        <v>11</v>
      </c>
      <c r="D2603" t="s">
        <v>70</v>
      </c>
      <c r="E2603" s="1">
        <v>42558</v>
      </c>
      <c r="F2603" s="1" t="str">
        <f>TEXT(Sales_tbl[[#This Row],[Order Date]],"MMM")</f>
        <v>Jul</v>
      </c>
      <c r="G2603" s="1" t="str">
        <f>TEXT(Sales_tbl[[#This Row],[Order Date]],"YYY")</f>
        <v>2016</v>
      </c>
      <c r="H2603" t="s">
        <v>24</v>
      </c>
      <c r="I2603">
        <v>8</v>
      </c>
      <c r="J2603" s="4">
        <v>17.829999999999998</v>
      </c>
      <c r="K2603" s="4">
        <v>142.63999999999999</v>
      </c>
    </row>
    <row r="2604" spans="1:11" x14ac:dyDescent="0.25">
      <c r="A2604" t="s">
        <v>25</v>
      </c>
      <c r="B2604" t="s">
        <v>52</v>
      </c>
      <c r="C2604" t="s">
        <v>18</v>
      </c>
      <c r="D2604" t="s">
        <v>248</v>
      </c>
      <c r="E2604" s="1">
        <v>42559</v>
      </c>
      <c r="F2604" s="1" t="str">
        <f>TEXT(Sales_tbl[[#This Row],[Order Date]],"MMM")</f>
        <v>Jul</v>
      </c>
      <c r="G2604" s="1" t="str">
        <f>TEXT(Sales_tbl[[#This Row],[Order Date]],"YYY")</f>
        <v>2016</v>
      </c>
      <c r="H2604" t="s">
        <v>24</v>
      </c>
      <c r="I2604">
        <v>2</v>
      </c>
      <c r="J2604" s="4">
        <v>17.829999999999998</v>
      </c>
      <c r="K2604" s="4">
        <v>35.659999999999997</v>
      </c>
    </row>
    <row r="2605" spans="1:11" x14ac:dyDescent="0.25">
      <c r="A2605" t="s">
        <v>9</v>
      </c>
      <c r="B2605" t="s">
        <v>14</v>
      </c>
      <c r="C2605" t="s">
        <v>11</v>
      </c>
      <c r="D2605" t="s">
        <v>261</v>
      </c>
      <c r="E2605" s="1">
        <v>42559</v>
      </c>
      <c r="F2605" s="1" t="str">
        <f>TEXT(Sales_tbl[[#This Row],[Order Date]],"MMM")</f>
        <v>Jul</v>
      </c>
      <c r="G2605" s="1" t="str">
        <f>TEXT(Sales_tbl[[#This Row],[Order Date]],"YYY")</f>
        <v>2016</v>
      </c>
      <c r="H2605" t="s">
        <v>13</v>
      </c>
      <c r="I2605">
        <v>6</v>
      </c>
      <c r="J2605" s="4">
        <v>12.42</v>
      </c>
      <c r="K2605" s="4">
        <v>74.52</v>
      </c>
    </row>
    <row r="2606" spans="1:11" x14ac:dyDescent="0.25">
      <c r="A2606" t="s">
        <v>25</v>
      </c>
      <c r="B2606" t="s">
        <v>52</v>
      </c>
      <c r="C2606" t="s">
        <v>18</v>
      </c>
      <c r="D2606" t="s">
        <v>76</v>
      </c>
      <c r="E2606" s="1">
        <v>42559</v>
      </c>
      <c r="F2606" s="1" t="str">
        <f>TEXT(Sales_tbl[[#This Row],[Order Date]],"MMM")</f>
        <v>Jul</v>
      </c>
      <c r="G2606" s="1" t="str">
        <f>TEXT(Sales_tbl[[#This Row],[Order Date]],"YYY")</f>
        <v>2016</v>
      </c>
      <c r="H2606" t="s">
        <v>27</v>
      </c>
      <c r="I2606">
        <v>5</v>
      </c>
      <c r="J2606" s="4">
        <v>53.35</v>
      </c>
      <c r="K2606" s="4">
        <v>266.75</v>
      </c>
    </row>
    <row r="2607" spans="1:11" x14ac:dyDescent="0.25">
      <c r="A2607" t="s">
        <v>9</v>
      </c>
      <c r="B2607" t="s">
        <v>10</v>
      </c>
      <c r="C2607" t="s">
        <v>11</v>
      </c>
      <c r="D2607" t="s">
        <v>73</v>
      </c>
      <c r="E2607" s="1">
        <v>42559</v>
      </c>
      <c r="F2607" s="1" t="str">
        <f>TEXT(Sales_tbl[[#This Row],[Order Date]],"MMM")</f>
        <v>Jul</v>
      </c>
      <c r="G2607" s="1" t="str">
        <f>TEXT(Sales_tbl[[#This Row],[Order Date]],"YYY")</f>
        <v>2016</v>
      </c>
      <c r="H2607" t="s">
        <v>27</v>
      </c>
      <c r="I2607">
        <v>3</v>
      </c>
      <c r="J2607" s="4">
        <v>53.35</v>
      </c>
      <c r="K2607" s="4">
        <v>160.05000000000001</v>
      </c>
    </row>
    <row r="2608" spans="1:11" x14ac:dyDescent="0.25">
      <c r="A2608" t="s">
        <v>30</v>
      </c>
      <c r="B2608" t="s">
        <v>10</v>
      </c>
      <c r="C2608" t="s">
        <v>11</v>
      </c>
      <c r="D2608" t="s">
        <v>464</v>
      </c>
      <c r="E2608" s="1">
        <v>42559</v>
      </c>
      <c r="F2608" s="1" t="str">
        <f>TEXT(Sales_tbl[[#This Row],[Order Date]],"MMM")</f>
        <v>Jul</v>
      </c>
      <c r="G2608" s="1" t="str">
        <f>TEXT(Sales_tbl[[#This Row],[Order Date]],"YYY")</f>
        <v>2016</v>
      </c>
      <c r="H2608" t="s">
        <v>13</v>
      </c>
      <c r="I2608">
        <v>4</v>
      </c>
      <c r="J2608" s="4">
        <v>12.42</v>
      </c>
      <c r="K2608" s="4">
        <v>49.68</v>
      </c>
    </row>
    <row r="2609" spans="1:11" x14ac:dyDescent="0.25">
      <c r="A2609" t="s">
        <v>9</v>
      </c>
      <c r="B2609" t="s">
        <v>10</v>
      </c>
      <c r="C2609" t="s">
        <v>11</v>
      </c>
      <c r="D2609" t="s">
        <v>506</v>
      </c>
      <c r="E2609" s="1">
        <v>42559</v>
      </c>
      <c r="F2609" s="1" t="str">
        <f>TEXT(Sales_tbl[[#This Row],[Order Date]],"MMM")</f>
        <v>Jul</v>
      </c>
      <c r="G2609" s="1" t="str">
        <f>TEXT(Sales_tbl[[#This Row],[Order Date]],"YYY")</f>
        <v>2016</v>
      </c>
      <c r="H2609" t="s">
        <v>20</v>
      </c>
      <c r="I2609">
        <v>4</v>
      </c>
      <c r="J2609" s="4">
        <v>16.32</v>
      </c>
      <c r="K2609" s="4">
        <v>65.28</v>
      </c>
    </row>
    <row r="2610" spans="1:11" x14ac:dyDescent="0.25">
      <c r="A2610" t="s">
        <v>9</v>
      </c>
      <c r="B2610" t="s">
        <v>10</v>
      </c>
      <c r="C2610" t="s">
        <v>11</v>
      </c>
      <c r="D2610" t="s">
        <v>87</v>
      </c>
      <c r="E2610" s="1">
        <v>42559</v>
      </c>
      <c r="F2610" s="1" t="str">
        <f>TEXT(Sales_tbl[[#This Row],[Order Date]],"MMM")</f>
        <v>Jul</v>
      </c>
      <c r="G2610" s="1" t="str">
        <f>TEXT(Sales_tbl[[#This Row],[Order Date]],"YYY")</f>
        <v>2016</v>
      </c>
      <c r="H2610" t="s">
        <v>20</v>
      </c>
      <c r="I2610">
        <v>7</v>
      </c>
      <c r="J2610" s="4">
        <v>16.32</v>
      </c>
      <c r="K2610" s="4">
        <v>114.24000000000001</v>
      </c>
    </row>
    <row r="2611" spans="1:11" x14ac:dyDescent="0.25">
      <c r="A2611" t="s">
        <v>25</v>
      </c>
      <c r="B2611" t="s">
        <v>34</v>
      </c>
      <c r="C2611" t="s">
        <v>18</v>
      </c>
      <c r="D2611" t="s">
        <v>515</v>
      </c>
      <c r="E2611" s="1">
        <v>42559</v>
      </c>
      <c r="F2611" s="1" t="str">
        <f>TEXT(Sales_tbl[[#This Row],[Order Date]],"MMM")</f>
        <v>Jul</v>
      </c>
      <c r="G2611" s="1" t="str">
        <f>TEXT(Sales_tbl[[#This Row],[Order Date]],"YYY")</f>
        <v>2016</v>
      </c>
      <c r="H2611" t="s">
        <v>20</v>
      </c>
      <c r="I2611">
        <v>8</v>
      </c>
      <c r="J2611" s="4">
        <v>16.32</v>
      </c>
      <c r="K2611" s="4">
        <v>130.56</v>
      </c>
    </row>
    <row r="2612" spans="1:11" x14ac:dyDescent="0.25">
      <c r="A2612" t="s">
        <v>9</v>
      </c>
      <c r="B2612" t="s">
        <v>14</v>
      </c>
      <c r="C2612" t="s">
        <v>11</v>
      </c>
      <c r="D2612" t="s">
        <v>373</v>
      </c>
      <c r="E2612" s="1">
        <v>42559</v>
      </c>
      <c r="F2612" s="1" t="str">
        <f>TEXT(Sales_tbl[[#This Row],[Order Date]],"MMM")</f>
        <v>Jul</v>
      </c>
      <c r="G2612" s="1" t="str">
        <f>TEXT(Sales_tbl[[#This Row],[Order Date]],"YYY")</f>
        <v>2016</v>
      </c>
      <c r="H2612" t="s">
        <v>13</v>
      </c>
      <c r="I2612">
        <v>10</v>
      </c>
      <c r="J2612" s="4">
        <v>12.42</v>
      </c>
      <c r="K2612" s="4">
        <v>124.2</v>
      </c>
    </row>
    <row r="2613" spans="1:11" x14ac:dyDescent="0.25">
      <c r="A2613" t="s">
        <v>16</v>
      </c>
      <c r="B2613" t="s">
        <v>52</v>
      </c>
      <c r="C2613" t="s">
        <v>18</v>
      </c>
      <c r="D2613" t="s">
        <v>94</v>
      </c>
      <c r="E2613" s="1">
        <v>42559</v>
      </c>
      <c r="F2613" s="1" t="str">
        <f>TEXT(Sales_tbl[[#This Row],[Order Date]],"MMM")</f>
        <v>Jul</v>
      </c>
      <c r="G2613" s="1" t="str">
        <f>TEXT(Sales_tbl[[#This Row],[Order Date]],"YYY")</f>
        <v>2016</v>
      </c>
      <c r="H2613" t="s">
        <v>24</v>
      </c>
      <c r="I2613">
        <v>2</v>
      </c>
      <c r="J2613" s="4">
        <v>17.829999999999998</v>
      </c>
      <c r="K2613" s="4">
        <v>35.659999999999997</v>
      </c>
    </row>
    <row r="2614" spans="1:11" x14ac:dyDescent="0.25">
      <c r="A2614" t="s">
        <v>9</v>
      </c>
      <c r="B2614" t="s">
        <v>14</v>
      </c>
      <c r="C2614" t="s">
        <v>11</v>
      </c>
      <c r="D2614" t="s">
        <v>499</v>
      </c>
      <c r="E2614" s="1">
        <v>42559</v>
      </c>
      <c r="F2614" s="1" t="str">
        <f>TEXT(Sales_tbl[[#This Row],[Order Date]],"MMM")</f>
        <v>Jul</v>
      </c>
      <c r="G2614" s="1" t="str">
        <f>TEXT(Sales_tbl[[#This Row],[Order Date]],"YYY")</f>
        <v>2016</v>
      </c>
      <c r="H2614" t="s">
        <v>27</v>
      </c>
      <c r="I2614">
        <v>9</v>
      </c>
      <c r="J2614" s="4">
        <v>53.35</v>
      </c>
      <c r="K2614" s="4">
        <v>480.15000000000003</v>
      </c>
    </row>
    <row r="2615" spans="1:11" x14ac:dyDescent="0.25">
      <c r="A2615" t="s">
        <v>30</v>
      </c>
      <c r="B2615" t="s">
        <v>14</v>
      </c>
      <c r="C2615" t="s">
        <v>11</v>
      </c>
      <c r="D2615" t="s">
        <v>364</v>
      </c>
      <c r="E2615" s="1">
        <v>42559</v>
      </c>
      <c r="F2615" s="1" t="str">
        <f>TEXT(Sales_tbl[[#This Row],[Order Date]],"MMM")</f>
        <v>Jul</v>
      </c>
      <c r="G2615" s="1" t="str">
        <f>TEXT(Sales_tbl[[#This Row],[Order Date]],"YYY")</f>
        <v>2016</v>
      </c>
      <c r="H2615" t="s">
        <v>13</v>
      </c>
      <c r="I2615">
        <v>2</v>
      </c>
      <c r="J2615" s="4">
        <v>12.42</v>
      </c>
      <c r="K2615" s="4">
        <v>24.84</v>
      </c>
    </row>
    <row r="2616" spans="1:11" x14ac:dyDescent="0.25">
      <c r="A2616" t="s">
        <v>16</v>
      </c>
      <c r="B2616" t="s">
        <v>17</v>
      </c>
      <c r="C2616" t="s">
        <v>18</v>
      </c>
      <c r="D2616" t="s">
        <v>299</v>
      </c>
      <c r="E2616" s="1">
        <v>42559</v>
      </c>
      <c r="F2616" s="1" t="str">
        <f>TEXT(Sales_tbl[[#This Row],[Order Date]],"MMM")</f>
        <v>Jul</v>
      </c>
      <c r="G2616" s="1" t="str">
        <f>TEXT(Sales_tbl[[#This Row],[Order Date]],"YYY")</f>
        <v>2016</v>
      </c>
      <c r="H2616" t="s">
        <v>24</v>
      </c>
      <c r="I2616">
        <v>9</v>
      </c>
      <c r="J2616" s="4">
        <v>17.829999999999998</v>
      </c>
      <c r="K2616" s="4">
        <v>160.46999999999997</v>
      </c>
    </row>
    <row r="2617" spans="1:11" x14ac:dyDescent="0.25">
      <c r="A2617" t="s">
        <v>30</v>
      </c>
      <c r="B2617" t="s">
        <v>14</v>
      </c>
      <c r="C2617" t="s">
        <v>11</v>
      </c>
      <c r="D2617" t="s">
        <v>357</v>
      </c>
      <c r="E2617" s="1">
        <v>42559</v>
      </c>
      <c r="F2617" s="1" t="str">
        <f>TEXT(Sales_tbl[[#This Row],[Order Date]],"MMM")</f>
        <v>Jul</v>
      </c>
      <c r="G2617" s="1" t="str">
        <f>TEXT(Sales_tbl[[#This Row],[Order Date]],"YYY")</f>
        <v>2016</v>
      </c>
      <c r="H2617" t="s">
        <v>27</v>
      </c>
      <c r="I2617">
        <v>4</v>
      </c>
      <c r="J2617" s="4">
        <v>53.35</v>
      </c>
      <c r="K2617" s="4">
        <v>213.4</v>
      </c>
    </row>
    <row r="2618" spans="1:11" x14ac:dyDescent="0.25">
      <c r="A2618" t="s">
        <v>9</v>
      </c>
      <c r="B2618" t="s">
        <v>14</v>
      </c>
      <c r="C2618" t="s">
        <v>11</v>
      </c>
      <c r="D2618" t="s">
        <v>520</v>
      </c>
      <c r="E2618" s="1">
        <v>42559</v>
      </c>
      <c r="F2618" s="1" t="str">
        <f>TEXT(Sales_tbl[[#This Row],[Order Date]],"MMM")</f>
        <v>Jul</v>
      </c>
      <c r="G2618" s="1" t="str">
        <f>TEXT(Sales_tbl[[#This Row],[Order Date]],"YYY")</f>
        <v>2016</v>
      </c>
      <c r="H2618" t="s">
        <v>13</v>
      </c>
      <c r="I2618">
        <v>2</v>
      </c>
      <c r="J2618" s="4">
        <v>12.42</v>
      </c>
      <c r="K2618" s="4">
        <v>24.84</v>
      </c>
    </row>
    <row r="2619" spans="1:11" x14ac:dyDescent="0.25">
      <c r="A2619" t="s">
        <v>9</v>
      </c>
      <c r="B2619" t="s">
        <v>10</v>
      </c>
      <c r="C2619" t="s">
        <v>11</v>
      </c>
      <c r="D2619" t="s">
        <v>370</v>
      </c>
      <c r="E2619" s="1">
        <v>42559</v>
      </c>
      <c r="F2619" s="1" t="str">
        <f>TEXT(Sales_tbl[[#This Row],[Order Date]],"MMM")</f>
        <v>Jul</v>
      </c>
      <c r="G2619" s="1" t="str">
        <f>TEXT(Sales_tbl[[#This Row],[Order Date]],"YYY")</f>
        <v>2016</v>
      </c>
      <c r="H2619" t="s">
        <v>13</v>
      </c>
      <c r="I2619">
        <v>9</v>
      </c>
      <c r="J2619" s="4">
        <v>12.42</v>
      </c>
      <c r="K2619" s="4">
        <v>111.78</v>
      </c>
    </row>
    <row r="2620" spans="1:11" x14ac:dyDescent="0.25">
      <c r="A2620" t="s">
        <v>30</v>
      </c>
      <c r="B2620" t="s">
        <v>10</v>
      </c>
      <c r="C2620" t="s">
        <v>11</v>
      </c>
      <c r="D2620" t="s">
        <v>447</v>
      </c>
      <c r="E2620" s="1">
        <v>42559</v>
      </c>
      <c r="F2620" s="1" t="str">
        <f>TEXT(Sales_tbl[[#This Row],[Order Date]],"MMM")</f>
        <v>Jul</v>
      </c>
      <c r="G2620" s="1" t="str">
        <f>TEXT(Sales_tbl[[#This Row],[Order Date]],"YYY")</f>
        <v>2016</v>
      </c>
      <c r="H2620" t="s">
        <v>20</v>
      </c>
      <c r="I2620">
        <v>3</v>
      </c>
      <c r="J2620" s="4">
        <v>16.32</v>
      </c>
      <c r="K2620" s="4">
        <v>48.96</v>
      </c>
    </row>
    <row r="2621" spans="1:11" x14ac:dyDescent="0.25">
      <c r="A2621" t="s">
        <v>46</v>
      </c>
      <c r="B2621" t="s">
        <v>21</v>
      </c>
      <c r="C2621" t="s">
        <v>11</v>
      </c>
      <c r="D2621" t="s">
        <v>383</v>
      </c>
      <c r="E2621" s="1">
        <v>42560</v>
      </c>
      <c r="F2621" s="1" t="str">
        <f>TEXT(Sales_tbl[[#This Row],[Order Date]],"MMM")</f>
        <v>Jul</v>
      </c>
      <c r="G2621" s="1" t="str">
        <f>TEXT(Sales_tbl[[#This Row],[Order Date]],"YYY")</f>
        <v>2016</v>
      </c>
      <c r="H2621" t="s">
        <v>13</v>
      </c>
      <c r="I2621">
        <v>6</v>
      </c>
      <c r="J2621" s="4">
        <v>12.42</v>
      </c>
      <c r="K2621" s="4">
        <v>74.52</v>
      </c>
    </row>
    <row r="2622" spans="1:11" x14ac:dyDescent="0.25">
      <c r="A2622" t="s">
        <v>46</v>
      </c>
      <c r="B2622" t="s">
        <v>21</v>
      </c>
      <c r="C2622" t="s">
        <v>11</v>
      </c>
      <c r="D2622" t="s">
        <v>404</v>
      </c>
      <c r="E2622" s="1">
        <v>42560</v>
      </c>
      <c r="F2622" s="1" t="str">
        <f>TEXT(Sales_tbl[[#This Row],[Order Date]],"MMM")</f>
        <v>Jul</v>
      </c>
      <c r="G2622" s="1" t="str">
        <f>TEXT(Sales_tbl[[#This Row],[Order Date]],"YYY")</f>
        <v>2016</v>
      </c>
      <c r="H2622" t="s">
        <v>27</v>
      </c>
      <c r="I2622">
        <v>10</v>
      </c>
      <c r="J2622" s="4">
        <v>53.35</v>
      </c>
      <c r="K2622" s="4">
        <v>533.5</v>
      </c>
    </row>
    <row r="2623" spans="1:11" x14ac:dyDescent="0.25">
      <c r="A2623" t="s">
        <v>30</v>
      </c>
      <c r="B2623" t="s">
        <v>10</v>
      </c>
      <c r="C2623" t="s">
        <v>11</v>
      </c>
      <c r="D2623" t="s">
        <v>423</v>
      </c>
      <c r="E2623" s="1">
        <v>42560</v>
      </c>
      <c r="F2623" s="1" t="str">
        <f>TEXT(Sales_tbl[[#This Row],[Order Date]],"MMM")</f>
        <v>Jul</v>
      </c>
      <c r="G2623" s="1" t="str">
        <f>TEXT(Sales_tbl[[#This Row],[Order Date]],"YYY")</f>
        <v>2016</v>
      </c>
      <c r="H2623" t="s">
        <v>27</v>
      </c>
      <c r="I2623">
        <v>5</v>
      </c>
      <c r="J2623" s="4">
        <v>53.35</v>
      </c>
      <c r="K2623" s="4">
        <v>266.75</v>
      </c>
    </row>
    <row r="2624" spans="1:11" x14ac:dyDescent="0.25">
      <c r="A2624" t="s">
        <v>46</v>
      </c>
      <c r="B2624" t="s">
        <v>14</v>
      </c>
      <c r="C2624" t="s">
        <v>11</v>
      </c>
      <c r="D2624" t="s">
        <v>449</v>
      </c>
      <c r="E2624" s="1">
        <v>42560</v>
      </c>
      <c r="F2624" s="1" t="str">
        <f>TEXT(Sales_tbl[[#This Row],[Order Date]],"MMM")</f>
        <v>Jul</v>
      </c>
      <c r="G2624" s="1" t="str">
        <f>TEXT(Sales_tbl[[#This Row],[Order Date]],"YYY")</f>
        <v>2016</v>
      </c>
      <c r="H2624" t="s">
        <v>27</v>
      </c>
      <c r="I2624">
        <v>3</v>
      </c>
      <c r="J2624" s="4">
        <v>53.35</v>
      </c>
      <c r="K2624" s="4">
        <v>160.05000000000001</v>
      </c>
    </row>
    <row r="2625" spans="1:11" x14ac:dyDescent="0.25">
      <c r="A2625" t="s">
        <v>16</v>
      </c>
      <c r="B2625" t="s">
        <v>52</v>
      </c>
      <c r="C2625" t="s">
        <v>18</v>
      </c>
      <c r="D2625" t="s">
        <v>188</v>
      </c>
      <c r="E2625" s="1">
        <v>42560</v>
      </c>
      <c r="F2625" s="1" t="str">
        <f>TEXT(Sales_tbl[[#This Row],[Order Date]],"MMM")</f>
        <v>Jul</v>
      </c>
      <c r="G2625" s="1" t="str">
        <f>TEXT(Sales_tbl[[#This Row],[Order Date]],"YYY")</f>
        <v>2016</v>
      </c>
      <c r="H2625" t="s">
        <v>13</v>
      </c>
      <c r="I2625">
        <v>9</v>
      </c>
      <c r="J2625" s="4">
        <v>12.42</v>
      </c>
      <c r="K2625" s="4">
        <v>111.78</v>
      </c>
    </row>
    <row r="2626" spans="1:11" x14ac:dyDescent="0.25">
      <c r="A2626" t="s">
        <v>25</v>
      </c>
      <c r="B2626" t="s">
        <v>34</v>
      </c>
      <c r="C2626" t="s">
        <v>18</v>
      </c>
      <c r="D2626" t="s">
        <v>48</v>
      </c>
      <c r="E2626" s="1">
        <v>42560</v>
      </c>
      <c r="F2626" s="1" t="str">
        <f>TEXT(Sales_tbl[[#This Row],[Order Date]],"MMM")</f>
        <v>Jul</v>
      </c>
      <c r="G2626" s="1" t="str">
        <f>TEXT(Sales_tbl[[#This Row],[Order Date]],"YYY")</f>
        <v>2016</v>
      </c>
      <c r="H2626" t="s">
        <v>13</v>
      </c>
      <c r="I2626">
        <v>5</v>
      </c>
      <c r="J2626" s="4">
        <v>12.42</v>
      </c>
      <c r="K2626" s="4">
        <v>62.1</v>
      </c>
    </row>
    <row r="2627" spans="1:11" x14ac:dyDescent="0.25">
      <c r="A2627" t="s">
        <v>9</v>
      </c>
      <c r="B2627" t="s">
        <v>10</v>
      </c>
      <c r="C2627" t="s">
        <v>11</v>
      </c>
      <c r="D2627" t="s">
        <v>167</v>
      </c>
      <c r="E2627" s="1">
        <v>42560</v>
      </c>
      <c r="F2627" s="1" t="str">
        <f>TEXT(Sales_tbl[[#This Row],[Order Date]],"MMM")</f>
        <v>Jul</v>
      </c>
      <c r="G2627" s="1" t="str">
        <f>TEXT(Sales_tbl[[#This Row],[Order Date]],"YYY")</f>
        <v>2016</v>
      </c>
      <c r="H2627" t="s">
        <v>24</v>
      </c>
      <c r="I2627">
        <v>5</v>
      </c>
      <c r="J2627" s="4">
        <v>17.829999999999998</v>
      </c>
      <c r="K2627" s="4">
        <v>89.149999999999991</v>
      </c>
    </row>
    <row r="2628" spans="1:11" x14ac:dyDescent="0.25">
      <c r="A2628" t="s">
        <v>46</v>
      </c>
      <c r="B2628" t="s">
        <v>14</v>
      </c>
      <c r="C2628" t="s">
        <v>11</v>
      </c>
      <c r="D2628" t="s">
        <v>346</v>
      </c>
      <c r="E2628" s="1">
        <v>42560</v>
      </c>
      <c r="F2628" s="1" t="str">
        <f>TEXT(Sales_tbl[[#This Row],[Order Date]],"MMM")</f>
        <v>Jul</v>
      </c>
      <c r="G2628" s="1" t="str">
        <f>TEXT(Sales_tbl[[#This Row],[Order Date]],"YYY")</f>
        <v>2016</v>
      </c>
      <c r="H2628" t="s">
        <v>13</v>
      </c>
      <c r="I2628">
        <v>3</v>
      </c>
      <c r="J2628" s="4">
        <v>12.42</v>
      </c>
      <c r="K2628" s="4">
        <v>37.26</v>
      </c>
    </row>
    <row r="2629" spans="1:11" x14ac:dyDescent="0.25">
      <c r="A2629" t="s">
        <v>30</v>
      </c>
      <c r="B2629" t="s">
        <v>14</v>
      </c>
      <c r="C2629" t="s">
        <v>11</v>
      </c>
      <c r="D2629" t="s">
        <v>494</v>
      </c>
      <c r="E2629" s="1">
        <v>42560</v>
      </c>
      <c r="F2629" s="1" t="str">
        <f>TEXT(Sales_tbl[[#This Row],[Order Date]],"MMM")</f>
        <v>Jul</v>
      </c>
      <c r="G2629" s="1" t="str">
        <f>TEXT(Sales_tbl[[#This Row],[Order Date]],"YYY")</f>
        <v>2016</v>
      </c>
      <c r="H2629" t="s">
        <v>24</v>
      </c>
      <c r="I2629">
        <v>2</v>
      </c>
      <c r="J2629" s="4">
        <v>17.829999999999998</v>
      </c>
      <c r="K2629" s="4">
        <v>35.659999999999997</v>
      </c>
    </row>
    <row r="2630" spans="1:11" x14ac:dyDescent="0.25">
      <c r="A2630" t="s">
        <v>46</v>
      </c>
      <c r="B2630" t="s">
        <v>10</v>
      </c>
      <c r="C2630" t="s">
        <v>11</v>
      </c>
      <c r="D2630" t="s">
        <v>87</v>
      </c>
      <c r="E2630" s="1">
        <v>42560</v>
      </c>
      <c r="F2630" s="1" t="str">
        <f>TEXT(Sales_tbl[[#This Row],[Order Date]],"MMM")</f>
        <v>Jul</v>
      </c>
      <c r="G2630" s="1" t="str">
        <f>TEXT(Sales_tbl[[#This Row],[Order Date]],"YYY")</f>
        <v>2016</v>
      </c>
      <c r="H2630" t="s">
        <v>24</v>
      </c>
      <c r="I2630">
        <v>9</v>
      </c>
      <c r="J2630" s="4">
        <v>17.829999999999998</v>
      </c>
      <c r="K2630" s="4">
        <v>160.46999999999997</v>
      </c>
    </row>
    <row r="2631" spans="1:11" x14ac:dyDescent="0.25">
      <c r="A2631" t="s">
        <v>25</v>
      </c>
      <c r="B2631" t="s">
        <v>17</v>
      </c>
      <c r="C2631" t="s">
        <v>18</v>
      </c>
      <c r="D2631" t="s">
        <v>216</v>
      </c>
      <c r="E2631" s="1">
        <v>42560</v>
      </c>
      <c r="F2631" s="1" t="str">
        <f>TEXT(Sales_tbl[[#This Row],[Order Date]],"MMM")</f>
        <v>Jul</v>
      </c>
      <c r="G2631" s="1" t="str">
        <f>TEXT(Sales_tbl[[#This Row],[Order Date]],"YYY")</f>
        <v>2016</v>
      </c>
      <c r="H2631" t="s">
        <v>24</v>
      </c>
      <c r="I2631">
        <v>8</v>
      </c>
      <c r="J2631" s="4">
        <v>17.829999999999998</v>
      </c>
      <c r="K2631" s="4">
        <v>142.63999999999999</v>
      </c>
    </row>
    <row r="2632" spans="1:11" x14ac:dyDescent="0.25">
      <c r="A2632" t="s">
        <v>25</v>
      </c>
      <c r="B2632" t="s">
        <v>34</v>
      </c>
      <c r="C2632" t="s">
        <v>18</v>
      </c>
      <c r="D2632" t="s">
        <v>254</v>
      </c>
      <c r="E2632" s="1">
        <v>42560</v>
      </c>
      <c r="F2632" s="1" t="str">
        <f>TEXT(Sales_tbl[[#This Row],[Order Date]],"MMM")</f>
        <v>Jul</v>
      </c>
      <c r="G2632" s="1" t="str">
        <f>TEXT(Sales_tbl[[#This Row],[Order Date]],"YYY")</f>
        <v>2016</v>
      </c>
      <c r="H2632" t="s">
        <v>13</v>
      </c>
      <c r="I2632">
        <v>2</v>
      </c>
      <c r="J2632" s="4">
        <v>12.42</v>
      </c>
      <c r="K2632" s="4">
        <v>24.84</v>
      </c>
    </row>
    <row r="2633" spans="1:11" x14ac:dyDescent="0.25">
      <c r="A2633" t="s">
        <v>9</v>
      </c>
      <c r="B2633" t="s">
        <v>14</v>
      </c>
      <c r="C2633" t="s">
        <v>11</v>
      </c>
      <c r="D2633" t="s">
        <v>353</v>
      </c>
      <c r="E2633" s="1">
        <v>42560</v>
      </c>
      <c r="F2633" s="1" t="str">
        <f>TEXT(Sales_tbl[[#This Row],[Order Date]],"MMM")</f>
        <v>Jul</v>
      </c>
      <c r="G2633" s="1" t="str">
        <f>TEXT(Sales_tbl[[#This Row],[Order Date]],"YYY")</f>
        <v>2016</v>
      </c>
      <c r="H2633" t="s">
        <v>13</v>
      </c>
      <c r="I2633">
        <v>6</v>
      </c>
      <c r="J2633" s="4">
        <v>12.42</v>
      </c>
      <c r="K2633" s="4">
        <v>74.52</v>
      </c>
    </row>
    <row r="2634" spans="1:11" x14ac:dyDescent="0.25">
      <c r="A2634" t="s">
        <v>25</v>
      </c>
      <c r="B2634" t="s">
        <v>34</v>
      </c>
      <c r="C2634" t="s">
        <v>18</v>
      </c>
      <c r="D2634" t="s">
        <v>317</v>
      </c>
      <c r="E2634" s="1">
        <v>42560</v>
      </c>
      <c r="F2634" s="1" t="str">
        <f>TEXT(Sales_tbl[[#This Row],[Order Date]],"MMM")</f>
        <v>Jul</v>
      </c>
      <c r="G2634" s="1" t="str">
        <f>TEXT(Sales_tbl[[#This Row],[Order Date]],"YYY")</f>
        <v>2016</v>
      </c>
      <c r="H2634" t="s">
        <v>13</v>
      </c>
      <c r="I2634">
        <v>6</v>
      </c>
      <c r="J2634" s="4">
        <v>12.42</v>
      </c>
      <c r="K2634" s="4">
        <v>74.52</v>
      </c>
    </row>
    <row r="2635" spans="1:11" x14ac:dyDescent="0.25">
      <c r="A2635" t="s">
        <v>9</v>
      </c>
      <c r="B2635" t="s">
        <v>68</v>
      </c>
      <c r="C2635" t="s">
        <v>11</v>
      </c>
      <c r="D2635" t="s">
        <v>240</v>
      </c>
      <c r="E2635" s="1">
        <v>42560</v>
      </c>
      <c r="F2635" s="1" t="str">
        <f>TEXT(Sales_tbl[[#This Row],[Order Date]],"MMM")</f>
        <v>Jul</v>
      </c>
      <c r="G2635" s="1" t="str">
        <f>TEXT(Sales_tbl[[#This Row],[Order Date]],"YYY")</f>
        <v>2016</v>
      </c>
      <c r="H2635" t="s">
        <v>24</v>
      </c>
      <c r="I2635">
        <v>7</v>
      </c>
      <c r="J2635" s="4">
        <v>17.829999999999998</v>
      </c>
      <c r="K2635" s="4">
        <v>124.80999999999999</v>
      </c>
    </row>
    <row r="2636" spans="1:11" x14ac:dyDescent="0.25">
      <c r="A2636" t="s">
        <v>16</v>
      </c>
      <c r="B2636" t="s">
        <v>52</v>
      </c>
      <c r="C2636" t="s">
        <v>18</v>
      </c>
      <c r="D2636" t="s">
        <v>313</v>
      </c>
      <c r="E2636" s="1">
        <v>42561</v>
      </c>
      <c r="F2636" s="1" t="str">
        <f>TEXT(Sales_tbl[[#This Row],[Order Date]],"MMM")</f>
        <v>Jul</v>
      </c>
      <c r="G2636" s="1" t="str">
        <f>TEXT(Sales_tbl[[#This Row],[Order Date]],"YYY")</f>
        <v>2016</v>
      </c>
      <c r="H2636" t="s">
        <v>13</v>
      </c>
      <c r="I2636">
        <v>6</v>
      </c>
      <c r="J2636" s="4">
        <v>12.42</v>
      </c>
      <c r="K2636" s="4">
        <v>74.52</v>
      </c>
    </row>
    <row r="2637" spans="1:11" x14ac:dyDescent="0.25">
      <c r="A2637" t="s">
        <v>25</v>
      </c>
      <c r="B2637" t="s">
        <v>17</v>
      </c>
      <c r="C2637" t="s">
        <v>18</v>
      </c>
      <c r="D2637" t="s">
        <v>40</v>
      </c>
      <c r="E2637" s="1">
        <v>42561</v>
      </c>
      <c r="F2637" s="1" t="str">
        <f>TEXT(Sales_tbl[[#This Row],[Order Date]],"MMM")</f>
        <v>Jul</v>
      </c>
      <c r="G2637" s="1" t="str">
        <f>TEXT(Sales_tbl[[#This Row],[Order Date]],"YYY")</f>
        <v>2016</v>
      </c>
      <c r="H2637" t="s">
        <v>24</v>
      </c>
      <c r="I2637">
        <v>10</v>
      </c>
      <c r="J2637" s="4">
        <v>17.829999999999998</v>
      </c>
      <c r="K2637" s="4">
        <v>178.29999999999998</v>
      </c>
    </row>
    <row r="2638" spans="1:11" x14ac:dyDescent="0.25">
      <c r="A2638" t="s">
        <v>25</v>
      </c>
      <c r="B2638" t="s">
        <v>17</v>
      </c>
      <c r="C2638" t="s">
        <v>18</v>
      </c>
      <c r="D2638" t="s">
        <v>513</v>
      </c>
      <c r="E2638" s="1">
        <v>42561</v>
      </c>
      <c r="F2638" s="1" t="str">
        <f>TEXT(Sales_tbl[[#This Row],[Order Date]],"MMM")</f>
        <v>Jul</v>
      </c>
      <c r="G2638" s="1" t="str">
        <f>TEXT(Sales_tbl[[#This Row],[Order Date]],"YYY")</f>
        <v>2016</v>
      </c>
      <c r="H2638" t="s">
        <v>24</v>
      </c>
      <c r="I2638">
        <v>8</v>
      </c>
      <c r="J2638" s="4">
        <v>17.829999999999998</v>
      </c>
      <c r="K2638" s="4">
        <v>142.63999999999999</v>
      </c>
    </row>
    <row r="2639" spans="1:11" x14ac:dyDescent="0.25">
      <c r="A2639" t="s">
        <v>46</v>
      </c>
      <c r="B2639" t="s">
        <v>10</v>
      </c>
      <c r="C2639" t="s">
        <v>11</v>
      </c>
      <c r="D2639" t="s">
        <v>165</v>
      </c>
      <c r="E2639" s="1">
        <v>42561</v>
      </c>
      <c r="F2639" s="1" t="str">
        <f>TEXT(Sales_tbl[[#This Row],[Order Date]],"MMM")</f>
        <v>Jul</v>
      </c>
      <c r="G2639" s="1" t="str">
        <f>TEXT(Sales_tbl[[#This Row],[Order Date]],"YYY")</f>
        <v>2016</v>
      </c>
      <c r="H2639" t="s">
        <v>27</v>
      </c>
      <c r="I2639">
        <v>6</v>
      </c>
      <c r="J2639" s="4">
        <v>53.35</v>
      </c>
      <c r="K2639" s="4">
        <v>320.10000000000002</v>
      </c>
    </row>
    <row r="2640" spans="1:11" x14ac:dyDescent="0.25">
      <c r="A2640" t="s">
        <v>25</v>
      </c>
      <c r="B2640" t="s">
        <v>17</v>
      </c>
      <c r="C2640" t="s">
        <v>18</v>
      </c>
      <c r="D2640" t="s">
        <v>403</v>
      </c>
      <c r="E2640" s="1">
        <v>42561</v>
      </c>
      <c r="F2640" s="1" t="str">
        <f>TEXT(Sales_tbl[[#This Row],[Order Date]],"MMM")</f>
        <v>Jul</v>
      </c>
      <c r="G2640" s="1" t="str">
        <f>TEXT(Sales_tbl[[#This Row],[Order Date]],"YYY")</f>
        <v>2016</v>
      </c>
      <c r="H2640" t="s">
        <v>20</v>
      </c>
      <c r="I2640">
        <v>6</v>
      </c>
      <c r="J2640" s="4">
        <v>16.32</v>
      </c>
      <c r="K2640" s="4">
        <v>97.92</v>
      </c>
    </row>
    <row r="2641" spans="1:11" x14ac:dyDescent="0.25">
      <c r="A2641" t="s">
        <v>25</v>
      </c>
      <c r="B2641" t="s">
        <v>34</v>
      </c>
      <c r="C2641" t="s">
        <v>18</v>
      </c>
      <c r="D2641" t="s">
        <v>314</v>
      </c>
      <c r="E2641" s="1">
        <v>42561</v>
      </c>
      <c r="F2641" s="1" t="str">
        <f>TEXT(Sales_tbl[[#This Row],[Order Date]],"MMM")</f>
        <v>Jul</v>
      </c>
      <c r="G2641" s="1" t="str">
        <f>TEXT(Sales_tbl[[#This Row],[Order Date]],"YYY")</f>
        <v>2016</v>
      </c>
      <c r="H2641" t="s">
        <v>13</v>
      </c>
      <c r="I2641">
        <v>2</v>
      </c>
      <c r="J2641" s="4">
        <v>12.42</v>
      </c>
      <c r="K2641" s="4">
        <v>24.84</v>
      </c>
    </row>
    <row r="2642" spans="1:11" x14ac:dyDescent="0.25">
      <c r="A2642" t="s">
        <v>30</v>
      </c>
      <c r="B2642" t="s">
        <v>68</v>
      </c>
      <c r="C2642" t="s">
        <v>11</v>
      </c>
      <c r="D2642" t="s">
        <v>400</v>
      </c>
      <c r="E2642" s="1">
        <v>42561</v>
      </c>
      <c r="F2642" s="1" t="str">
        <f>TEXT(Sales_tbl[[#This Row],[Order Date]],"MMM")</f>
        <v>Jul</v>
      </c>
      <c r="G2642" s="1" t="str">
        <f>TEXT(Sales_tbl[[#This Row],[Order Date]],"YYY")</f>
        <v>2016</v>
      </c>
      <c r="H2642" t="s">
        <v>20</v>
      </c>
      <c r="I2642">
        <v>1</v>
      </c>
      <c r="J2642" s="4">
        <v>16.32</v>
      </c>
      <c r="K2642" s="4">
        <v>16.32</v>
      </c>
    </row>
    <row r="2643" spans="1:11" x14ac:dyDescent="0.25">
      <c r="A2643" t="s">
        <v>9</v>
      </c>
      <c r="B2643" t="s">
        <v>14</v>
      </c>
      <c r="C2643" t="s">
        <v>11</v>
      </c>
      <c r="D2643" t="s">
        <v>235</v>
      </c>
      <c r="E2643" s="1">
        <v>42561</v>
      </c>
      <c r="F2643" s="1" t="str">
        <f>TEXT(Sales_tbl[[#This Row],[Order Date]],"MMM")</f>
        <v>Jul</v>
      </c>
      <c r="G2643" s="1" t="str">
        <f>TEXT(Sales_tbl[[#This Row],[Order Date]],"YYY")</f>
        <v>2016</v>
      </c>
      <c r="H2643" t="s">
        <v>20</v>
      </c>
      <c r="I2643">
        <v>10</v>
      </c>
      <c r="J2643" s="4">
        <v>16.32</v>
      </c>
      <c r="K2643" s="4">
        <v>163.19999999999999</v>
      </c>
    </row>
    <row r="2644" spans="1:11" x14ac:dyDescent="0.25">
      <c r="A2644" t="s">
        <v>9</v>
      </c>
      <c r="B2644" t="s">
        <v>14</v>
      </c>
      <c r="C2644" t="s">
        <v>11</v>
      </c>
      <c r="D2644" t="s">
        <v>199</v>
      </c>
      <c r="E2644" s="1">
        <v>42562</v>
      </c>
      <c r="F2644" s="1" t="str">
        <f>TEXT(Sales_tbl[[#This Row],[Order Date]],"MMM")</f>
        <v>Jul</v>
      </c>
      <c r="G2644" s="1" t="str">
        <f>TEXT(Sales_tbl[[#This Row],[Order Date]],"YYY")</f>
        <v>2016</v>
      </c>
      <c r="H2644" t="s">
        <v>13</v>
      </c>
      <c r="I2644">
        <v>8</v>
      </c>
      <c r="J2644" s="4">
        <v>12.42</v>
      </c>
      <c r="K2644" s="4">
        <v>99.36</v>
      </c>
    </row>
    <row r="2645" spans="1:11" x14ac:dyDescent="0.25">
      <c r="A2645" t="s">
        <v>16</v>
      </c>
      <c r="B2645" t="s">
        <v>17</v>
      </c>
      <c r="C2645" t="s">
        <v>18</v>
      </c>
      <c r="D2645" t="s">
        <v>37</v>
      </c>
      <c r="E2645" s="1">
        <v>42562</v>
      </c>
      <c r="F2645" s="1" t="str">
        <f>TEXT(Sales_tbl[[#This Row],[Order Date]],"MMM")</f>
        <v>Jul</v>
      </c>
      <c r="G2645" s="1" t="str">
        <f>TEXT(Sales_tbl[[#This Row],[Order Date]],"YYY")</f>
        <v>2016</v>
      </c>
      <c r="H2645" t="s">
        <v>27</v>
      </c>
      <c r="I2645">
        <v>9</v>
      </c>
      <c r="J2645" s="4">
        <v>53.35</v>
      </c>
      <c r="K2645" s="4">
        <v>480.15000000000003</v>
      </c>
    </row>
    <row r="2646" spans="1:11" x14ac:dyDescent="0.25">
      <c r="A2646" t="s">
        <v>30</v>
      </c>
      <c r="B2646" t="s">
        <v>10</v>
      </c>
      <c r="C2646" t="s">
        <v>11</v>
      </c>
      <c r="D2646" t="s">
        <v>528</v>
      </c>
      <c r="E2646" s="1">
        <v>42562</v>
      </c>
      <c r="F2646" s="1" t="str">
        <f>TEXT(Sales_tbl[[#This Row],[Order Date]],"MMM")</f>
        <v>Jul</v>
      </c>
      <c r="G2646" s="1" t="str">
        <f>TEXT(Sales_tbl[[#This Row],[Order Date]],"YYY")</f>
        <v>2016</v>
      </c>
      <c r="H2646" t="s">
        <v>13</v>
      </c>
      <c r="I2646">
        <v>7</v>
      </c>
      <c r="J2646" s="4">
        <v>12.42</v>
      </c>
      <c r="K2646" s="4">
        <v>86.94</v>
      </c>
    </row>
    <row r="2647" spans="1:11" x14ac:dyDescent="0.25">
      <c r="A2647" t="s">
        <v>16</v>
      </c>
      <c r="B2647" t="s">
        <v>52</v>
      </c>
      <c r="C2647" t="s">
        <v>18</v>
      </c>
      <c r="D2647" t="s">
        <v>272</v>
      </c>
      <c r="E2647" s="1">
        <v>42562</v>
      </c>
      <c r="F2647" s="1" t="str">
        <f>TEXT(Sales_tbl[[#This Row],[Order Date]],"MMM")</f>
        <v>Jul</v>
      </c>
      <c r="G2647" s="1" t="str">
        <f>TEXT(Sales_tbl[[#This Row],[Order Date]],"YYY")</f>
        <v>2016</v>
      </c>
      <c r="H2647" t="s">
        <v>13</v>
      </c>
      <c r="I2647">
        <v>1</v>
      </c>
      <c r="J2647" s="4">
        <v>12.42</v>
      </c>
      <c r="K2647" s="4">
        <v>12.42</v>
      </c>
    </row>
    <row r="2648" spans="1:11" x14ac:dyDescent="0.25">
      <c r="A2648" t="s">
        <v>25</v>
      </c>
      <c r="B2648" t="s">
        <v>34</v>
      </c>
      <c r="C2648" t="s">
        <v>18</v>
      </c>
      <c r="D2648" t="s">
        <v>482</v>
      </c>
      <c r="E2648" s="1">
        <v>42562</v>
      </c>
      <c r="F2648" s="1" t="str">
        <f>TEXT(Sales_tbl[[#This Row],[Order Date]],"MMM")</f>
        <v>Jul</v>
      </c>
      <c r="G2648" s="1" t="str">
        <f>TEXT(Sales_tbl[[#This Row],[Order Date]],"YYY")</f>
        <v>2016</v>
      </c>
      <c r="H2648" t="s">
        <v>24</v>
      </c>
      <c r="I2648">
        <v>2</v>
      </c>
      <c r="J2648" s="4">
        <v>17.829999999999998</v>
      </c>
      <c r="K2648" s="4">
        <v>35.659999999999997</v>
      </c>
    </row>
    <row r="2649" spans="1:11" x14ac:dyDescent="0.25">
      <c r="A2649" t="s">
        <v>25</v>
      </c>
      <c r="B2649" t="s">
        <v>122</v>
      </c>
      <c r="C2649" t="s">
        <v>18</v>
      </c>
      <c r="D2649" t="s">
        <v>476</v>
      </c>
      <c r="E2649" s="1">
        <v>42562</v>
      </c>
      <c r="F2649" s="1" t="str">
        <f>TEXT(Sales_tbl[[#This Row],[Order Date]],"MMM")</f>
        <v>Jul</v>
      </c>
      <c r="G2649" s="1" t="str">
        <f>TEXT(Sales_tbl[[#This Row],[Order Date]],"YYY")</f>
        <v>2016</v>
      </c>
      <c r="H2649" t="s">
        <v>27</v>
      </c>
      <c r="I2649">
        <v>8</v>
      </c>
      <c r="J2649" s="4">
        <v>53.35</v>
      </c>
      <c r="K2649" s="4">
        <v>426.8</v>
      </c>
    </row>
    <row r="2650" spans="1:11" x14ac:dyDescent="0.25">
      <c r="A2650" t="s">
        <v>25</v>
      </c>
      <c r="B2650" t="s">
        <v>52</v>
      </c>
      <c r="C2650" t="s">
        <v>18</v>
      </c>
      <c r="D2650" t="s">
        <v>360</v>
      </c>
      <c r="E2650" s="1">
        <v>42562</v>
      </c>
      <c r="F2650" s="1" t="str">
        <f>TEXT(Sales_tbl[[#This Row],[Order Date]],"MMM")</f>
        <v>Jul</v>
      </c>
      <c r="G2650" s="1" t="str">
        <f>TEXT(Sales_tbl[[#This Row],[Order Date]],"YYY")</f>
        <v>2016</v>
      </c>
      <c r="H2650" t="s">
        <v>13</v>
      </c>
      <c r="I2650">
        <v>5</v>
      </c>
      <c r="J2650" s="4">
        <v>12.42</v>
      </c>
      <c r="K2650" s="4">
        <v>62.1</v>
      </c>
    </row>
    <row r="2651" spans="1:11" x14ac:dyDescent="0.25">
      <c r="A2651" t="s">
        <v>25</v>
      </c>
      <c r="B2651" t="s">
        <v>52</v>
      </c>
      <c r="C2651" t="s">
        <v>18</v>
      </c>
      <c r="D2651" t="s">
        <v>53</v>
      </c>
      <c r="E2651" s="1">
        <v>42562</v>
      </c>
      <c r="F2651" s="1" t="str">
        <f>TEXT(Sales_tbl[[#This Row],[Order Date]],"MMM")</f>
        <v>Jul</v>
      </c>
      <c r="G2651" s="1" t="str">
        <f>TEXT(Sales_tbl[[#This Row],[Order Date]],"YYY")</f>
        <v>2016</v>
      </c>
      <c r="H2651" t="s">
        <v>24</v>
      </c>
      <c r="I2651">
        <v>2</v>
      </c>
      <c r="J2651" s="4">
        <v>17.829999999999998</v>
      </c>
      <c r="K2651" s="4">
        <v>35.659999999999997</v>
      </c>
    </row>
    <row r="2652" spans="1:11" x14ac:dyDescent="0.25">
      <c r="A2652" t="s">
        <v>9</v>
      </c>
      <c r="B2652" t="s">
        <v>14</v>
      </c>
      <c r="C2652" t="s">
        <v>11</v>
      </c>
      <c r="D2652" t="s">
        <v>333</v>
      </c>
      <c r="E2652" s="1">
        <v>42562</v>
      </c>
      <c r="F2652" s="1" t="str">
        <f>TEXT(Sales_tbl[[#This Row],[Order Date]],"MMM")</f>
        <v>Jul</v>
      </c>
      <c r="G2652" s="1" t="str">
        <f>TEXT(Sales_tbl[[#This Row],[Order Date]],"YYY")</f>
        <v>2016</v>
      </c>
      <c r="H2652" t="s">
        <v>13</v>
      </c>
      <c r="I2652">
        <v>8</v>
      </c>
      <c r="J2652" s="4">
        <v>12.42</v>
      </c>
      <c r="K2652" s="4">
        <v>99.36</v>
      </c>
    </row>
    <row r="2653" spans="1:11" x14ac:dyDescent="0.25">
      <c r="A2653" t="s">
        <v>30</v>
      </c>
      <c r="B2653" t="s">
        <v>68</v>
      </c>
      <c r="C2653" t="s">
        <v>11</v>
      </c>
      <c r="D2653" t="s">
        <v>462</v>
      </c>
      <c r="E2653" s="1">
        <v>42562</v>
      </c>
      <c r="F2653" s="1" t="str">
        <f>TEXT(Sales_tbl[[#This Row],[Order Date]],"MMM")</f>
        <v>Jul</v>
      </c>
      <c r="G2653" s="1" t="str">
        <f>TEXT(Sales_tbl[[#This Row],[Order Date]],"YYY")</f>
        <v>2016</v>
      </c>
      <c r="H2653" t="s">
        <v>24</v>
      </c>
      <c r="I2653">
        <v>9</v>
      </c>
      <c r="J2653" s="4">
        <v>17.829999999999998</v>
      </c>
      <c r="K2653" s="4">
        <v>160.46999999999997</v>
      </c>
    </row>
    <row r="2654" spans="1:11" x14ac:dyDescent="0.25">
      <c r="A2654" t="s">
        <v>9</v>
      </c>
      <c r="B2654" t="s">
        <v>68</v>
      </c>
      <c r="C2654" t="s">
        <v>11</v>
      </c>
      <c r="D2654" t="s">
        <v>386</v>
      </c>
      <c r="E2654" s="1">
        <v>42562</v>
      </c>
      <c r="F2654" s="1" t="str">
        <f>TEXT(Sales_tbl[[#This Row],[Order Date]],"MMM")</f>
        <v>Jul</v>
      </c>
      <c r="G2654" s="1" t="str">
        <f>TEXT(Sales_tbl[[#This Row],[Order Date]],"YYY")</f>
        <v>2016</v>
      </c>
      <c r="H2654" t="s">
        <v>13</v>
      </c>
      <c r="I2654">
        <v>6</v>
      </c>
      <c r="J2654" s="4">
        <v>12.42</v>
      </c>
      <c r="K2654" s="4">
        <v>74.52</v>
      </c>
    </row>
    <row r="2655" spans="1:11" x14ac:dyDescent="0.25">
      <c r="A2655" t="s">
        <v>46</v>
      </c>
      <c r="B2655" t="s">
        <v>10</v>
      </c>
      <c r="C2655" t="s">
        <v>11</v>
      </c>
      <c r="D2655" t="s">
        <v>101</v>
      </c>
      <c r="E2655" s="1">
        <v>42562</v>
      </c>
      <c r="F2655" s="1" t="str">
        <f>TEXT(Sales_tbl[[#This Row],[Order Date]],"MMM")</f>
        <v>Jul</v>
      </c>
      <c r="G2655" s="1" t="str">
        <f>TEXT(Sales_tbl[[#This Row],[Order Date]],"YYY")</f>
        <v>2016</v>
      </c>
      <c r="H2655" t="s">
        <v>20</v>
      </c>
      <c r="I2655">
        <v>9</v>
      </c>
      <c r="J2655" s="4">
        <v>16.32</v>
      </c>
      <c r="K2655" s="4">
        <v>146.88</v>
      </c>
    </row>
    <row r="2656" spans="1:11" x14ac:dyDescent="0.25">
      <c r="A2656" t="s">
        <v>46</v>
      </c>
      <c r="B2656" t="s">
        <v>14</v>
      </c>
      <c r="C2656" t="s">
        <v>11</v>
      </c>
      <c r="D2656" t="s">
        <v>43</v>
      </c>
      <c r="E2656" s="1">
        <v>42563</v>
      </c>
      <c r="F2656" s="1" t="str">
        <f>TEXT(Sales_tbl[[#This Row],[Order Date]],"MMM")</f>
        <v>Jul</v>
      </c>
      <c r="G2656" s="1" t="str">
        <f>TEXT(Sales_tbl[[#This Row],[Order Date]],"YYY")</f>
        <v>2016</v>
      </c>
      <c r="H2656" t="s">
        <v>24</v>
      </c>
      <c r="I2656">
        <v>6</v>
      </c>
      <c r="J2656" s="4">
        <v>17.829999999999998</v>
      </c>
      <c r="K2656" s="4">
        <v>106.97999999999999</v>
      </c>
    </row>
    <row r="2657" spans="1:11" x14ac:dyDescent="0.25">
      <c r="A2657" t="s">
        <v>25</v>
      </c>
      <c r="B2657" t="s">
        <v>34</v>
      </c>
      <c r="C2657" t="s">
        <v>18</v>
      </c>
      <c r="D2657" t="s">
        <v>483</v>
      </c>
      <c r="E2657" s="1">
        <v>42563</v>
      </c>
      <c r="F2657" s="1" t="str">
        <f>TEXT(Sales_tbl[[#This Row],[Order Date]],"MMM")</f>
        <v>Jul</v>
      </c>
      <c r="G2657" s="1" t="str">
        <f>TEXT(Sales_tbl[[#This Row],[Order Date]],"YYY")</f>
        <v>2016</v>
      </c>
      <c r="H2657" t="s">
        <v>20</v>
      </c>
      <c r="I2657">
        <v>4</v>
      </c>
      <c r="J2657" s="4">
        <v>16.32</v>
      </c>
      <c r="K2657" s="4">
        <v>65.28</v>
      </c>
    </row>
    <row r="2658" spans="1:11" x14ac:dyDescent="0.25">
      <c r="A2658" t="s">
        <v>9</v>
      </c>
      <c r="B2658" t="s">
        <v>21</v>
      </c>
      <c r="C2658" t="s">
        <v>11</v>
      </c>
      <c r="D2658" t="s">
        <v>543</v>
      </c>
      <c r="E2658" s="1">
        <v>42563</v>
      </c>
      <c r="F2658" s="1" t="str">
        <f>TEXT(Sales_tbl[[#This Row],[Order Date]],"MMM")</f>
        <v>Jul</v>
      </c>
      <c r="G2658" s="1" t="str">
        <f>TEXT(Sales_tbl[[#This Row],[Order Date]],"YYY")</f>
        <v>2016</v>
      </c>
      <c r="H2658" t="s">
        <v>13</v>
      </c>
      <c r="I2658">
        <v>9</v>
      </c>
      <c r="J2658" s="4">
        <v>12.42</v>
      </c>
      <c r="K2658" s="4">
        <v>111.78</v>
      </c>
    </row>
    <row r="2659" spans="1:11" x14ac:dyDescent="0.25">
      <c r="A2659" t="s">
        <v>9</v>
      </c>
      <c r="B2659" t="s">
        <v>21</v>
      </c>
      <c r="C2659" t="s">
        <v>11</v>
      </c>
      <c r="D2659" t="s">
        <v>392</v>
      </c>
      <c r="E2659" s="1">
        <v>42563</v>
      </c>
      <c r="F2659" s="1" t="str">
        <f>TEXT(Sales_tbl[[#This Row],[Order Date]],"MMM")</f>
        <v>Jul</v>
      </c>
      <c r="G2659" s="1" t="str">
        <f>TEXT(Sales_tbl[[#This Row],[Order Date]],"YYY")</f>
        <v>2016</v>
      </c>
      <c r="H2659" t="s">
        <v>13</v>
      </c>
      <c r="I2659">
        <v>9</v>
      </c>
      <c r="J2659" s="4">
        <v>12.42</v>
      </c>
      <c r="K2659" s="4">
        <v>111.78</v>
      </c>
    </row>
    <row r="2660" spans="1:11" x14ac:dyDescent="0.25">
      <c r="A2660" t="s">
        <v>30</v>
      </c>
      <c r="B2660" t="s">
        <v>14</v>
      </c>
      <c r="C2660" t="s">
        <v>11</v>
      </c>
      <c r="D2660" t="s">
        <v>224</v>
      </c>
      <c r="E2660" s="1">
        <v>42563</v>
      </c>
      <c r="F2660" s="1" t="str">
        <f>TEXT(Sales_tbl[[#This Row],[Order Date]],"MMM")</f>
        <v>Jul</v>
      </c>
      <c r="G2660" s="1" t="str">
        <f>TEXT(Sales_tbl[[#This Row],[Order Date]],"YYY")</f>
        <v>2016</v>
      </c>
      <c r="H2660" t="s">
        <v>27</v>
      </c>
      <c r="I2660">
        <v>8</v>
      </c>
      <c r="J2660" s="4">
        <v>53.35</v>
      </c>
      <c r="K2660" s="4">
        <v>426.8</v>
      </c>
    </row>
    <row r="2661" spans="1:11" x14ac:dyDescent="0.25">
      <c r="A2661" t="s">
        <v>25</v>
      </c>
      <c r="B2661" t="s">
        <v>17</v>
      </c>
      <c r="C2661" t="s">
        <v>18</v>
      </c>
      <c r="D2661" t="s">
        <v>294</v>
      </c>
      <c r="E2661" s="1">
        <v>42563</v>
      </c>
      <c r="F2661" s="1" t="str">
        <f>TEXT(Sales_tbl[[#This Row],[Order Date]],"MMM")</f>
        <v>Jul</v>
      </c>
      <c r="G2661" s="1" t="str">
        <f>TEXT(Sales_tbl[[#This Row],[Order Date]],"YYY")</f>
        <v>2016</v>
      </c>
      <c r="H2661" t="s">
        <v>24</v>
      </c>
      <c r="I2661">
        <v>7</v>
      </c>
      <c r="J2661" s="4">
        <v>17.829999999999998</v>
      </c>
      <c r="K2661" s="4">
        <v>124.80999999999999</v>
      </c>
    </row>
    <row r="2662" spans="1:11" x14ac:dyDescent="0.25">
      <c r="A2662" t="s">
        <v>30</v>
      </c>
      <c r="B2662" t="s">
        <v>68</v>
      </c>
      <c r="C2662" t="s">
        <v>11</v>
      </c>
      <c r="D2662" t="s">
        <v>336</v>
      </c>
      <c r="E2662" s="1">
        <v>42563</v>
      </c>
      <c r="F2662" s="1" t="str">
        <f>TEXT(Sales_tbl[[#This Row],[Order Date]],"MMM")</f>
        <v>Jul</v>
      </c>
      <c r="G2662" s="1" t="str">
        <f>TEXT(Sales_tbl[[#This Row],[Order Date]],"YYY")</f>
        <v>2016</v>
      </c>
      <c r="H2662" t="s">
        <v>13</v>
      </c>
      <c r="I2662">
        <v>5</v>
      </c>
      <c r="J2662" s="4">
        <v>12.42</v>
      </c>
      <c r="K2662" s="4">
        <v>62.1</v>
      </c>
    </row>
    <row r="2663" spans="1:11" x14ac:dyDescent="0.25">
      <c r="A2663" t="s">
        <v>9</v>
      </c>
      <c r="B2663" t="s">
        <v>14</v>
      </c>
      <c r="C2663" t="s">
        <v>11</v>
      </c>
      <c r="D2663" t="s">
        <v>461</v>
      </c>
      <c r="E2663" s="1">
        <v>42563</v>
      </c>
      <c r="F2663" s="1" t="str">
        <f>TEXT(Sales_tbl[[#This Row],[Order Date]],"MMM")</f>
        <v>Jul</v>
      </c>
      <c r="G2663" s="1" t="str">
        <f>TEXT(Sales_tbl[[#This Row],[Order Date]],"YYY")</f>
        <v>2016</v>
      </c>
      <c r="H2663" t="s">
        <v>13</v>
      </c>
      <c r="I2663">
        <v>1</v>
      </c>
      <c r="J2663" s="4">
        <v>12.42</v>
      </c>
      <c r="K2663" s="4">
        <v>12.42</v>
      </c>
    </row>
    <row r="2664" spans="1:11" x14ac:dyDescent="0.25">
      <c r="A2664" t="s">
        <v>46</v>
      </c>
      <c r="B2664" t="s">
        <v>10</v>
      </c>
      <c r="C2664" t="s">
        <v>11</v>
      </c>
      <c r="D2664" t="s">
        <v>335</v>
      </c>
      <c r="E2664" s="1">
        <v>42563</v>
      </c>
      <c r="F2664" s="1" t="str">
        <f>TEXT(Sales_tbl[[#This Row],[Order Date]],"MMM")</f>
        <v>Jul</v>
      </c>
      <c r="G2664" s="1" t="str">
        <f>TEXT(Sales_tbl[[#This Row],[Order Date]],"YYY")</f>
        <v>2016</v>
      </c>
      <c r="H2664" t="s">
        <v>27</v>
      </c>
      <c r="I2664">
        <v>8</v>
      </c>
      <c r="J2664" s="4">
        <v>53.35</v>
      </c>
      <c r="K2664" s="4">
        <v>426.8</v>
      </c>
    </row>
    <row r="2665" spans="1:11" x14ac:dyDescent="0.25">
      <c r="A2665" t="s">
        <v>25</v>
      </c>
      <c r="B2665" t="s">
        <v>17</v>
      </c>
      <c r="C2665" t="s">
        <v>18</v>
      </c>
      <c r="D2665" t="s">
        <v>422</v>
      </c>
      <c r="E2665" s="1">
        <v>42563</v>
      </c>
      <c r="F2665" s="1" t="str">
        <f>TEXT(Sales_tbl[[#This Row],[Order Date]],"MMM")</f>
        <v>Jul</v>
      </c>
      <c r="G2665" s="1" t="str">
        <f>TEXT(Sales_tbl[[#This Row],[Order Date]],"YYY")</f>
        <v>2016</v>
      </c>
      <c r="H2665" t="s">
        <v>13</v>
      </c>
      <c r="I2665">
        <v>3</v>
      </c>
      <c r="J2665" s="4">
        <v>12.42</v>
      </c>
      <c r="K2665" s="4">
        <v>37.26</v>
      </c>
    </row>
    <row r="2666" spans="1:11" x14ac:dyDescent="0.25">
      <c r="A2666" t="s">
        <v>9</v>
      </c>
      <c r="B2666" t="s">
        <v>68</v>
      </c>
      <c r="C2666" t="s">
        <v>11</v>
      </c>
      <c r="D2666" t="s">
        <v>69</v>
      </c>
      <c r="E2666" s="1">
        <v>42563</v>
      </c>
      <c r="F2666" s="1" t="str">
        <f>TEXT(Sales_tbl[[#This Row],[Order Date]],"MMM")</f>
        <v>Jul</v>
      </c>
      <c r="G2666" s="1" t="str">
        <f>TEXT(Sales_tbl[[#This Row],[Order Date]],"YYY")</f>
        <v>2016</v>
      </c>
      <c r="H2666" t="s">
        <v>13</v>
      </c>
      <c r="I2666">
        <v>9</v>
      </c>
      <c r="J2666" s="4">
        <v>12.42</v>
      </c>
      <c r="K2666" s="4">
        <v>111.78</v>
      </c>
    </row>
    <row r="2667" spans="1:11" x14ac:dyDescent="0.25">
      <c r="A2667" t="s">
        <v>46</v>
      </c>
      <c r="B2667" t="s">
        <v>10</v>
      </c>
      <c r="C2667" t="s">
        <v>11</v>
      </c>
      <c r="D2667" t="s">
        <v>106</v>
      </c>
      <c r="E2667" s="1">
        <v>42563</v>
      </c>
      <c r="F2667" s="1" t="str">
        <f>TEXT(Sales_tbl[[#This Row],[Order Date]],"MMM")</f>
        <v>Jul</v>
      </c>
      <c r="G2667" s="1" t="str">
        <f>TEXT(Sales_tbl[[#This Row],[Order Date]],"YYY")</f>
        <v>2016</v>
      </c>
      <c r="H2667" t="s">
        <v>27</v>
      </c>
      <c r="I2667">
        <v>5</v>
      </c>
      <c r="J2667" s="4">
        <v>53.35</v>
      </c>
      <c r="K2667" s="4">
        <v>266.75</v>
      </c>
    </row>
    <row r="2668" spans="1:11" x14ac:dyDescent="0.25">
      <c r="A2668" t="s">
        <v>30</v>
      </c>
      <c r="B2668" t="s">
        <v>10</v>
      </c>
      <c r="C2668" t="s">
        <v>11</v>
      </c>
      <c r="D2668" t="s">
        <v>104</v>
      </c>
      <c r="E2668" s="1">
        <v>42563</v>
      </c>
      <c r="F2668" s="1" t="str">
        <f>TEXT(Sales_tbl[[#This Row],[Order Date]],"MMM")</f>
        <v>Jul</v>
      </c>
      <c r="G2668" s="1" t="str">
        <f>TEXT(Sales_tbl[[#This Row],[Order Date]],"YYY")</f>
        <v>2016</v>
      </c>
      <c r="H2668" t="s">
        <v>27</v>
      </c>
      <c r="I2668">
        <v>7</v>
      </c>
      <c r="J2668" s="4">
        <v>53.35</v>
      </c>
      <c r="K2668" s="4">
        <v>373.45</v>
      </c>
    </row>
    <row r="2669" spans="1:11" x14ac:dyDescent="0.25">
      <c r="A2669" t="s">
        <v>9</v>
      </c>
      <c r="B2669" t="s">
        <v>14</v>
      </c>
      <c r="C2669" t="s">
        <v>11</v>
      </c>
      <c r="D2669" t="s">
        <v>15</v>
      </c>
      <c r="E2669" s="1">
        <v>42563</v>
      </c>
      <c r="F2669" s="1" t="str">
        <f>TEXT(Sales_tbl[[#This Row],[Order Date]],"MMM")</f>
        <v>Jul</v>
      </c>
      <c r="G2669" s="1" t="str">
        <f>TEXT(Sales_tbl[[#This Row],[Order Date]],"YYY")</f>
        <v>2016</v>
      </c>
      <c r="H2669" t="s">
        <v>20</v>
      </c>
      <c r="I2669">
        <v>4</v>
      </c>
      <c r="J2669" s="4">
        <v>16.32</v>
      </c>
      <c r="K2669" s="4">
        <v>65.28</v>
      </c>
    </row>
    <row r="2670" spans="1:11" x14ac:dyDescent="0.25">
      <c r="A2670" t="s">
        <v>9</v>
      </c>
      <c r="B2670" t="s">
        <v>68</v>
      </c>
      <c r="C2670" t="s">
        <v>11</v>
      </c>
      <c r="D2670" t="s">
        <v>490</v>
      </c>
      <c r="E2670" s="1">
        <v>42563</v>
      </c>
      <c r="F2670" s="1" t="str">
        <f>TEXT(Sales_tbl[[#This Row],[Order Date]],"MMM")</f>
        <v>Jul</v>
      </c>
      <c r="G2670" s="1" t="str">
        <f>TEXT(Sales_tbl[[#This Row],[Order Date]],"YYY")</f>
        <v>2016</v>
      </c>
      <c r="H2670" t="s">
        <v>24</v>
      </c>
      <c r="I2670">
        <v>8</v>
      </c>
      <c r="J2670" s="4">
        <v>17.829999999999998</v>
      </c>
      <c r="K2670" s="4">
        <v>142.63999999999999</v>
      </c>
    </row>
    <row r="2671" spans="1:11" x14ac:dyDescent="0.25">
      <c r="A2671" t="s">
        <v>46</v>
      </c>
      <c r="B2671" t="s">
        <v>10</v>
      </c>
      <c r="C2671" t="s">
        <v>11</v>
      </c>
      <c r="D2671" t="s">
        <v>263</v>
      </c>
      <c r="E2671" s="1">
        <v>42563</v>
      </c>
      <c r="F2671" s="1" t="str">
        <f>TEXT(Sales_tbl[[#This Row],[Order Date]],"MMM")</f>
        <v>Jul</v>
      </c>
      <c r="G2671" s="1" t="str">
        <f>TEXT(Sales_tbl[[#This Row],[Order Date]],"YYY")</f>
        <v>2016</v>
      </c>
      <c r="H2671" t="s">
        <v>24</v>
      </c>
      <c r="I2671">
        <v>5</v>
      </c>
      <c r="J2671" s="4">
        <v>17.829999999999998</v>
      </c>
      <c r="K2671" s="4">
        <v>89.149999999999991</v>
      </c>
    </row>
    <row r="2672" spans="1:11" x14ac:dyDescent="0.25">
      <c r="A2672" t="s">
        <v>25</v>
      </c>
      <c r="B2672" t="s">
        <v>34</v>
      </c>
      <c r="C2672" t="s">
        <v>18</v>
      </c>
      <c r="D2672" t="s">
        <v>276</v>
      </c>
      <c r="E2672" s="1">
        <v>42564</v>
      </c>
      <c r="F2672" s="1" t="str">
        <f>TEXT(Sales_tbl[[#This Row],[Order Date]],"MMM")</f>
        <v>Jul</v>
      </c>
      <c r="G2672" s="1" t="str">
        <f>TEXT(Sales_tbl[[#This Row],[Order Date]],"YYY")</f>
        <v>2016</v>
      </c>
      <c r="H2672" t="s">
        <v>13</v>
      </c>
      <c r="I2672">
        <v>10</v>
      </c>
      <c r="J2672" s="4">
        <v>12.42</v>
      </c>
      <c r="K2672" s="4">
        <v>124.2</v>
      </c>
    </row>
    <row r="2673" spans="1:11" x14ac:dyDescent="0.25">
      <c r="A2673" t="s">
        <v>9</v>
      </c>
      <c r="B2673" t="s">
        <v>14</v>
      </c>
      <c r="C2673" t="s">
        <v>11</v>
      </c>
      <c r="D2673" t="s">
        <v>442</v>
      </c>
      <c r="E2673" s="1">
        <v>42564</v>
      </c>
      <c r="F2673" s="1" t="str">
        <f>TEXT(Sales_tbl[[#This Row],[Order Date]],"MMM")</f>
        <v>Jul</v>
      </c>
      <c r="G2673" s="1" t="str">
        <f>TEXT(Sales_tbl[[#This Row],[Order Date]],"YYY")</f>
        <v>2016</v>
      </c>
      <c r="H2673" t="s">
        <v>20</v>
      </c>
      <c r="I2673">
        <v>6</v>
      </c>
      <c r="J2673" s="4">
        <v>16.32</v>
      </c>
      <c r="K2673" s="4">
        <v>97.92</v>
      </c>
    </row>
    <row r="2674" spans="1:11" x14ac:dyDescent="0.25">
      <c r="A2674" t="s">
        <v>9</v>
      </c>
      <c r="B2674" t="s">
        <v>14</v>
      </c>
      <c r="C2674" t="s">
        <v>11</v>
      </c>
      <c r="D2674" t="s">
        <v>95</v>
      </c>
      <c r="E2674" s="1">
        <v>42564</v>
      </c>
      <c r="F2674" s="1" t="str">
        <f>TEXT(Sales_tbl[[#This Row],[Order Date]],"MMM")</f>
        <v>Jul</v>
      </c>
      <c r="G2674" s="1" t="str">
        <f>TEXT(Sales_tbl[[#This Row],[Order Date]],"YYY")</f>
        <v>2016</v>
      </c>
      <c r="H2674" t="s">
        <v>13</v>
      </c>
      <c r="I2674">
        <v>9</v>
      </c>
      <c r="J2674" s="4">
        <v>12.42</v>
      </c>
      <c r="K2674" s="4">
        <v>111.78</v>
      </c>
    </row>
    <row r="2675" spans="1:11" x14ac:dyDescent="0.25">
      <c r="A2675" t="s">
        <v>9</v>
      </c>
      <c r="B2675" t="s">
        <v>21</v>
      </c>
      <c r="C2675" t="s">
        <v>11</v>
      </c>
      <c r="D2675" t="s">
        <v>171</v>
      </c>
      <c r="E2675" s="1">
        <v>42564</v>
      </c>
      <c r="F2675" s="1" t="str">
        <f>TEXT(Sales_tbl[[#This Row],[Order Date]],"MMM")</f>
        <v>Jul</v>
      </c>
      <c r="G2675" s="1" t="str">
        <f>TEXT(Sales_tbl[[#This Row],[Order Date]],"YYY")</f>
        <v>2016</v>
      </c>
      <c r="H2675" t="s">
        <v>13</v>
      </c>
      <c r="I2675">
        <v>5</v>
      </c>
      <c r="J2675" s="4">
        <v>12.42</v>
      </c>
      <c r="K2675" s="4">
        <v>62.1</v>
      </c>
    </row>
    <row r="2676" spans="1:11" x14ac:dyDescent="0.25">
      <c r="A2676" t="s">
        <v>9</v>
      </c>
      <c r="B2676" t="s">
        <v>14</v>
      </c>
      <c r="C2676" t="s">
        <v>11</v>
      </c>
      <c r="D2676" t="s">
        <v>205</v>
      </c>
      <c r="E2676" s="1">
        <v>42564</v>
      </c>
      <c r="F2676" s="1" t="str">
        <f>TEXT(Sales_tbl[[#This Row],[Order Date]],"MMM")</f>
        <v>Jul</v>
      </c>
      <c r="G2676" s="1" t="str">
        <f>TEXT(Sales_tbl[[#This Row],[Order Date]],"YYY")</f>
        <v>2016</v>
      </c>
      <c r="H2676" t="s">
        <v>13</v>
      </c>
      <c r="I2676">
        <v>1</v>
      </c>
      <c r="J2676" s="4">
        <v>12.42</v>
      </c>
      <c r="K2676" s="4">
        <v>12.42</v>
      </c>
    </row>
    <row r="2677" spans="1:11" x14ac:dyDescent="0.25">
      <c r="A2677" t="s">
        <v>25</v>
      </c>
      <c r="B2677" t="s">
        <v>17</v>
      </c>
      <c r="C2677" t="s">
        <v>18</v>
      </c>
      <c r="D2677" t="s">
        <v>174</v>
      </c>
      <c r="E2677" s="1">
        <v>42564</v>
      </c>
      <c r="F2677" s="1" t="str">
        <f>TEXT(Sales_tbl[[#This Row],[Order Date]],"MMM")</f>
        <v>Jul</v>
      </c>
      <c r="G2677" s="1" t="str">
        <f>TEXT(Sales_tbl[[#This Row],[Order Date]],"YYY")</f>
        <v>2016</v>
      </c>
      <c r="H2677" t="s">
        <v>13</v>
      </c>
      <c r="I2677">
        <v>3</v>
      </c>
      <c r="J2677" s="4">
        <v>12.42</v>
      </c>
      <c r="K2677" s="4">
        <v>37.26</v>
      </c>
    </row>
    <row r="2678" spans="1:11" x14ac:dyDescent="0.25">
      <c r="A2678" t="s">
        <v>30</v>
      </c>
      <c r="B2678" t="s">
        <v>14</v>
      </c>
      <c r="C2678" t="s">
        <v>11</v>
      </c>
      <c r="D2678" t="s">
        <v>316</v>
      </c>
      <c r="E2678" s="1">
        <v>42564</v>
      </c>
      <c r="F2678" s="1" t="str">
        <f>TEXT(Sales_tbl[[#This Row],[Order Date]],"MMM")</f>
        <v>Jul</v>
      </c>
      <c r="G2678" s="1" t="str">
        <f>TEXT(Sales_tbl[[#This Row],[Order Date]],"YYY")</f>
        <v>2016</v>
      </c>
      <c r="H2678" t="s">
        <v>13</v>
      </c>
      <c r="I2678">
        <v>10</v>
      </c>
      <c r="J2678" s="4">
        <v>12.42</v>
      </c>
      <c r="K2678" s="4">
        <v>124.2</v>
      </c>
    </row>
    <row r="2679" spans="1:11" x14ac:dyDescent="0.25">
      <c r="A2679" t="s">
        <v>9</v>
      </c>
      <c r="B2679" t="s">
        <v>14</v>
      </c>
      <c r="C2679" t="s">
        <v>11</v>
      </c>
      <c r="D2679" t="s">
        <v>255</v>
      </c>
      <c r="E2679" s="1">
        <v>42564</v>
      </c>
      <c r="F2679" s="1" t="str">
        <f>TEXT(Sales_tbl[[#This Row],[Order Date]],"MMM")</f>
        <v>Jul</v>
      </c>
      <c r="G2679" s="1" t="str">
        <f>TEXT(Sales_tbl[[#This Row],[Order Date]],"YYY")</f>
        <v>2016</v>
      </c>
      <c r="H2679" t="s">
        <v>27</v>
      </c>
      <c r="I2679">
        <v>7</v>
      </c>
      <c r="J2679" s="4">
        <v>53.35</v>
      </c>
      <c r="K2679" s="4">
        <v>373.45</v>
      </c>
    </row>
    <row r="2680" spans="1:11" x14ac:dyDescent="0.25">
      <c r="A2680" t="s">
        <v>30</v>
      </c>
      <c r="B2680" t="s">
        <v>10</v>
      </c>
      <c r="C2680" t="s">
        <v>11</v>
      </c>
      <c r="D2680" t="s">
        <v>395</v>
      </c>
      <c r="E2680" s="1">
        <v>42564</v>
      </c>
      <c r="F2680" s="1" t="str">
        <f>TEXT(Sales_tbl[[#This Row],[Order Date]],"MMM")</f>
        <v>Jul</v>
      </c>
      <c r="G2680" s="1" t="str">
        <f>TEXT(Sales_tbl[[#This Row],[Order Date]],"YYY")</f>
        <v>2016</v>
      </c>
      <c r="H2680" t="s">
        <v>20</v>
      </c>
      <c r="I2680">
        <v>9</v>
      </c>
      <c r="J2680" s="4">
        <v>16.32</v>
      </c>
      <c r="K2680" s="4">
        <v>146.88</v>
      </c>
    </row>
    <row r="2681" spans="1:11" x14ac:dyDescent="0.25">
      <c r="A2681" t="s">
        <v>9</v>
      </c>
      <c r="B2681" t="s">
        <v>68</v>
      </c>
      <c r="C2681" t="s">
        <v>11</v>
      </c>
      <c r="D2681" t="s">
        <v>386</v>
      </c>
      <c r="E2681" s="1">
        <v>42564</v>
      </c>
      <c r="F2681" s="1" t="str">
        <f>TEXT(Sales_tbl[[#This Row],[Order Date]],"MMM")</f>
        <v>Jul</v>
      </c>
      <c r="G2681" s="1" t="str">
        <f>TEXT(Sales_tbl[[#This Row],[Order Date]],"YYY")</f>
        <v>2016</v>
      </c>
      <c r="H2681" t="s">
        <v>24</v>
      </c>
      <c r="I2681">
        <v>5</v>
      </c>
      <c r="J2681" s="4">
        <v>17.829999999999998</v>
      </c>
      <c r="K2681" s="4">
        <v>89.149999999999991</v>
      </c>
    </row>
    <row r="2682" spans="1:11" x14ac:dyDescent="0.25">
      <c r="A2682" t="s">
        <v>25</v>
      </c>
      <c r="B2682" t="s">
        <v>34</v>
      </c>
      <c r="C2682" t="s">
        <v>18</v>
      </c>
      <c r="D2682" t="s">
        <v>116</v>
      </c>
      <c r="E2682" s="1">
        <v>42564</v>
      </c>
      <c r="F2682" s="1" t="str">
        <f>TEXT(Sales_tbl[[#This Row],[Order Date]],"MMM")</f>
        <v>Jul</v>
      </c>
      <c r="G2682" s="1" t="str">
        <f>TEXT(Sales_tbl[[#This Row],[Order Date]],"YYY")</f>
        <v>2016</v>
      </c>
      <c r="H2682" t="s">
        <v>20</v>
      </c>
      <c r="I2682">
        <v>9</v>
      </c>
      <c r="J2682" s="4">
        <v>16.32</v>
      </c>
      <c r="K2682" s="4">
        <v>146.88</v>
      </c>
    </row>
    <row r="2683" spans="1:11" x14ac:dyDescent="0.25">
      <c r="A2683" t="s">
        <v>25</v>
      </c>
      <c r="B2683" t="s">
        <v>17</v>
      </c>
      <c r="C2683" t="s">
        <v>18</v>
      </c>
      <c r="D2683" t="s">
        <v>523</v>
      </c>
      <c r="E2683" s="1">
        <v>42564</v>
      </c>
      <c r="F2683" s="1" t="str">
        <f>TEXT(Sales_tbl[[#This Row],[Order Date]],"MMM")</f>
        <v>Jul</v>
      </c>
      <c r="G2683" s="1" t="str">
        <f>TEXT(Sales_tbl[[#This Row],[Order Date]],"YYY")</f>
        <v>2016</v>
      </c>
      <c r="H2683" t="s">
        <v>20</v>
      </c>
      <c r="I2683">
        <v>9</v>
      </c>
      <c r="J2683" s="4">
        <v>16.32</v>
      </c>
      <c r="K2683" s="4">
        <v>146.88</v>
      </c>
    </row>
    <row r="2684" spans="1:11" x14ac:dyDescent="0.25">
      <c r="A2684" t="s">
        <v>9</v>
      </c>
      <c r="B2684" t="s">
        <v>10</v>
      </c>
      <c r="C2684" t="s">
        <v>11</v>
      </c>
      <c r="D2684" t="s">
        <v>370</v>
      </c>
      <c r="E2684" s="1">
        <v>42564</v>
      </c>
      <c r="F2684" s="1" t="str">
        <f>TEXT(Sales_tbl[[#This Row],[Order Date]],"MMM")</f>
        <v>Jul</v>
      </c>
      <c r="G2684" s="1" t="str">
        <f>TEXT(Sales_tbl[[#This Row],[Order Date]],"YYY")</f>
        <v>2016</v>
      </c>
      <c r="H2684" t="s">
        <v>13</v>
      </c>
      <c r="I2684">
        <v>6</v>
      </c>
      <c r="J2684" s="4">
        <v>12.42</v>
      </c>
      <c r="K2684" s="4">
        <v>74.52</v>
      </c>
    </row>
    <row r="2685" spans="1:11" x14ac:dyDescent="0.25">
      <c r="A2685" t="s">
        <v>9</v>
      </c>
      <c r="B2685" t="s">
        <v>21</v>
      </c>
      <c r="C2685" t="s">
        <v>11</v>
      </c>
      <c r="D2685" t="s">
        <v>271</v>
      </c>
      <c r="E2685" s="1">
        <v>42565</v>
      </c>
      <c r="F2685" s="1" t="str">
        <f>TEXT(Sales_tbl[[#This Row],[Order Date]],"MMM")</f>
        <v>Jul</v>
      </c>
      <c r="G2685" s="1" t="str">
        <f>TEXT(Sales_tbl[[#This Row],[Order Date]],"YYY")</f>
        <v>2016</v>
      </c>
      <c r="H2685" t="s">
        <v>20</v>
      </c>
      <c r="I2685">
        <v>3</v>
      </c>
      <c r="J2685" s="4">
        <v>16.32</v>
      </c>
      <c r="K2685" s="4">
        <v>48.96</v>
      </c>
    </row>
    <row r="2686" spans="1:11" x14ac:dyDescent="0.25">
      <c r="A2686" t="s">
        <v>9</v>
      </c>
      <c r="B2686" t="s">
        <v>14</v>
      </c>
      <c r="C2686" t="s">
        <v>11</v>
      </c>
      <c r="D2686" t="s">
        <v>343</v>
      </c>
      <c r="E2686" s="1">
        <v>42565</v>
      </c>
      <c r="F2686" s="1" t="str">
        <f>TEXT(Sales_tbl[[#This Row],[Order Date]],"MMM")</f>
        <v>Jul</v>
      </c>
      <c r="G2686" s="1" t="str">
        <f>TEXT(Sales_tbl[[#This Row],[Order Date]],"YYY")</f>
        <v>2016</v>
      </c>
      <c r="H2686" t="s">
        <v>24</v>
      </c>
      <c r="I2686">
        <v>4</v>
      </c>
      <c r="J2686" s="4">
        <v>17.829999999999998</v>
      </c>
      <c r="K2686" s="4">
        <v>71.319999999999993</v>
      </c>
    </row>
    <row r="2687" spans="1:11" x14ac:dyDescent="0.25">
      <c r="A2687" t="s">
        <v>30</v>
      </c>
      <c r="B2687" t="s">
        <v>14</v>
      </c>
      <c r="C2687" t="s">
        <v>11</v>
      </c>
      <c r="D2687" t="s">
        <v>499</v>
      </c>
      <c r="E2687" s="1">
        <v>42565</v>
      </c>
      <c r="F2687" s="1" t="str">
        <f>TEXT(Sales_tbl[[#This Row],[Order Date]],"MMM")</f>
        <v>Jul</v>
      </c>
      <c r="G2687" s="1" t="str">
        <f>TEXT(Sales_tbl[[#This Row],[Order Date]],"YYY")</f>
        <v>2016</v>
      </c>
      <c r="H2687" t="s">
        <v>13</v>
      </c>
      <c r="I2687">
        <v>1</v>
      </c>
      <c r="J2687" s="4">
        <v>12.42</v>
      </c>
      <c r="K2687" s="4">
        <v>12.42</v>
      </c>
    </row>
    <row r="2688" spans="1:11" x14ac:dyDescent="0.25">
      <c r="A2688" t="s">
        <v>30</v>
      </c>
      <c r="B2688" t="s">
        <v>10</v>
      </c>
      <c r="C2688" t="s">
        <v>11</v>
      </c>
      <c r="D2688" t="s">
        <v>363</v>
      </c>
      <c r="E2688" s="1">
        <v>42565</v>
      </c>
      <c r="F2688" s="1" t="str">
        <f>TEXT(Sales_tbl[[#This Row],[Order Date]],"MMM")</f>
        <v>Jul</v>
      </c>
      <c r="G2688" s="1" t="str">
        <f>TEXT(Sales_tbl[[#This Row],[Order Date]],"YYY")</f>
        <v>2016</v>
      </c>
      <c r="H2688" t="s">
        <v>13</v>
      </c>
      <c r="I2688">
        <v>1</v>
      </c>
      <c r="J2688" s="4">
        <v>12.42</v>
      </c>
      <c r="K2688" s="4">
        <v>12.42</v>
      </c>
    </row>
    <row r="2689" spans="1:11" x14ac:dyDescent="0.25">
      <c r="A2689" t="s">
        <v>9</v>
      </c>
      <c r="B2689" t="s">
        <v>10</v>
      </c>
      <c r="C2689" t="s">
        <v>11</v>
      </c>
      <c r="D2689" t="s">
        <v>323</v>
      </c>
      <c r="E2689" s="1">
        <v>42565</v>
      </c>
      <c r="F2689" s="1" t="str">
        <f>TEXT(Sales_tbl[[#This Row],[Order Date]],"MMM")</f>
        <v>Jul</v>
      </c>
      <c r="G2689" s="1" t="str">
        <f>TEXT(Sales_tbl[[#This Row],[Order Date]],"YYY")</f>
        <v>2016</v>
      </c>
      <c r="H2689" t="s">
        <v>20</v>
      </c>
      <c r="I2689">
        <v>9</v>
      </c>
      <c r="J2689" s="4">
        <v>16.32</v>
      </c>
      <c r="K2689" s="4">
        <v>146.88</v>
      </c>
    </row>
    <row r="2690" spans="1:11" x14ac:dyDescent="0.25">
      <c r="A2690" t="s">
        <v>9</v>
      </c>
      <c r="B2690" t="s">
        <v>21</v>
      </c>
      <c r="C2690" t="s">
        <v>11</v>
      </c>
      <c r="D2690" t="s">
        <v>282</v>
      </c>
      <c r="E2690" s="1">
        <v>42565</v>
      </c>
      <c r="F2690" s="1" t="str">
        <f>TEXT(Sales_tbl[[#This Row],[Order Date]],"MMM")</f>
        <v>Jul</v>
      </c>
      <c r="G2690" s="1" t="str">
        <f>TEXT(Sales_tbl[[#This Row],[Order Date]],"YYY")</f>
        <v>2016</v>
      </c>
      <c r="H2690" t="s">
        <v>24</v>
      </c>
      <c r="I2690">
        <v>5</v>
      </c>
      <c r="J2690" s="4">
        <v>17.829999999999998</v>
      </c>
      <c r="K2690" s="4">
        <v>89.149999999999991</v>
      </c>
    </row>
    <row r="2691" spans="1:11" x14ac:dyDescent="0.25">
      <c r="A2691" t="s">
        <v>9</v>
      </c>
      <c r="B2691" t="s">
        <v>10</v>
      </c>
      <c r="C2691" t="s">
        <v>11</v>
      </c>
      <c r="D2691" t="s">
        <v>506</v>
      </c>
      <c r="E2691" s="1">
        <v>42565</v>
      </c>
      <c r="F2691" s="1" t="str">
        <f>TEXT(Sales_tbl[[#This Row],[Order Date]],"MMM")</f>
        <v>Jul</v>
      </c>
      <c r="G2691" s="1" t="str">
        <f>TEXT(Sales_tbl[[#This Row],[Order Date]],"YYY")</f>
        <v>2016</v>
      </c>
      <c r="H2691" t="s">
        <v>13</v>
      </c>
      <c r="I2691">
        <v>6</v>
      </c>
      <c r="J2691" s="4">
        <v>12.42</v>
      </c>
      <c r="K2691" s="4">
        <v>74.52</v>
      </c>
    </row>
    <row r="2692" spans="1:11" x14ac:dyDescent="0.25">
      <c r="A2692" t="s">
        <v>9</v>
      </c>
      <c r="B2692" t="s">
        <v>14</v>
      </c>
      <c r="C2692" t="s">
        <v>11</v>
      </c>
      <c r="D2692" t="s">
        <v>223</v>
      </c>
      <c r="E2692" s="1">
        <v>42565</v>
      </c>
      <c r="F2692" s="1" t="str">
        <f>TEXT(Sales_tbl[[#This Row],[Order Date]],"MMM")</f>
        <v>Jul</v>
      </c>
      <c r="G2692" s="1" t="str">
        <f>TEXT(Sales_tbl[[#This Row],[Order Date]],"YYY")</f>
        <v>2016</v>
      </c>
      <c r="H2692" t="s">
        <v>27</v>
      </c>
      <c r="I2692">
        <v>8</v>
      </c>
      <c r="J2692" s="4">
        <v>53.35</v>
      </c>
      <c r="K2692" s="4">
        <v>426.8</v>
      </c>
    </row>
    <row r="2693" spans="1:11" x14ac:dyDescent="0.25">
      <c r="A2693" t="s">
        <v>16</v>
      </c>
      <c r="B2693" t="s">
        <v>52</v>
      </c>
      <c r="C2693" t="s">
        <v>18</v>
      </c>
      <c r="D2693" t="s">
        <v>187</v>
      </c>
      <c r="E2693" s="1">
        <v>42565</v>
      </c>
      <c r="F2693" s="1" t="str">
        <f>TEXT(Sales_tbl[[#This Row],[Order Date]],"MMM")</f>
        <v>Jul</v>
      </c>
      <c r="G2693" s="1" t="str">
        <f>TEXT(Sales_tbl[[#This Row],[Order Date]],"YYY")</f>
        <v>2016</v>
      </c>
      <c r="H2693" t="s">
        <v>13</v>
      </c>
      <c r="I2693">
        <v>8</v>
      </c>
      <c r="J2693" s="4">
        <v>12.42</v>
      </c>
      <c r="K2693" s="4">
        <v>99.36</v>
      </c>
    </row>
    <row r="2694" spans="1:11" x14ac:dyDescent="0.25">
      <c r="A2694" t="s">
        <v>25</v>
      </c>
      <c r="B2694" t="s">
        <v>52</v>
      </c>
      <c r="C2694" t="s">
        <v>18</v>
      </c>
      <c r="D2694" t="s">
        <v>237</v>
      </c>
      <c r="E2694" s="1">
        <v>42565</v>
      </c>
      <c r="F2694" s="1" t="str">
        <f>TEXT(Sales_tbl[[#This Row],[Order Date]],"MMM")</f>
        <v>Jul</v>
      </c>
      <c r="G2694" s="1" t="str">
        <f>TEXT(Sales_tbl[[#This Row],[Order Date]],"YYY")</f>
        <v>2016</v>
      </c>
      <c r="H2694" t="s">
        <v>13</v>
      </c>
      <c r="I2694">
        <v>8</v>
      </c>
      <c r="J2694" s="4">
        <v>12.42</v>
      </c>
      <c r="K2694" s="4">
        <v>99.36</v>
      </c>
    </row>
    <row r="2695" spans="1:11" x14ac:dyDescent="0.25">
      <c r="A2695" t="s">
        <v>9</v>
      </c>
      <c r="B2695" t="s">
        <v>21</v>
      </c>
      <c r="C2695" t="s">
        <v>11</v>
      </c>
      <c r="D2695" t="s">
        <v>518</v>
      </c>
      <c r="E2695" s="1">
        <v>42566</v>
      </c>
      <c r="F2695" s="1" t="str">
        <f>TEXT(Sales_tbl[[#This Row],[Order Date]],"MMM")</f>
        <v>Jul</v>
      </c>
      <c r="G2695" s="1" t="str">
        <f>TEXT(Sales_tbl[[#This Row],[Order Date]],"YYY")</f>
        <v>2016</v>
      </c>
      <c r="H2695" t="s">
        <v>27</v>
      </c>
      <c r="I2695">
        <v>6</v>
      </c>
      <c r="J2695" s="4">
        <v>53.35</v>
      </c>
      <c r="K2695" s="4">
        <v>320.10000000000002</v>
      </c>
    </row>
    <row r="2696" spans="1:11" x14ac:dyDescent="0.25">
      <c r="A2696" t="s">
        <v>25</v>
      </c>
      <c r="B2696" t="s">
        <v>17</v>
      </c>
      <c r="C2696" t="s">
        <v>18</v>
      </c>
      <c r="D2696" t="s">
        <v>230</v>
      </c>
      <c r="E2696" s="1">
        <v>42566</v>
      </c>
      <c r="F2696" s="1" t="str">
        <f>TEXT(Sales_tbl[[#This Row],[Order Date]],"MMM")</f>
        <v>Jul</v>
      </c>
      <c r="G2696" s="1" t="str">
        <f>TEXT(Sales_tbl[[#This Row],[Order Date]],"YYY")</f>
        <v>2016</v>
      </c>
      <c r="H2696" t="s">
        <v>27</v>
      </c>
      <c r="I2696">
        <v>2</v>
      </c>
      <c r="J2696" s="4">
        <v>53.35</v>
      </c>
      <c r="K2696" s="4">
        <v>106.7</v>
      </c>
    </row>
    <row r="2697" spans="1:11" x14ac:dyDescent="0.25">
      <c r="A2697" t="s">
        <v>9</v>
      </c>
      <c r="B2697" t="s">
        <v>10</v>
      </c>
      <c r="C2697" t="s">
        <v>11</v>
      </c>
      <c r="D2697" t="s">
        <v>106</v>
      </c>
      <c r="E2697" s="1">
        <v>42566</v>
      </c>
      <c r="F2697" s="1" t="str">
        <f>TEXT(Sales_tbl[[#This Row],[Order Date]],"MMM")</f>
        <v>Jul</v>
      </c>
      <c r="G2697" s="1" t="str">
        <f>TEXT(Sales_tbl[[#This Row],[Order Date]],"YYY")</f>
        <v>2016</v>
      </c>
      <c r="H2697" t="s">
        <v>20</v>
      </c>
      <c r="I2697">
        <v>4</v>
      </c>
      <c r="J2697" s="4">
        <v>16.32</v>
      </c>
      <c r="K2697" s="4">
        <v>65.28</v>
      </c>
    </row>
    <row r="2698" spans="1:11" x14ac:dyDescent="0.25">
      <c r="A2698" t="s">
        <v>25</v>
      </c>
      <c r="B2698" t="s">
        <v>34</v>
      </c>
      <c r="C2698" t="s">
        <v>18</v>
      </c>
      <c r="D2698" t="s">
        <v>85</v>
      </c>
      <c r="E2698" s="1">
        <v>42566</v>
      </c>
      <c r="F2698" s="1" t="str">
        <f>TEXT(Sales_tbl[[#This Row],[Order Date]],"MMM")</f>
        <v>Jul</v>
      </c>
      <c r="G2698" s="1" t="str">
        <f>TEXT(Sales_tbl[[#This Row],[Order Date]],"YYY")</f>
        <v>2016</v>
      </c>
      <c r="H2698" t="s">
        <v>20</v>
      </c>
      <c r="I2698">
        <v>5</v>
      </c>
      <c r="J2698" s="4">
        <v>16.32</v>
      </c>
      <c r="K2698" s="4">
        <v>81.599999999999994</v>
      </c>
    </row>
    <row r="2699" spans="1:11" x14ac:dyDescent="0.25">
      <c r="A2699" t="s">
        <v>46</v>
      </c>
      <c r="B2699" t="s">
        <v>10</v>
      </c>
      <c r="C2699" t="s">
        <v>11</v>
      </c>
      <c r="D2699" t="s">
        <v>363</v>
      </c>
      <c r="E2699" s="1">
        <v>42566</v>
      </c>
      <c r="F2699" s="1" t="str">
        <f>TEXT(Sales_tbl[[#This Row],[Order Date]],"MMM")</f>
        <v>Jul</v>
      </c>
      <c r="G2699" s="1" t="str">
        <f>TEXT(Sales_tbl[[#This Row],[Order Date]],"YYY")</f>
        <v>2016</v>
      </c>
      <c r="H2699" t="s">
        <v>24</v>
      </c>
      <c r="I2699">
        <v>3</v>
      </c>
      <c r="J2699" s="4">
        <v>17.829999999999998</v>
      </c>
      <c r="K2699" s="4">
        <v>53.489999999999995</v>
      </c>
    </row>
    <row r="2700" spans="1:11" x14ac:dyDescent="0.25">
      <c r="A2700" t="s">
        <v>9</v>
      </c>
      <c r="B2700" t="s">
        <v>10</v>
      </c>
      <c r="C2700" t="s">
        <v>11</v>
      </c>
      <c r="D2700" t="s">
        <v>374</v>
      </c>
      <c r="E2700" s="1">
        <v>42566</v>
      </c>
      <c r="F2700" s="1" t="str">
        <f>TEXT(Sales_tbl[[#This Row],[Order Date]],"MMM")</f>
        <v>Jul</v>
      </c>
      <c r="G2700" s="1" t="str">
        <f>TEXT(Sales_tbl[[#This Row],[Order Date]],"YYY")</f>
        <v>2016</v>
      </c>
      <c r="H2700" t="s">
        <v>24</v>
      </c>
      <c r="I2700">
        <v>3</v>
      </c>
      <c r="J2700" s="4">
        <v>17.829999999999998</v>
      </c>
      <c r="K2700" s="4">
        <v>53.489999999999995</v>
      </c>
    </row>
    <row r="2701" spans="1:11" x14ac:dyDescent="0.25">
      <c r="A2701" t="s">
        <v>9</v>
      </c>
      <c r="B2701" t="s">
        <v>21</v>
      </c>
      <c r="C2701" t="s">
        <v>11</v>
      </c>
      <c r="D2701" t="s">
        <v>471</v>
      </c>
      <c r="E2701" s="1">
        <v>42566</v>
      </c>
      <c r="F2701" s="1" t="str">
        <f>TEXT(Sales_tbl[[#This Row],[Order Date]],"MMM")</f>
        <v>Jul</v>
      </c>
      <c r="G2701" s="1" t="str">
        <f>TEXT(Sales_tbl[[#This Row],[Order Date]],"YYY")</f>
        <v>2016</v>
      </c>
      <c r="H2701" t="s">
        <v>24</v>
      </c>
      <c r="I2701">
        <v>9</v>
      </c>
      <c r="J2701" s="4">
        <v>17.829999999999998</v>
      </c>
      <c r="K2701" s="4">
        <v>160.46999999999997</v>
      </c>
    </row>
    <row r="2702" spans="1:11" x14ac:dyDescent="0.25">
      <c r="A2702" t="s">
        <v>16</v>
      </c>
      <c r="B2702" t="s">
        <v>34</v>
      </c>
      <c r="C2702" t="s">
        <v>18</v>
      </c>
      <c r="D2702" t="s">
        <v>328</v>
      </c>
      <c r="E2702" s="1">
        <v>42566</v>
      </c>
      <c r="F2702" s="1" t="str">
        <f>TEXT(Sales_tbl[[#This Row],[Order Date]],"MMM")</f>
        <v>Jul</v>
      </c>
      <c r="G2702" s="1" t="str">
        <f>TEXT(Sales_tbl[[#This Row],[Order Date]],"YYY")</f>
        <v>2016</v>
      </c>
      <c r="H2702" t="s">
        <v>27</v>
      </c>
      <c r="I2702">
        <v>3</v>
      </c>
      <c r="J2702" s="4">
        <v>53.35</v>
      </c>
      <c r="K2702" s="4">
        <v>160.05000000000001</v>
      </c>
    </row>
    <row r="2703" spans="1:11" x14ac:dyDescent="0.25">
      <c r="A2703" t="s">
        <v>25</v>
      </c>
      <c r="B2703" t="s">
        <v>122</v>
      </c>
      <c r="C2703" t="s">
        <v>18</v>
      </c>
      <c r="D2703" t="s">
        <v>476</v>
      </c>
      <c r="E2703" s="1">
        <v>42566</v>
      </c>
      <c r="F2703" s="1" t="str">
        <f>TEXT(Sales_tbl[[#This Row],[Order Date]],"MMM")</f>
        <v>Jul</v>
      </c>
      <c r="G2703" s="1" t="str">
        <f>TEXT(Sales_tbl[[#This Row],[Order Date]],"YYY")</f>
        <v>2016</v>
      </c>
      <c r="H2703" t="s">
        <v>13</v>
      </c>
      <c r="I2703">
        <v>9</v>
      </c>
      <c r="J2703" s="4">
        <v>12.42</v>
      </c>
      <c r="K2703" s="4">
        <v>111.78</v>
      </c>
    </row>
    <row r="2704" spans="1:11" x14ac:dyDescent="0.25">
      <c r="A2704" t="s">
        <v>9</v>
      </c>
      <c r="B2704" t="s">
        <v>21</v>
      </c>
      <c r="C2704" t="s">
        <v>11</v>
      </c>
      <c r="D2704" t="s">
        <v>327</v>
      </c>
      <c r="E2704" s="1">
        <v>42566</v>
      </c>
      <c r="F2704" s="1" t="str">
        <f>TEXT(Sales_tbl[[#This Row],[Order Date]],"MMM")</f>
        <v>Jul</v>
      </c>
      <c r="G2704" s="1" t="str">
        <f>TEXT(Sales_tbl[[#This Row],[Order Date]],"YYY")</f>
        <v>2016</v>
      </c>
      <c r="H2704" t="s">
        <v>13</v>
      </c>
      <c r="I2704">
        <v>9</v>
      </c>
      <c r="J2704" s="4">
        <v>12.42</v>
      </c>
      <c r="K2704" s="4">
        <v>111.78</v>
      </c>
    </row>
    <row r="2705" spans="1:11" x14ac:dyDescent="0.25">
      <c r="A2705" t="s">
        <v>46</v>
      </c>
      <c r="B2705" t="s">
        <v>10</v>
      </c>
      <c r="C2705" t="s">
        <v>11</v>
      </c>
      <c r="D2705" t="s">
        <v>167</v>
      </c>
      <c r="E2705" s="1">
        <v>42566</v>
      </c>
      <c r="F2705" s="1" t="str">
        <f>TEXT(Sales_tbl[[#This Row],[Order Date]],"MMM")</f>
        <v>Jul</v>
      </c>
      <c r="G2705" s="1" t="str">
        <f>TEXT(Sales_tbl[[#This Row],[Order Date]],"YYY")</f>
        <v>2016</v>
      </c>
      <c r="H2705" t="s">
        <v>27</v>
      </c>
      <c r="I2705">
        <v>4</v>
      </c>
      <c r="J2705" s="4">
        <v>53.35</v>
      </c>
      <c r="K2705" s="4">
        <v>213.4</v>
      </c>
    </row>
    <row r="2706" spans="1:11" x14ac:dyDescent="0.25">
      <c r="A2706" t="s">
        <v>25</v>
      </c>
      <c r="B2706" t="s">
        <v>34</v>
      </c>
      <c r="C2706" t="s">
        <v>18</v>
      </c>
      <c r="D2706" t="s">
        <v>446</v>
      </c>
      <c r="E2706" s="1">
        <v>42566</v>
      </c>
      <c r="F2706" s="1" t="str">
        <f>TEXT(Sales_tbl[[#This Row],[Order Date]],"MMM")</f>
        <v>Jul</v>
      </c>
      <c r="G2706" s="1" t="str">
        <f>TEXT(Sales_tbl[[#This Row],[Order Date]],"YYY")</f>
        <v>2016</v>
      </c>
      <c r="H2706" t="s">
        <v>24</v>
      </c>
      <c r="I2706">
        <v>5</v>
      </c>
      <c r="J2706" s="4">
        <v>17.829999999999998</v>
      </c>
      <c r="K2706" s="4">
        <v>89.149999999999991</v>
      </c>
    </row>
    <row r="2707" spans="1:11" x14ac:dyDescent="0.25">
      <c r="A2707" t="s">
        <v>9</v>
      </c>
      <c r="B2707" t="s">
        <v>10</v>
      </c>
      <c r="C2707" t="s">
        <v>11</v>
      </c>
      <c r="D2707" t="s">
        <v>194</v>
      </c>
      <c r="E2707" s="1">
        <v>42566</v>
      </c>
      <c r="F2707" s="1" t="str">
        <f>TEXT(Sales_tbl[[#This Row],[Order Date]],"MMM")</f>
        <v>Jul</v>
      </c>
      <c r="G2707" s="1" t="str">
        <f>TEXT(Sales_tbl[[#This Row],[Order Date]],"YYY")</f>
        <v>2016</v>
      </c>
      <c r="H2707" t="s">
        <v>13</v>
      </c>
      <c r="I2707">
        <v>8</v>
      </c>
      <c r="J2707" s="4">
        <v>12.42</v>
      </c>
      <c r="K2707" s="4">
        <v>99.36</v>
      </c>
    </row>
    <row r="2708" spans="1:11" x14ac:dyDescent="0.25">
      <c r="A2708" t="s">
        <v>30</v>
      </c>
      <c r="B2708" t="s">
        <v>14</v>
      </c>
      <c r="C2708" t="s">
        <v>11</v>
      </c>
      <c r="D2708" t="s">
        <v>502</v>
      </c>
      <c r="E2708" s="1">
        <v>42566</v>
      </c>
      <c r="F2708" s="1" t="str">
        <f>TEXT(Sales_tbl[[#This Row],[Order Date]],"MMM")</f>
        <v>Jul</v>
      </c>
      <c r="G2708" s="1" t="str">
        <f>TEXT(Sales_tbl[[#This Row],[Order Date]],"YYY")</f>
        <v>2016</v>
      </c>
      <c r="H2708" t="s">
        <v>27</v>
      </c>
      <c r="I2708">
        <v>9</v>
      </c>
      <c r="J2708" s="4">
        <v>53.35</v>
      </c>
      <c r="K2708" s="4">
        <v>480.15000000000003</v>
      </c>
    </row>
    <row r="2709" spans="1:11" x14ac:dyDescent="0.25">
      <c r="A2709" t="s">
        <v>25</v>
      </c>
      <c r="B2709" t="s">
        <v>34</v>
      </c>
      <c r="C2709" t="s">
        <v>18</v>
      </c>
      <c r="D2709" t="s">
        <v>515</v>
      </c>
      <c r="E2709" s="1">
        <v>42566</v>
      </c>
      <c r="F2709" s="1" t="str">
        <f>TEXT(Sales_tbl[[#This Row],[Order Date]],"MMM")</f>
        <v>Jul</v>
      </c>
      <c r="G2709" s="1" t="str">
        <f>TEXT(Sales_tbl[[#This Row],[Order Date]],"YYY")</f>
        <v>2016</v>
      </c>
      <c r="H2709" t="s">
        <v>24</v>
      </c>
      <c r="I2709">
        <v>9</v>
      </c>
      <c r="J2709" s="4">
        <v>17.829999999999998</v>
      </c>
      <c r="K2709" s="4">
        <v>160.46999999999997</v>
      </c>
    </row>
    <row r="2710" spans="1:11" x14ac:dyDescent="0.25">
      <c r="A2710" t="s">
        <v>9</v>
      </c>
      <c r="B2710" t="s">
        <v>10</v>
      </c>
      <c r="C2710" t="s">
        <v>11</v>
      </c>
      <c r="D2710" t="s">
        <v>87</v>
      </c>
      <c r="E2710" s="1">
        <v>42566</v>
      </c>
      <c r="F2710" s="1" t="str">
        <f>TEXT(Sales_tbl[[#This Row],[Order Date]],"MMM")</f>
        <v>Jul</v>
      </c>
      <c r="G2710" s="1" t="str">
        <f>TEXT(Sales_tbl[[#This Row],[Order Date]],"YYY")</f>
        <v>2016</v>
      </c>
      <c r="H2710" t="s">
        <v>27</v>
      </c>
      <c r="I2710">
        <v>5</v>
      </c>
      <c r="J2710" s="4">
        <v>53.35</v>
      </c>
      <c r="K2710" s="4">
        <v>266.75</v>
      </c>
    </row>
    <row r="2711" spans="1:11" x14ac:dyDescent="0.25">
      <c r="A2711" t="s">
        <v>30</v>
      </c>
      <c r="B2711" t="s">
        <v>14</v>
      </c>
      <c r="C2711" t="s">
        <v>11</v>
      </c>
      <c r="D2711" t="s">
        <v>412</v>
      </c>
      <c r="E2711" s="1">
        <v>42567</v>
      </c>
      <c r="F2711" s="1" t="str">
        <f>TEXT(Sales_tbl[[#This Row],[Order Date]],"MMM")</f>
        <v>Jul</v>
      </c>
      <c r="G2711" s="1" t="str">
        <f>TEXT(Sales_tbl[[#This Row],[Order Date]],"YYY")</f>
        <v>2016</v>
      </c>
      <c r="H2711" t="s">
        <v>13</v>
      </c>
      <c r="I2711">
        <v>5</v>
      </c>
      <c r="J2711" s="4">
        <v>12.42</v>
      </c>
      <c r="K2711" s="4">
        <v>62.1</v>
      </c>
    </row>
    <row r="2712" spans="1:11" x14ac:dyDescent="0.25">
      <c r="A2712" t="s">
        <v>9</v>
      </c>
      <c r="B2712" t="s">
        <v>10</v>
      </c>
      <c r="C2712" t="s">
        <v>11</v>
      </c>
      <c r="D2712" t="s">
        <v>533</v>
      </c>
      <c r="E2712" s="1">
        <v>42567</v>
      </c>
      <c r="F2712" s="1" t="str">
        <f>TEXT(Sales_tbl[[#This Row],[Order Date]],"MMM")</f>
        <v>Jul</v>
      </c>
      <c r="G2712" s="1" t="str">
        <f>TEXT(Sales_tbl[[#This Row],[Order Date]],"YYY")</f>
        <v>2016</v>
      </c>
      <c r="H2712" t="s">
        <v>20</v>
      </c>
      <c r="I2712">
        <v>6</v>
      </c>
      <c r="J2712" s="4">
        <v>16.32</v>
      </c>
      <c r="K2712" s="4">
        <v>97.92</v>
      </c>
    </row>
    <row r="2713" spans="1:11" x14ac:dyDescent="0.25">
      <c r="A2713" t="s">
        <v>46</v>
      </c>
      <c r="B2713" t="s">
        <v>14</v>
      </c>
      <c r="C2713" t="s">
        <v>11</v>
      </c>
      <c r="D2713" t="s">
        <v>453</v>
      </c>
      <c r="E2713" s="1">
        <v>42567</v>
      </c>
      <c r="F2713" s="1" t="str">
        <f>TEXT(Sales_tbl[[#This Row],[Order Date]],"MMM")</f>
        <v>Jul</v>
      </c>
      <c r="G2713" s="1" t="str">
        <f>TEXT(Sales_tbl[[#This Row],[Order Date]],"YYY")</f>
        <v>2016</v>
      </c>
      <c r="H2713" t="s">
        <v>13</v>
      </c>
      <c r="I2713">
        <v>2</v>
      </c>
      <c r="J2713" s="4">
        <v>12.42</v>
      </c>
      <c r="K2713" s="4">
        <v>24.84</v>
      </c>
    </row>
    <row r="2714" spans="1:11" x14ac:dyDescent="0.25">
      <c r="A2714" t="s">
        <v>9</v>
      </c>
      <c r="B2714" t="s">
        <v>14</v>
      </c>
      <c r="C2714" t="s">
        <v>11</v>
      </c>
      <c r="D2714" t="s">
        <v>290</v>
      </c>
      <c r="E2714" s="1">
        <v>42567</v>
      </c>
      <c r="F2714" s="1" t="str">
        <f>TEXT(Sales_tbl[[#This Row],[Order Date]],"MMM")</f>
        <v>Jul</v>
      </c>
      <c r="G2714" s="1" t="str">
        <f>TEXT(Sales_tbl[[#This Row],[Order Date]],"YYY")</f>
        <v>2016</v>
      </c>
      <c r="H2714" t="s">
        <v>20</v>
      </c>
      <c r="I2714">
        <v>10</v>
      </c>
      <c r="J2714" s="4">
        <v>16.32</v>
      </c>
      <c r="K2714" s="4">
        <v>163.19999999999999</v>
      </c>
    </row>
    <row r="2715" spans="1:11" x14ac:dyDescent="0.25">
      <c r="A2715" t="s">
        <v>25</v>
      </c>
      <c r="B2715" t="s">
        <v>34</v>
      </c>
      <c r="C2715" t="s">
        <v>18</v>
      </c>
      <c r="D2715" t="s">
        <v>206</v>
      </c>
      <c r="E2715" s="1">
        <v>42567</v>
      </c>
      <c r="F2715" s="1" t="str">
        <f>TEXT(Sales_tbl[[#This Row],[Order Date]],"MMM")</f>
        <v>Jul</v>
      </c>
      <c r="G2715" s="1" t="str">
        <f>TEXT(Sales_tbl[[#This Row],[Order Date]],"YYY")</f>
        <v>2016</v>
      </c>
      <c r="H2715" t="s">
        <v>24</v>
      </c>
      <c r="I2715">
        <v>3</v>
      </c>
      <c r="J2715" s="4">
        <v>17.829999999999998</v>
      </c>
      <c r="K2715" s="4">
        <v>53.489999999999995</v>
      </c>
    </row>
    <row r="2716" spans="1:11" x14ac:dyDescent="0.25">
      <c r="A2716" t="s">
        <v>30</v>
      </c>
      <c r="B2716" t="s">
        <v>14</v>
      </c>
      <c r="C2716" t="s">
        <v>11</v>
      </c>
      <c r="D2716" t="s">
        <v>212</v>
      </c>
      <c r="E2716" s="1">
        <v>42567</v>
      </c>
      <c r="F2716" s="1" t="str">
        <f>TEXT(Sales_tbl[[#This Row],[Order Date]],"MMM")</f>
        <v>Jul</v>
      </c>
      <c r="G2716" s="1" t="str">
        <f>TEXT(Sales_tbl[[#This Row],[Order Date]],"YYY")</f>
        <v>2016</v>
      </c>
      <c r="H2716" t="s">
        <v>13</v>
      </c>
      <c r="I2716">
        <v>10</v>
      </c>
      <c r="J2716" s="4">
        <v>12.42</v>
      </c>
      <c r="K2716" s="4">
        <v>124.2</v>
      </c>
    </row>
    <row r="2717" spans="1:11" x14ac:dyDescent="0.25">
      <c r="A2717" t="s">
        <v>9</v>
      </c>
      <c r="B2717" t="s">
        <v>14</v>
      </c>
      <c r="C2717" t="s">
        <v>11</v>
      </c>
      <c r="D2717" t="s">
        <v>427</v>
      </c>
      <c r="E2717" s="1">
        <v>42567</v>
      </c>
      <c r="F2717" s="1" t="str">
        <f>TEXT(Sales_tbl[[#This Row],[Order Date]],"MMM")</f>
        <v>Jul</v>
      </c>
      <c r="G2717" s="1" t="str">
        <f>TEXT(Sales_tbl[[#This Row],[Order Date]],"YYY")</f>
        <v>2016</v>
      </c>
      <c r="H2717" t="s">
        <v>13</v>
      </c>
      <c r="I2717">
        <v>6</v>
      </c>
      <c r="J2717" s="4">
        <v>12.42</v>
      </c>
      <c r="K2717" s="4">
        <v>74.52</v>
      </c>
    </row>
    <row r="2718" spans="1:11" x14ac:dyDescent="0.25">
      <c r="A2718" t="s">
        <v>46</v>
      </c>
      <c r="B2718" t="s">
        <v>14</v>
      </c>
      <c r="C2718" t="s">
        <v>11</v>
      </c>
      <c r="D2718" t="s">
        <v>51</v>
      </c>
      <c r="E2718" s="1">
        <v>42567</v>
      </c>
      <c r="F2718" s="1" t="str">
        <f>TEXT(Sales_tbl[[#This Row],[Order Date]],"MMM")</f>
        <v>Jul</v>
      </c>
      <c r="G2718" s="1" t="str">
        <f>TEXT(Sales_tbl[[#This Row],[Order Date]],"YYY")</f>
        <v>2016</v>
      </c>
      <c r="H2718" t="s">
        <v>24</v>
      </c>
      <c r="I2718">
        <v>8</v>
      </c>
      <c r="J2718" s="4">
        <v>17.829999999999998</v>
      </c>
      <c r="K2718" s="4">
        <v>142.63999999999999</v>
      </c>
    </row>
    <row r="2719" spans="1:11" x14ac:dyDescent="0.25">
      <c r="A2719" t="s">
        <v>25</v>
      </c>
      <c r="B2719" t="s">
        <v>122</v>
      </c>
      <c r="C2719" t="s">
        <v>18</v>
      </c>
      <c r="D2719" t="s">
        <v>141</v>
      </c>
      <c r="E2719" s="1">
        <v>42567</v>
      </c>
      <c r="F2719" s="1" t="str">
        <f>TEXT(Sales_tbl[[#This Row],[Order Date]],"MMM")</f>
        <v>Jul</v>
      </c>
      <c r="G2719" s="1" t="str">
        <f>TEXT(Sales_tbl[[#This Row],[Order Date]],"YYY")</f>
        <v>2016</v>
      </c>
      <c r="H2719" t="s">
        <v>13</v>
      </c>
      <c r="I2719">
        <v>2</v>
      </c>
      <c r="J2719" s="4">
        <v>12.42</v>
      </c>
      <c r="K2719" s="4">
        <v>24.84</v>
      </c>
    </row>
    <row r="2720" spans="1:11" x14ac:dyDescent="0.25">
      <c r="A2720" t="s">
        <v>30</v>
      </c>
      <c r="B2720" t="s">
        <v>14</v>
      </c>
      <c r="C2720" t="s">
        <v>11</v>
      </c>
      <c r="D2720" t="s">
        <v>235</v>
      </c>
      <c r="E2720" s="1">
        <v>42567</v>
      </c>
      <c r="F2720" s="1" t="str">
        <f>TEXT(Sales_tbl[[#This Row],[Order Date]],"MMM")</f>
        <v>Jul</v>
      </c>
      <c r="G2720" s="1" t="str">
        <f>TEXT(Sales_tbl[[#This Row],[Order Date]],"YYY")</f>
        <v>2016</v>
      </c>
      <c r="H2720" t="s">
        <v>24</v>
      </c>
      <c r="I2720">
        <v>3</v>
      </c>
      <c r="J2720" s="4">
        <v>17.829999999999998</v>
      </c>
      <c r="K2720" s="4">
        <v>53.489999999999995</v>
      </c>
    </row>
    <row r="2721" spans="1:11" x14ac:dyDescent="0.25">
      <c r="A2721" t="s">
        <v>9</v>
      </c>
      <c r="B2721" t="s">
        <v>14</v>
      </c>
      <c r="C2721" t="s">
        <v>11</v>
      </c>
      <c r="D2721" t="s">
        <v>502</v>
      </c>
      <c r="E2721" s="1">
        <v>42567</v>
      </c>
      <c r="F2721" s="1" t="str">
        <f>TEXT(Sales_tbl[[#This Row],[Order Date]],"MMM")</f>
        <v>Jul</v>
      </c>
      <c r="G2721" s="1" t="str">
        <f>TEXT(Sales_tbl[[#This Row],[Order Date]],"YYY")</f>
        <v>2016</v>
      </c>
      <c r="H2721" t="s">
        <v>13</v>
      </c>
      <c r="I2721">
        <v>7</v>
      </c>
      <c r="J2721" s="4">
        <v>12.42</v>
      </c>
      <c r="K2721" s="4">
        <v>86.94</v>
      </c>
    </row>
    <row r="2722" spans="1:11" x14ac:dyDescent="0.25">
      <c r="A2722" t="s">
        <v>25</v>
      </c>
      <c r="B2722" t="s">
        <v>17</v>
      </c>
      <c r="C2722" t="s">
        <v>18</v>
      </c>
      <c r="D2722" t="s">
        <v>253</v>
      </c>
      <c r="E2722" s="1">
        <v>42567</v>
      </c>
      <c r="F2722" s="1" t="str">
        <f>TEXT(Sales_tbl[[#This Row],[Order Date]],"MMM")</f>
        <v>Jul</v>
      </c>
      <c r="G2722" s="1" t="str">
        <f>TEXT(Sales_tbl[[#This Row],[Order Date]],"YYY")</f>
        <v>2016</v>
      </c>
      <c r="H2722" t="s">
        <v>13</v>
      </c>
      <c r="I2722">
        <v>7</v>
      </c>
      <c r="J2722" s="4">
        <v>12.42</v>
      </c>
      <c r="K2722" s="4">
        <v>86.94</v>
      </c>
    </row>
    <row r="2723" spans="1:11" x14ac:dyDescent="0.25">
      <c r="A2723" t="s">
        <v>25</v>
      </c>
      <c r="B2723" t="s">
        <v>34</v>
      </c>
      <c r="C2723" t="s">
        <v>18</v>
      </c>
      <c r="D2723" t="s">
        <v>467</v>
      </c>
      <c r="E2723" s="1">
        <v>42568</v>
      </c>
      <c r="F2723" s="1" t="str">
        <f>TEXT(Sales_tbl[[#This Row],[Order Date]],"MMM")</f>
        <v>Jul</v>
      </c>
      <c r="G2723" s="1" t="str">
        <f>TEXT(Sales_tbl[[#This Row],[Order Date]],"YYY")</f>
        <v>2016</v>
      </c>
      <c r="H2723" t="s">
        <v>27</v>
      </c>
      <c r="I2723">
        <v>6</v>
      </c>
      <c r="J2723" s="4">
        <v>53.35</v>
      </c>
      <c r="K2723" s="4">
        <v>320.10000000000002</v>
      </c>
    </row>
    <row r="2724" spans="1:11" x14ac:dyDescent="0.25">
      <c r="A2724" t="s">
        <v>9</v>
      </c>
      <c r="B2724" t="s">
        <v>14</v>
      </c>
      <c r="C2724" t="s">
        <v>11</v>
      </c>
      <c r="D2724" t="s">
        <v>405</v>
      </c>
      <c r="E2724" s="1">
        <v>42568</v>
      </c>
      <c r="F2724" s="1" t="str">
        <f>TEXT(Sales_tbl[[#This Row],[Order Date]],"MMM")</f>
        <v>Jul</v>
      </c>
      <c r="G2724" s="1" t="str">
        <f>TEXT(Sales_tbl[[#This Row],[Order Date]],"YYY")</f>
        <v>2016</v>
      </c>
      <c r="H2724" t="s">
        <v>20</v>
      </c>
      <c r="I2724">
        <v>3</v>
      </c>
      <c r="J2724" s="4">
        <v>16.32</v>
      </c>
      <c r="K2724" s="4">
        <v>48.96</v>
      </c>
    </row>
    <row r="2725" spans="1:11" x14ac:dyDescent="0.25">
      <c r="A2725" t="s">
        <v>9</v>
      </c>
      <c r="B2725" t="s">
        <v>14</v>
      </c>
      <c r="C2725" t="s">
        <v>11</v>
      </c>
      <c r="D2725" t="s">
        <v>453</v>
      </c>
      <c r="E2725" s="1">
        <v>42568</v>
      </c>
      <c r="F2725" s="1" t="str">
        <f>TEXT(Sales_tbl[[#This Row],[Order Date]],"MMM")</f>
        <v>Jul</v>
      </c>
      <c r="G2725" s="1" t="str">
        <f>TEXT(Sales_tbl[[#This Row],[Order Date]],"YYY")</f>
        <v>2016</v>
      </c>
      <c r="H2725" t="s">
        <v>13</v>
      </c>
      <c r="I2725">
        <v>6</v>
      </c>
      <c r="J2725" s="4">
        <v>12.42</v>
      </c>
      <c r="K2725" s="4">
        <v>74.52</v>
      </c>
    </row>
    <row r="2726" spans="1:11" x14ac:dyDescent="0.25">
      <c r="A2726" t="s">
        <v>25</v>
      </c>
      <c r="B2726" t="s">
        <v>52</v>
      </c>
      <c r="C2726" t="s">
        <v>18</v>
      </c>
      <c r="D2726" t="s">
        <v>110</v>
      </c>
      <c r="E2726" s="1">
        <v>42568</v>
      </c>
      <c r="F2726" s="1" t="str">
        <f>TEXT(Sales_tbl[[#This Row],[Order Date]],"MMM")</f>
        <v>Jul</v>
      </c>
      <c r="G2726" s="1" t="str">
        <f>TEXT(Sales_tbl[[#This Row],[Order Date]],"YYY")</f>
        <v>2016</v>
      </c>
      <c r="H2726" t="s">
        <v>13</v>
      </c>
      <c r="I2726">
        <v>5</v>
      </c>
      <c r="J2726" s="4">
        <v>12.42</v>
      </c>
      <c r="K2726" s="4">
        <v>62.1</v>
      </c>
    </row>
    <row r="2727" spans="1:11" x14ac:dyDescent="0.25">
      <c r="A2727" t="s">
        <v>9</v>
      </c>
      <c r="B2727" t="s">
        <v>10</v>
      </c>
      <c r="C2727" t="s">
        <v>11</v>
      </c>
      <c r="D2727" t="s">
        <v>194</v>
      </c>
      <c r="E2727" s="1">
        <v>42568</v>
      </c>
      <c r="F2727" s="1" t="str">
        <f>TEXT(Sales_tbl[[#This Row],[Order Date]],"MMM")</f>
        <v>Jul</v>
      </c>
      <c r="G2727" s="1" t="str">
        <f>TEXT(Sales_tbl[[#This Row],[Order Date]],"YYY")</f>
        <v>2016</v>
      </c>
      <c r="H2727" t="s">
        <v>24</v>
      </c>
      <c r="I2727">
        <v>10</v>
      </c>
      <c r="J2727" s="4">
        <v>17.829999999999998</v>
      </c>
      <c r="K2727" s="4">
        <v>178.29999999999998</v>
      </c>
    </row>
    <row r="2728" spans="1:11" x14ac:dyDescent="0.25">
      <c r="A2728" t="s">
        <v>46</v>
      </c>
      <c r="B2728" t="s">
        <v>14</v>
      </c>
      <c r="C2728" t="s">
        <v>11</v>
      </c>
      <c r="D2728" t="s">
        <v>306</v>
      </c>
      <c r="E2728" s="1">
        <v>42568</v>
      </c>
      <c r="F2728" s="1" t="str">
        <f>TEXT(Sales_tbl[[#This Row],[Order Date]],"MMM")</f>
        <v>Jul</v>
      </c>
      <c r="G2728" s="1" t="str">
        <f>TEXT(Sales_tbl[[#This Row],[Order Date]],"YYY")</f>
        <v>2016</v>
      </c>
      <c r="H2728" t="s">
        <v>27</v>
      </c>
      <c r="I2728">
        <v>4</v>
      </c>
      <c r="J2728" s="4">
        <v>53.35</v>
      </c>
      <c r="K2728" s="4">
        <v>213.4</v>
      </c>
    </row>
    <row r="2729" spans="1:11" x14ac:dyDescent="0.25">
      <c r="A2729" t="s">
        <v>25</v>
      </c>
      <c r="B2729" t="s">
        <v>34</v>
      </c>
      <c r="C2729" t="s">
        <v>18</v>
      </c>
      <c r="D2729" t="s">
        <v>467</v>
      </c>
      <c r="E2729" s="1">
        <v>42568</v>
      </c>
      <c r="F2729" s="1" t="str">
        <f>TEXT(Sales_tbl[[#This Row],[Order Date]],"MMM")</f>
        <v>Jul</v>
      </c>
      <c r="G2729" s="1" t="str">
        <f>TEXT(Sales_tbl[[#This Row],[Order Date]],"YYY")</f>
        <v>2016</v>
      </c>
      <c r="H2729" t="s">
        <v>27</v>
      </c>
      <c r="I2729">
        <v>5</v>
      </c>
      <c r="J2729" s="4">
        <v>53.35</v>
      </c>
      <c r="K2729" s="4">
        <v>266.75</v>
      </c>
    </row>
    <row r="2730" spans="1:11" x14ac:dyDescent="0.25">
      <c r="A2730" t="s">
        <v>25</v>
      </c>
      <c r="B2730" t="s">
        <v>52</v>
      </c>
      <c r="C2730" t="s">
        <v>18</v>
      </c>
      <c r="D2730" t="s">
        <v>337</v>
      </c>
      <c r="E2730" s="1">
        <v>42568</v>
      </c>
      <c r="F2730" s="1" t="str">
        <f>TEXT(Sales_tbl[[#This Row],[Order Date]],"MMM")</f>
        <v>Jul</v>
      </c>
      <c r="G2730" s="1" t="str">
        <f>TEXT(Sales_tbl[[#This Row],[Order Date]],"YYY")</f>
        <v>2016</v>
      </c>
      <c r="H2730" t="s">
        <v>13</v>
      </c>
      <c r="I2730">
        <v>4</v>
      </c>
      <c r="J2730" s="4">
        <v>12.42</v>
      </c>
      <c r="K2730" s="4">
        <v>49.68</v>
      </c>
    </row>
    <row r="2731" spans="1:11" x14ac:dyDescent="0.25">
      <c r="A2731" t="s">
        <v>46</v>
      </c>
      <c r="B2731" t="s">
        <v>68</v>
      </c>
      <c r="C2731" t="s">
        <v>11</v>
      </c>
      <c r="D2731" t="s">
        <v>413</v>
      </c>
      <c r="E2731" s="1">
        <v>42568</v>
      </c>
      <c r="F2731" s="1" t="str">
        <f>TEXT(Sales_tbl[[#This Row],[Order Date]],"MMM")</f>
        <v>Jul</v>
      </c>
      <c r="G2731" s="1" t="str">
        <f>TEXT(Sales_tbl[[#This Row],[Order Date]],"YYY")</f>
        <v>2016</v>
      </c>
      <c r="H2731" t="s">
        <v>20</v>
      </c>
      <c r="I2731">
        <v>4</v>
      </c>
      <c r="J2731" s="4">
        <v>16.32</v>
      </c>
      <c r="K2731" s="4">
        <v>65.28</v>
      </c>
    </row>
    <row r="2732" spans="1:11" x14ac:dyDescent="0.25">
      <c r="A2732" t="s">
        <v>46</v>
      </c>
      <c r="B2732" t="s">
        <v>10</v>
      </c>
      <c r="C2732" t="s">
        <v>11</v>
      </c>
      <c r="D2732" t="s">
        <v>50</v>
      </c>
      <c r="E2732" s="1">
        <v>42568</v>
      </c>
      <c r="F2732" s="1" t="str">
        <f>TEXT(Sales_tbl[[#This Row],[Order Date]],"MMM")</f>
        <v>Jul</v>
      </c>
      <c r="G2732" s="1" t="str">
        <f>TEXT(Sales_tbl[[#This Row],[Order Date]],"YYY")</f>
        <v>2016</v>
      </c>
      <c r="H2732" t="s">
        <v>13</v>
      </c>
      <c r="I2732">
        <v>6</v>
      </c>
      <c r="J2732" s="4">
        <v>12.42</v>
      </c>
      <c r="K2732" s="4">
        <v>74.52</v>
      </c>
    </row>
    <row r="2733" spans="1:11" x14ac:dyDescent="0.25">
      <c r="A2733" t="s">
        <v>16</v>
      </c>
      <c r="B2733" t="s">
        <v>17</v>
      </c>
      <c r="C2733" t="s">
        <v>18</v>
      </c>
      <c r="D2733" t="s">
        <v>369</v>
      </c>
      <c r="E2733" s="1">
        <v>42568</v>
      </c>
      <c r="F2733" s="1" t="str">
        <f>TEXT(Sales_tbl[[#This Row],[Order Date]],"MMM")</f>
        <v>Jul</v>
      </c>
      <c r="G2733" s="1" t="str">
        <f>TEXT(Sales_tbl[[#This Row],[Order Date]],"YYY")</f>
        <v>2016</v>
      </c>
      <c r="H2733" t="s">
        <v>20</v>
      </c>
      <c r="I2733">
        <v>8</v>
      </c>
      <c r="J2733" s="4">
        <v>16.32</v>
      </c>
      <c r="K2733" s="4">
        <v>130.56</v>
      </c>
    </row>
    <row r="2734" spans="1:11" x14ac:dyDescent="0.25">
      <c r="A2734" t="s">
        <v>9</v>
      </c>
      <c r="B2734" t="s">
        <v>10</v>
      </c>
      <c r="C2734" t="s">
        <v>11</v>
      </c>
      <c r="D2734" t="s">
        <v>65</v>
      </c>
      <c r="E2734" s="1">
        <v>42568</v>
      </c>
      <c r="F2734" s="1" t="str">
        <f>TEXT(Sales_tbl[[#This Row],[Order Date]],"MMM")</f>
        <v>Jul</v>
      </c>
      <c r="G2734" s="1" t="str">
        <f>TEXT(Sales_tbl[[#This Row],[Order Date]],"YYY")</f>
        <v>2016</v>
      </c>
      <c r="H2734" t="s">
        <v>13</v>
      </c>
      <c r="I2734">
        <v>5</v>
      </c>
      <c r="J2734" s="4">
        <v>12.42</v>
      </c>
      <c r="K2734" s="4">
        <v>62.1</v>
      </c>
    </row>
    <row r="2735" spans="1:11" x14ac:dyDescent="0.25">
      <c r="A2735" t="s">
        <v>9</v>
      </c>
      <c r="B2735" t="s">
        <v>10</v>
      </c>
      <c r="C2735" t="s">
        <v>11</v>
      </c>
      <c r="D2735" t="s">
        <v>104</v>
      </c>
      <c r="E2735" s="1">
        <v>42568</v>
      </c>
      <c r="F2735" s="1" t="str">
        <f>TEXT(Sales_tbl[[#This Row],[Order Date]],"MMM")</f>
        <v>Jul</v>
      </c>
      <c r="G2735" s="1" t="str">
        <f>TEXT(Sales_tbl[[#This Row],[Order Date]],"YYY")</f>
        <v>2016</v>
      </c>
      <c r="H2735" t="s">
        <v>13</v>
      </c>
      <c r="I2735">
        <v>2</v>
      </c>
      <c r="J2735" s="4">
        <v>12.42</v>
      </c>
      <c r="K2735" s="4">
        <v>24.84</v>
      </c>
    </row>
    <row r="2736" spans="1:11" x14ac:dyDescent="0.25">
      <c r="A2736" t="s">
        <v>9</v>
      </c>
      <c r="B2736" t="s">
        <v>10</v>
      </c>
      <c r="C2736" t="s">
        <v>11</v>
      </c>
      <c r="D2736" t="s">
        <v>433</v>
      </c>
      <c r="E2736" s="1">
        <v>42568</v>
      </c>
      <c r="F2736" s="1" t="str">
        <f>TEXT(Sales_tbl[[#This Row],[Order Date]],"MMM")</f>
        <v>Jul</v>
      </c>
      <c r="G2736" s="1" t="str">
        <f>TEXT(Sales_tbl[[#This Row],[Order Date]],"YYY")</f>
        <v>2016</v>
      </c>
      <c r="H2736" t="s">
        <v>27</v>
      </c>
      <c r="I2736">
        <v>7</v>
      </c>
      <c r="J2736" s="4">
        <v>53.35</v>
      </c>
      <c r="K2736" s="4">
        <v>373.45</v>
      </c>
    </row>
    <row r="2737" spans="1:11" x14ac:dyDescent="0.25">
      <c r="A2737" t="s">
        <v>30</v>
      </c>
      <c r="B2737" t="s">
        <v>14</v>
      </c>
      <c r="C2737" t="s">
        <v>11</v>
      </c>
      <c r="D2737" t="s">
        <v>105</v>
      </c>
      <c r="E2737" s="1">
        <v>42568</v>
      </c>
      <c r="F2737" s="1" t="str">
        <f>TEXT(Sales_tbl[[#This Row],[Order Date]],"MMM")</f>
        <v>Jul</v>
      </c>
      <c r="G2737" s="1" t="str">
        <f>TEXT(Sales_tbl[[#This Row],[Order Date]],"YYY")</f>
        <v>2016</v>
      </c>
      <c r="H2737" t="s">
        <v>27</v>
      </c>
      <c r="I2737">
        <v>2</v>
      </c>
      <c r="J2737" s="4">
        <v>53.35</v>
      </c>
      <c r="K2737" s="4">
        <v>106.7</v>
      </c>
    </row>
    <row r="2738" spans="1:11" x14ac:dyDescent="0.25">
      <c r="A2738" t="s">
        <v>25</v>
      </c>
      <c r="B2738" t="s">
        <v>34</v>
      </c>
      <c r="C2738" t="s">
        <v>18</v>
      </c>
      <c r="D2738" t="s">
        <v>391</v>
      </c>
      <c r="E2738" s="1">
        <v>42568</v>
      </c>
      <c r="F2738" s="1" t="str">
        <f>TEXT(Sales_tbl[[#This Row],[Order Date]],"MMM")</f>
        <v>Jul</v>
      </c>
      <c r="G2738" s="1" t="str">
        <f>TEXT(Sales_tbl[[#This Row],[Order Date]],"YYY")</f>
        <v>2016</v>
      </c>
      <c r="H2738" t="s">
        <v>13</v>
      </c>
      <c r="I2738">
        <v>1</v>
      </c>
      <c r="J2738" s="4">
        <v>12.42</v>
      </c>
      <c r="K2738" s="4">
        <v>12.42</v>
      </c>
    </row>
    <row r="2739" spans="1:11" x14ac:dyDescent="0.25">
      <c r="A2739" t="s">
        <v>30</v>
      </c>
      <c r="B2739" t="s">
        <v>10</v>
      </c>
      <c r="C2739" t="s">
        <v>11</v>
      </c>
      <c r="D2739" t="s">
        <v>213</v>
      </c>
      <c r="E2739" s="1">
        <v>42568</v>
      </c>
      <c r="F2739" s="1" t="str">
        <f>TEXT(Sales_tbl[[#This Row],[Order Date]],"MMM")</f>
        <v>Jul</v>
      </c>
      <c r="G2739" s="1" t="str">
        <f>TEXT(Sales_tbl[[#This Row],[Order Date]],"YYY")</f>
        <v>2016</v>
      </c>
      <c r="H2739" t="s">
        <v>13</v>
      </c>
      <c r="I2739">
        <v>10</v>
      </c>
      <c r="J2739" s="4">
        <v>12.42</v>
      </c>
      <c r="K2739" s="4">
        <v>124.2</v>
      </c>
    </row>
    <row r="2740" spans="1:11" x14ac:dyDescent="0.25">
      <c r="A2740" t="s">
        <v>25</v>
      </c>
      <c r="B2740" t="s">
        <v>34</v>
      </c>
      <c r="C2740" t="s">
        <v>18</v>
      </c>
      <c r="D2740" t="s">
        <v>467</v>
      </c>
      <c r="E2740" s="1">
        <v>42569</v>
      </c>
      <c r="F2740" s="1" t="str">
        <f>TEXT(Sales_tbl[[#This Row],[Order Date]],"MMM")</f>
        <v>Jul</v>
      </c>
      <c r="G2740" s="1" t="str">
        <f>TEXT(Sales_tbl[[#This Row],[Order Date]],"YYY")</f>
        <v>2016</v>
      </c>
      <c r="H2740" t="s">
        <v>13</v>
      </c>
      <c r="I2740">
        <v>4</v>
      </c>
      <c r="J2740" s="4">
        <v>12.42</v>
      </c>
      <c r="K2740" s="4">
        <v>49.68</v>
      </c>
    </row>
    <row r="2741" spans="1:11" x14ac:dyDescent="0.25">
      <c r="A2741" t="s">
        <v>46</v>
      </c>
      <c r="B2741" t="s">
        <v>14</v>
      </c>
      <c r="C2741" t="s">
        <v>11</v>
      </c>
      <c r="D2741" t="s">
        <v>241</v>
      </c>
      <c r="E2741" s="1">
        <v>42569</v>
      </c>
      <c r="F2741" s="1" t="str">
        <f>TEXT(Sales_tbl[[#This Row],[Order Date]],"MMM")</f>
        <v>Jul</v>
      </c>
      <c r="G2741" s="1" t="str">
        <f>TEXT(Sales_tbl[[#This Row],[Order Date]],"YYY")</f>
        <v>2016</v>
      </c>
      <c r="H2741" t="s">
        <v>13</v>
      </c>
      <c r="I2741">
        <v>9</v>
      </c>
      <c r="J2741" s="4">
        <v>12.42</v>
      </c>
      <c r="K2741" s="4">
        <v>111.78</v>
      </c>
    </row>
    <row r="2742" spans="1:11" x14ac:dyDescent="0.25">
      <c r="A2742" t="s">
        <v>9</v>
      </c>
      <c r="B2742" t="s">
        <v>10</v>
      </c>
      <c r="C2742" t="s">
        <v>11</v>
      </c>
      <c r="D2742" t="s">
        <v>312</v>
      </c>
      <c r="E2742" s="1">
        <v>42569</v>
      </c>
      <c r="F2742" s="1" t="str">
        <f>TEXT(Sales_tbl[[#This Row],[Order Date]],"MMM")</f>
        <v>Jul</v>
      </c>
      <c r="G2742" s="1" t="str">
        <f>TEXT(Sales_tbl[[#This Row],[Order Date]],"YYY")</f>
        <v>2016</v>
      </c>
      <c r="H2742" t="s">
        <v>20</v>
      </c>
      <c r="I2742">
        <v>10</v>
      </c>
      <c r="J2742" s="4">
        <v>16.32</v>
      </c>
      <c r="K2742" s="4">
        <v>163.19999999999999</v>
      </c>
    </row>
    <row r="2743" spans="1:11" x14ac:dyDescent="0.25">
      <c r="A2743" t="s">
        <v>9</v>
      </c>
      <c r="B2743" t="s">
        <v>10</v>
      </c>
      <c r="C2743" t="s">
        <v>11</v>
      </c>
      <c r="D2743" t="s">
        <v>441</v>
      </c>
      <c r="E2743" s="1">
        <v>42569</v>
      </c>
      <c r="F2743" s="1" t="str">
        <f>TEXT(Sales_tbl[[#This Row],[Order Date]],"MMM")</f>
        <v>Jul</v>
      </c>
      <c r="G2743" s="1" t="str">
        <f>TEXT(Sales_tbl[[#This Row],[Order Date]],"YYY")</f>
        <v>2016</v>
      </c>
      <c r="H2743" t="s">
        <v>13</v>
      </c>
      <c r="I2743">
        <v>3</v>
      </c>
      <c r="J2743" s="4">
        <v>12.42</v>
      </c>
      <c r="K2743" s="4">
        <v>37.26</v>
      </c>
    </row>
    <row r="2744" spans="1:11" x14ac:dyDescent="0.25">
      <c r="A2744" t="s">
        <v>9</v>
      </c>
      <c r="B2744" t="s">
        <v>10</v>
      </c>
      <c r="C2744" t="s">
        <v>11</v>
      </c>
      <c r="D2744" t="s">
        <v>533</v>
      </c>
      <c r="E2744" s="1">
        <v>42569</v>
      </c>
      <c r="F2744" s="1" t="str">
        <f>TEXT(Sales_tbl[[#This Row],[Order Date]],"MMM")</f>
        <v>Jul</v>
      </c>
      <c r="G2744" s="1" t="str">
        <f>TEXT(Sales_tbl[[#This Row],[Order Date]],"YYY")</f>
        <v>2016</v>
      </c>
      <c r="H2744" t="s">
        <v>13</v>
      </c>
      <c r="I2744">
        <v>4</v>
      </c>
      <c r="J2744" s="4">
        <v>12.42</v>
      </c>
      <c r="K2744" s="4">
        <v>49.68</v>
      </c>
    </row>
    <row r="2745" spans="1:11" x14ac:dyDescent="0.25">
      <c r="A2745" t="s">
        <v>16</v>
      </c>
      <c r="B2745" t="s">
        <v>52</v>
      </c>
      <c r="C2745" t="s">
        <v>18</v>
      </c>
      <c r="D2745" t="s">
        <v>61</v>
      </c>
      <c r="E2745" s="1">
        <v>42569</v>
      </c>
      <c r="F2745" s="1" t="str">
        <f>TEXT(Sales_tbl[[#This Row],[Order Date]],"MMM")</f>
        <v>Jul</v>
      </c>
      <c r="G2745" s="1" t="str">
        <f>TEXT(Sales_tbl[[#This Row],[Order Date]],"YYY")</f>
        <v>2016</v>
      </c>
      <c r="H2745" t="s">
        <v>20</v>
      </c>
      <c r="I2745">
        <v>10</v>
      </c>
      <c r="J2745" s="4">
        <v>16.32</v>
      </c>
      <c r="K2745" s="4">
        <v>163.19999999999999</v>
      </c>
    </row>
    <row r="2746" spans="1:11" x14ac:dyDescent="0.25">
      <c r="A2746" t="s">
        <v>46</v>
      </c>
      <c r="B2746" t="s">
        <v>10</v>
      </c>
      <c r="C2746" t="s">
        <v>11</v>
      </c>
      <c r="D2746" t="s">
        <v>194</v>
      </c>
      <c r="E2746" s="1">
        <v>42569</v>
      </c>
      <c r="F2746" s="1" t="str">
        <f>TEXT(Sales_tbl[[#This Row],[Order Date]],"MMM")</f>
        <v>Jul</v>
      </c>
      <c r="G2746" s="1" t="str">
        <f>TEXT(Sales_tbl[[#This Row],[Order Date]],"YYY")</f>
        <v>2016</v>
      </c>
      <c r="H2746" t="s">
        <v>13</v>
      </c>
      <c r="I2746">
        <v>3</v>
      </c>
      <c r="J2746" s="4">
        <v>12.42</v>
      </c>
      <c r="K2746" s="4">
        <v>37.26</v>
      </c>
    </row>
    <row r="2747" spans="1:11" x14ac:dyDescent="0.25">
      <c r="A2747" t="s">
        <v>9</v>
      </c>
      <c r="B2747" t="s">
        <v>21</v>
      </c>
      <c r="C2747" t="s">
        <v>11</v>
      </c>
      <c r="D2747" t="s">
        <v>139</v>
      </c>
      <c r="E2747" s="1">
        <v>42569</v>
      </c>
      <c r="F2747" s="1" t="str">
        <f>TEXT(Sales_tbl[[#This Row],[Order Date]],"MMM")</f>
        <v>Jul</v>
      </c>
      <c r="G2747" s="1" t="str">
        <f>TEXT(Sales_tbl[[#This Row],[Order Date]],"YYY")</f>
        <v>2016</v>
      </c>
      <c r="H2747" t="s">
        <v>20</v>
      </c>
      <c r="I2747">
        <v>5</v>
      </c>
      <c r="J2747" s="4">
        <v>16.32</v>
      </c>
      <c r="K2747" s="4">
        <v>81.599999999999994</v>
      </c>
    </row>
    <row r="2748" spans="1:11" x14ac:dyDescent="0.25">
      <c r="A2748" t="s">
        <v>9</v>
      </c>
      <c r="B2748" t="s">
        <v>14</v>
      </c>
      <c r="C2748" t="s">
        <v>11</v>
      </c>
      <c r="D2748" t="s">
        <v>538</v>
      </c>
      <c r="E2748" s="1">
        <v>42569</v>
      </c>
      <c r="F2748" s="1" t="str">
        <f>TEXT(Sales_tbl[[#This Row],[Order Date]],"MMM")</f>
        <v>Jul</v>
      </c>
      <c r="G2748" s="1" t="str">
        <f>TEXT(Sales_tbl[[#This Row],[Order Date]],"YYY")</f>
        <v>2016</v>
      </c>
      <c r="H2748" t="s">
        <v>20</v>
      </c>
      <c r="I2748">
        <v>3</v>
      </c>
      <c r="J2748" s="4">
        <v>16.32</v>
      </c>
      <c r="K2748" s="4">
        <v>48.96</v>
      </c>
    </row>
    <row r="2749" spans="1:11" x14ac:dyDescent="0.25">
      <c r="A2749" t="s">
        <v>9</v>
      </c>
      <c r="B2749" t="s">
        <v>10</v>
      </c>
      <c r="C2749" t="s">
        <v>11</v>
      </c>
      <c r="D2749" t="s">
        <v>423</v>
      </c>
      <c r="E2749" s="1">
        <v>42569</v>
      </c>
      <c r="F2749" s="1" t="str">
        <f>TEXT(Sales_tbl[[#This Row],[Order Date]],"MMM")</f>
        <v>Jul</v>
      </c>
      <c r="G2749" s="1" t="str">
        <f>TEXT(Sales_tbl[[#This Row],[Order Date]],"YYY")</f>
        <v>2016</v>
      </c>
      <c r="H2749" t="s">
        <v>13</v>
      </c>
      <c r="I2749">
        <v>4</v>
      </c>
      <c r="J2749" s="4">
        <v>12.42</v>
      </c>
      <c r="K2749" s="4">
        <v>49.68</v>
      </c>
    </row>
    <row r="2750" spans="1:11" x14ac:dyDescent="0.25">
      <c r="A2750" t="s">
        <v>9</v>
      </c>
      <c r="B2750" t="s">
        <v>10</v>
      </c>
      <c r="C2750" t="s">
        <v>11</v>
      </c>
      <c r="D2750" t="s">
        <v>472</v>
      </c>
      <c r="E2750" s="1">
        <v>42569</v>
      </c>
      <c r="F2750" s="1" t="str">
        <f>TEXT(Sales_tbl[[#This Row],[Order Date]],"MMM")</f>
        <v>Jul</v>
      </c>
      <c r="G2750" s="1" t="str">
        <f>TEXT(Sales_tbl[[#This Row],[Order Date]],"YYY")</f>
        <v>2016</v>
      </c>
      <c r="H2750" t="s">
        <v>27</v>
      </c>
      <c r="I2750">
        <v>4</v>
      </c>
      <c r="J2750" s="4">
        <v>53.35</v>
      </c>
      <c r="K2750" s="4">
        <v>213.4</v>
      </c>
    </row>
    <row r="2751" spans="1:11" x14ac:dyDescent="0.25">
      <c r="A2751" t="s">
        <v>25</v>
      </c>
      <c r="B2751" t="s">
        <v>52</v>
      </c>
      <c r="C2751" t="s">
        <v>18</v>
      </c>
      <c r="D2751" t="s">
        <v>398</v>
      </c>
      <c r="E2751" s="1">
        <v>42569</v>
      </c>
      <c r="F2751" s="1" t="str">
        <f>TEXT(Sales_tbl[[#This Row],[Order Date]],"MMM")</f>
        <v>Jul</v>
      </c>
      <c r="G2751" s="1" t="str">
        <f>TEXT(Sales_tbl[[#This Row],[Order Date]],"YYY")</f>
        <v>2016</v>
      </c>
      <c r="H2751" t="s">
        <v>24</v>
      </c>
      <c r="I2751">
        <v>4</v>
      </c>
      <c r="J2751" s="4">
        <v>17.829999999999998</v>
      </c>
      <c r="K2751" s="4">
        <v>71.319999999999993</v>
      </c>
    </row>
    <row r="2752" spans="1:11" x14ac:dyDescent="0.25">
      <c r="A2752" t="s">
        <v>9</v>
      </c>
      <c r="B2752" t="s">
        <v>14</v>
      </c>
      <c r="C2752" t="s">
        <v>11</v>
      </c>
      <c r="D2752" t="s">
        <v>373</v>
      </c>
      <c r="E2752" s="1">
        <v>42569</v>
      </c>
      <c r="F2752" s="1" t="str">
        <f>TEXT(Sales_tbl[[#This Row],[Order Date]],"MMM")</f>
        <v>Jul</v>
      </c>
      <c r="G2752" s="1" t="str">
        <f>TEXT(Sales_tbl[[#This Row],[Order Date]],"YYY")</f>
        <v>2016</v>
      </c>
      <c r="H2752" t="s">
        <v>13</v>
      </c>
      <c r="I2752">
        <v>8</v>
      </c>
      <c r="J2752" s="4">
        <v>12.42</v>
      </c>
      <c r="K2752" s="4">
        <v>99.36</v>
      </c>
    </row>
    <row r="2753" spans="1:11" x14ac:dyDescent="0.25">
      <c r="A2753" t="s">
        <v>9</v>
      </c>
      <c r="B2753" t="s">
        <v>21</v>
      </c>
      <c r="C2753" t="s">
        <v>11</v>
      </c>
      <c r="D2753" t="s">
        <v>274</v>
      </c>
      <c r="E2753" s="1">
        <v>42569</v>
      </c>
      <c r="F2753" s="1" t="str">
        <f>TEXT(Sales_tbl[[#This Row],[Order Date]],"MMM")</f>
        <v>Jul</v>
      </c>
      <c r="G2753" s="1" t="str">
        <f>TEXT(Sales_tbl[[#This Row],[Order Date]],"YYY")</f>
        <v>2016</v>
      </c>
      <c r="H2753" t="s">
        <v>13</v>
      </c>
      <c r="I2753">
        <v>7</v>
      </c>
      <c r="J2753" s="4">
        <v>12.42</v>
      </c>
      <c r="K2753" s="4">
        <v>86.94</v>
      </c>
    </row>
    <row r="2754" spans="1:11" x14ac:dyDescent="0.25">
      <c r="A2754" t="s">
        <v>25</v>
      </c>
      <c r="B2754" t="s">
        <v>52</v>
      </c>
      <c r="C2754" t="s">
        <v>18</v>
      </c>
      <c r="D2754" t="s">
        <v>465</v>
      </c>
      <c r="E2754" s="1">
        <v>42569</v>
      </c>
      <c r="F2754" s="1" t="str">
        <f>TEXT(Sales_tbl[[#This Row],[Order Date]],"MMM")</f>
        <v>Jul</v>
      </c>
      <c r="G2754" s="1" t="str">
        <f>TEXT(Sales_tbl[[#This Row],[Order Date]],"YYY")</f>
        <v>2016</v>
      </c>
      <c r="H2754" t="s">
        <v>13</v>
      </c>
      <c r="I2754">
        <v>2</v>
      </c>
      <c r="J2754" s="4">
        <v>12.42</v>
      </c>
      <c r="K2754" s="4">
        <v>24.84</v>
      </c>
    </row>
    <row r="2755" spans="1:11" x14ac:dyDescent="0.25">
      <c r="A2755" t="s">
        <v>30</v>
      </c>
      <c r="B2755" t="s">
        <v>10</v>
      </c>
      <c r="C2755" t="s">
        <v>11</v>
      </c>
      <c r="D2755" t="s">
        <v>509</v>
      </c>
      <c r="E2755" s="1">
        <v>42569</v>
      </c>
      <c r="F2755" s="1" t="str">
        <f>TEXT(Sales_tbl[[#This Row],[Order Date]],"MMM")</f>
        <v>Jul</v>
      </c>
      <c r="G2755" s="1" t="str">
        <f>TEXT(Sales_tbl[[#This Row],[Order Date]],"YYY")</f>
        <v>2016</v>
      </c>
      <c r="H2755" t="s">
        <v>20</v>
      </c>
      <c r="I2755">
        <v>6</v>
      </c>
      <c r="J2755" s="4">
        <v>16.32</v>
      </c>
      <c r="K2755" s="4">
        <v>97.92</v>
      </c>
    </row>
    <row r="2756" spans="1:11" x14ac:dyDescent="0.25">
      <c r="A2756" t="s">
        <v>9</v>
      </c>
      <c r="B2756" t="s">
        <v>14</v>
      </c>
      <c r="C2756" t="s">
        <v>11</v>
      </c>
      <c r="D2756" t="s">
        <v>453</v>
      </c>
      <c r="E2756" s="1">
        <v>42570</v>
      </c>
      <c r="F2756" s="1" t="str">
        <f>TEXT(Sales_tbl[[#This Row],[Order Date]],"MMM")</f>
        <v>Jul</v>
      </c>
      <c r="G2756" s="1" t="str">
        <f>TEXT(Sales_tbl[[#This Row],[Order Date]],"YYY")</f>
        <v>2016</v>
      </c>
      <c r="H2756" t="s">
        <v>24</v>
      </c>
      <c r="I2756">
        <v>2</v>
      </c>
      <c r="J2756" s="4">
        <v>17.829999999999998</v>
      </c>
      <c r="K2756" s="4">
        <v>35.659999999999997</v>
      </c>
    </row>
    <row r="2757" spans="1:11" x14ac:dyDescent="0.25">
      <c r="A2757" t="s">
        <v>9</v>
      </c>
      <c r="B2757" t="s">
        <v>10</v>
      </c>
      <c r="C2757" t="s">
        <v>11</v>
      </c>
      <c r="D2757" t="s">
        <v>441</v>
      </c>
      <c r="E2757" s="1">
        <v>42570</v>
      </c>
      <c r="F2757" s="1" t="str">
        <f>TEXT(Sales_tbl[[#This Row],[Order Date]],"MMM")</f>
        <v>Jul</v>
      </c>
      <c r="G2757" s="1" t="str">
        <f>TEXT(Sales_tbl[[#This Row],[Order Date]],"YYY")</f>
        <v>2016</v>
      </c>
      <c r="H2757" t="s">
        <v>20</v>
      </c>
      <c r="I2757">
        <v>3</v>
      </c>
      <c r="J2757" s="4">
        <v>16.32</v>
      </c>
      <c r="K2757" s="4">
        <v>48.96</v>
      </c>
    </row>
    <row r="2758" spans="1:11" x14ac:dyDescent="0.25">
      <c r="A2758" t="s">
        <v>9</v>
      </c>
      <c r="B2758" t="s">
        <v>68</v>
      </c>
      <c r="C2758" t="s">
        <v>11</v>
      </c>
      <c r="D2758" t="s">
        <v>386</v>
      </c>
      <c r="E2758" s="1">
        <v>42570</v>
      </c>
      <c r="F2758" s="1" t="str">
        <f>TEXT(Sales_tbl[[#This Row],[Order Date]],"MMM")</f>
        <v>Jul</v>
      </c>
      <c r="G2758" s="1" t="str">
        <f>TEXT(Sales_tbl[[#This Row],[Order Date]],"YYY")</f>
        <v>2016</v>
      </c>
      <c r="H2758" t="s">
        <v>20</v>
      </c>
      <c r="I2758">
        <v>2</v>
      </c>
      <c r="J2758" s="4">
        <v>16.32</v>
      </c>
      <c r="K2758" s="4">
        <v>32.64</v>
      </c>
    </row>
    <row r="2759" spans="1:11" x14ac:dyDescent="0.25">
      <c r="A2759" t="s">
        <v>46</v>
      </c>
      <c r="B2759" t="s">
        <v>21</v>
      </c>
      <c r="C2759" t="s">
        <v>11</v>
      </c>
      <c r="D2759" t="s">
        <v>189</v>
      </c>
      <c r="E2759" s="1">
        <v>42570</v>
      </c>
      <c r="F2759" s="1" t="str">
        <f>TEXT(Sales_tbl[[#This Row],[Order Date]],"MMM")</f>
        <v>Jul</v>
      </c>
      <c r="G2759" s="1" t="str">
        <f>TEXT(Sales_tbl[[#This Row],[Order Date]],"YYY")</f>
        <v>2016</v>
      </c>
      <c r="H2759" t="s">
        <v>13</v>
      </c>
      <c r="I2759">
        <v>10</v>
      </c>
      <c r="J2759" s="4">
        <v>12.42</v>
      </c>
      <c r="K2759" s="4">
        <v>124.2</v>
      </c>
    </row>
    <row r="2760" spans="1:11" x14ac:dyDescent="0.25">
      <c r="A2760" t="s">
        <v>9</v>
      </c>
      <c r="B2760" t="s">
        <v>10</v>
      </c>
      <c r="C2760" t="s">
        <v>11</v>
      </c>
      <c r="D2760" t="s">
        <v>430</v>
      </c>
      <c r="E2760" s="1">
        <v>42570</v>
      </c>
      <c r="F2760" s="1" t="str">
        <f>TEXT(Sales_tbl[[#This Row],[Order Date]],"MMM")</f>
        <v>Jul</v>
      </c>
      <c r="G2760" s="1" t="str">
        <f>TEXT(Sales_tbl[[#This Row],[Order Date]],"YYY")</f>
        <v>2016</v>
      </c>
      <c r="H2760" t="s">
        <v>20</v>
      </c>
      <c r="I2760">
        <v>10</v>
      </c>
      <c r="J2760" s="4">
        <v>16.32</v>
      </c>
      <c r="K2760" s="4">
        <v>163.19999999999999</v>
      </c>
    </row>
    <row r="2761" spans="1:11" x14ac:dyDescent="0.25">
      <c r="A2761" t="s">
        <v>9</v>
      </c>
      <c r="B2761" t="s">
        <v>14</v>
      </c>
      <c r="C2761" t="s">
        <v>11</v>
      </c>
      <c r="D2761" t="s">
        <v>199</v>
      </c>
      <c r="E2761" s="1">
        <v>42570</v>
      </c>
      <c r="F2761" s="1" t="str">
        <f>TEXT(Sales_tbl[[#This Row],[Order Date]],"MMM")</f>
        <v>Jul</v>
      </c>
      <c r="G2761" s="1" t="str">
        <f>TEXT(Sales_tbl[[#This Row],[Order Date]],"YYY")</f>
        <v>2016</v>
      </c>
      <c r="H2761" t="s">
        <v>27</v>
      </c>
      <c r="I2761">
        <v>2</v>
      </c>
      <c r="J2761" s="4">
        <v>53.35</v>
      </c>
      <c r="K2761" s="4">
        <v>106.7</v>
      </c>
    </row>
    <row r="2762" spans="1:11" x14ac:dyDescent="0.25">
      <c r="A2762" t="s">
        <v>9</v>
      </c>
      <c r="B2762" t="s">
        <v>10</v>
      </c>
      <c r="C2762" t="s">
        <v>11</v>
      </c>
      <c r="D2762" t="s">
        <v>537</v>
      </c>
      <c r="E2762" s="1">
        <v>42570</v>
      </c>
      <c r="F2762" s="1" t="str">
        <f>TEXT(Sales_tbl[[#This Row],[Order Date]],"MMM")</f>
        <v>Jul</v>
      </c>
      <c r="G2762" s="1" t="str">
        <f>TEXT(Sales_tbl[[#This Row],[Order Date]],"YYY")</f>
        <v>2016</v>
      </c>
      <c r="H2762" t="s">
        <v>20</v>
      </c>
      <c r="I2762">
        <v>2</v>
      </c>
      <c r="J2762" s="4">
        <v>16.32</v>
      </c>
      <c r="K2762" s="4">
        <v>32.64</v>
      </c>
    </row>
    <row r="2763" spans="1:11" x14ac:dyDescent="0.25">
      <c r="A2763" t="s">
        <v>16</v>
      </c>
      <c r="B2763" t="s">
        <v>34</v>
      </c>
      <c r="C2763" t="s">
        <v>18</v>
      </c>
      <c r="D2763" t="s">
        <v>391</v>
      </c>
      <c r="E2763" s="1">
        <v>42570</v>
      </c>
      <c r="F2763" s="1" t="str">
        <f>TEXT(Sales_tbl[[#This Row],[Order Date]],"MMM")</f>
        <v>Jul</v>
      </c>
      <c r="G2763" s="1" t="str">
        <f>TEXT(Sales_tbl[[#This Row],[Order Date]],"YYY")</f>
        <v>2016</v>
      </c>
      <c r="H2763" t="s">
        <v>20</v>
      </c>
      <c r="I2763">
        <v>1</v>
      </c>
      <c r="J2763" s="4">
        <v>16.32</v>
      </c>
      <c r="K2763" s="4">
        <v>16.32</v>
      </c>
    </row>
    <row r="2764" spans="1:11" x14ac:dyDescent="0.25">
      <c r="A2764" t="s">
        <v>9</v>
      </c>
      <c r="B2764" t="s">
        <v>14</v>
      </c>
      <c r="C2764" t="s">
        <v>11</v>
      </c>
      <c r="D2764" t="s">
        <v>168</v>
      </c>
      <c r="E2764" s="1">
        <v>42570</v>
      </c>
      <c r="F2764" s="1" t="str">
        <f>TEXT(Sales_tbl[[#This Row],[Order Date]],"MMM")</f>
        <v>Jul</v>
      </c>
      <c r="G2764" s="1" t="str">
        <f>TEXT(Sales_tbl[[#This Row],[Order Date]],"YYY")</f>
        <v>2016</v>
      </c>
      <c r="H2764" t="s">
        <v>24</v>
      </c>
      <c r="I2764">
        <v>9</v>
      </c>
      <c r="J2764" s="4">
        <v>17.829999999999998</v>
      </c>
      <c r="K2764" s="4">
        <v>160.46999999999997</v>
      </c>
    </row>
    <row r="2765" spans="1:11" x14ac:dyDescent="0.25">
      <c r="A2765" t="s">
        <v>9</v>
      </c>
      <c r="B2765" t="s">
        <v>21</v>
      </c>
      <c r="C2765" t="s">
        <v>11</v>
      </c>
      <c r="D2765" t="s">
        <v>444</v>
      </c>
      <c r="E2765" s="1">
        <v>42570</v>
      </c>
      <c r="F2765" s="1" t="str">
        <f>TEXT(Sales_tbl[[#This Row],[Order Date]],"MMM")</f>
        <v>Jul</v>
      </c>
      <c r="G2765" s="1" t="str">
        <f>TEXT(Sales_tbl[[#This Row],[Order Date]],"YYY")</f>
        <v>2016</v>
      </c>
      <c r="H2765" t="s">
        <v>13</v>
      </c>
      <c r="I2765">
        <v>4</v>
      </c>
      <c r="J2765" s="4">
        <v>12.42</v>
      </c>
      <c r="K2765" s="4">
        <v>49.68</v>
      </c>
    </row>
    <row r="2766" spans="1:11" x14ac:dyDescent="0.25">
      <c r="A2766" t="s">
        <v>30</v>
      </c>
      <c r="B2766" t="s">
        <v>14</v>
      </c>
      <c r="C2766" t="s">
        <v>11</v>
      </c>
      <c r="D2766" t="s">
        <v>205</v>
      </c>
      <c r="E2766" s="1">
        <v>42570</v>
      </c>
      <c r="F2766" s="1" t="str">
        <f>TEXT(Sales_tbl[[#This Row],[Order Date]],"MMM")</f>
        <v>Jul</v>
      </c>
      <c r="G2766" s="1" t="str">
        <f>TEXT(Sales_tbl[[#This Row],[Order Date]],"YYY")</f>
        <v>2016</v>
      </c>
      <c r="H2766" t="s">
        <v>24</v>
      </c>
      <c r="I2766">
        <v>3</v>
      </c>
      <c r="J2766" s="4">
        <v>17.829999999999998</v>
      </c>
      <c r="K2766" s="4">
        <v>53.489999999999995</v>
      </c>
    </row>
    <row r="2767" spans="1:11" x14ac:dyDescent="0.25">
      <c r="A2767" t="s">
        <v>25</v>
      </c>
      <c r="B2767" t="s">
        <v>17</v>
      </c>
      <c r="C2767" t="s">
        <v>18</v>
      </c>
      <c r="D2767" t="s">
        <v>57</v>
      </c>
      <c r="E2767" s="1">
        <v>42570</v>
      </c>
      <c r="F2767" s="1" t="str">
        <f>TEXT(Sales_tbl[[#This Row],[Order Date]],"MMM")</f>
        <v>Jul</v>
      </c>
      <c r="G2767" s="1" t="str">
        <f>TEXT(Sales_tbl[[#This Row],[Order Date]],"YYY")</f>
        <v>2016</v>
      </c>
      <c r="H2767" t="s">
        <v>13</v>
      </c>
      <c r="I2767">
        <v>9</v>
      </c>
      <c r="J2767" s="4">
        <v>12.42</v>
      </c>
      <c r="K2767" s="4">
        <v>111.78</v>
      </c>
    </row>
    <row r="2768" spans="1:11" x14ac:dyDescent="0.25">
      <c r="A2768" t="s">
        <v>25</v>
      </c>
      <c r="B2768" t="s">
        <v>34</v>
      </c>
      <c r="C2768" t="s">
        <v>18</v>
      </c>
      <c r="D2768" t="s">
        <v>467</v>
      </c>
      <c r="E2768" s="1">
        <v>42570</v>
      </c>
      <c r="F2768" s="1" t="str">
        <f>TEXT(Sales_tbl[[#This Row],[Order Date]],"MMM")</f>
        <v>Jul</v>
      </c>
      <c r="G2768" s="1" t="str">
        <f>TEXT(Sales_tbl[[#This Row],[Order Date]],"YYY")</f>
        <v>2016</v>
      </c>
      <c r="H2768" t="s">
        <v>24</v>
      </c>
      <c r="I2768">
        <v>6</v>
      </c>
      <c r="J2768" s="4">
        <v>17.829999999999998</v>
      </c>
      <c r="K2768" s="4">
        <v>106.97999999999999</v>
      </c>
    </row>
    <row r="2769" spans="1:11" x14ac:dyDescent="0.25">
      <c r="A2769" t="s">
        <v>9</v>
      </c>
      <c r="B2769" t="s">
        <v>14</v>
      </c>
      <c r="C2769" t="s">
        <v>11</v>
      </c>
      <c r="D2769" t="s">
        <v>470</v>
      </c>
      <c r="E2769" s="1">
        <v>42570</v>
      </c>
      <c r="F2769" s="1" t="str">
        <f>TEXT(Sales_tbl[[#This Row],[Order Date]],"MMM")</f>
        <v>Jul</v>
      </c>
      <c r="G2769" s="1" t="str">
        <f>TEXT(Sales_tbl[[#This Row],[Order Date]],"YYY")</f>
        <v>2016</v>
      </c>
      <c r="H2769" t="s">
        <v>24</v>
      </c>
      <c r="I2769">
        <v>2</v>
      </c>
      <c r="J2769" s="4">
        <v>17.829999999999998</v>
      </c>
      <c r="K2769" s="4">
        <v>35.659999999999997</v>
      </c>
    </row>
    <row r="2770" spans="1:11" x14ac:dyDescent="0.25">
      <c r="A2770" t="s">
        <v>25</v>
      </c>
      <c r="B2770" t="s">
        <v>17</v>
      </c>
      <c r="C2770" t="s">
        <v>18</v>
      </c>
      <c r="D2770" t="s">
        <v>460</v>
      </c>
      <c r="E2770" s="1">
        <v>42570</v>
      </c>
      <c r="F2770" s="1" t="str">
        <f>TEXT(Sales_tbl[[#This Row],[Order Date]],"MMM")</f>
        <v>Jul</v>
      </c>
      <c r="G2770" s="1" t="str">
        <f>TEXT(Sales_tbl[[#This Row],[Order Date]],"YYY")</f>
        <v>2016</v>
      </c>
      <c r="H2770" t="s">
        <v>27</v>
      </c>
      <c r="I2770">
        <v>6</v>
      </c>
      <c r="J2770" s="4">
        <v>53.35</v>
      </c>
      <c r="K2770" s="4">
        <v>320.10000000000002</v>
      </c>
    </row>
    <row r="2771" spans="1:11" x14ac:dyDescent="0.25">
      <c r="A2771" t="s">
        <v>25</v>
      </c>
      <c r="B2771" t="s">
        <v>17</v>
      </c>
      <c r="C2771" t="s">
        <v>18</v>
      </c>
      <c r="D2771" t="s">
        <v>369</v>
      </c>
      <c r="E2771" s="1">
        <v>42570</v>
      </c>
      <c r="F2771" s="1" t="str">
        <f>TEXT(Sales_tbl[[#This Row],[Order Date]],"MMM")</f>
        <v>Jul</v>
      </c>
      <c r="G2771" s="1" t="str">
        <f>TEXT(Sales_tbl[[#This Row],[Order Date]],"YYY")</f>
        <v>2016</v>
      </c>
      <c r="H2771" t="s">
        <v>24</v>
      </c>
      <c r="I2771">
        <v>9</v>
      </c>
      <c r="J2771" s="4">
        <v>17.829999999999998</v>
      </c>
      <c r="K2771" s="4">
        <v>160.46999999999997</v>
      </c>
    </row>
    <row r="2772" spans="1:11" x14ac:dyDescent="0.25">
      <c r="A2772" t="s">
        <v>30</v>
      </c>
      <c r="B2772" t="s">
        <v>14</v>
      </c>
      <c r="C2772" t="s">
        <v>11</v>
      </c>
      <c r="D2772" t="s">
        <v>479</v>
      </c>
      <c r="E2772" s="1">
        <v>42571</v>
      </c>
      <c r="F2772" s="1" t="str">
        <f>TEXT(Sales_tbl[[#This Row],[Order Date]],"MMM")</f>
        <v>Jul</v>
      </c>
      <c r="G2772" s="1" t="str">
        <f>TEXT(Sales_tbl[[#This Row],[Order Date]],"YYY")</f>
        <v>2016</v>
      </c>
      <c r="H2772" t="s">
        <v>13</v>
      </c>
      <c r="I2772">
        <v>5</v>
      </c>
      <c r="J2772" s="4">
        <v>12.42</v>
      </c>
      <c r="K2772" s="4">
        <v>62.1</v>
      </c>
    </row>
    <row r="2773" spans="1:11" x14ac:dyDescent="0.25">
      <c r="A2773" t="s">
        <v>9</v>
      </c>
      <c r="B2773" t="s">
        <v>14</v>
      </c>
      <c r="C2773" t="s">
        <v>11</v>
      </c>
      <c r="D2773" t="s">
        <v>322</v>
      </c>
      <c r="E2773" s="1">
        <v>42571</v>
      </c>
      <c r="F2773" s="1" t="str">
        <f>TEXT(Sales_tbl[[#This Row],[Order Date]],"MMM")</f>
        <v>Jul</v>
      </c>
      <c r="G2773" s="1" t="str">
        <f>TEXT(Sales_tbl[[#This Row],[Order Date]],"YYY")</f>
        <v>2016</v>
      </c>
      <c r="H2773" t="s">
        <v>24</v>
      </c>
      <c r="I2773">
        <v>8</v>
      </c>
      <c r="J2773" s="4">
        <v>17.829999999999998</v>
      </c>
      <c r="K2773" s="4">
        <v>142.63999999999999</v>
      </c>
    </row>
    <row r="2774" spans="1:11" x14ac:dyDescent="0.25">
      <c r="A2774" t="s">
        <v>16</v>
      </c>
      <c r="B2774" t="s">
        <v>17</v>
      </c>
      <c r="C2774" t="s">
        <v>18</v>
      </c>
      <c r="D2774" t="s">
        <v>403</v>
      </c>
      <c r="E2774" s="1">
        <v>42571</v>
      </c>
      <c r="F2774" s="1" t="str">
        <f>TEXT(Sales_tbl[[#This Row],[Order Date]],"MMM")</f>
        <v>Jul</v>
      </c>
      <c r="G2774" s="1" t="str">
        <f>TEXT(Sales_tbl[[#This Row],[Order Date]],"YYY")</f>
        <v>2016</v>
      </c>
      <c r="H2774" t="s">
        <v>13</v>
      </c>
      <c r="I2774">
        <v>6</v>
      </c>
      <c r="J2774" s="4">
        <v>12.42</v>
      </c>
      <c r="K2774" s="4">
        <v>74.52</v>
      </c>
    </row>
    <row r="2775" spans="1:11" x14ac:dyDescent="0.25">
      <c r="A2775" t="s">
        <v>9</v>
      </c>
      <c r="B2775" t="s">
        <v>14</v>
      </c>
      <c r="C2775" t="s">
        <v>11</v>
      </c>
      <c r="D2775" t="s">
        <v>221</v>
      </c>
      <c r="E2775" s="1">
        <v>42571</v>
      </c>
      <c r="F2775" s="1" t="str">
        <f>TEXT(Sales_tbl[[#This Row],[Order Date]],"MMM")</f>
        <v>Jul</v>
      </c>
      <c r="G2775" s="1" t="str">
        <f>TEXT(Sales_tbl[[#This Row],[Order Date]],"YYY")</f>
        <v>2016</v>
      </c>
      <c r="H2775" t="s">
        <v>13</v>
      </c>
      <c r="I2775">
        <v>3</v>
      </c>
      <c r="J2775" s="4">
        <v>12.42</v>
      </c>
      <c r="K2775" s="4">
        <v>37.26</v>
      </c>
    </row>
    <row r="2776" spans="1:11" x14ac:dyDescent="0.25">
      <c r="A2776" t="s">
        <v>9</v>
      </c>
      <c r="B2776" t="s">
        <v>10</v>
      </c>
      <c r="C2776" t="s">
        <v>11</v>
      </c>
      <c r="D2776" t="s">
        <v>457</v>
      </c>
      <c r="E2776" s="1">
        <v>42571</v>
      </c>
      <c r="F2776" s="1" t="str">
        <f>TEXT(Sales_tbl[[#This Row],[Order Date]],"MMM")</f>
        <v>Jul</v>
      </c>
      <c r="G2776" s="1" t="str">
        <f>TEXT(Sales_tbl[[#This Row],[Order Date]],"YYY")</f>
        <v>2016</v>
      </c>
      <c r="H2776" t="s">
        <v>13</v>
      </c>
      <c r="I2776">
        <v>9</v>
      </c>
      <c r="J2776" s="4">
        <v>12.42</v>
      </c>
      <c r="K2776" s="4">
        <v>111.78</v>
      </c>
    </row>
    <row r="2777" spans="1:11" x14ac:dyDescent="0.25">
      <c r="A2777" t="s">
        <v>25</v>
      </c>
      <c r="B2777" t="s">
        <v>52</v>
      </c>
      <c r="C2777" t="s">
        <v>18</v>
      </c>
      <c r="D2777" t="s">
        <v>188</v>
      </c>
      <c r="E2777" s="1">
        <v>42571</v>
      </c>
      <c r="F2777" s="1" t="str">
        <f>TEXT(Sales_tbl[[#This Row],[Order Date]],"MMM")</f>
        <v>Jul</v>
      </c>
      <c r="G2777" s="1" t="str">
        <f>TEXT(Sales_tbl[[#This Row],[Order Date]],"YYY")</f>
        <v>2016</v>
      </c>
      <c r="H2777" t="s">
        <v>13</v>
      </c>
      <c r="I2777">
        <v>10</v>
      </c>
      <c r="J2777" s="4">
        <v>12.42</v>
      </c>
      <c r="K2777" s="4">
        <v>124.2</v>
      </c>
    </row>
    <row r="2778" spans="1:11" x14ac:dyDescent="0.25">
      <c r="A2778" t="s">
        <v>25</v>
      </c>
      <c r="B2778" t="s">
        <v>52</v>
      </c>
      <c r="C2778" t="s">
        <v>18</v>
      </c>
      <c r="D2778" t="s">
        <v>398</v>
      </c>
      <c r="E2778" s="1">
        <v>42571</v>
      </c>
      <c r="F2778" s="1" t="str">
        <f>TEXT(Sales_tbl[[#This Row],[Order Date]],"MMM")</f>
        <v>Jul</v>
      </c>
      <c r="G2778" s="1" t="str">
        <f>TEXT(Sales_tbl[[#This Row],[Order Date]],"YYY")</f>
        <v>2016</v>
      </c>
      <c r="H2778" t="s">
        <v>20</v>
      </c>
      <c r="I2778">
        <v>4</v>
      </c>
      <c r="J2778" s="4">
        <v>16.32</v>
      </c>
      <c r="K2778" s="4">
        <v>65.28</v>
      </c>
    </row>
    <row r="2779" spans="1:11" x14ac:dyDescent="0.25">
      <c r="A2779" t="s">
        <v>9</v>
      </c>
      <c r="B2779" t="s">
        <v>14</v>
      </c>
      <c r="C2779" t="s">
        <v>11</v>
      </c>
      <c r="D2779" t="s">
        <v>474</v>
      </c>
      <c r="E2779" s="1">
        <v>42571</v>
      </c>
      <c r="F2779" s="1" t="str">
        <f>TEXT(Sales_tbl[[#This Row],[Order Date]],"MMM")</f>
        <v>Jul</v>
      </c>
      <c r="G2779" s="1" t="str">
        <f>TEXT(Sales_tbl[[#This Row],[Order Date]],"YYY")</f>
        <v>2016</v>
      </c>
      <c r="H2779" t="s">
        <v>13</v>
      </c>
      <c r="I2779">
        <v>10</v>
      </c>
      <c r="J2779" s="4">
        <v>12.42</v>
      </c>
      <c r="K2779" s="4">
        <v>124.2</v>
      </c>
    </row>
    <row r="2780" spans="1:11" x14ac:dyDescent="0.25">
      <c r="A2780" t="s">
        <v>9</v>
      </c>
      <c r="B2780" t="s">
        <v>21</v>
      </c>
      <c r="C2780" t="s">
        <v>11</v>
      </c>
      <c r="D2780" t="s">
        <v>190</v>
      </c>
      <c r="E2780" s="1">
        <v>42571</v>
      </c>
      <c r="F2780" s="1" t="str">
        <f>TEXT(Sales_tbl[[#This Row],[Order Date]],"MMM")</f>
        <v>Jul</v>
      </c>
      <c r="G2780" s="1" t="str">
        <f>TEXT(Sales_tbl[[#This Row],[Order Date]],"YYY")</f>
        <v>2016</v>
      </c>
      <c r="H2780" t="s">
        <v>13</v>
      </c>
      <c r="I2780">
        <v>5</v>
      </c>
      <c r="J2780" s="4">
        <v>12.42</v>
      </c>
      <c r="K2780" s="4">
        <v>62.1</v>
      </c>
    </row>
    <row r="2781" spans="1:11" x14ac:dyDescent="0.25">
      <c r="A2781" t="s">
        <v>30</v>
      </c>
      <c r="B2781" t="s">
        <v>10</v>
      </c>
      <c r="C2781" t="s">
        <v>11</v>
      </c>
      <c r="D2781" t="s">
        <v>381</v>
      </c>
      <c r="E2781" s="1">
        <v>42571</v>
      </c>
      <c r="F2781" s="1" t="str">
        <f>TEXT(Sales_tbl[[#This Row],[Order Date]],"MMM")</f>
        <v>Jul</v>
      </c>
      <c r="G2781" s="1" t="str">
        <f>TEXT(Sales_tbl[[#This Row],[Order Date]],"YYY")</f>
        <v>2016</v>
      </c>
      <c r="H2781" t="s">
        <v>13</v>
      </c>
      <c r="I2781">
        <v>2</v>
      </c>
      <c r="J2781" s="4">
        <v>12.42</v>
      </c>
      <c r="K2781" s="4">
        <v>24.84</v>
      </c>
    </row>
    <row r="2782" spans="1:11" x14ac:dyDescent="0.25">
      <c r="A2782" t="s">
        <v>9</v>
      </c>
      <c r="B2782" t="s">
        <v>10</v>
      </c>
      <c r="C2782" t="s">
        <v>11</v>
      </c>
      <c r="D2782" t="s">
        <v>91</v>
      </c>
      <c r="E2782" s="1">
        <v>42571</v>
      </c>
      <c r="F2782" s="1" t="str">
        <f>TEXT(Sales_tbl[[#This Row],[Order Date]],"MMM")</f>
        <v>Jul</v>
      </c>
      <c r="G2782" s="1" t="str">
        <f>TEXT(Sales_tbl[[#This Row],[Order Date]],"YYY")</f>
        <v>2016</v>
      </c>
      <c r="H2782" t="s">
        <v>13</v>
      </c>
      <c r="I2782">
        <v>4</v>
      </c>
      <c r="J2782" s="4">
        <v>12.42</v>
      </c>
      <c r="K2782" s="4">
        <v>49.68</v>
      </c>
    </row>
    <row r="2783" spans="1:11" x14ac:dyDescent="0.25">
      <c r="A2783" t="s">
        <v>9</v>
      </c>
      <c r="B2783" t="s">
        <v>10</v>
      </c>
      <c r="C2783" t="s">
        <v>11</v>
      </c>
      <c r="D2783" t="s">
        <v>395</v>
      </c>
      <c r="E2783" s="1">
        <v>42571</v>
      </c>
      <c r="F2783" s="1" t="str">
        <f>TEXT(Sales_tbl[[#This Row],[Order Date]],"MMM")</f>
        <v>Jul</v>
      </c>
      <c r="G2783" s="1" t="str">
        <f>TEXT(Sales_tbl[[#This Row],[Order Date]],"YYY")</f>
        <v>2016</v>
      </c>
      <c r="H2783" t="s">
        <v>13</v>
      </c>
      <c r="I2783">
        <v>7</v>
      </c>
      <c r="J2783" s="4">
        <v>12.42</v>
      </c>
      <c r="K2783" s="4">
        <v>86.94</v>
      </c>
    </row>
    <row r="2784" spans="1:11" x14ac:dyDescent="0.25">
      <c r="A2784" t="s">
        <v>25</v>
      </c>
      <c r="B2784" t="s">
        <v>34</v>
      </c>
      <c r="C2784" t="s">
        <v>18</v>
      </c>
      <c r="D2784" t="s">
        <v>48</v>
      </c>
      <c r="E2784" s="1">
        <v>42571</v>
      </c>
      <c r="F2784" s="1" t="str">
        <f>TEXT(Sales_tbl[[#This Row],[Order Date]],"MMM")</f>
        <v>Jul</v>
      </c>
      <c r="G2784" s="1" t="str">
        <f>TEXT(Sales_tbl[[#This Row],[Order Date]],"YYY")</f>
        <v>2016</v>
      </c>
      <c r="H2784" t="s">
        <v>20</v>
      </c>
      <c r="I2784">
        <v>10</v>
      </c>
      <c r="J2784" s="4">
        <v>16.32</v>
      </c>
      <c r="K2784" s="4">
        <v>163.19999999999999</v>
      </c>
    </row>
    <row r="2785" spans="1:11" x14ac:dyDescent="0.25">
      <c r="A2785" t="s">
        <v>25</v>
      </c>
      <c r="B2785" t="s">
        <v>52</v>
      </c>
      <c r="C2785" t="s">
        <v>18</v>
      </c>
      <c r="D2785" t="s">
        <v>398</v>
      </c>
      <c r="E2785" s="1">
        <v>42571</v>
      </c>
      <c r="F2785" s="1" t="str">
        <f>TEXT(Sales_tbl[[#This Row],[Order Date]],"MMM")</f>
        <v>Jul</v>
      </c>
      <c r="G2785" s="1" t="str">
        <f>TEXT(Sales_tbl[[#This Row],[Order Date]],"YYY")</f>
        <v>2016</v>
      </c>
      <c r="H2785" t="s">
        <v>13</v>
      </c>
      <c r="I2785">
        <v>8</v>
      </c>
      <c r="J2785" s="4">
        <v>12.42</v>
      </c>
      <c r="K2785" s="4">
        <v>99.36</v>
      </c>
    </row>
    <row r="2786" spans="1:11" x14ac:dyDescent="0.25">
      <c r="A2786" t="s">
        <v>46</v>
      </c>
      <c r="B2786" t="s">
        <v>14</v>
      </c>
      <c r="C2786" t="s">
        <v>11</v>
      </c>
      <c r="D2786" t="s">
        <v>250</v>
      </c>
      <c r="E2786" s="1">
        <v>42571</v>
      </c>
      <c r="F2786" s="1" t="str">
        <f>TEXT(Sales_tbl[[#This Row],[Order Date]],"MMM")</f>
        <v>Jul</v>
      </c>
      <c r="G2786" s="1" t="str">
        <f>TEXT(Sales_tbl[[#This Row],[Order Date]],"YYY")</f>
        <v>2016</v>
      </c>
      <c r="H2786" t="s">
        <v>24</v>
      </c>
      <c r="I2786">
        <v>7</v>
      </c>
      <c r="J2786" s="4">
        <v>17.829999999999998</v>
      </c>
      <c r="K2786" s="4">
        <v>124.80999999999999</v>
      </c>
    </row>
    <row r="2787" spans="1:11" x14ac:dyDescent="0.25">
      <c r="A2787" t="s">
        <v>9</v>
      </c>
      <c r="B2787" t="s">
        <v>21</v>
      </c>
      <c r="C2787" t="s">
        <v>11</v>
      </c>
      <c r="D2787" t="s">
        <v>282</v>
      </c>
      <c r="E2787" s="1">
        <v>42571</v>
      </c>
      <c r="F2787" s="1" t="str">
        <f>TEXT(Sales_tbl[[#This Row],[Order Date]],"MMM")</f>
        <v>Jul</v>
      </c>
      <c r="G2787" s="1" t="str">
        <f>TEXT(Sales_tbl[[#This Row],[Order Date]],"YYY")</f>
        <v>2016</v>
      </c>
      <c r="H2787" t="s">
        <v>13</v>
      </c>
      <c r="I2787">
        <v>10</v>
      </c>
      <c r="J2787" s="4">
        <v>12.42</v>
      </c>
      <c r="K2787" s="4">
        <v>124.2</v>
      </c>
    </row>
    <row r="2788" spans="1:11" x14ac:dyDescent="0.25">
      <c r="A2788" t="s">
        <v>30</v>
      </c>
      <c r="B2788" t="s">
        <v>21</v>
      </c>
      <c r="C2788" t="s">
        <v>11</v>
      </c>
      <c r="D2788" t="s">
        <v>234</v>
      </c>
      <c r="E2788" s="1">
        <v>42571</v>
      </c>
      <c r="F2788" s="1" t="str">
        <f>TEXT(Sales_tbl[[#This Row],[Order Date]],"MMM")</f>
        <v>Jul</v>
      </c>
      <c r="G2788" s="1" t="str">
        <f>TEXT(Sales_tbl[[#This Row],[Order Date]],"YYY")</f>
        <v>2016</v>
      </c>
      <c r="H2788" t="s">
        <v>13</v>
      </c>
      <c r="I2788">
        <v>7</v>
      </c>
      <c r="J2788" s="4">
        <v>12.42</v>
      </c>
      <c r="K2788" s="4">
        <v>86.94</v>
      </c>
    </row>
    <row r="2789" spans="1:11" x14ac:dyDescent="0.25">
      <c r="A2789" t="s">
        <v>9</v>
      </c>
      <c r="B2789" t="s">
        <v>10</v>
      </c>
      <c r="C2789" t="s">
        <v>11</v>
      </c>
      <c r="D2789" t="s">
        <v>335</v>
      </c>
      <c r="E2789" s="1">
        <v>42571</v>
      </c>
      <c r="F2789" s="1" t="str">
        <f>TEXT(Sales_tbl[[#This Row],[Order Date]],"MMM")</f>
        <v>Jul</v>
      </c>
      <c r="G2789" s="1" t="str">
        <f>TEXT(Sales_tbl[[#This Row],[Order Date]],"YYY")</f>
        <v>2016</v>
      </c>
      <c r="H2789" t="s">
        <v>20</v>
      </c>
      <c r="I2789">
        <v>7</v>
      </c>
      <c r="J2789" s="4">
        <v>16.32</v>
      </c>
      <c r="K2789" s="4">
        <v>114.24000000000001</v>
      </c>
    </row>
    <row r="2790" spans="1:11" x14ac:dyDescent="0.25">
      <c r="A2790" t="s">
        <v>25</v>
      </c>
      <c r="B2790" t="s">
        <v>122</v>
      </c>
      <c r="C2790" t="s">
        <v>18</v>
      </c>
      <c r="D2790" t="s">
        <v>468</v>
      </c>
      <c r="E2790" s="1">
        <v>42571</v>
      </c>
      <c r="F2790" s="1" t="str">
        <f>TEXT(Sales_tbl[[#This Row],[Order Date]],"MMM")</f>
        <v>Jul</v>
      </c>
      <c r="G2790" s="1" t="str">
        <f>TEXT(Sales_tbl[[#This Row],[Order Date]],"YYY")</f>
        <v>2016</v>
      </c>
      <c r="H2790" t="s">
        <v>13</v>
      </c>
      <c r="I2790">
        <v>5</v>
      </c>
      <c r="J2790" s="4">
        <v>12.42</v>
      </c>
      <c r="K2790" s="4">
        <v>62.1</v>
      </c>
    </row>
    <row r="2791" spans="1:11" x14ac:dyDescent="0.25">
      <c r="A2791" t="s">
        <v>30</v>
      </c>
      <c r="B2791" t="s">
        <v>14</v>
      </c>
      <c r="C2791" t="s">
        <v>11</v>
      </c>
      <c r="D2791" t="s">
        <v>47</v>
      </c>
      <c r="E2791" s="1">
        <v>42571</v>
      </c>
      <c r="F2791" s="1" t="str">
        <f>TEXT(Sales_tbl[[#This Row],[Order Date]],"MMM")</f>
        <v>Jul</v>
      </c>
      <c r="G2791" s="1" t="str">
        <f>TEXT(Sales_tbl[[#This Row],[Order Date]],"YYY")</f>
        <v>2016</v>
      </c>
      <c r="H2791" t="s">
        <v>27</v>
      </c>
      <c r="I2791">
        <v>8</v>
      </c>
      <c r="J2791" s="4">
        <v>53.35</v>
      </c>
      <c r="K2791" s="4">
        <v>426.8</v>
      </c>
    </row>
    <row r="2792" spans="1:11" x14ac:dyDescent="0.25">
      <c r="A2792" t="s">
        <v>30</v>
      </c>
      <c r="B2792" t="s">
        <v>21</v>
      </c>
      <c r="C2792" t="s">
        <v>11</v>
      </c>
      <c r="D2792" t="s">
        <v>327</v>
      </c>
      <c r="E2792" s="1">
        <v>42572</v>
      </c>
      <c r="F2792" s="1" t="str">
        <f>TEXT(Sales_tbl[[#This Row],[Order Date]],"MMM")</f>
        <v>Jul</v>
      </c>
      <c r="G2792" s="1" t="str">
        <f>TEXT(Sales_tbl[[#This Row],[Order Date]],"YYY")</f>
        <v>2016</v>
      </c>
      <c r="H2792" t="s">
        <v>24</v>
      </c>
      <c r="I2792">
        <v>4</v>
      </c>
      <c r="J2792" s="4">
        <v>17.829999999999998</v>
      </c>
      <c r="K2792" s="4">
        <v>71.319999999999993</v>
      </c>
    </row>
    <row r="2793" spans="1:11" x14ac:dyDescent="0.25">
      <c r="A2793" t="s">
        <v>25</v>
      </c>
      <c r="B2793" t="s">
        <v>34</v>
      </c>
      <c r="C2793" t="s">
        <v>18</v>
      </c>
      <c r="D2793" t="s">
        <v>303</v>
      </c>
      <c r="E2793" s="1">
        <v>42572</v>
      </c>
      <c r="F2793" s="1" t="str">
        <f>TEXT(Sales_tbl[[#This Row],[Order Date]],"MMM")</f>
        <v>Jul</v>
      </c>
      <c r="G2793" s="1" t="str">
        <f>TEXT(Sales_tbl[[#This Row],[Order Date]],"YYY")</f>
        <v>2016</v>
      </c>
      <c r="H2793" t="s">
        <v>27</v>
      </c>
      <c r="I2793">
        <v>8</v>
      </c>
      <c r="J2793" s="4">
        <v>53.35</v>
      </c>
      <c r="K2793" s="4">
        <v>426.8</v>
      </c>
    </row>
    <row r="2794" spans="1:11" x14ac:dyDescent="0.25">
      <c r="A2794" t="s">
        <v>25</v>
      </c>
      <c r="B2794" t="s">
        <v>34</v>
      </c>
      <c r="C2794" t="s">
        <v>18</v>
      </c>
      <c r="D2794" t="s">
        <v>510</v>
      </c>
      <c r="E2794" s="1">
        <v>42572</v>
      </c>
      <c r="F2794" s="1" t="str">
        <f>TEXT(Sales_tbl[[#This Row],[Order Date]],"MMM")</f>
        <v>Jul</v>
      </c>
      <c r="G2794" s="1" t="str">
        <f>TEXT(Sales_tbl[[#This Row],[Order Date]],"YYY")</f>
        <v>2016</v>
      </c>
      <c r="H2794" t="s">
        <v>27</v>
      </c>
      <c r="I2794">
        <v>2</v>
      </c>
      <c r="J2794" s="4">
        <v>53.35</v>
      </c>
      <c r="K2794" s="4">
        <v>106.7</v>
      </c>
    </row>
    <row r="2795" spans="1:11" x14ac:dyDescent="0.25">
      <c r="A2795" t="s">
        <v>30</v>
      </c>
      <c r="B2795" t="s">
        <v>21</v>
      </c>
      <c r="C2795" t="s">
        <v>11</v>
      </c>
      <c r="D2795" t="s">
        <v>286</v>
      </c>
      <c r="E2795" s="1">
        <v>42572</v>
      </c>
      <c r="F2795" s="1" t="str">
        <f>TEXT(Sales_tbl[[#This Row],[Order Date]],"MMM")</f>
        <v>Jul</v>
      </c>
      <c r="G2795" s="1" t="str">
        <f>TEXT(Sales_tbl[[#This Row],[Order Date]],"YYY")</f>
        <v>2016</v>
      </c>
      <c r="H2795" t="s">
        <v>27</v>
      </c>
      <c r="I2795">
        <v>2</v>
      </c>
      <c r="J2795" s="4">
        <v>53.35</v>
      </c>
      <c r="K2795" s="4">
        <v>106.7</v>
      </c>
    </row>
    <row r="2796" spans="1:11" x14ac:dyDescent="0.25">
      <c r="A2796" t="s">
        <v>16</v>
      </c>
      <c r="B2796" t="s">
        <v>17</v>
      </c>
      <c r="C2796" t="s">
        <v>18</v>
      </c>
      <c r="D2796" t="s">
        <v>249</v>
      </c>
      <c r="E2796" s="1">
        <v>42572</v>
      </c>
      <c r="F2796" s="1" t="str">
        <f>TEXT(Sales_tbl[[#This Row],[Order Date]],"MMM")</f>
        <v>Jul</v>
      </c>
      <c r="G2796" s="1" t="str">
        <f>TEXT(Sales_tbl[[#This Row],[Order Date]],"YYY")</f>
        <v>2016</v>
      </c>
      <c r="H2796" t="s">
        <v>27</v>
      </c>
      <c r="I2796">
        <v>8</v>
      </c>
      <c r="J2796" s="4">
        <v>53.35</v>
      </c>
      <c r="K2796" s="4">
        <v>426.8</v>
      </c>
    </row>
    <row r="2797" spans="1:11" x14ac:dyDescent="0.25">
      <c r="A2797" t="s">
        <v>9</v>
      </c>
      <c r="B2797" t="s">
        <v>68</v>
      </c>
      <c r="C2797" t="s">
        <v>11</v>
      </c>
      <c r="D2797" t="s">
        <v>469</v>
      </c>
      <c r="E2797" s="1">
        <v>42572</v>
      </c>
      <c r="F2797" s="1" t="str">
        <f>TEXT(Sales_tbl[[#This Row],[Order Date]],"MMM")</f>
        <v>Jul</v>
      </c>
      <c r="G2797" s="1" t="str">
        <f>TEXT(Sales_tbl[[#This Row],[Order Date]],"YYY")</f>
        <v>2016</v>
      </c>
      <c r="H2797" t="s">
        <v>13</v>
      </c>
      <c r="I2797">
        <v>5</v>
      </c>
      <c r="J2797" s="4">
        <v>12.42</v>
      </c>
      <c r="K2797" s="4">
        <v>62.1</v>
      </c>
    </row>
    <row r="2798" spans="1:11" x14ac:dyDescent="0.25">
      <c r="A2798" t="s">
        <v>25</v>
      </c>
      <c r="B2798" t="s">
        <v>52</v>
      </c>
      <c r="C2798" t="s">
        <v>18</v>
      </c>
      <c r="D2798" t="s">
        <v>259</v>
      </c>
      <c r="E2798" s="1">
        <v>42572</v>
      </c>
      <c r="F2798" s="1" t="str">
        <f>TEXT(Sales_tbl[[#This Row],[Order Date]],"MMM")</f>
        <v>Jul</v>
      </c>
      <c r="G2798" s="1" t="str">
        <f>TEXT(Sales_tbl[[#This Row],[Order Date]],"YYY")</f>
        <v>2016</v>
      </c>
      <c r="H2798" t="s">
        <v>24</v>
      </c>
      <c r="I2798">
        <v>9</v>
      </c>
      <c r="J2798" s="4">
        <v>17.829999999999998</v>
      </c>
      <c r="K2798" s="4">
        <v>160.46999999999997</v>
      </c>
    </row>
    <row r="2799" spans="1:11" x14ac:dyDescent="0.25">
      <c r="A2799" t="s">
        <v>16</v>
      </c>
      <c r="B2799" t="s">
        <v>17</v>
      </c>
      <c r="C2799" t="s">
        <v>18</v>
      </c>
      <c r="D2799" t="s">
        <v>481</v>
      </c>
      <c r="E2799" s="1">
        <v>42572</v>
      </c>
      <c r="F2799" s="1" t="str">
        <f>TEXT(Sales_tbl[[#This Row],[Order Date]],"MMM")</f>
        <v>Jul</v>
      </c>
      <c r="G2799" s="1" t="str">
        <f>TEXT(Sales_tbl[[#This Row],[Order Date]],"YYY")</f>
        <v>2016</v>
      </c>
      <c r="H2799" t="s">
        <v>20</v>
      </c>
      <c r="I2799">
        <v>7</v>
      </c>
      <c r="J2799" s="4">
        <v>16.32</v>
      </c>
      <c r="K2799" s="4">
        <v>114.24000000000001</v>
      </c>
    </row>
    <row r="2800" spans="1:11" x14ac:dyDescent="0.25">
      <c r="A2800" t="s">
        <v>9</v>
      </c>
      <c r="B2800" t="s">
        <v>10</v>
      </c>
      <c r="C2800" t="s">
        <v>11</v>
      </c>
      <c r="D2800" t="s">
        <v>258</v>
      </c>
      <c r="E2800" s="1">
        <v>42572</v>
      </c>
      <c r="F2800" s="1" t="str">
        <f>TEXT(Sales_tbl[[#This Row],[Order Date]],"MMM")</f>
        <v>Jul</v>
      </c>
      <c r="G2800" s="1" t="str">
        <f>TEXT(Sales_tbl[[#This Row],[Order Date]],"YYY")</f>
        <v>2016</v>
      </c>
      <c r="H2800" t="s">
        <v>20</v>
      </c>
      <c r="I2800">
        <v>9</v>
      </c>
      <c r="J2800" s="4">
        <v>16.32</v>
      </c>
      <c r="K2800" s="4">
        <v>146.88</v>
      </c>
    </row>
    <row r="2801" spans="1:11" x14ac:dyDescent="0.25">
      <c r="A2801" t="s">
        <v>30</v>
      </c>
      <c r="B2801" t="s">
        <v>14</v>
      </c>
      <c r="C2801" t="s">
        <v>11</v>
      </c>
      <c r="D2801" t="s">
        <v>212</v>
      </c>
      <c r="E2801" s="1">
        <v>42572</v>
      </c>
      <c r="F2801" s="1" t="str">
        <f>TEXT(Sales_tbl[[#This Row],[Order Date]],"MMM")</f>
        <v>Jul</v>
      </c>
      <c r="G2801" s="1" t="str">
        <f>TEXT(Sales_tbl[[#This Row],[Order Date]],"YYY")</f>
        <v>2016</v>
      </c>
      <c r="H2801" t="s">
        <v>27</v>
      </c>
      <c r="I2801">
        <v>8</v>
      </c>
      <c r="J2801" s="4">
        <v>53.35</v>
      </c>
      <c r="K2801" s="4">
        <v>426.8</v>
      </c>
    </row>
    <row r="2802" spans="1:11" x14ac:dyDescent="0.25">
      <c r="A2802" t="s">
        <v>25</v>
      </c>
      <c r="B2802" t="s">
        <v>52</v>
      </c>
      <c r="C2802" t="s">
        <v>18</v>
      </c>
      <c r="D2802" t="s">
        <v>232</v>
      </c>
      <c r="E2802" s="1">
        <v>42572</v>
      </c>
      <c r="F2802" s="1" t="str">
        <f>TEXT(Sales_tbl[[#This Row],[Order Date]],"MMM")</f>
        <v>Jul</v>
      </c>
      <c r="G2802" s="1" t="str">
        <f>TEXT(Sales_tbl[[#This Row],[Order Date]],"YYY")</f>
        <v>2016</v>
      </c>
      <c r="H2802" t="s">
        <v>13</v>
      </c>
      <c r="I2802">
        <v>9</v>
      </c>
      <c r="J2802" s="4">
        <v>12.42</v>
      </c>
      <c r="K2802" s="4">
        <v>111.78</v>
      </c>
    </row>
    <row r="2803" spans="1:11" x14ac:dyDescent="0.25">
      <c r="A2803" t="s">
        <v>30</v>
      </c>
      <c r="B2803" t="s">
        <v>21</v>
      </c>
      <c r="C2803" t="s">
        <v>11</v>
      </c>
      <c r="D2803" t="s">
        <v>264</v>
      </c>
      <c r="E2803" s="1">
        <v>42572</v>
      </c>
      <c r="F2803" s="1" t="str">
        <f>TEXT(Sales_tbl[[#This Row],[Order Date]],"MMM")</f>
        <v>Jul</v>
      </c>
      <c r="G2803" s="1" t="str">
        <f>TEXT(Sales_tbl[[#This Row],[Order Date]],"YYY")</f>
        <v>2016</v>
      </c>
      <c r="H2803" t="s">
        <v>20</v>
      </c>
      <c r="I2803">
        <v>10</v>
      </c>
      <c r="J2803" s="4">
        <v>16.32</v>
      </c>
      <c r="K2803" s="4">
        <v>163.19999999999999</v>
      </c>
    </row>
    <row r="2804" spans="1:11" x14ac:dyDescent="0.25">
      <c r="A2804" t="s">
        <v>25</v>
      </c>
      <c r="B2804" t="s">
        <v>17</v>
      </c>
      <c r="C2804" t="s">
        <v>18</v>
      </c>
      <c r="D2804" t="s">
        <v>394</v>
      </c>
      <c r="E2804" s="1">
        <v>42573</v>
      </c>
      <c r="F2804" s="1" t="str">
        <f>TEXT(Sales_tbl[[#This Row],[Order Date]],"MMM")</f>
        <v>Jul</v>
      </c>
      <c r="G2804" s="1" t="str">
        <f>TEXT(Sales_tbl[[#This Row],[Order Date]],"YYY")</f>
        <v>2016</v>
      </c>
      <c r="H2804" t="s">
        <v>13</v>
      </c>
      <c r="I2804">
        <v>7</v>
      </c>
      <c r="J2804" s="4">
        <v>12.42</v>
      </c>
      <c r="K2804" s="4">
        <v>86.94</v>
      </c>
    </row>
    <row r="2805" spans="1:11" x14ac:dyDescent="0.25">
      <c r="A2805" t="s">
        <v>16</v>
      </c>
      <c r="B2805" t="s">
        <v>34</v>
      </c>
      <c r="C2805" t="s">
        <v>18</v>
      </c>
      <c r="D2805" t="s">
        <v>372</v>
      </c>
      <c r="E2805" s="1">
        <v>42573</v>
      </c>
      <c r="F2805" s="1" t="str">
        <f>TEXT(Sales_tbl[[#This Row],[Order Date]],"MMM")</f>
        <v>Jul</v>
      </c>
      <c r="G2805" s="1" t="str">
        <f>TEXT(Sales_tbl[[#This Row],[Order Date]],"YYY")</f>
        <v>2016</v>
      </c>
      <c r="H2805" t="s">
        <v>27</v>
      </c>
      <c r="I2805">
        <v>2</v>
      </c>
      <c r="J2805" s="4">
        <v>53.35</v>
      </c>
      <c r="K2805" s="4">
        <v>106.7</v>
      </c>
    </row>
    <row r="2806" spans="1:11" x14ac:dyDescent="0.25">
      <c r="A2806" t="s">
        <v>16</v>
      </c>
      <c r="B2806" t="s">
        <v>52</v>
      </c>
      <c r="C2806" t="s">
        <v>18</v>
      </c>
      <c r="D2806" t="s">
        <v>94</v>
      </c>
      <c r="E2806" s="1">
        <v>42573</v>
      </c>
      <c r="F2806" s="1" t="str">
        <f>TEXT(Sales_tbl[[#This Row],[Order Date]],"MMM")</f>
        <v>Jul</v>
      </c>
      <c r="G2806" s="1" t="str">
        <f>TEXT(Sales_tbl[[#This Row],[Order Date]],"YYY")</f>
        <v>2016</v>
      </c>
      <c r="H2806" t="s">
        <v>13</v>
      </c>
      <c r="I2806">
        <v>2</v>
      </c>
      <c r="J2806" s="4">
        <v>12.42</v>
      </c>
      <c r="K2806" s="4">
        <v>24.84</v>
      </c>
    </row>
    <row r="2807" spans="1:11" x14ac:dyDescent="0.25">
      <c r="A2807" t="s">
        <v>25</v>
      </c>
      <c r="B2807" t="s">
        <v>17</v>
      </c>
      <c r="C2807" t="s">
        <v>18</v>
      </c>
      <c r="D2807" t="s">
        <v>26</v>
      </c>
      <c r="E2807" s="1">
        <v>42573</v>
      </c>
      <c r="F2807" s="1" t="str">
        <f>TEXT(Sales_tbl[[#This Row],[Order Date]],"MMM")</f>
        <v>Jul</v>
      </c>
      <c r="G2807" s="1" t="str">
        <f>TEXT(Sales_tbl[[#This Row],[Order Date]],"YYY")</f>
        <v>2016</v>
      </c>
      <c r="H2807" t="s">
        <v>27</v>
      </c>
      <c r="I2807">
        <v>1</v>
      </c>
      <c r="J2807" s="4">
        <v>53.35</v>
      </c>
      <c r="K2807" s="4">
        <v>53.35</v>
      </c>
    </row>
    <row r="2808" spans="1:11" x14ac:dyDescent="0.25">
      <c r="A2808" t="s">
        <v>9</v>
      </c>
      <c r="B2808" t="s">
        <v>14</v>
      </c>
      <c r="C2808" t="s">
        <v>11</v>
      </c>
      <c r="D2808" t="s">
        <v>529</v>
      </c>
      <c r="E2808" s="1">
        <v>42573</v>
      </c>
      <c r="F2808" s="1" t="str">
        <f>TEXT(Sales_tbl[[#This Row],[Order Date]],"MMM")</f>
        <v>Jul</v>
      </c>
      <c r="G2808" s="1" t="str">
        <f>TEXT(Sales_tbl[[#This Row],[Order Date]],"YYY")</f>
        <v>2016</v>
      </c>
      <c r="H2808" t="s">
        <v>13</v>
      </c>
      <c r="I2808">
        <v>2</v>
      </c>
      <c r="J2808" s="4">
        <v>12.42</v>
      </c>
      <c r="K2808" s="4">
        <v>24.84</v>
      </c>
    </row>
    <row r="2809" spans="1:11" x14ac:dyDescent="0.25">
      <c r="A2809" t="s">
        <v>25</v>
      </c>
      <c r="B2809" t="s">
        <v>34</v>
      </c>
      <c r="C2809" t="s">
        <v>18</v>
      </c>
      <c r="D2809" t="s">
        <v>526</v>
      </c>
      <c r="E2809" s="1">
        <v>42573</v>
      </c>
      <c r="F2809" s="1" t="str">
        <f>TEXT(Sales_tbl[[#This Row],[Order Date]],"MMM")</f>
        <v>Jul</v>
      </c>
      <c r="G2809" s="1" t="str">
        <f>TEXT(Sales_tbl[[#This Row],[Order Date]],"YYY")</f>
        <v>2016</v>
      </c>
      <c r="H2809" t="s">
        <v>13</v>
      </c>
      <c r="I2809">
        <v>10</v>
      </c>
      <c r="J2809" s="4">
        <v>12.42</v>
      </c>
      <c r="K2809" s="4">
        <v>124.2</v>
      </c>
    </row>
    <row r="2810" spans="1:11" x14ac:dyDescent="0.25">
      <c r="A2810" t="s">
        <v>25</v>
      </c>
      <c r="B2810" t="s">
        <v>17</v>
      </c>
      <c r="C2810" t="s">
        <v>18</v>
      </c>
      <c r="D2810" t="s">
        <v>366</v>
      </c>
      <c r="E2810" s="1">
        <v>42574</v>
      </c>
      <c r="F2810" s="1" t="str">
        <f>TEXT(Sales_tbl[[#This Row],[Order Date]],"MMM")</f>
        <v>Jul</v>
      </c>
      <c r="G2810" s="1" t="str">
        <f>TEXT(Sales_tbl[[#This Row],[Order Date]],"YYY")</f>
        <v>2016</v>
      </c>
      <c r="H2810" t="s">
        <v>27</v>
      </c>
      <c r="I2810">
        <v>2</v>
      </c>
      <c r="J2810" s="4">
        <v>53.35</v>
      </c>
      <c r="K2810" s="4">
        <v>106.7</v>
      </c>
    </row>
    <row r="2811" spans="1:11" x14ac:dyDescent="0.25">
      <c r="A2811" t="s">
        <v>9</v>
      </c>
      <c r="B2811" t="s">
        <v>21</v>
      </c>
      <c r="C2811" t="s">
        <v>11</v>
      </c>
      <c r="D2811" t="s">
        <v>128</v>
      </c>
      <c r="E2811" s="1">
        <v>42574</v>
      </c>
      <c r="F2811" s="1" t="str">
        <f>TEXT(Sales_tbl[[#This Row],[Order Date]],"MMM")</f>
        <v>Jul</v>
      </c>
      <c r="G2811" s="1" t="str">
        <f>TEXT(Sales_tbl[[#This Row],[Order Date]],"YYY")</f>
        <v>2016</v>
      </c>
      <c r="H2811" t="s">
        <v>13</v>
      </c>
      <c r="I2811">
        <v>7</v>
      </c>
      <c r="J2811" s="4">
        <v>12.42</v>
      </c>
      <c r="K2811" s="4">
        <v>86.94</v>
      </c>
    </row>
    <row r="2812" spans="1:11" x14ac:dyDescent="0.25">
      <c r="A2812" t="s">
        <v>9</v>
      </c>
      <c r="B2812" t="s">
        <v>14</v>
      </c>
      <c r="C2812" t="s">
        <v>11</v>
      </c>
      <c r="D2812" t="s">
        <v>256</v>
      </c>
      <c r="E2812" s="1">
        <v>42574</v>
      </c>
      <c r="F2812" s="1" t="str">
        <f>TEXT(Sales_tbl[[#This Row],[Order Date]],"MMM")</f>
        <v>Jul</v>
      </c>
      <c r="G2812" s="1" t="str">
        <f>TEXT(Sales_tbl[[#This Row],[Order Date]],"YYY")</f>
        <v>2016</v>
      </c>
      <c r="H2812" t="s">
        <v>20</v>
      </c>
      <c r="I2812">
        <v>10</v>
      </c>
      <c r="J2812" s="4">
        <v>16.32</v>
      </c>
      <c r="K2812" s="4">
        <v>163.19999999999999</v>
      </c>
    </row>
    <row r="2813" spans="1:11" x14ac:dyDescent="0.25">
      <c r="A2813" t="s">
        <v>9</v>
      </c>
      <c r="B2813" t="s">
        <v>14</v>
      </c>
      <c r="C2813" t="s">
        <v>11</v>
      </c>
      <c r="D2813" t="s">
        <v>306</v>
      </c>
      <c r="E2813" s="1">
        <v>42574</v>
      </c>
      <c r="F2813" s="1" t="str">
        <f>TEXT(Sales_tbl[[#This Row],[Order Date]],"MMM")</f>
        <v>Jul</v>
      </c>
      <c r="G2813" s="1" t="str">
        <f>TEXT(Sales_tbl[[#This Row],[Order Date]],"YYY")</f>
        <v>2016</v>
      </c>
      <c r="H2813" t="s">
        <v>24</v>
      </c>
      <c r="I2813">
        <v>4</v>
      </c>
      <c r="J2813" s="4">
        <v>17.829999999999998</v>
      </c>
      <c r="K2813" s="4">
        <v>71.319999999999993</v>
      </c>
    </row>
    <row r="2814" spans="1:11" x14ac:dyDescent="0.25">
      <c r="A2814" t="s">
        <v>16</v>
      </c>
      <c r="B2814" t="s">
        <v>52</v>
      </c>
      <c r="C2814" t="s">
        <v>18</v>
      </c>
      <c r="D2814" t="s">
        <v>541</v>
      </c>
      <c r="E2814" s="1">
        <v>42574</v>
      </c>
      <c r="F2814" s="1" t="str">
        <f>TEXT(Sales_tbl[[#This Row],[Order Date]],"MMM")</f>
        <v>Jul</v>
      </c>
      <c r="G2814" s="1" t="str">
        <f>TEXT(Sales_tbl[[#This Row],[Order Date]],"YYY")</f>
        <v>2016</v>
      </c>
      <c r="H2814" t="s">
        <v>24</v>
      </c>
      <c r="I2814">
        <v>5</v>
      </c>
      <c r="J2814" s="4">
        <v>17.829999999999998</v>
      </c>
      <c r="K2814" s="4">
        <v>89.149999999999991</v>
      </c>
    </row>
    <row r="2815" spans="1:11" x14ac:dyDescent="0.25">
      <c r="A2815" t="s">
        <v>9</v>
      </c>
      <c r="B2815" t="s">
        <v>21</v>
      </c>
      <c r="C2815" t="s">
        <v>11</v>
      </c>
      <c r="D2815" t="s">
        <v>471</v>
      </c>
      <c r="E2815" s="1">
        <v>42574</v>
      </c>
      <c r="F2815" s="1" t="str">
        <f>TEXT(Sales_tbl[[#This Row],[Order Date]],"MMM")</f>
        <v>Jul</v>
      </c>
      <c r="G2815" s="1" t="str">
        <f>TEXT(Sales_tbl[[#This Row],[Order Date]],"YYY")</f>
        <v>2016</v>
      </c>
      <c r="H2815" t="s">
        <v>20</v>
      </c>
      <c r="I2815">
        <v>8</v>
      </c>
      <c r="J2815" s="4">
        <v>16.32</v>
      </c>
      <c r="K2815" s="4">
        <v>130.56</v>
      </c>
    </row>
    <row r="2816" spans="1:11" x14ac:dyDescent="0.25">
      <c r="A2816" t="s">
        <v>30</v>
      </c>
      <c r="B2816" t="s">
        <v>21</v>
      </c>
      <c r="C2816" t="s">
        <v>11</v>
      </c>
      <c r="D2816" t="s">
        <v>392</v>
      </c>
      <c r="E2816" s="1">
        <v>42574</v>
      </c>
      <c r="F2816" s="1" t="str">
        <f>TEXT(Sales_tbl[[#This Row],[Order Date]],"MMM")</f>
        <v>Jul</v>
      </c>
      <c r="G2816" s="1" t="str">
        <f>TEXT(Sales_tbl[[#This Row],[Order Date]],"YYY")</f>
        <v>2016</v>
      </c>
      <c r="H2816" t="s">
        <v>24</v>
      </c>
      <c r="I2816">
        <v>2</v>
      </c>
      <c r="J2816" s="4">
        <v>17.829999999999998</v>
      </c>
      <c r="K2816" s="4">
        <v>35.659999999999997</v>
      </c>
    </row>
    <row r="2817" spans="1:11" x14ac:dyDescent="0.25">
      <c r="A2817" t="s">
        <v>9</v>
      </c>
      <c r="B2817" t="s">
        <v>10</v>
      </c>
      <c r="C2817" t="s">
        <v>11</v>
      </c>
      <c r="D2817" t="s">
        <v>73</v>
      </c>
      <c r="E2817" s="1">
        <v>42574</v>
      </c>
      <c r="F2817" s="1" t="str">
        <f>TEXT(Sales_tbl[[#This Row],[Order Date]],"MMM")</f>
        <v>Jul</v>
      </c>
      <c r="G2817" s="1" t="str">
        <f>TEXT(Sales_tbl[[#This Row],[Order Date]],"YYY")</f>
        <v>2016</v>
      </c>
      <c r="H2817" t="s">
        <v>13</v>
      </c>
      <c r="I2817">
        <v>6</v>
      </c>
      <c r="J2817" s="4">
        <v>12.42</v>
      </c>
      <c r="K2817" s="4">
        <v>74.52</v>
      </c>
    </row>
    <row r="2818" spans="1:11" x14ac:dyDescent="0.25">
      <c r="A2818" t="s">
        <v>30</v>
      </c>
      <c r="B2818" t="s">
        <v>14</v>
      </c>
      <c r="C2818" t="s">
        <v>11</v>
      </c>
      <c r="D2818" t="s">
        <v>212</v>
      </c>
      <c r="E2818" s="1">
        <v>42574</v>
      </c>
      <c r="F2818" s="1" t="str">
        <f>TEXT(Sales_tbl[[#This Row],[Order Date]],"MMM")</f>
        <v>Jul</v>
      </c>
      <c r="G2818" s="1" t="str">
        <f>TEXT(Sales_tbl[[#This Row],[Order Date]],"YYY")</f>
        <v>2016</v>
      </c>
      <c r="H2818" t="s">
        <v>27</v>
      </c>
      <c r="I2818">
        <v>9</v>
      </c>
      <c r="J2818" s="4">
        <v>53.35</v>
      </c>
      <c r="K2818" s="4">
        <v>480.15000000000003</v>
      </c>
    </row>
    <row r="2819" spans="1:11" x14ac:dyDescent="0.25">
      <c r="A2819" t="s">
        <v>30</v>
      </c>
      <c r="B2819" t="s">
        <v>10</v>
      </c>
      <c r="C2819" t="s">
        <v>11</v>
      </c>
      <c r="D2819" t="s">
        <v>229</v>
      </c>
      <c r="E2819" s="1">
        <v>42574</v>
      </c>
      <c r="F2819" s="1" t="str">
        <f>TEXT(Sales_tbl[[#This Row],[Order Date]],"MMM")</f>
        <v>Jul</v>
      </c>
      <c r="G2819" s="1" t="str">
        <f>TEXT(Sales_tbl[[#This Row],[Order Date]],"YYY")</f>
        <v>2016</v>
      </c>
      <c r="H2819" t="s">
        <v>24</v>
      </c>
      <c r="I2819">
        <v>10</v>
      </c>
      <c r="J2819" s="4">
        <v>17.829999999999998</v>
      </c>
      <c r="K2819" s="4">
        <v>178.29999999999998</v>
      </c>
    </row>
    <row r="2820" spans="1:11" x14ac:dyDescent="0.25">
      <c r="A2820" t="s">
        <v>25</v>
      </c>
      <c r="B2820" t="s">
        <v>17</v>
      </c>
      <c r="C2820" t="s">
        <v>18</v>
      </c>
      <c r="D2820" t="s">
        <v>324</v>
      </c>
      <c r="E2820" s="1">
        <v>42574</v>
      </c>
      <c r="F2820" s="1" t="str">
        <f>TEXT(Sales_tbl[[#This Row],[Order Date]],"MMM")</f>
        <v>Jul</v>
      </c>
      <c r="G2820" s="1" t="str">
        <f>TEXT(Sales_tbl[[#This Row],[Order Date]],"YYY")</f>
        <v>2016</v>
      </c>
      <c r="H2820" t="s">
        <v>13</v>
      </c>
      <c r="I2820">
        <v>4</v>
      </c>
      <c r="J2820" s="4">
        <v>12.42</v>
      </c>
      <c r="K2820" s="4">
        <v>49.68</v>
      </c>
    </row>
    <row r="2821" spans="1:11" x14ac:dyDescent="0.25">
      <c r="A2821" t="s">
        <v>9</v>
      </c>
      <c r="B2821" t="s">
        <v>21</v>
      </c>
      <c r="C2821" t="s">
        <v>11</v>
      </c>
      <c r="D2821" t="s">
        <v>214</v>
      </c>
      <c r="E2821" s="1">
        <v>42574</v>
      </c>
      <c r="F2821" s="1" t="str">
        <f>TEXT(Sales_tbl[[#This Row],[Order Date]],"MMM")</f>
        <v>Jul</v>
      </c>
      <c r="G2821" s="1" t="str">
        <f>TEXT(Sales_tbl[[#This Row],[Order Date]],"YYY")</f>
        <v>2016</v>
      </c>
      <c r="H2821" t="s">
        <v>24</v>
      </c>
      <c r="I2821">
        <v>5</v>
      </c>
      <c r="J2821" s="4">
        <v>17.829999999999998</v>
      </c>
      <c r="K2821" s="4">
        <v>89.149999999999991</v>
      </c>
    </row>
    <row r="2822" spans="1:11" x14ac:dyDescent="0.25">
      <c r="A2822" t="s">
        <v>25</v>
      </c>
      <c r="B2822" t="s">
        <v>17</v>
      </c>
      <c r="C2822" t="s">
        <v>18</v>
      </c>
      <c r="D2822" t="s">
        <v>539</v>
      </c>
      <c r="E2822" s="1">
        <v>42574</v>
      </c>
      <c r="F2822" s="1" t="str">
        <f>TEXT(Sales_tbl[[#This Row],[Order Date]],"MMM")</f>
        <v>Jul</v>
      </c>
      <c r="G2822" s="1" t="str">
        <f>TEXT(Sales_tbl[[#This Row],[Order Date]],"YYY")</f>
        <v>2016</v>
      </c>
      <c r="H2822" t="s">
        <v>24</v>
      </c>
      <c r="I2822">
        <v>8</v>
      </c>
      <c r="J2822" s="4">
        <v>17.829999999999998</v>
      </c>
      <c r="K2822" s="4">
        <v>142.63999999999999</v>
      </c>
    </row>
    <row r="2823" spans="1:11" x14ac:dyDescent="0.25">
      <c r="A2823" t="s">
        <v>9</v>
      </c>
      <c r="B2823" t="s">
        <v>21</v>
      </c>
      <c r="C2823" t="s">
        <v>11</v>
      </c>
      <c r="D2823" t="s">
        <v>214</v>
      </c>
      <c r="E2823" s="1">
        <v>42574</v>
      </c>
      <c r="F2823" s="1" t="str">
        <f>TEXT(Sales_tbl[[#This Row],[Order Date]],"MMM")</f>
        <v>Jul</v>
      </c>
      <c r="G2823" s="1" t="str">
        <f>TEXT(Sales_tbl[[#This Row],[Order Date]],"YYY")</f>
        <v>2016</v>
      </c>
      <c r="H2823" t="s">
        <v>27</v>
      </c>
      <c r="I2823">
        <v>6</v>
      </c>
      <c r="J2823" s="4">
        <v>53.35</v>
      </c>
      <c r="K2823" s="4">
        <v>320.10000000000002</v>
      </c>
    </row>
    <row r="2824" spans="1:11" x14ac:dyDescent="0.25">
      <c r="A2824" t="s">
        <v>9</v>
      </c>
      <c r="B2824" t="s">
        <v>10</v>
      </c>
      <c r="C2824" t="s">
        <v>11</v>
      </c>
      <c r="D2824" t="s">
        <v>228</v>
      </c>
      <c r="E2824" s="1">
        <v>42574</v>
      </c>
      <c r="F2824" s="1" t="str">
        <f>TEXT(Sales_tbl[[#This Row],[Order Date]],"MMM")</f>
        <v>Jul</v>
      </c>
      <c r="G2824" s="1" t="str">
        <f>TEXT(Sales_tbl[[#This Row],[Order Date]],"YYY")</f>
        <v>2016</v>
      </c>
      <c r="H2824" t="s">
        <v>13</v>
      </c>
      <c r="I2824">
        <v>8</v>
      </c>
      <c r="J2824" s="4">
        <v>12.42</v>
      </c>
      <c r="K2824" s="4">
        <v>99.36</v>
      </c>
    </row>
    <row r="2825" spans="1:11" x14ac:dyDescent="0.25">
      <c r="A2825" t="s">
        <v>9</v>
      </c>
      <c r="B2825" t="s">
        <v>14</v>
      </c>
      <c r="C2825" t="s">
        <v>11</v>
      </c>
      <c r="D2825" t="s">
        <v>364</v>
      </c>
      <c r="E2825" s="1">
        <v>42574</v>
      </c>
      <c r="F2825" s="1" t="str">
        <f>TEXT(Sales_tbl[[#This Row],[Order Date]],"MMM")</f>
        <v>Jul</v>
      </c>
      <c r="G2825" s="1" t="str">
        <f>TEXT(Sales_tbl[[#This Row],[Order Date]],"YYY")</f>
        <v>2016</v>
      </c>
      <c r="H2825" t="s">
        <v>27</v>
      </c>
      <c r="I2825">
        <v>3</v>
      </c>
      <c r="J2825" s="4">
        <v>53.35</v>
      </c>
      <c r="K2825" s="4">
        <v>160.05000000000001</v>
      </c>
    </row>
    <row r="2826" spans="1:11" x14ac:dyDescent="0.25">
      <c r="A2826" t="s">
        <v>25</v>
      </c>
      <c r="B2826" t="s">
        <v>17</v>
      </c>
      <c r="C2826" t="s">
        <v>18</v>
      </c>
      <c r="D2826" t="s">
        <v>158</v>
      </c>
      <c r="E2826" s="1">
        <v>42575</v>
      </c>
      <c r="F2826" s="1" t="str">
        <f>TEXT(Sales_tbl[[#This Row],[Order Date]],"MMM")</f>
        <v>Jul</v>
      </c>
      <c r="G2826" s="1" t="str">
        <f>TEXT(Sales_tbl[[#This Row],[Order Date]],"YYY")</f>
        <v>2016</v>
      </c>
      <c r="H2826" t="s">
        <v>13</v>
      </c>
      <c r="I2826">
        <v>7</v>
      </c>
      <c r="J2826" s="4">
        <v>12.42</v>
      </c>
      <c r="K2826" s="4">
        <v>86.94</v>
      </c>
    </row>
    <row r="2827" spans="1:11" x14ac:dyDescent="0.25">
      <c r="A2827" t="s">
        <v>9</v>
      </c>
      <c r="B2827" t="s">
        <v>21</v>
      </c>
      <c r="C2827" t="s">
        <v>11</v>
      </c>
      <c r="D2827" t="s">
        <v>214</v>
      </c>
      <c r="E2827" s="1">
        <v>42575</v>
      </c>
      <c r="F2827" s="1" t="str">
        <f>TEXT(Sales_tbl[[#This Row],[Order Date]],"MMM")</f>
        <v>Jul</v>
      </c>
      <c r="G2827" s="1" t="str">
        <f>TEXT(Sales_tbl[[#This Row],[Order Date]],"YYY")</f>
        <v>2016</v>
      </c>
      <c r="H2827" t="s">
        <v>24</v>
      </c>
      <c r="I2827">
        <v>5</v>
      </c>
      <c r="J2827" s="4">
        <v>17.829999999999998</v>
      </c>
      <c r="K2827" s="4">
        <v>89.149999999999991</v>
      </c>
    </row>
    <row r="2828" spans="1:11" x14ac:dyDescent="0.25">
      <c r="A2828" t="s">
        <v>46</v>
      </c>
      <c r="B2828" t="s">
        <v>21</v>
      </c>
      <c r="C2828" t="s">
        <v>11</v>
      </c>
      <c r="D2828" t="s">
        <v>406</v>
      </c>
      <c r="E2828" s="1">
        <v>42575</v>
      </c>
      <c r="F2828" s="1" t="str">
        <f>TEXT(Sales_tbl[[#This Row],[Order Date]],"MMM")</f>
        <v>Jul</v>
      </c>
      <c r="G2828" s="1" t="str">
        <f>TEXT(Sales_tbl[[#This Row],[Order Date]],"YYY")</f>
        <v>2016</v>
      </c>
      <c r="H2828" t="s">
        <v>20</v>
      </c>
      <c r="I2828">
        <v>7</v>
      </c>
      <c r="J2828" s="4">
        <v>16.32</v>
      </c>
      <c r="K2828" s="4">
        <v>114.24000000000001</v>
      </c>
    </row>
    <row r="2829" spans="1:11" x14ac:dyDescent="0.25">
      <c r="A2829" t="s">
        <v>46</v>
      </c>
      <c r="B2829" t="s">
        <v>14</v>
      </c>
      <c r="C2829" t="s">
        <v>11</v>
      </c>
      <c r="D2829" t="s">
        <v>235</v>
      </c>
      <c r="E2829" s="1">
        <v>42575</v>
      </c>
      <c r="F2829" s="1" t="str">
        <f>TEXT(Sales_tbl[[#This Row],[Order Date]],"MMM")</f>
        <v>Jul</v>
      </c>
      <c r="G2829" s="1" t="str">
        <f>TEXT(Sales_tbl[[#This Row],[Order Date]],"YYY")</f>
        <v>2016</v>
      </c>
      <c r="H2829" t="s">
        <v>13</v>
      </c>
      <c r="I2829">
        <v>3</v>
      </c>
      <c r="J2829" s="4">
        <v>12.42</v>
      </c>
      <c r="K2829" s="4">
        <v>37.26</v>
      </c>
    </row>
    <row r="2830" spans="1:11" x14ac:dyDescent="0.25">
      <c r="A2830" t="s">
        <v>9</v>
      </c>
      <c r="B2830" t="s">
        <v>10</v>
      </c>
      <c r="C2830" t="s">
        <v>11</v>
      </c>
      <c r="D2830" t="s">
        <v>432</v>
      </c>
      <c r="E2830" s="1">
        <v>42575</v>
      </c>
      <c r="F2830" s="1" t="str">
        <f>TEXT(Sales_tbl[[#This Row],[Order Date]],"MMM")</f>
        <v>Jul</v>
      </c>
      <c r="G2830" s="1" t="str">
        <f>TEXT(Sales_tbl[[#This Row],[Order Date]],"YYY")</f>
        <v>2016</v>
      </c>
      <c r="H2830" t="s">
        <v>13</v>
      </c>
      <c r="I2830">
        <v>2</v>
      </c>
      <c r="J2830" s="4">
        <v>12.42</v>
      </c>
      <c r="K2830" s="4">
        <v>24.84</v>
      </c>
    </row>
    <row r="2831" spans="1:11" x14ac:dyDescent="0.25">
      <c r="A2831" t="s">
        <v>9</v>
      </c>
      <c r="B2831" t="s">
        <v>10</v>
      </c>
      <c r="C2831" t="s">
        <v>11</v>
      </c>
      <c r="D2831" t="s">
        <v>500</v>
      </c>
      <c r="E2831" s="1">
        <v>42575</v>
      </c>
      <c r="F2831" s="1" t="str">
        <f>TEXT(Sales_tbl[[#This Row],[Order Date]],"MMM")</f>
        <v>Jul</v>
      </c>
      <c r="G2831" s="1" t="str">
        <f>TEXT(Sales_tbl[[#This Row],[Order Date]],"YYY")</f>
        <v>2016</v>
      </c>
      <c r="H2831" t="s">
        <v>20</v>
      </c>
      <c r="I2831">
        <v>7</v>
      </c>
      <c r="J2831" s="4">
        <v>16.32</v>
      </c>
      <c r="K2831" s="4">
        <v>114.24000000000001</v>
      </c>
    </row>
    <row r="2832" spans="1:11" x14ac:dyDescent="0.25">
      <c r="A2832" t="s">
        <v>9</v>
      </c>
      <c r="B2832" t="s">
        <v>10</v>
      </c>
      <c r="C2832" t="s">
        <v>11</v>
      </c>
      <c r="D2832" t="s">
        <v>257</v>
      </c>
      <c r="E2832" s="1">
        <v>42575</v>
      </c>
      <c r="F2832" s="1" t="str">
        <f>TEXT(Sales_tbl[[#This Row],[Order Date]],"MMM")</f>
        <v>Jul</v>
      </c>
      <c r="G2832" s="1" t="str">
        <f>TEXT(Sales_tbl[[#This Row],[Order Date]],"YYY")</f>
        <v>2016</v>
      </c>
      <c r="H2832" t="s">
        <v>27</v>
      </c>
      <c r="I2832">
        <v>9</v>
      </c>
      <c r="J2832" s="4">
        <v>53.35</v>
      </c>
      <c r="K2832" s="4">
        <v>480.15000000000003</v>
      </c>
    </row>
    <row r="2833" spans="1:11" x14ac:dyDescent="0.25">
      <c r="A2833" t="s">
        <v>16</v>
      </c>
      <c r="B2833" t="s">
        <v>17</v>
      </c>
      <c r="C2833" t="s">
        <v>18</v>
      </c>
      <c r="D2833" t="s">
        <v>481</v>
      </c>
      <c r="E2833" s="1">
        <v>42575</v>
      </c>
      <c r="F2833" s="1" t="str">
        <f>TEXT(Sales_tbl[[#This Row],[Order Date]],"MMM")</f>
        <v>Jul</v>
      </c>
      <c r="G2833" s="1" t="str">
        <f>TEXT(Sales_tbl[[#This Row],[Order Date]],"YYY")</f>
        <v>2016</v>
      </c>
      <c r="H2833" t="s">
        <v>13</v>
      </c>
      <c r="I2833">
        <v>9</v>
      </c>
      <c r="J2833" s="4">
        <v>12.42</v>
      </c>
      <c r="K2833" s="4">
        <v>111.78</v>
      </c>
    </row>
    <row r="2834" spans="1:11" x14ac:dyDescent="0.25">
      <c r="A2834" t="s">
        <v>25</v>
      </c>
      <c r="B2834" t="s">
        <v>52</v>
      </c>
      <c r="C2834" t="s">
        <v>18</v>
      </c>
      <c r="D2834" t="s">
        <v>187</v>
      </c>
      <c r="E2834" s="1">
        <v>42575</v>
      </c>
      <c r="F2834" s="1" t="str">
        <f>TEXT(Sales_tbl[[#This Row],[Order Date]],"MMM")</f>
        <v>Jul</v>
      </c>
      <c r="G2834" s="1" t="str">
        <f>TEXT(Sales_tbl[[#This Row],[Order Date]],"YYY")</f>
        <v>2016</v>
      </c>
      <c r="H2834" t="s">
        <v>24</v>
      </c>
      <c r="I2834">
        <v>8</v>
      </c>
      <c r="J2834" s="4">
        <v>17.829999999999998</v>
      </c>
      <c r="K2834" s="4">
        <v>142.63999999999999</v>
      </c>
    </row>
    <row r="2835" spans="1:11" x14ac:dyDescent="0.25">
      <c r="A2835" t="s">
        <v>25</v>
      </c>
      <c r="B2835" t="s">
        <v>17</v>
      </c>
      <c r="C2835" t="s">
        <v>18</v>
      </c>
      <c r="D2835" t="s">
        <v>178</v>
      </c>
      <c r="E2835" s="1">
        <v>42576</v>
      </c>
      <c r="F2835" s="1" t="str">
        <f>TEXT(Sales_tbl[[#This Row],[Order Date]],"MMM")</f>
        <v>Jul</v>
      </c>
      <c r="G2835" s="1" t="str">
        <f>TEXT(Sales_tbl[[#This Row],[Order Date]],"YYY")</f>
        <v>2016</v>
      </c>
      <c r="H2835" t="s">
        <v>13</v>
      </c>
      <c r="I2835">
        <v>1</v>
      </c>
      <c r="J2835" s="4">
        <v>12.42</v>
      </c>
      <c r="K2835" s="4">
        <v>12.42</v>
      </c>
    </row>
    <row r="2836" spans="1:11" x14ac:dyDescent="0.25">
      <c r="A2836" t="s">
        <v>46</v>
      </c>
      <c r="B2836" t="s">
        <v>14</v>
      </c>
      <c r="C2836" t="s">
        <v>11</v>
      </c>
      <c r="D2836" t="s">
        <v>31</v>
      </c>
      <c r="E2836" s="1">
        <v>42576</v>
      </c>
      <c r="F2836" s="1" t="str">
        <f>TEXT(Sales_tbl[[#This Row],[Order Date]],"MMM")</f>
        <v>Jul</v>
      </c>
      <c r="G2836" s="1" t="str">
        <f>TEXT(Sales_tbl[[#This Row],[Order Date]],"YYY")</f>
        <v>2016</v>
      </c>
      <c r="H2836" t="s">
        <v>20</v>
      </c>
      <c r="I2836">
        <v>6</v>
      </c>
      <c r="J2836" s="4">
        <v>16.32</v>
      </c>
      <c r="K2836" s="4">
        <v>97.92</v>
      </c>
    </row>
    <row r="2837" spans="1:11" x14ac:dyDescent="0.25">
      <c r="A2837" t="s">
        <v>9</v>
      </c>
      <c r="B2837" t="s">
        <v>10</v>
      </c>
      <c r="C2837" t="s">
        <v>11</v>
      </c>
      <c r="D2837" t="s">
        <v>430</v>
      </c>
      <c r="E2837" s="1">
        <v>42576</v>
      </c>
      <c r="F2837" s="1" t="str">
        <f>TEXT(Sales_tbl[[#This Row],[Order Date]],"MMM")</f>
        <v>Jul</v>
      </c>
      <c r="G2837" s="1" t="str">
        <f>TEXT(Sales_tbl[[#This Row],[Order Date]],"YYY")</f>
        <v>2016</v>
      </c>
      <c r="H2837" t="s">
        <v>13</v>
      </c>
      <c r="I2837">
        <v>8</v>
      </c>
      <c r="J2837" s="4">
        <v>12.42</v>
      </c>
      <c r="K2837" s="4">
        <v>99.36</v>
      </c>
    </row>
    <row r="2838" spans="1:11" x14ac:dyDescent="0.25">
      <c r="A2838" t="s">
        <v>30</v>
      </c>
      <c r="B2838" t="s">
        <v>10</v>
      </c>
      <c r="C2838" t="s">
        <v>11</v>
      </c>
      <c r="D2838" t="s">
        <v>533</v>
      </c>
      <c r="E2838" s="1">
        <v>42576</v>
      </c>
      <c r="F2838" s="1" t="str">
        <f>TEXT(Sales_tbl[[#This Row],[Order Date]],"MMM")</f>
        <v>Jul</v>
      </c>
      <c r="G2838" s="1" t="str">
        <f>TEXT(Sales_tbl[[#This Row],[Order Date]],"YYY")</f>
        <v>2016</v>
      </c>
      <c r="H2838" t="s">
        <v>13</v>
      </c>
      <c r="I2838">
        <v>10</v>
      </c>
      <c r="J2838" s="4">
        <v>12.42</v>
      </c>
      <c r="K2838" s="4">
        <v>124.2</v>
      </c>
    </row>
    <row r="2839" spans="1:11" x14ac:dyDescent="0.25">
      <c r="A2839" t="s">
        <v>30</v>
      </c>
      <c r="B2839" t="s">
        <v>10</v>
      </c>
      <c r="C2839" t="s">
        <v>11</v>
      </c>
      <c r="D2839" t="s">
        <v>172</v>
      </c>
      <c r="E2839" s="1">
        <v>42576</v>
      </c>
      <c r="F2839" s="1" t="str">
        <f>TEXT(Sales_tbl[[#This Row],[Order Date]],"MMM")</f>
        <v>Jul</v>
      </c>
      <c r="G2839" s="1" t="str">
        <f>TEXT(Sales_tbl[[#This Row],[Order Date]],"YYY")</f>
        <v>2016</v>
      </c>
      <c r="H2839" t="s">
        <v>24</v>
      </c>
      <c r="I2839">
        <v>2</v>
      </c>
      <c r="J2839" s="4">
        <v>17.829999999999998</v>
      </c>
      <c r="K2839" s="4">
        <v>35.659999999999997</v>
      </c>
    </row>
    <row r="2840" spans="1:11" x14ac:dyDescent="0.25">
      <c r="A2840" t="s">
        <v>46</v>
      </c>
      <c r="B2840" t="s">
        <v>10</v>
      </c>
      <c r="C2840" t="s">
        <v>11</v>
      </c>
      <c r="D2840" t="s">
        <v>36</v>
      </c>
      <c r="E2840" s="1">
        <v>42576</v>
      </c>
      <c r="F2840" s="1" t="str">
        <f>TEXT(Sales_tbl[[#This Row],[Order Date]],"MMM")</f>
        <v>Jul</v>
      </c>
      <c r="G2840" s="1" t="str">
        <f>TEXT(Sales_tbl[[#This Row],[Order Date]],"YYY")</f>
        <v>2016</v>
      </c>
      <c r="H2840" t="s">
        <v>13</v>
      </c>
      <c r="I2840">
        <v>9</v>
      </c>
      <c r="J2840" s="4">
        <v>12.42</v>
      </c>
      <c r="K2840" s="4">
        <v>111.78</v>
      </c>
    </row>
    <row r="2841" spans="1:11" x14ac:dyDescent="0.25">
      <c r="A2841" t="s">
        <v>25</v>
      </c>
      <c r="B2841" t="s">
        <v>52</v>
      </c>
      <c r="C2841" t="s">
        <v>18</v>
      </c>
      <c r="D2841" t="s">
        <v>420</v>
      </c>
      <c r="E2841" s="1">
        <v>42576</v>
      </c>
      <c r="F2841" s="1" t="str">
        <f>TEXT(Sales_tbl[[#This Row],[Order Date]],"MMM")</f>
        <v>Jul</v>
      </c>
      <c r="G2841" s="1" t="str">
        <f>TEXT(Sales_tbl[[#This Row],[Order Date]],"YYY")</f>
        <v>2016</v>
      </c>
      <c r="H2841" t="s">
        <v>27</v>
      </c>
      <c r="I2841">
        <v>6</v>
      </c>
      <c r="J2841" s="4">
        <v>53.35</v>
      </c>
      <c r="K2841" s="4">
        <v>320.10000000000002</v>
      </c>
    </row>
    <row r="2842" spans="1:11" x14ac:dyDescent="0.25">
      <c r="A2842" t="s">
        <v>16</v>
      </c>
      <c r="B2842" t="s">
        <v>17</v>
      </c>
      <c r="C2842" t="s">
        <v>18</v>
      </c>
      <c r="D2842" t="s">
        <v>153</v>
      </c>
      <c r="E2842" s="1">
        <v>42576</v>
      </c>
      <c r="F2842" s="1" t="str">
        <f>TEXT(Sales_tbl[[#This Row],[Order Date]],"MMM")</f>
        <v>Jul</v>
      </c>
      <c r="G2842" s="1" t="str">
        <f>TEXT(Sales_tbl[[#This Row],[Order Date]],"YYY")</f>
        <v>2016</v>
      </c>
      <c r="H2842" t="s">
        <v>24</v>
      </c>
      <c r="I2842">
        <v>2</v>
      </c>
      <c r="J2842" s="4">
        <v>17.829999999999998</v>
      </c>
      <c r="K2842" s="4">
        <v>35.659999999999997</v>
      </c>
    </row>
    <row r="2843" spans="1:11" x14ac:dyDescent="0.25">
      <c r="A2843" t="s">
        <v>30</v>
      </c>
      <c r="B2843" t="s">
        <v>21</v>
      </c>
      <c r="C2843" t="s">
        <v>11</v>
      </c>
      <c r="D2843" t="s">
        <v>154</v>
      </c>
      <c r="E2843" s="1">
        <v>42576</v>
      </c>
      <c r="F2843" s="1" t="str">
        <f>TEXT(Sales_tbl[[#This Row],[Order Date]],"MMM")</f>
        <v>Jul</v>
      </c>
      <c r="G2843" s="1" t="str">
        <f>TEXT(Sales_tbl[[#This Row],[Order Date]],"YYY")</f>
        <v>2016</v>
      </c>
      <c r="H2843" t="s">
        <v>13</v>
      </c>
      <c r="I2843">
        <v>6</v>
      </c>
      <c r="J2843" s="4">
        <v>12.42</v>
      </c>
      <c r="K2843" s="4">
        <v>74.52</v>
      </c>
    </row>
    <row r="2844" spans="1:11" x14ac:dyDescent="0.25">
      <c r="A2844" t="s">
        <v>25</v>
      </c>
      <c r="B2844" t="s">
        <v>34</v>
      </c>
      <c r="C2844" t="s">
        <v>18</v>
      </c>
      <c r="D2844" t="s">
        <v>301</v>
      </c>
      <c r="E2844" s="1">
        <v>42576</v>
      </c>
      <c r="F2844" s="1" t="str">
        <f>TEXT(Sales_tbl[[#This Row],[Order Date]],"MMM")</f>
        <v>Jul</v>
      </c>
      <c r="G2844" s="1" t="str">
        <f>TEXT(Sales_tbl[[#This Row],[Order Date]],"YYY")</f>
        <v>2016</v>
      </c>
      <c r="H2844" t="s">
        <v>24</v>
      </c>
      <c r="I2844">
        <v>3</v>
      </c>
      <c r="J2844" s="4">
        <v>17.829999999999998</v>
      </c>
      <c r="K2844" s="4">
        <v>53.489999999999995</v>
      </c>
    </row>
    <row r="2845" spans="1:11" x14ac:dyDescent="0.25">
      <c r="A2845" t="s">
        <v>9</v>
      </c>
      <c r="B2845" t="s">
        <v>10</v>
      </c>
      <c r="C2845" t="s">
        <v>11</v>
      </c>
      <c r="D2845" t="s">
        <v>207</v>
      </c>
      <c r="E2845" s="1">
        <v>42576</v>
      </c>
      <c r="F2845" s="1" t="str">
        <f>TEXT(Sales_tbl[[#This Row],[Order Date]],"MMM")</f>
        <v>Jul</v>
      </c>
      <c r="G2845" s="1" t="str">
        <f>TEXT(Sales_tbl[[#This Row],[Order Date]],"YYY")</f>
        <v>2016</v>
      </c>
      <c r="H2845" t="s">
        <v>13</v>
      </c>
      <c r="I2845">
        <v>5</v>
      </c>
      <c r="J2845" s="4">
        <v>12.42</v>
      </c>
      <c r="K2845" s="4">
        <v>62.1</v>
      </c>
    </row>
    <row r="2846" spans="1:11" x14ac:dyDescent="0.25">
      <c r="A2846" t="s">
        <v>9</v>
      </c>
      <c r="B2846" t="s">
        <v>21</v>
      </c>
      <c r="C2846" t="s">
        <v>11</v>
      </c>
      <c r="D2846" t="s">
        <v>327</v>
      </c>
      <c r="E2846" s="1">
        <v>42576</v>
      </c>
      <c r="F2846" s="1" t="str">
        <f>TEXT(Sales_tbl[[#This Row],[Order Date]],"MMM")</f>
        <v>Jul</v>
      </c>
      <c r="G2846" s="1" t="str">
        <f>TEXT(Sales_tbl[[#This Row],[Order Date]],"YYY")</f>
        <v>2016</v>
      </c>
      <c r="H2846" t="s">
        <v>24</v>
      </c>
      <c r="I2846">
        <v>3</v>
      </c>
      <c r="J2846" s="4">
        <v>17.829999999999998</v>
      </c>
      <c r="K2846" s="4">
        <v>53.489999999999995</v>
      </c>
    </row>
    <row r="2847" spans="1:11" x14ac:dyDescent="0.25">
      <c r="A2847" t="s">
        <v>16</v>
      </c>
      <c r="B2847" t="s">
        <v>34</v>
      </c>
      <c r="C2847" t="s">
        <v>18</v>
      </c>
      <c r="D2847" t="s">
        <v>309</v>
      </c>
      <c r="E2847" s="1">
        <v>42576</v>
      </c>
      <c r="F2847" s="1" t="str">
        <f>TEXT(Sales_tbl[[#This Row],[Order Date]],"MMM")</f>
        <v>Jul</v>
      </c>
      <c r="G2847" s="1" t="str">
        <f>TEXT(Sales_tbl[[#This Row],[Order Date]],"YYY")</f>
        <v>2016</v>
      </c>
      <c r="H2847" t="s">
        <v>13</v>
      </c>
      <c r="I2847">
        <v>9</v>
      </c>
      <c r="J2847" s="4">
        <v>12.42</v>
      </c>
      <c r="K2847" s="4">
        <v>111.78</v>
      </c>
    </row>
    <row r="2848" spans="1:11" x14ac:dyDescent="0.25">
      <c r="A2848" t="s">
        <v>16</v>
      </c>
      <c r="B2848" t="s">
        <v>17</v>
      </c>
      <c r="C2848" t="s">
        <v>18</v>
      </c>
      <c r="D2848" t="s">
        <v>125</v>
      </c>
      <c r="E2848" s="1">
        <v>42576</v>
      </c>
      <c r="F2848" s="1" t="str">
        <f>TEXT(Sales_tbl[[#This Row],[Order Date]],"MMM")</f>
        <v>Jul</v>
      </c>
      <c r="G2848" s="1" t="str">
        <f>TEXT(Sales_tbl[[#This Row],[Order Date]],"YYY")</f>
        <v>2016</v>
      </c>
      <c r="H2848" t="s">
        <v>27</v>
      </c>
      <c r="I2848">
        <v>8</v>
      </c>
      <c r="J2848" s="4">
        <v>53.35</v>
      </c>
      <c r="K2848" s="4">
        <v>426.8</v>
      </c>
    </row>
    <row r="2849" spans="1:11" x14ac:dyDescent="0.25">
      <c r="A2849" t="s">
        <v>9</v>
      </c>
      <c r="B2849" t="s">
        <v>21</v>
      </c>
      <c r="C2849" t="s">
        <v>11</v>
      </c>
      <c r="D2849" t="s">
        <v>23</v>
      </c>
      <c r="E2849" s="1">
        <v>42576</v>
      </c>
      <c r="F2849" s="1" t="str">
        <f>TEXT(Sales_tbl[[#This Row],[Order Date]],"MMM")</f>
        <v>Jul</v>
      </c>
      <c r="G2849" s="1" t="str">
        <f>TEXT(Sales_tbl[[#This Row],[Order Date]],"YYY")</f>
        <v>2016</v>
      </c>
      <c r="H2849" t="s">
        <v>27</v>
      </c>
      <c r="I2849">
        <v>3</v>
      </c>
      <c r="J2849" s="4">
        <v>53.35</v>
      </c>
      <c r="K2849" s="4">
        <v>160.05000000000001</v>
      </c>
    </row>
    <row r="2850" spans="1:11" x14ac:dyDescent="0.25">
      <c r="A2850" t="s">
        <v>16</v>
      </c>
      <c r="B2850" t="s">
        <v>17</v>
      </c>
      <c r="C2850" t="s">
        <v>18</v>
      </c>
      <c r="D2850" t="s">
        <v>262</v>
      </c>
      <c r="E2850" s="1">
        <v>42576</v>
      </c>
      <c r="F2850" s="1" t="str">
        <f>TEXT(Sales_tbl[[#This Row],[Order Date]],"MMM")</f>
        <v>Jul</v>
      </c>
      <c r="G2850" s="1" t="str">
        <f>TEXT(Sales_tbl[[#This Row],[Order Date]],"YYY")</f>
        <v>2016</v>
      </c>
      <c r="H2850" t="s">
        <v>13</v>
      </c>
      <c r="I2850">
        <v>2</v>
      </c>
      <c r="J2850" s="4">
        <v>12.42</v>
      </c>
      <c r="K2850" s="4">
        <v>24.84</v>
      </c>
    </row>
    <row r="2851" spans="1:11" x14ac:dyDescent="0.25">
      <c r="A2851" t="s">
        <v>9</v>
      </c>
      <c r="B2851" t="s">
        <v>14</v>
      </c>
      <c r="C2851" t="s">
        <v>11</v>
      </c>
      <c r="D2851" t="s">
        <v>548</v>
      </c>
      <c r="E2851" s="1">
        <v>42576</v>
      </c>
      <c r="F2851" s="1" t="str">
        <f>TEXT(Sales_tbl[[#This Row],[Order Date]],"MMM")</f>
        <v>Jul</v>
      </c>
      <c r="G2851" s="1" t="str">
        <f>TEXT(Sales_tbl[[#This Row],[Order Date]],"YYY")</f>
        <v>2016</v>
      </c>
      <c r="H2851" t="s">
        <v>13</v>
      </c>
      <c r="I2851">
        <v>2</v>
      </c>
      <c r="J2851" s="4">
        <v>12.42</v>
      </c>
      <c r="K2851" s="4">
        <v>24.84</v>
      </c>
    </row>
    <row r="2852" spans="1:11" x14ac:dyDescent="0.25">
      <c r="A2852" t="s">
        <v>9</v>
      </c>
      <c r="B2852" t="s">
        <v>21</v>
      </c>
      <c r="C2852" t="s">
        <v>11</v>
      </c>
      <c r="D2852" t="s">
        <v>518</v>
      </c>
      <c r="E2852" s="1">
        <v>42577</v>
      </c>
      <c r="F2852" s="1" t="str">
        <f>TEXT(Sales_tbl[[#This Row],[Order Date]],"MMM")</f>
        <v>Jul</v>
      </c>
      <c r="G2852" s="1" t="str">
        <f>TEXT(Sales_tbl[[#This Row],[Order Date]],"YYY")</f>
        <v>2016</v>
      </c>
      <c r="H2852" t="s">
        <v>13</v>
      </c>
      <c r="I2852">
        <v>4</v>
      </c>
      <c r="J2852" s="4">
        <v>12.42</v>
      </c>
      <c r="K2852" s="4">
        <v>49.68</v>
      </c>
    </row>
    <row r="2853" spans="1:11" x14ac:dyDescent="0.25">
      <c r="A2853" t="s">
        <v>25</v>
      </c>
      <c r="B2853" t="s">
        <v>122</v>
      </c>
      <c r="C2853" t="s">
        <v>18</v>
      </c>
      <c r="D2853" t="s">
        <v>141</v>
      </c>
      <c r="E2853" s="1">
        <v>42577</v>
      </c>
      <c r="F2853" s="1" t="str">
        <f>TEXT(Sales_tbl[[#This Row],[Order Date]],"MMM")</f>
        <v>Jul</v>
      </c>
      <c r="G2853" s="1" t="str">
        <f>TEXT(Sales_tbl[[#This Row],[Order Date]],"YYY")</f>
        <v>2016</v>
      </c>
      <c r="H2853" t="s">
        <v>27</v>
      </c>
      <c r="I2853">
        <v>3</v>
      </c>
      <c r="J2853" s="4">
        <v>53.35</v>
      </c>
      <c r="K2853" s="4">
        <v>160.05000000000001</v>
      </c>
    </row>
    <row r="2854" spans="1:11" x14ac:dyDescent="0.25">
      <c r="A2854" t="s">
        <v>25</v>
      </c>
      <c r="B2854" t="s">
        <v>52</v>
      </c>
      <c r="C2854" t="s">
        <v>18</v>
      </c>
      <c r="D2854" t="s">
        <v>118</v>
      </c>
      <c r="E2854" s="1">
        <v>42577</v>
      </c>
      <c r="F2854" s="1" t="str">
        <f>TEXT(Sales_tbl[[#This Row],[Order Date]],"MMM")</f>
        <v>Jul</v>
      </c>
      <c r="G2854" s="1" t="str">
        <f>TEXT(Sales_tbl[[#This Row],[Order Date]],"YYY")</f>
        <v>2016</v>
      </c>
      <c r="H2854" t="s">
        <v>27</v>
      </c>
      <c r="I2854">
        <v>7</v>
      </c>
      <c r="J2854" s="4">
        <v>53.35</v>
      </c>
      <c r="K2854" s="4">
        <v>373.45</v>
      </c>
    </row>
    <row r="2855" spans="1:11" x14ac:dyDescent="0.25">
      <c r="A2855" t="s">
        <v>9</v>
      </c>
      <c r="B2855" t="s">
        <v>68</v>
      </c>
      <c r="C2855" t="s">
        <v>11</v>
      </c>
      <c r="D2855" t="s">
        <v>462</v>
      </c>
      <c r="E2855" s="1">
        <v>42577</v>
      </c>
      <c r="F2855" s="1" t="str">
        <f>TEXT(Sales_tbl[[#This Row],[Order Date]],"MMM")</f>
        <v>Jul</v>
      </c>
      <c r="G2855" s="1" t="str">
        <f>TEXT(Sales_tbl[[#This Row],[Order Date]],"YYY")</f>
        <v>2016</v>
      </c>
      <c r="H2855" t="s">
        <v>27</v>
      </c>
      <c r="I2855">
        <v>1</v>
      </c>
      <c r="J2855" s="4">
        <v>53.35</v>
      </c>
      <c r="K2855" s="4">
        <v>53.35</v>
      </c>
    </row>
    <row r="2856" spans="1:11" x14ac:dyDescent="0.25">
      <c r="A2856" t="s">
        <v>9</v>
      </c>
      <c r="B2856" t="s">
        <v>14</v>
      </c>
      <c r="C2856" t="s">
        <v>11</v>
      </c>
      <c r="D2856" t="s">
        <v>200</v>
      </c>
      <c r="E2856" s="1">
        <v>42577</v>
      </c>
      <c r="F2856" s="1" t="str">
        <f>TEXT(Sales_tbl[[#This Row],[Order Date]],"MMM")</f>
        <v>Jul</v>
      </c>
      <c r="G2856" s="1" t="str">
        <f>TEXT(Sales_tbl[[#This Row],[Order Date]],"YYY")</f>
        <v>2016</v>
      </c>
      <c r="H2856" t="s">
        <v>24</v>
      </c>
      <c r="I2856">
        <v>5</v>
      </c>
      <c r="J2856" s="4">
        <v>17.829999999999998</v>
      </c>
      <c r="K2856" s="4">
        <v>89.149999999999991</v>
      </c>
    </row>
    <row r="2857" spans="1:11" x14ac:dyDescent="0.25">
      <c r="A2857" t="s">
        <v>16</v>
      </c>
      <c r="B2857" t="s">
        <v>122</v>
      </c>
      <c r="C2857" t="s">
        <v>18</v>
      </c>
      <c r="D2857" t="s">
        <v>123</v>
      </c>
      <c r="E2857" s="1">
        <v>42577</v>
      </c>
      <c r="F2857" s="1" t="str">
        <f>TEXT(Sales_tbl[[#This Row],[Order Date]],"MMM")</f>
        <v>Jul</v>
      </c>
      <c r="G2857" s="1" t="str">
        <f>TEXT(Sales_tbl[[#This Row],[Order Date]],"YYY")</f>
        <v>2016</v>
      </c>
      <c r="H2857" t="s">
        <v>20</v>
      </c>
      <c r="I2857">
        <v>6</v>
      </c>
      <c r="J2857" s="4">
        <v>16.32</v>
      </c>
      <c r="K2857" s="4">
        <v>97.92</v>
      </c>
    </row>
    <row r="2858" spans="1:11" x14ac:dyDescent="0.25">
      <c r="A2858" t="s">
        <v>46</v>
      </c>
      <c r="B2858" t="s">
        <v>14</v>
      </c>
      <c r="C2858" t="s">
        <v>11</v>
      </c>
      <c r="D2858" t="s">
        <v>307</v>
      </c>
      <c r="E2858" s="1">
        <v>42577</v>
      </c>
      <c r="F2858" s="1" t="str">
        <f>TEXT(Sales_tbl[[#This Row],[Order Date]],"MMM")</f>
        <v>Jul</v>
      </c>
      <c r="G2858" s="1" t="str">
        <f>TEXT(Sales_tbl[[#This Row],[Order Date]],"YYY")</f>
        <v>2016</v>
      </c>
      <c r="H2858" t="s">
        <v>13</v>
      </c>
      <c r="I2858">
        <v>6</v>
      </c>
      <c r="J2858" s="4">
        <v>12.42</v>
      </c>
      <c r="K2858" s="4">
        <v>74.52</v>
      </c>
    </row>
    <row r="2859" spans="1:11" x14ac:dyDescent="0.25">
      <c r="A2859" t="s">
        <v>16</v>
      </c>
      <c r="B2859" t="s">
        <v>122</v>
      </c>
      <c r="C2859" t="s">
        <v>18</v>
      </c>
      <c r="D2859" t="s">
        <v>152</v>
      </c>
      <c r="E2859" s="1">
        <v>42577</v>
      </c>
      <c r="F2859" s="1" t="str">
        <f>TEXT(Sales_tbl[[#This Row],[Order Date]],"MMM")</f>
        <v>Jul</v>
      </c>
      <c r="G2859" s="1" t="str">
        <f>TEXT(Sales_tbl[[#This Row],[Order Date]],"YYY")</f>
        <v>2016</v>
      </c>
      <c r="H2859" t="s">
        <v>13</v>
      </c>
      <c r="I2859">
        <v>1</v>
      </c>
      <c r="J2859" s="4">
        <v>12.42</v>
      </c>
      <c r="K2859" s="4">
        <v>12.42</v>
      </c>
    </row>
    <row r="2860" spans="1:11" x14ac:dyDescent="0.25">
      <c r="A2860" t="s">
        <v>25</v>
      </c>
      <c r="B2860" t="s">
        <v>17</v>
      </c>
      <c r="C2860" t="s">
        <v>18</v>
      </c>
      <c r="D2860" t="s">
        <v>484</v>
      </c>
      <c r="E2860" s="1">
        <v>42577</v>
      </c>
      <c r="F2860" s="1" t="str">
        <f>TEXT(Sales_tbl[[#This Row],[Order Date]],"MMM")</f>
        <v>Jul</v>
      </c>
      <c r="G2860" s="1" t="str">
        <f>TEXT(Sales_tbl[[#This Row],[Order Date]],"YYY")</f>
        <v>2016</v>
      </c>
      <c r="H2860" t="s">
        <v>27</v>
      </c>
      <c r="I2860">
        <v>5</v>
      </c>
      <c r="J2860" s="4">
        <v>53.35</v>
      </c>
      <c r="K2860" s="4">
        <v>266.75</v>
      </c>
    </row>
    <row r="2861" spans="1:11" x14ac:dyDescent="0.25">
      <c r="A2861" t="s">
        <v>9</v>
      </c>
      <c r="B2861" t="s">
        <v>10</v>
      </c>
      <c r="C2861" t="s">
        <v>11</v>
      </c>
      <c r="D2861" t="s">
        <v>533</v>
      </c>
      <c r="E2861" s="1">
        <v>42577</v>
      </c>
      <c r="F2861" s="1" t="str">
        <f>TEXT(Sales_tbl[[#This Row],[Order Date]],"MMM")</f>
        <v>Jul</v>
      </c>
      <c r="G2861" s="1" t="str">
        <f>TEXT(Sales_tbl[[#This Row],[Order Date]],"YYY")</f>
        <v>2016</v>
      </c>
      <c r="H2861" t="s">
        <v>13</v>
      </c>
      <c r="I2861">
        <v>4</v>
      </c>
      <c r="J2861" s="4">
        <v>12.42</v>
      </c>
      <c r="K2861" s="4">
        <v>49.68</v>
      </c>
    </row>
    <row r="2862" spans="1:11" x14ac:dyDescent="0.25">
      <c r="A2862" t="s">
        <v>25</v>
      </c>
      <c r="B2862" t="s">
        <v>122</v>
      </c>
      <c r="C2862" t="s">
        <v>18</v>
      </c>
      <c r="D2862" t="s">
        <v>330</v>
      </c>
      <c r="E2862" s="1">
        <v>42577</v>
      </c>
      <c r="F2862" s="1" t="str">
        <f>TEXT(Sales_tbl[[#This Row],[Order Date]],"MMM")</f>
        <v>Jul</v>
      </c>
      <c r="G2862" s="1" t="str">
        <f>TEXT(Sales_tbl[[#This Row],[Order Date]],"YYY")</f>
        <v>2016</v>
      </c>
      <c r="H2862" t="s">
        <v>27</v>
      </c>
      <c r="I2862">
        <v>2</v>
      </c>
      <c r="J2862" s="4">
        <v>53.35</v>
      </c>
      <c r="K2862" s="4">
        <v>106.7</v>
      </c>
    </row>
    <row r="2863" spans="1:11" x14ac:dyDescent="0.25">
      <c r="A2863" t="s">
        <v>9</v>
      </c>
      <c r="B2863" t="s">
        <v>68</v>
      </c>
      <c r="C2863" t="s">
        <v>11</v>
      </c>
      <c r="D2863" t="s">
        <v>445</v>
      </c>
      <c r="E2863" s="1">
        <v>42577</v>
      </c>
      <c r="F2863" s="1" t="str">
        <f>TEXT(Sales_tbl[[#This Row],[Order Date]],"MMM")</f>
        <v>Jul</v>
      </c>
      <c r="G2863" s="1" t="str">
        <f>TEXT(Sales_tbl[[#This Row],[Order Date]],"YYY")</f>
        <v>2016</v>
      </c>
      <c r="H2863" t="s">
        <v>27</v>
      </c>
      <c r="I2863">
        <v>10</v>
      </c>
      <c r="J2863" s="4">
        <v>53.35</v>
      </c>
      <c r="K2863" s="4">
        <v>533.5</v>
      </c>
    </row>
    <row r="2864" spans="1:11" x14ac:dyDescent="0.25">
      <c r="A2864" t="s">
        <v>9</v>
      </c>
      <c r="B2864" t="s">
        <v>68</v>
      </c>
      <c r="C2864" t="s">
        <v>11</v>
      </c>
      <c r="D2864" t="s">
        <v>469</v>
      </c>
      <c r="E2864" s="1">
        <v>42577</v>
      </c>
      <c r="F2864" s="1" t="str">
        <f>TEXT(Sales_tbl[[#This Row],[Order Date]],"MMM")</f>
        <v>Jul</v>
      </c>
      <c r="G2864" s="1" t="str">
        <f>TEXT(Sales_tbl[[#This Row],[Order Date]],"YYY")</f>
        <v>2016</v>
      </c>
      <c r="H2864" t="s">
        <v>20</v>
      </c>
      <c r="I2864">
        <v>1</v>
      </c>
      <c r="J2864" s="4">
        <v>16.32</v>
      </c>
      <c r="K2864" s="4">
        <v>16.32</v>
      </c>
    </row>
    <row r="2865" spans="1:11" x14ac:dyDescent="0.25">
      <c r="A2865" t="s">
        <v>46</v>
      </c>
      <c r="B2865" t="s">
        <v>10</v>
      </c>
      <c r="C2865" t="s">
        <v>11</v>
      </c>
      <c r="D2865" t="s">
        <v>159</v>
      </c>
      <c r="E2865" s="1">
        <v>42577</v>
      </c>
      <c r="F2865" s="1" t="str">
        <f>TEXT(Sales_tbl[[#This Row],[Order Date]],"MMM")</f>
        <v>Jul</v>
      </c>
      <c r="G2865" s="1" t="str">
        <f>TEXT(Sales_tbl[[#This Row],[Order Date]],"YYY")</f>
        <v>2016</v>
      </c>
      <c r="H2865" t="s">
        <v>24</v>
      </c>
      <c r="I2865">
        <v>7</v>
      </c>
      <c r="J2865" s="4">
        <v>17.829999999999998</v>
      </c>
      <c r="K2865" s="4">
        <v>124.80999999999999</v>
      </c>
    </row>
    <row r="2866" spans="1:11" x14ac:dyDescent="0.25">
      <c r="A2866" t="s">
        <v>46</v>
      </c>
      <c r="B2866" t="s">
        <v>68</v>
      </c>
      <c r="C2866" t="s">
        <v>11</v>
      </c>
      <c r="D2866" t="s">
        <v>173</v>
      </c>
      <c r="E2866" s="1">
        <v>42577</v>
      </c>
      <c r="F2866" s="1" t="str">
        <f>TEXT(Sales_tbl[[#This Row],[Order Date]],"MMM")</f>
        <v>Jul</v>
      </c>
      <c r="G2866" s="1" t="str">
        <f>TEXT(Sales_tbl[[#This Row],[Order Date]],"YYY")</f>
        <v>2016</v>
      </c>
      <c r="H2866" t="s">
        <v>13</v>
      </c>
      <c r="I2866">
        <v>4</v>
      </c>
      <c r="J2866" s="4">
        <v>12.42</v>
      </c>
      <c r="K2866" s="4">
        <v>49.68</v>
      </c>
    </row>
    <row r="2867" spans="1:11" x14ac:dyDescent="0.25">
      <c r="A2867" t="s">
        <v>9</v>
      </c>
      <c r="B2867" t="s">
        <v>21</v>
      </c>
      <c r="C2867" t="s">
        <v>11</v>
      </c>
      <c r="D2867" t="s">
        <v>404</v>
      </c>
      <c r="E2867" s="1">
        <v>42577</v>
      </c>
      <c r="F2867" s="1" t="str">
        <f>TEXT(Sales_tbl[[#This Row],[Order Date]],"MMM")</f>
        <v>Jul</v>
      </c>
      <c r="G2867" s="1" t="str">
        <f>TEXT(Sales_tbl[[#This Row],[Order Date]],"YYY")</f>
        <v>2016</v>
      </c>
      <c r="H2867" t="s">
        <v>20</v>
      </c>
      <c r="I2867">
        <v>2</v>
      </c>
      <c r="J2867" s="4">
        <v>16.32</v>
      </c>
      <c r="K2867" s="4">
        <v>32.64</v>
      </c>
    </row>
    <row r="2868" spans="1:11" x14ac:dyDescent="0.25">
      <c r="A2868" t="s">
        <v>25</v>
      </c>
      <c r="B2868" t="s">
        <v>17</v>
      </c>
      <c r="C2868" t="s">
        <v>18</v>
      </c>
      <c r="D2868" t="s">
        <v>539</v>
      </c>
      <c r="E2868" s="1">
        <v>42577</v>
      </c>
      <c r="F2868" s="1" t="str">
        <f>TEXT(Sales_tbl[[#This Row],[Order Date]],"MMM")</f>
        <v>Jul</v>
      </c>
      <c r="G2868" s="1" t="str">
        <f>TEXT(Sales_tbl[[#This Row],[Order Date]],"YYY")</f>
        <v>2016</v>
      </c>
      <c r="H2868" t="s">
        <v>27</v>
      </c>
      <c r="I2868">
        <v>9</v>
      </c>
      <c r="J2868" s="4">
        <v>53.35</v>
      </c>
      <c r="K2868" s="4">
        <v>480.15000000000003</v>
      </c>
    </row>
    <row r="2869" spans="1:11" x14ac:dyDescent="0.25">
      <c r="A2869" t="s">
        <v>30</v>
      </c>
      <c r="B2869" t="s">
        <v>14</v>
      </c>
      <c r="C2869" t="s">
        <v>11</v>
      </c>
      <c r="D2869" t="s">
        <v>449</v>
      </c>
      <c r="E2869" s="1">
        <v>42577</v>
      </c>
      <c r="F2869" s="1" t="str">
        <f>TEXT(Sales_tbl[[#This Row],[Order Date]],"MMM")</f>
        <v>Jul</v>
      </c>
      <c r="G2869" s="1" t="str">
        <f>TEXT(Sales_tbl[[#This Row],[Order Date]],"YYY")</f>
        <v>2016</v>
      </c>
      <c r="H2869" t="s">
        <v>20</v>
      </c>
      <c r="I2869">
        <v>2</v>
      </c>
      <c r="J2869" s="4">
        <v>16.32</v>
      </c>
      <c r="K2869" s="4">
        <v>32.64</v>
      </c>
    </row>
    <row r="2870" spans="1:11" x14ac:dyDescent="0.25">
      <c r="A2870" t="s">
        <v>30</v>
      </c>
      <c r="B2870" t="s">
        <v>14</v>
      </c>
      <c r="C2870" t="s">
        <v>11</v>
      </c>
      <c r="D2870" t="s">
        <v>307</v>
      </c>
      <c r="E2870" s="1">
        <v>42577</v>
      </c>
      <c r="F2870" s="1" t="str">
        <f>TEXT(Sales_tbl[[#This Row],[Order Date]],"MMM")</f>
        <v>Jul</v>
      </c>
      <c r="G2870" s="1" t="str">
        <f>TEXT(Sales_tbl[[#This Row],[Order Date]],"YYY")</f>
        <v>2016</v>
      </c>
      <c r="H2870" t="s">
        <v>13</v>
      </c>
      <c r="I2870">
        <v>7</v>
      </c>
      <c r="J2870" s="4">
        <v>12.42</v>
      </c>
      <c r="K2870" s="4">
        <v>86.94</v>
      </c>
    </row>
    <row r="2871" spans="1:11" x14ac:dyDescent="0.25">
      <c r="A2871" t="s">
        <v>9</v>
      </c>
      <c r="B2871" t="s">
        <v>14</v>
      </c>
      <c r="C2871" t="s">
        <v>11</v>
      </c>
      <c r="D2871" t="s">
        <v>120</v>
      </c>
      <c r="E2871" s="1">
        <v>42577</v>
      </c>
      <c r="F2871" s="1" t="str">
        <f>TEXT(Sales_tbl[[#This Row],[Order Date]],"MMM")</f>
        <v>Jul</v>
      </c>
      <c r="G2871" s="1" t="str">
        <f>TEXT(Sales_tbl[[#This Row],[Order Date]],"YYY")</f>
        <v>2016</v>
      </c>
      <c r="H2871" t="s">
        <v>24</v>
      </c>
      <c r="I2871">
        <v>3</v>
      </c>
      <c r="J2871" s="4">
        <v>17.829999999999998</v>
      </c>
      <c r="K2871" s="4">
        <v>53.489999999999995</v>
      </c>
    </row>
    <row r="2872" spans="1:11" x14ac:dyDescent="0.25">
      <c r="A2872" t="s">
        <v>9</v>
      </c>
      <c r="B2872" t="s">
        <v>10</v>
      </c>
      <c r="C2872" t="s">
        <v>11</v>
      </c>
      <c r="D2872" t="s">
        <v>62</v>
      </c>
      <c r="E2872" s="1">
        <v>42577</v>
      </c>
      <c r="F2872" s="1" t="str">
        <f>TEXT(Sales_tbl[[#This Row],[Order Date]],"MMM")</f>
        <v>Jul</v>
      </c>
      <c r="G2872" s="1" t="str">
        <f>TEXT(Sales_tbl[[#This Row],[Order Date]],"YYY")</f>
        <v>2016</v>
      </c>
      <c r="H2872" t="s">
        <v>20</v>
      </c>
      <c r="I2872">
        <v>10</v>
      </c>
      <c r="J2872" s="4">
        <v>16.32</v>
      </c>
      <c r="K2872" s="4">
        <v>163.19999999999999</v>
      </c>
    </row>
    <row r="2873" spans="1:11" x14ac:dyDescent="0.25">
      <c r="A2873" t="s">
        <v>25</v>
      </c>
      <c r="B2873" t="s">
        <v>34</v>
      </c>
      <c r="C2873" t="s">
        <v>18</v>
      </c>
      <c r="D2873" t="s">
        <v>352</v>
      </c>
      <c r="E2873" s="1">
        <v>42577</v>
      </c>
      <c r="F2873" s="1" t="str">
        <f>TEXT(Sales_tbl[[#This Row],[Order Date]],"MMM")</f>
        <v>Jul</v>
      </c>
      <c r="G2873" s="1" t="str">
        <f>TEXT(Sales_tbl[[#This Row],[Order Date]],"YYY")</f>
        <v>2016</v>
      </c>
      <c r="H2873" t="s">
        <v>13</v>
      </c>
      <c r="I2873">
        <v>6</v>
      </c>
      <c r="J2873" s="4">
        <v>12.42</v>
      </c>
      <c r="K2873" s="4">
        <v>74.52</v>
      </c>
    </row>
    <row r="2874" spans="1:11" x14ac:dyDescent="0.25">
      <c r="A2874" t="s">
        <v>46</v>
      </c>
      <c r="B2874" t="s">
        <v>14</v>
      </c>
      <c r="C2874" t="s">
        <v>11</v>
      </c>
      <c r="D2874" t="s">
        <v>38</v>
      </c>
      <c r="E2874" s="1">
        <v>42578</v>
      </c>
      <c r="F2874" s="1" t="str">
        <f>TEXT(Sales_tbl[[#This Row],[Order Date]],"MMM")</f>
        <v>Jul</v>
      </c>
      <c r="G2874" s="1" t="str">
        <f>TEXT(Sales_tbl[[#This Row],[Order Date]],"YYY")</f>
        <v>2016</v>
      </c>
      <c r="H2874" t="s">
        <v>13</v>
      </c>
      <c r="I2874">
        <v>4</v>
      </c>
      <c r="J2874" s="4">
        <v>12.42</v>
      </c>
      <c r="K2874" s="4">
        <v>49.68</v>
      </c>
    </row>
    <row r="2875" spans="1:11" x14ac:dyDescent="0.25">
      <c r="A2875" t="s">
        <v>46</v>
      </c>
      <c r="B2875" t="s">
        <v>14</v>
      </c>
      <c r="C2875" t="s">
        <v>11</v>
      </c>
      <c r="D2875" t="s">
        <v>479</v>
      </c>
      <c r="E2875" s="1">
        <v>42578</v>
      </c>
      <c r="F2875" s="1" t="str">
        <f>TEXT(Sales_tbl[[#This Row],[Order Date]],"MMM")</f>
        <v>Jul</v>
      </c>
      <c r="G2875" s="1" t="str">
        <f>TEXT(Sales_tbl[[#This Row],[Order Date]],"YYY")</f>
        <v>2016</v>
      </c>
      <c r="H2875" t="s">
        <v>20</v>
      </c>
      <c r="I2875">
        <v>2</v>
      </c>
      <c r="J2875" s="4">
        <v>16.32</v>
      </c>
      <c r="K2875" s="4">
        <v>32.64</v>
      </c>
    </row>
    <row r="2876" spans="1:11" x14ac:dyDescent="0.25">
      <c r="A2876" t="s">
        <v>9</v>
      </c>
      <c r="B2876" t="s">
        <v>14</v>
      </c>
      <c r="C2876" t="s">
        <v>11</v>
      </c>
      <c r="D2876" t="s">
        <v>105</v>
      </c>
      <c r="E2876" s="1">
        <v>42578</v>
      </c>
      <c r="F2876" s="1" t="str">
        <f>TEXT(Sales_tbl[[#This Row],[Order Date]],"MMM")</f>
        <v>Jul</v>
      </c>
      <c r="G2876" s="1" t="str">
        <f>TEXT(Sales_tbl[[#This Row],[Order Date]],"YYY")</f>
        <v>2016</v>
      </c>
      <c r="H2876" t="s">
        <v>27</v>
      </c>
      <c r="I2876">
        <v>9</v>
      </c>
      <c r="J2876" s="4">
        <v>53.35</v>
      </c>
      <c r="K2876" s="4">
        <v>480.15000000000003</v>
      </c>
    </row>
    <row r="2877" spans="1:11" x14ac:dyDescent="0.25">
      <c r="A2877" t="s">
        <v>30</v>
      </c>
      <c r="B2877" t="s">
        <v>21</v>
      </c>
      <c r="C2877" t="s">
        <v>11</v>
      </c>
      <c r="D2877" t="s">
        <v>368</v>
      </c>
      <c r="E2877" s="1">
        <v>42578</v>
      </c>
      <c r="F2877" s="1" t="str">
        <f>TEXT(Sales_tbl[[#This Row],[Order Date]],"MMM")</f>
        <v>Jul</v>
      </c>
      <c r="G2877" s="1" t="str">
        <f>TEXT(Sales_tbl[[#This Row],[Order Date]],"YYY")</f>
        <v>2016</v>
      </c>
      <c r="H2877" t="s">
        <v>24</v>
      </c>
      <c r="I2877">
        <v>1</v>
      </c>
      <c r="J2877" s="4">
        <v>17.829999999999998</v>
      </c>
      <c r="K2877" s="4">
        <v>17.829999999999998</v>
      </c>
    </row>
    <row r="2878" spans="1:11" x14ac:dyDescent="0.25">
      <c r="A2878" t="s">
        <v>9</v>
      </c>
      <c r="B2878" t="s">
        <v>10</v>
      </c>
      <c r="C2878" t="s">
        <v>11</v>
      </c>
      <c r="D2878" t="s">
        <v>451</v>
      </c>
      <c r="E2878" s="1">
        <v>42578</v>
      </c>
      <c r="F2878" s="1" t="str">
        <f>TEXT(Sales_tbl[[#This Row],[Order Date]],"MMM")</f>
        <v>Jul</v>
      </c>
      <c r="G2878" s="1" t="str">
        <f>TEXT(Sales_tbl[[#This Row],[Order Date]],"YYY")</f>
        <v>2016</v>
      </c>
      <c r="H2878" t="s">
        <v>13</v>
      </c>
      <c r="I2878">
        <v>4</v>
      </c>
      <c r="J2878" s="4">
        <v>12.42</v>
      </c>
      <c r="K2878" s="4">
        <v>49.68</v>
      </c>
    </row>
    <row r="2879" spans="1:11" x14ac:dyDescent="0.25">
      <c r="A2879" t="s">
        <v>25</v>
      </c>
      <c r="B2879" t="s">
        <v>17</v>
      </c>
      <c r="C2879" t="s">
        <v>18</v>
      </c>
      <c r="D2879" t="s">
        <v>26</v>
      </c>
      <c r="E2879" s="1">
        <v>42578</v>
      </c>
      <c r="F2879" s="1" t="str">
        <f>TEXT(Sales_tbl[[#This Row],[Order Date]],"MMM")</f>
        <v>Jul</v>
      </c>
      <c r="G2879" s="1" t="str">
        <f>TEXT(Sales_tbl[[#This Row],[Order Date]],"YYY")</f>
        <v>2016</v>
      </c>
      <c r="H2879" t="s">
        <v>13</v>
      </c>
      <c r="I2879">
        <v>9</v>
      </c>
      <c r="J2879" s="4">
        <v>12.42</v>
      </c>
      <c r="K2879" s="4">
        <v>111.78</v>
      </c>
    </row>
    <row r="2880" spans="1:11" x14ac:dyDescent="0.25">
      <c r="A2880" t="s">
        <v>30</v>
      </c>
      <c r="B2880" t="s">
        <v>21</v>
      </c>
      <c r="C2880" t="s">
        <v>11</v>
      </c>
      <c r="D2880" t="s">
        <v>171</v>
      </c>
      <c r="E2880" s="1">
        <v>42578</v>
      </c>
      <c r="F2880" s="1" t="str">
        <f>TEXT(Sales_tbl[[#This Row],[Order Date]],"MMM")</f>
        <v>Jul</v>
      </c>
      <c r="G2880" s="1" t="str">
        <f>TEXT(Sales_tbl[[#This Row],[Order Date]],"YYY")</f>
        <v>2016</v>
      </c>
      <c r="H2880" t="s">
        <v>24</v>
      </c>
      <c r="I2880">
        <v>7</v>
      </c>
      <c r="J2880" s="4">
        <v>17.829999999999998</v>
      </c>
      <c r="K2880" s="4">
        <v>124.80999999999999</v>
      </c>
    </row>
    <row r="2881" spans="1:11" x14ac:dyDescent="0.25">
      <c r="A2881" t="s">
        <v>9</v>
      </c>
      <c r="B2881" t="s">
        <v>14</v>
      </c>
      <c r="C2881" t="s">
        <v>11</v>
      </c>
      <c r="D2881" t="s">
        <v>252</v>
      </c>
      <c r="E2881" s="1">
        <v>42578</v>
      </c>
      <c r="F2881" s="1" t="str">
        <f>TEXT(Sales_tbl[[#This Row],[Order Date]],"MMM")</f>
        <v>Jul</v>
      </c>
      <c r="G2881" s="1" t="str">
        <f>TEXT(Sales_tbl[[#This Row],[Order Date]],"YYY")</f>
        <v>2016</v>
      </c>
      <c r="H2881" t="s">
        <v>13</v>
      </c>
      <c r="I2881">
        <v>7</v>
      </c>
      <c r="J2881" s="4">
        <v>12.42</v>
      </c>
      <c r="K2881" s="4">
        <v>86.94</v>
      </c>
    </row>
    <row r="2882" spans="1:11" x14ac:dyDescent="0.25">
      <c r="A2882" t="s">
        <v>16</v>
      </c>
      <c r="B2882" t="s">
        <v>52</v>
      </c>
      <c r="C2882" t="s">
        <v>18</v>
      </c>
      <c r="D2882" t="s">
        <v>53</v>
      </c>
      <c r="E2882" s="1">
        <v>42578</v>
      </c>
      <c r="F2882" s="1" t="str">
        <f>TEXT(Sales_tbl[[#This Row],[Order Date]],"MMM")</f>
        <v>Jul</v>
      </c>
      <c r="G2882" s="1" t="str">
        <f>TEXT(Sales_tbl[[#This Row],[Order Date]],"YYY")</f>
        <v>2016</v>
      </c>
      <c r="H2882" t="s">
        <v>27</v>
      </c>
      <c r="I2882">
        <v>1</v>
      </c>
      <c r="J2882" s="4">
        <v>53.35</v>
      </c>
      <c r="K2882" s="4">
        <v>53.35</v>
      </c>
    </row>
    <row r="2883" spans="1:11" x14ac:dyDescent="0.25">
      <c r="A2883" t="s">
        <v>9</v>
      </c>
      <c r="B2883" t="s">
        <v>14</v>
      </c>
      <c r="C2883" t="s">
        <v>11</v>
      </c>
      <c r="D2883" t="s">
        <v>417</v>
      </c>
      <c r="E2883" s="1">
        <v>42578</v>
      </c>
      <c r="F2883" s="1" t="str">
        <f>TEXT(Sales_tbl[[#This Row],[Order Date]],"MMM")</f>
        <v>Jul</v>
      </c>
      <c r="G2883" s="1" t="str">
        <f>TEXT(Sales_tbl[[#This Row],[Order Date]],"YYY")</f>
        <v>2016</v>
      </c>
      <c r="H2883" t="s">
        <v>13</v>
      </c>
      <c r="I2883">
        <v>7</v>
      </c>
      <c r="J2883" s="4">
        <v>12.42</v>
      </c>
      <c r="K2883" s="4">
        <v>86.94</v>
      </c>
    </row>
    <row r="2884" spans="1:11" x14ac:dyDescent="0.25">
      <c r="A2884" t="s">
        <v>9</v>
      </c>
      <c r="B2884" t="s">
        <v>14</v>
      </c>
      <c r="C2884" t="s">
        <v>11</v>
      </c>
      <c r="D2884" t="s">
        <v>295</v>
      </c>
      <c r="E2884" s="1">
        <v>42578</v>
      </c>
      <c r="F2884" s="1" t="str">
        <f>TEXT(Sales_tbl[[#This Row],[Order Date]],"MMM")</f>
        <v>Jul</v>
      </c>
      <c r="G2884" s="1" t="str">
        <f>TEXT(Sales_tbl[[#This Row],[Order Date]],"YYY")</f>
        <v>2016</v>
      </c>
      <c r="H2884" t="s">
        <v>24</v>
      </c>
      <c r="I2884">
        <v>10</v>
      </c>
      <c r="J2884" s="4">
        <v>17.829999999999998</v>
      </c>
      <c r="K2884" s="4">
        <v>178.29999999999998</v>
      </c>
    </row>
    <row r="2885" spans="1:11" x14ac:dyDescent="0.25">
      <c r="A2885" t="s">
        <v>9</v>
      </c>
      <c r="B2885" t="s">
        <v>14</v>
      </c>
      <c r="C2885" t="s">
        <v>11</v>
      </c>
      <c r="D2885" t="s">
        <v>442</v>
      </c>
      <c r="E2885" s="1">
        <v>42578</v>
      </c>
      <c r="F2885" s="1" t="str">
        <f>TEXT(Sales_tbl[[#This Row],[Order Date]],"MMM")</f>
        <v>Jul</v>
      </c>
      <c r="G2885" s="1" t="str">
        <f>TEXT(Sales_tbl[[#This Row],[Order Date]],"YYY")</f>
        <v>2016</v>
      </c>
      <c r="H2885" t="s">
        <v>13</v>
      </c>
      <c r="I2885">
        <v>4</v>
      </c>
      <c r="J2885" s="4">
        <v>12.42</v>
      </c>
      <c r="K2885" s="4">
        <v>49.68</v>
      </c>
    </row>
    <row r="2886" spans="1:11" x14ac:dyDescent="0.25">
      <c r="A2886" t="s">
        <v>46</v>
      </c>
      <c r="B2886" t="s">
        <v>21</v>
      </c>
      <c r="C2886" t="s">
        <v>11</v>
      </c>
      <c r="D2886" t="s">
        <v>475</v>
      </c>
      <c r="E2886" s="1">
        <v>42578</v>
      </c>
      <c r="F2886" s="1" t="str">
        <f>TEXT(Sales_tbl[[#This Row],[Order Date]],"MMM")</f>
        <v>Jul</v>
      </c>
      <c r="G2886" s="1" t="str">
        <f>TEXT(Sales_tbl[[#This Row],[Order Date]],"YYY")</f>
        <v>2016</v>
      </c>
      <c r="H2886" t="s">
        <v>24</v>
      </c>
      <c r="I2886">
        <v>3</v>
      </c>
      <c r="J2886" s="4">
        <v>17.829999999999998</v>
      </c>
      <c r="K2886" s="4">
        <v>53.489999999999995</v>
      </c>
    </row>
    <row r="2887" spans="1:11" x14ac:dyDescent="0.25">
      <c r="A2887" t="s">
        <v>9</v>
      </c>
      <c r="B2887" t="s">
        <v>14</v>
      </c>
      <c r="C2887" t="s">
        <v>11</v>
      </c>
      <c r="D2887" t="s">
        <v>201</v>
      </c>
      <c r="E2887" s="1">
        <v>42578</v>
      </c>
      <c r="F2887" s="1" t="str">
        <f>TEXT(Sales_tbl[[#This Row],[Order Date]],"MMM")</f>
        <v>Jul</v>
      </c>
      <c r="G2887" s="1" t="str">
        <f>TEXT(Sales_tbl[[#This Row],[Order Date]],"YYY")</f>
        <v>2016</v>
      </c>
      <c r="H2887" t="s">
        <v>27</v>
      </c>
      <c r="I2887">
        <v>8</v>
      </c>
      <c r="J2887" s="4">
        <v>53.35</v>
      </c>
      <c r="K2887" s="4">
        <v>426.8</v>
      </c>
    </row>
    <row r="2888" spans="1:11" x14ac:dyDescent="0.25">
      <c r="A2888" t="s">
        <v>16</v>
      </c>
      <c r="B2888" t="s">
        <v>17</v>
      </c>
      <c r="C2888" t="s">
        <v>18</v>
      </c>
      <c r="D2888" t="s">
        <v>525</v>
      </c>
      <c r="E2888" s="1">
        <v>42578</v>
      </c>
      <c r="F2888" s="1" t="str">
        <f>TEXT(Sales_tbl[[#This Row],[Order Date]],"MMM")</f>
        <v>Jul</v>
      </c>
      <c r="G2888" s="1" t="str">
        <f>TEXT(Sales_tbl[[#This Row],[Order Date]],"YYY")</f>
        <v>2016</v>
      </c>
      <c r="H2888" t="s">
        <v>13</v>
      </c>
      <c r="I2888">
        <v>7</v>
      </c>
      <c r="J2888" s="4">
        <v>12.42</v>
      </c>
      <c r="K2888" s="4">
        <v>86.94</v>
      </c>
    </row>
    <row r="2889" spans="1:11" x14ac:dyDescent="0.25">
      <c r="A2889" t="s">
        <v>9</v>
      </c>
      <c r="B2889" t="s">
        <v>21</v>
      </c>
      <c r="C2889" t="s">
        <v>11</v>
      </c>
      <c r="D2889" t="s">
        <v>514</v>
      </c>
      <c r="E2889" s="1">
        <v>42578</v>
      </c>
      <c r="F2889" s="1" t="str">
        <f>TEXT(Sales_tbl[[#This Row],[Order Date]],"MMM")</f>
        <v>Jul</v>
      </c>
      <c r="G2889" s="1" t="str">
        <f>TEXT(Sales_tbl[[#This Row],[Order Date]],"YYY")</f>
        <v>2016</v>
      </c>
      <c r="H2889" t="s">
        <v>24</v>
      </c>
      <c r="I2889">
        <v>10</v>
      </c>
      <c r="J2889" s="4">
        <v>17.829999999999998</v>
      </c>
      <c r="K2889" s="4">
        <v>178.29999999999998</v>
      </c>
    </row>
    <row r="2890" spans="1:11" x14ac:dyDescent="0.25">
      <c r="A2890" t="s">
        <v>25</v>
      </c>
      <c r="B2890" t="s">
        <v>17</v>
      </c>
      <c r="C2890" t="s">
        <v>18</v>
      </c>
      <c r="D2890" t="s">
        <v>496</v>
      </c>
      <c r="E2890" s="1">
        <v>42579</v>
      </c>
      <c r="F2890" s="1" t="str">
        <f>TEXT(Sales_tbl[[#This Row],[Order Date]],"MMM")</f>
        <v>Jul</v>
      </c>
      <c r="G2890" s="1" t="str">
        <f>TEXT(Sales_tbl[[#This Row],[Order Date]],"YYY")</f>
        <v>2016</v>
      </c>
      <c r="H2890" t="s">
        <v>13</v>
      </c>
      <c r="I2890">
        <v>5</v>
      </c>
      <c r="J2890" s="4">
        <v>12.42</v>
      </c>
      <c r="K2890" s="4">
        <v>62.1</v>
      </c>
    </row>
    <row r="2891" spans="1:11" x14ac:dyDescent="0.25">
      <c r="A2891" t="s">
        <v>46</v>
      </c>
      <c r="B2891" t="s">
        <v>21</v>
      </c>
      <c r="C2891" t="s">
        <v>11</v>
      </c>
      <c r="D2891" t="s">
        <v>392</v>
      </c>
      <c r="E2891" s="1">
        <v>42579</v>
      </c>
      <c r="F2891" s="1" t="str">
        <f>TEXT(Sales_tbl[[#This Row],[Order Date]],"MMM")</f>
        <v>Jul</v>
      </c>
      <c r="G2891" s="1" t="str">
        <f>TEXT(Sales_tbl[[#This Row],[Order Date]],"YYY")</f>
        <v>2016</v>
      </c>
      <c r="H2891" t="s">
        <v>20</v>
      </c>
      <c r="I2891">
        <v>10</v>
      </c>
      <c r="J2891" s="4">
        <v>16.32</v>
      </c>
      <c r="K2891" s="4">
        <v>163.19999999999999</v>
      </c>
    </row>
    <row r="2892" spans="1:11" x14ac:dyDescent="0.25">
      <c r="A2892" t="s">
        <v>9</v>
      </c>
      <c r="B2892" t="s">
        <v>10</v>
      </c>
      <c r="C2892" t="s">
        <v>11</v>
      </c>
      <c r="D2892" t="s">
        <v>532</v>
      </c>
      <c r="E2892" s="1">
        <v>42579</v>
      </c>
      <c r="F2892" s="1" t="str">
        <f>TEXT(Sales_tbl[[#This Row],[Order Date]],"MMM")</f>
        <v>Jul</v>
      </c>
      <c r="G2892" s="1" t="str">
        <f>TEXT(Sales_tbl[[#This Row],[Order Date]],"YYY")</f>
        <v>2016</v>
      </c>
      <c r="H2892" t="s">
        <v>24</v>
      </c>
      <c r="I2892">
        <v>3</v>
      </c>
      <c r="J2892" s="4">
        <v>17.829999999999998</v>
      </c>
      <c r="K2892" s="4">
        <v>53.489999999999995</v>
      </c>
    </row>
    <row r="2893" spans="1:11" x14ac:dyDescent="0.25">
      <c r="A2893" t="s">
        <v>9</v>
      </c>
      <c r="B2893" t="s">
        <v>21</v>
      </c>
      <c r="C2893" t="s">
        <v>11</v>
      </c>
      <c r="D2893" t="s">
        <v>444</v>
      </c>
      <c r="E2893" s="1">
        <v>42579</v>
      </c>
      <c r="F2893" s="1" t="str">
        <f>TEXT(Sales_tbl[[#This Row],[Order Date]],"MMM")</f>
        <v>Jul</v>
      </c>
      <c r="G2893" s="1" t="str">
        <f>TEXT(Sales_tbl[[#This Row],[Order Date]],"YYY")</f>
        <v>2016</v>
      </c>
      <c r="H2893" t="s">
        <v>13</v>
      </c>
      <c r="I2893">
        <v>6</v>
      </c>
      <c r="J2893" s="4">
        <v>12.42</v>
      </c>
      <c r="K2893" s="4">
        <v>74.52</v>
      </c>
    </row>
    <row r="2894" spans="1:11" x14ac:dyDescent="0.25">
      <c r="A2894" t="s">
        <v>9</v>
      </c>
      <c r="B2894" t="s">
        <v>14</v>
      </c>
      <c r="C2894" t="s">
        <v>11</v>
      </c>
      <c r="D2894" t="s">
        <v>168</v>
      </c>
      <c r="E2894" s="1">
        <v>42579</v>
      </c>
      <c r="F2894" s="1" t="str">
        <f>TEXT(Sales_tbl[[#This Row],[Order Date]],"MMM")</f>
        <v>Jul</v>
      </c>
      <c r="G2894" s="1" t="str">
        <f>TEXT(Sales_tbl[[#This Row],[Order Date]],"YYY")</f>
        <v>2016</v>
      </c>
      <c r="H2894" t="s">
        <v>13</v>
      </c>
      <c r="I2894">
        <v>3</v>
      </c>
      <c r="J2894" s="4">
        <v>12.42</v>
      </c>
      <c r="K2894" s="4">
        <v>37.26</v>
      </c>
    </row>
    <row r="2895" spans="1:11" x14ac:dyDescent="0.25">
      <c r="A2895" t="s">
        <v>9</v>
      </c>
      <c r="B2895" t="s">
        <v>10</v>
      </c>
      <c r="C2895" t="s">
        <v>11</v>
      </c>
      <c r="D2895" t="s">
        <v>62</v>
      </c>
      <c r="E2895" s="1">
        <v>42579</v>
      </c>
      <c r="F2895" s="1" t="str">
        <f>TEXT(Sales_tbl[[#This Row],[Order Date]],"MMM")</f>
        <v>Jul</v>
      </c>
      <c r="G2895" s="1" t="str">
        <f>TEXT(Sales_tbl[[#This Row],[Order Date]],"YYY")</f>
        <v>2016</v>
      </c>
      <c r="H2895" t="s">
        <v>13</v>
      </c>
      <c r="I2895">
        <v>2</v>
      </c>
      <c r="J2895" s="4">
        <v>12.42</v>
      </c>
      <c r="K2895" s="4">
        <v>24.84</v>
      </c>
    </row>
    <row r="2896" spans="1:11" x14ac:dyDescent="0.25">
      <c r="A2896" t="s">
        <v>9</v>
      </c>
      <c r="B2896" t="s">
        <v>10</v>
      </c>
      <c r="C2896" t="s">
        <v>11</v>
      </c>
      <c r="D2896" t="s">
        <v>73</v>
      </c>
      <c r="E2896" s="1">
        <v>42579</v>
      </c>
      <c r="F2896" s="1" t="str">
        <f>TEXT(Sales_tbl[[#This Row],[Order Date]],"MMM")</f>
        <v>Jul</v>
      </c>
      <c r="G2896" s="1" t="str">
        <f>TEXT(Sales_tbl[[#This Row],[Order Date]],"YYY")</f>
        <v>2016</v>
      </c>
      <c r="H2896" t="s">
        <v>20</v>
      </c>
      <c r="I2896">
        <v>3</v>
      </c>
      <c r="J2896" s="4">
        <v>16.32</v>
      </c>
      <c r="K2896" s="4">
        <v>48.96</v>
      </c>
    </row>
    <row r="2897" spans="1:11" x14ac:dyDescent="0.25">
      <c r="A2897" t="s">
        <v>25</v>
      </c>
      <c r="B2897" t="s">
        <v>34</v>
      </c>
      <c r="C2897" t="s">
        <v>18</v>
      </c>
      <c r="D2897" t="s">
        <v>35</v>
      </c>
      <c r="E2897" s="1">
        <v>42579</v>
      </c>
      <c r="F2897" s="1" t="str">
        <f>TEXT(Sales_tbl[[#This Row],[Order Date]],"MMM")</f>
        <v>Jul</v>
      </c>
      <c r="G2897" s="1" t="str">
        <f>TEXT(Sales_tbl[[#This Row],[Order Date]],"YYY")</f>
        <v>2016</v>
      </c>
      <c r="H2897" t="s">
        <v>13</v>
      </c>
      <c r="I2897">
        <v>7</v>
      </c>
      <c r="J2897" s="4">
        <v>12.42</v>
      </c>
      <c r="K2897" s="4">
        <v>86.94</v>
      </c>
    </row>
    <row r="2898" spans="1:11" x14ac:dyDescent="0.25">
      <c r="A2898" t="s">
        <v>46</v>
      </c>
      <c r="B2898" t="s">
        <v>68</v>
      </c>
      <c r="C2898" t="s">
        <v>11</v>
      </c>
      <c r="D2898" t="s">
        <v>304</v>
      </c>
      <c r="E2898" s="1">
        <v>42579</v>
      </c>
      <c r="F2898" s="1" t="str">
        <f>TEXT(Sales_tbl[[#This Row],[Order Date]],"MMM")</f>
        <v>Jul</v>
      </c>
      <c r="G2898" s="1" t="str">
        <f>TEXT(Sales_tbl[[#This Row],[Order Date]],"YYY")</f>
        <v>2016</v>
      </c>
      <c r="H2898" t="s">
        <v>27</v>
      </c>
      <c r="I2898">
        <v>10</v>
      </c>
      <c r="J2898" s="4">
        <v>53.35</v>
      </c>
      <c r="K2898" s="4">
        <v>533.5</v>
      </c>
    </row>
    <row r="2899" spans="1:11" x14ac:dyDescent="0.25">
      <c r="A2899" t="s">
        <v>46</v>
      </c>
      <c r="B2899" t="s">
        <v>14</v>
      </c>
      <c r="C2899" t="s">
        <v>11</v>
      </c>
      <c r="D2899" t="s">
        <v>155</v>
      </c>
      <c r="E2899" s="1">
        <v>42579</v>
      </c>
      <c r="F2899" s="1" t="str">
        <f>TEXT(Sales_tbl[[#This Row],[Order Date]],"MMM")</f>
        <v>Jul</v>
      </c>
      <c r="G2899" s="1" t="str">
        <f>TEXT(Sales_tbl[[#This Row],[Order Date]],"YYY")</f>
        <v>2016</v>
      </c>
      <c r="H2899" t="s">
        <v>24</v>
      </c>
      <c r="I2899">
        <v>1</v>
      </c>
      <c r="J2899" s="4">
        <v>17.829999999999998</v>
      </c>
      <c r="K2899" s="4">
        <v>17.829999999999998</v>
      </c>
    </row>
    <row r="2900" spans="1:11" x14ac:dyDescent="0.25">
      <c r="A2900" t="s">
        <v>9</v>
      </c>
      <c r="B2900" t="s">
        <v>21</v>
      </c>
      <c r="C2900" t="s">
        <v>11</v>
      </c>
      <c r="D2900" t="s">
        <v>154</v>
      </c>
      <c r="E2900" s="1">
        <v>42579</v>
      </c>
      <c r="F2900" s="1" t="str">
        <f>TEXT(Sales_tbl[[#This Row],[Order Date]],"MMM")</f>
        <v>Jul</v>
      </c>
      <c r="G2900" s="1" t="str">
        <f>TEXT(Sales_tbl[[#This Row],[Order Date]],"YYY")</f>
        <v>2016</v>
      </c>
      <c r="H2900" t="s">
        <v>27</v>
      </c>
      <c r="I2900">
        <v>1</v>
      </c>
      <c r="J2900" s="4">
        <v>53.35</v>
      </c>
      <c r="K2900" s="4">
        <v>53.35</v>
      </c>
    </row>
    <row r="2901" spans="1:11" x14ac:dyDescent="0.25">
      <c r="A2901" t="s">
        <v>25</v>
      </c>
      <c r="B2901" t="s">
        <v>17</v>
      </c>
      <c r="C2901" t="s">
        <v>18</v>
      </c>
      <c r="D2901" t="s">
        <v>347</v>
      </c>
      <c r="E2901" s="1">
        <v>42580</v>
      </c>
      <c r="F2901" s="1" t="str">
        <f>TEXT(Sales_tbl[[#This Row],[Order Date]],"MMM")</f>
        <v>Jul</v>
      </c>
      <c r="G2901" s="1" t="str">
        <f>TEXT(Sales_tbl[[#This Row],[Order Date]],"YYY")</f>
        <v>2016</v>
      </c>
      <c r="H2901" t="s">
        <v>20</v>
      </c>
      <c r="I2901">
        <v>7</v>
      </c>
      <c r="J2901" s="4">
        <v>16.32</v>
      </c>
      <c r="K2901" s="4">
        <v>114.24000000000001</v>
      </c>
    </row>
    <row r="2902" spans="1:11" x14ac:dyDescent="0.25">
      <c r="A2902" t="s">
        <v>9</v>
      </c>
      <c r="B2902" t="s">
        <v>10</v>
      </c>
      <c r="C2902" t="s">
        <v>11</v>
      </c>
      <c r="D2902" t="s">
        <v>433</v>
      </c>
      <c r="E2902" s="1">
        <v>42580</v>
      </c>
      <c r="F2902" s="1" t="str">
        <f>TEXT(Sales_tbl[[#This Row],[Order Date]],"MMM")</f>
        <v>Jul</v>
      </c>
      <c r="G2902" s="1" t="str">
        <f>TEXT(Sales_tbl[[#This Row],[Order Date]],"YYY")</f>
        <v>2016</v>
      </c>
      <c r="H2902" t="s">
        <v>13</v>
      </c>
      <c r="I2902">
        <v>5</v>
      </c>
      <c r="J2902" s="4">
        <v>12.42</v>
      </c>
      <c r="K2902" s="4">
        <v>62.1</v>
      </c>
    </row>
    <row r="2903" spans="1:11" x14ac:dyDescent="0.25">
      <c r="A2903" t="s">
        <v>9</v>
      </c>
      <c r="B2903" t="s">
        <v>21</v>
      </c>
      <c r="C2903" t="s">
        <v>11</v>
      </c>
      <c r="D2903" t="s">
        <v>428</v>
      </c>
      <c r="E2903" s="1">
        <v>42580</v>
      </c>
      <c r="F2903" s="1" t="str">
        <f>TEXT(Sales_tbl[[#This Row],[Order Date]],"MMM")</f>
        <v>Jul</v>
      </c>
      <c r="G2903" s="1" t="str">
        <f>TEXT(Sales_tbl[[#This Row],[Order Date]],"YYY")</f>
        <v>2016</v>
      </c>
      <c r="H2903" t="s">
        <v>24</v>
      </c>
      <c r="I2903">
        <v>7</v>
      </c>
      <c r="J2903" s="4">
        <v>17.829999999999998</v>
      </c>
      <c r="K2903" s="4">
        <v>124.80999999999999</v>
      </c>
    </row>
    <row r="2904" spans="1:11" x14ac:dyDescent="0.25">
      <c r="A2904" t="s">
        <v>16</v>
      </c>
      <c r="B2904" t="s">
        <v>34</v>
      </c>
      <c r="C2904" t="s">
        <v>18</v>
      </c>
      <c r="D2904" t="s">
        <v>437</v>
      </c>
      <c r="E2904" s="1">
        <v>42580</v>
      </c>
      <c r="F2904" s="1" t="str">
        <f>TEXT(Sales_tbl[[#This Row],[Order Date]],"MMM")</f>
        <v>Jul</v>
      </c>
      <c r="G2904" s="1" t="str">
        <f>TEXT(Sales_tbl[[#This Row],[Order Date]],"YYY")</f>
        <v>2016</v>
      </c>
      <c r="H2904" t="s">
        <v>13</v>
      </c>
      <c r="I2904">
        <v>6</v>
      </c>
      <c r="J2904" s="4">
        <v>12.42</v>
      </c>
      <c r="K2904" s="4">
        <v>74.52</v>
      </c>
    </row>
    <row r="2905" spans="1:11" x14ac:dyDescent="0.25">
      <c r="A2905" t="s">
        <v>25</v>
      </c>
      <c r="B2905" t="s">
        <v>52</v>
      </c>
      <c r="C2905" t="s">
        <v>18</v>
      </c>
      <c r="D2905" t="s">
        <v>76</v>
      </c>
      <c r="E2905" s="1">
        <v>42580</v>
      </c>
      <c r="F2905" s="1" t="str">
        <f>TEXT(Sales_tbl[[#This Row],[Order Date]],"MMM")</f>
        <v>Jul</v>
      </c>
      <c r="G2905" s="1" t="str">
        <f>TEXT(Sales_tbl[[#This Row],[Order Date]],"YYY")</f>
        <v>2016</v>
      </c>
      <c r="H2905" t="s">
        <v>20</v>
      </c>
      <c r="I2905">
        <v>3</v>
      </c>
      <c r="J2905" s="4">
        <v>16.32</v>
      </c>
      <c r="K2905" s="4">
        <v>48.96</v>
      </c>
    </row>
    <row r="2906" spans="1:11" x14ac:dyDescent="0.25">
      <c r="A2906" t="s">
        <v>46</v>
      </c>
      <c r="B2906" t="s">
        <v>14</v>
      </c>
      <c r="C2906" t="s">
        <v>11</v>
      </c>
      <c r="D2906" t="s">
        <v>461</v>
      </c>
      <c r="E2906" s="1">
        <v>42580</v>
      </c>
      <c r="F2906" s="1" t="str">
        <f>TEXT(Sales_tbl[[#This Row],[Order Date]],"MMM")</f>
        <v>Jul</v>
      </c>
      <c r="G2906" s="1" t="str">
        <f>TEXT(Sales_tbl[[#This Row],[Order Date]],"YYY")</f>
        <v>2016</v>
      </c>
      <c r="H2906" t="s">
        <v>24</v>
      </c>
      <c r="I2906">
        <v>4</v>
      </c>
      <c r="J2906" s="4">
        <v>17.829999999999998</v>
      </c>
      <c r="K2906" s="4">
        <v>71.319999999999993</v>
      </c>
    </row>
    <row r="2907" spans="1:11" x14ac:dyDescent="0.25">
      <c r="A2907" t="s">
        <v>16</v>
      </c>
      <c r="B2907" t="s">
        <v>17</v>
      </c>
      <c r="C2907" t="s">
        <v>18</v>
      </c>
      <c r="D2907" t="s">
        <v>59</v>
      </c>
      <c r="E2907" s="1">
        <v>42580</v>
      </c>
      <c r="F2907" s="1" t="str">
        <f>TEXT(Sales_tbl[[#This Row],[Order Date]],"MMM")</f>
        <v>Jul</v>
      </c>
      <c r="G2907" s="1" t="str">
        <f>TEXT(Sales_tbl[[#This Row],[Order Date]],"YYY")</f>
        <v>2016</v>
      </c>
      <c r="H2907" t="s">
        <v>24</v>
      </c>
      <c r="I2907">
        <v>1</v>
      </c>
      <c r="J2907" s="4">
        <v>17.829999999999998</v>
      </c>
      <c r="K2907" s="4">
        <v>17.829999999999998</v>
      </c>
    </row>
    <row r="2908" spans="1:11" x14ac:dyDescent="0.25">
      <c r="A2908" t="s">
        <v>30</v>
      </c>
      <c r="B2908" t="s">
        <v>10</v>
      </c>
      <c r="C2908" t="s">
        <v>11</v>
      </c>
      <c r="D2908" t="s">
        <v>106</v>
      </c>
      <c r="E2908" s="1">
        <v>42580</v>
      </c>
      <c r="F2908" s="1" t="str">
        <f>TEXT(Sales_tbl[[#This Row],[Order Date]],"MMM")</f>
        <v>Jul</v>
      </c>
      <c r="G2908" s="1" t="str">
        <f>TEXT(Sales_tbl[[#This Row],[Order Date]],"YYY")</f>
        <v>2016</v>
      </c>
      <c r="H2908" t="s">
        <v>27</v>
      </c>
      <c r="I2908">
        <v>6</v>
      </c>
      <c r="J2908" s="4">
        <v>53.35</v>
      </c>
      <c r="K2908" s="4">
        <v>320.10000000000002</v>
      </c>
    </row>
    <row r="2909" spans="1:11" x14ac:dyDescent="0.25">
      <c r="A2909" t="s">
        <v>46</v>
      </c>
      <c r="B2909" t="s">
        <v>14</v>
      </c>
      <c r="C2909" t="s">
        <v>11</v>
      </c>
      <c r="D2909" t="s">
        <v>143</v>
      </c>
      <c r="E2909" s="1">
        <v>42580</v>
      </c>
      <c r="F2909" s="1" t="str">
        <f>TEXT(Sales_tbl[[#This Row],[Order Date]],"MMM")</f>
        <v>Jul</v>
      </c>
      <c r="G2909" s="1" t="str">
        <f>TEXT(Sales_tbl[[#This Row],[Order Date]],"YYY")</f>
        <v>2016</v>
      </c>
      <c r="H2909" t="s">
        <v>13</v>
      </c>
      <c r="I2909">
        <v>7</v>
      </c>
      <c r="J2909" s="4">
        <v>12.42</v>
      </c>
      <c r="K2909" s="4">
        <v>86.94</v>
      </c>
    </row>
    <row r="2910" spans="1:11" x14ac:dyDescent="0.25">
      <c r="A2910" t="s">
        <v>46</v>
      </c>
      <c r="B2910" t="s">
        <v>10</v>
      </c>
      <c r="C2910" t="s">
        <v>11</v>
      </c>
      <c r="D2910" t="s">
        <v>370</v>
      </c>
      <c r="E2910" s="1">
        <v>42580</v>
      </c>
      <c r="F2910" s="1" t="str">
        <f>TEXT(Sales_tbl[[#This Row],[Order Date]],"MMM")</f>
        <v>Jul</v>
      </c>
      <c r="G2910" s="1" t="str">
        <f>TEXT(Sales_tbl[[#This Row],[Order Date]],"YYY")</f>
        <v>2016</v>
      </c>
      <c r="H2910" t="s">
        <v>20</v>
      </c>
      <c r="I2910">
        <v>9</v>
      </c>
      <c r="J2910" s="4">
        <v>16.32</v>
      </c>
      <c r="K2910" s="4">
        <v>146.88</v>
      </c>
    </row>
    <row r="2911" spans="1:11" x14ac:dyDescent="0.25">
      <c r="A2911" t="s">
        <v>25</v>
      </c>
      <c r="B2911" t="s">
        <v>17</v>
      </c>
      <c r="C2911" t="s">
        <v>18</v>
      </c>
      <c r="D2911" t="s">
        <v>369</v>
      </c>
      <c r="E2911" s="1">
        <v>42580</v>
      </c>
      <c r="F2911" s="1" t="str">
        <f>TEXT(Sales_tbl[[#This Row],[Order Date]],"MMM")</f>
        <v>Jul</v>
      </c>
      <c r="G2911" s="1" t="str">
        <f>TEXT(Sales_tbl[[#This Row],[Order Date]],"YYY")</f>
        <v>2016</v>
      </c>
      <c r="H2911" t="s">
        <v>24</v>
      </c>
      <c r="I2911">
        <v>9</v>
      </c>
      <c r="J2911" s="4">
        <v>17.829999999999998</v>
      </c>
      <c r="K2911" s="4">
        <v>160.46999999999997</v>
      </c>
    </row>
    <row r="2912" spans="1:11" x14ac:dyDescent="0.25">
      <c r="A2912" t="s">
        <v>9</v>
      </c>
      <c r="B2912" t="s">
        <v>10</v>
      </c>
      <c r="C2912" t="s">
        <v>11</v>
      </c>
      <c r="D2912" t="s">
        <v>149</v>
      </c>
      <c r="E2912" s="1">
        <v>42580</v>
      </c>
      <c r="F2912" s="1" t="str">
        <f>TEXT(Sales_tbl[[#This Row],[Order Date]],"MMM")</f>
        <v>Jul</v>
      </c>
      <c r="G2912" s="1" t="str">
        <f>TEXT(Sales_tbl[[#This Row],[Order Date]],"YYY")</f>
        <v>2016</v>
      </c>
      <c r="H2912" t="s">
        <v>13</v>
      </c>
      <c r="I2912">
        <v>8</v>
      </c>
      <c r="J2912" s="4">
        <v>12.42</v>
      </c>
      <c r="K2912" s="4">
        <v>99.36</v>
      </c>
    </row>
    <row r="2913" spans="1:11" x14ac:dyDescent="0.25">
      <c r="A2913" t="s">
        <v>16</v>
      </c>
      <c r="B2913" t="s">
        <v>34</v>
      </c>
      <c r="C2913" t="s">
        <v>18</v>
      </c>
      <c r="D2913" t="s">
        <v>85</v>
      </c>
      <c r="E2913" s="1">
        <v>42580</v>
      </c>
      <c r="F2913" s="1" t="str">
        <f>TEXT(Sales_tbl[[#This Row],[Order Date]],"MMM")</f>
        <v>Jul</v>
      </c>
      <c r="G2913" s="1" t="str">
        <f>TEXT(Sales_tbl[[#This Row],[Order Date]],"YYY")</f>
        <v>2016</v>
      </c>
      <c r="H2913" t="s">
        <v>13</v>
      </c>
      <c r="I2913">
        <v>8</v>
      </c>
      <c r="J2913" s="4">
        <v>12.42</v>
      </c>
      <c r="K2913" s="4">
        <v>99.36</v>
      </c>
    </row>
    <row r="2914" spans="1:11" x14ac:dyDescent="0.25">
      <c r="A2914" t="s">
        <v>9</v>
      </c>
      <c r="B2914" t="s">
        <v>10</v>
      </c>
      <c r="C2914" t="s">
        <v>11</v>
      </c>
      <c r="D2914" t="s">
        <v>106</v>
      </c>
      <c r="E2914" s="1">
        <v>42580</v>
      </c>
      <c r="F2914" s="1" t="str">
        <f>TEXT(Sales_tbl[[#This Row],[Order Date]],"MMM")</f>
        <v>Jul</v>
      </c>
      <c r="G2914" s="1" t="str">
        <f>TEXT(Sales_tbl[[#This Row],[Order Date]],"YYY")</f>
        <v>2016</v>
      </c>
      <c r="H2914" t="s">
        <v>24</v>
      </c>
      <c r="I2914">
        <v>2</v>
      </c>
      <c r="J2914" s="4">
        <v>17.829999999999998</v>
      </c>
      <c r="K2914" s="4">
        <v>35.659999999999997</v>
      </c>
    </row>
    <row r="2915" spans="1:11" x14ac:dyDescent="0.25">
      <c r="A2915" t="s">
        <v>46</v>
      </c>
      <c r="B2915" t="s">
        <v>68</v>
      </c>
      <c r="C2915" t="s">
        <v>11</v>
      </c>
      <c r="D2915" t="s">
        <v>400</v>
      </c>
      <c r="E2915" s="1">
        <v>42580</v>
      </c>
      <c r="F2915" s="1" t="str">
        <f>TEXT(Sales_tbl[[#This Row],[Order Date]],"MMM")</f>
        <v>Jul</v>
      </c>
      <c r="G2915" s="1" t="str">
        <f>TEXT(Sales_tbl[[#This Row],[Order Date]],"YYY")</f>
        <v>2016</v>
      </c>
      <c r="H2915" t="s">
        <v>13</v>
      </c>
      <c r="I2915">
        <v>7</v>
      </c>
      <c r="J2915" s="4">
        <v>12.42</v>
      </c>
      <c r="K2915" s="4">
        <v>86.94</v>
      </c>
    </row>
    <row r="2916" spans="1:11" x14ac:dyDescent="0.25">
      <c r="A2916" t="s">
        <v>25</v>
      </c>
      <c r="B2916" t="s">
        <v>17</v>
      </c>
      <c r="C2916" t="s">
        <v>18</v>
      </c>
      <c r="D2916" t="s">
        <v>222</v>
      </c>
      <c r="E2916" s="1">
        <v>42580</v>
      </c>
      <c r="F2916" s="1" t="str">
        <f>TEXT(Sales_tbl[[#This Row],[Order Date]],"MMM")</f>
        <v>Jul</v>
      </c>
      <c r="G2916" s="1" t="str">
        <f>TEXT(Sales_tbl[[#This Row],[Order Date]],"YYY")</f>
        <v>2016</v>
      </c>
      <c r="H2916" t="s">
        <v>20</v>
      </c>
      <c r="I2916">
        <v>3</v>
      </c>
      <c r="J2916" s="4">
        <v>16.32</v>
      </c>
      <c r="K2916" s="4">
        <v>48.96</v>
      </c>
    </row>
    <row r="2917" spans="1:11" x14ac:dyDescent="0.25">
      <c r="A2917" t="s">
        <v>16</v>
      </c>
      <c r="B2917" t="s">
        <v>17</v>
      </c>
      <c r="C2917" t="s">
        <v>18</v>
      </c>
      <c r="D2917" t="s">
        <v>544</v>
      </c>
      <c r="E2917" s="1">
        <v>42580</v>
      </c>
      <c r="F2917" s="1" t="str">
        <f>TEXT(Sales_tbl[[#This Row],[Order Date]],"MMM")</f>
        <v>Jul</v>
      </c>
      <c r="G2917" s="1" t="str">
        <f>TEXT(Sales_tbl[[#This Row],[Order Date]],"YYY")</f>
        <v>2016</v>
      </c>
      <c r="H2917" t="s">
        <v>13</v>
      </c>
      <c r="I2917">
        <v>3</v>
      </c>
      <c r="J2917" s="4">
        <v>12.42</v>
      </c>
      <c r="K2917" s="4">
        <v>37.26</v>
      </c>
    </row>
    <row r="2918" spans="1:11" x14ac:dyDescent="0.25">
      <c r="A2918" t="s">
        <v>30</v>
      </c>
      <c r="B2918" t="s">
        <v>21</v>
      </c>
      <c r="C2918" t="s">
        <v>11</v>
      </c>
      <c r="D2918" t="s">
        <v>291</v>
      </c>
      <c r="E2918" s="1">
        <v>42580</v>
      </c>
      <c r="F2918" s="1" t="str">
        <f>TEXT(Sales_tbl[[#This Row],[Order Date]],"MMM")</f>
        <v>Jul</v>
      </c>
      <c r="G2918" s="1" t="str">
        <f>TEXT(Sales_tbl[[#This Row],[Order Date]],"YYY")</f>
        <v>2016</v>
      </c>
      <c r="H2918" t="s">
        <v>13</v>
      </c>
      <c r="I2918">
        <v>8</v>
      </c>
      <c r="J2918" s="4">
        <v>12.42</v>
      </c>
      <c r="K2918" s="4">
        <v>99.36</v>
      </c>
    </row>
    <row r="2919" spans="1:11" x14ac:dyDescent="0.25">
      <c r="A2919" t="s">
        <v>46</v>
      </c>
      <c r="B2919" t="s">
        <v>14</v>
      </c>
      <c r="C2919" t="s">
        <v>11</v>
      </c>
      <c r="D2919" t="s">
        <v>31</v>
      </c>
      <c r="E2919" s="1">
        <v>42580</v>
      </c>
      <c r="F2919" s="1" t="str">
        <f>TEXT(Sales_tbl[[#This Row],[Order Date]],"MMM")</f>
        <v>Jul</v>
      </c>
      <c r="G2919" s="1" t="str">
        <f>TEXT(Sales_tbl[[#This Row],[Order Date]],"YYY")</f>
        <v>2016</v>
      </c>
      <c r="H2919" t="s">
        <v>13</v>
      </c>
      <c r="I2919">
        <v>9</v>
      </c>
      <c r="J2919" s="4">
        <v>12.42</v>
      </c>
      <c r="K2919" s="4">
        <v>111.78</v>
      </c>
    </row>
    <row r="2920" spans="1:11" x14ac:dyDescent="0.25">
      <c r="A2920" t="s">
        <v>30</v>
      </c>
      <c r="B2920" t="s">
        <v>21</v>
      </c>
      <c r="C2920" t="s">
        <v>11</v>
      </c>
      <c r="D2920" t="s">
        <v>140</v>
      </c>
      <c r="E2920" s="1">
        <v>42580</v>
      </c>
      <c r="F2920" s="1" t="str">
        <f>TEXT(Sales_tbl[[#This Row],[Order Date]],"MMM")</f>
        <v>Jul</v>
      </c>
      <c r="G2920" s="1" t="str">
        <f>TEXT(Sales_tbl[[#This Row],[Order Date]],"YYY")</f>
        <v>2016</v>
      </c>
      <c r="H2920" t="s">
        <v>24</v>
      </c>
      <c r="I2920">
        <v>5</v>
      </c>
      <c r="J2920" s="4">
        <v>17.829999999999998</v>
      </c>
      <c r="K2920" s="4">
        <v>89.149999999999991</v>
      </c>
    </row>
    <row r="2921" spans="1:11" x14ac:dyDescent="0.25">
      <c r="A2921" t="s">
        <v>9</v>
      </c>
      <c r="B2921" t="s">
        <v>10</v>
      </c>
      <c r="C2921" t="s">
        <v>11</v>
      </c>
      <c r="D2921" t="s">
        <v>258</v>
      </c>
      <c r="E2921" s="1">
        <v>42580</v>
      </c>
      <c r="F2921" s="1" t="str">
        <f>TEXT(Sales_tbl[[#This Row],[Order Date]],"MMM")</f>
        <v>Jul</v>
      </c>
      <c r="G2921" s="1" t="str">
        <f>TEXT(Sales_tbl[[#This Row],[Order Date]],"YYY")</f>
        <v>2016</v>
      </c>
      <c r="H2921" t="s">
        <v>13</v>
      </c>
      <c r="I2921">
        <v>4</v>
      </c>
      <c r="J2921" s="4">
        <v>12.42</v>
      </c>
      <c r="K2921" s="4">
        <v>49.68</v>
      </c>
    </row>
    <row r="2922" spans="1:11" x14ac:dyDescent="0.25">
      <c r="A2922" t="s">
        <v>9</v>
      </c>
      <c r="B2922" t="s">
        <v>10</v>
      </c>
      <c r="C2922" t="s">
        <v>11</v>
      </c>
      <c r="D2922" t="s">
        <v>112</v>
      </c>
      <c r="E2922" s="1">
        <v>42580</v>
      </c>
      <c r="F2922" s="1" t="str">
        <f>TEXT(Sales_tbl[[#This Row],[Order Date]],"MMM")</f>
        <v>Jul</v>
      </c>
      <c r="G2922" s="1" t="str">
        <f>TEXT(Sales_tbl[[#This Row],[Order Date]],"YYY")</f>
        <v>2016</v>
      </c>
      <c r="H2922" t="s">
        <v>27</v>
      </c>
      <c r="I2922">
        <v>8</v>
      </c>
      <c r="J2922" s="4">
        <v>53.35</v>
      </c>
      <c r="K2922" s="4">
        <v>426.8</v>
      </c>
    </row>
    <row r="2923" spans="1:11" x14ac:dyDescent="0.25">
      <c r="A2923" t="s">
        <v>16</v>
      </c>
      <c r="B2923" t="s">
        <v>122</v>
      </c>
      <c r="C2923" t="s">
        <v>18</v>
      </c>
      <c r="D2923" t="s">
        <v>123</v>
      </c>
      <c r="E2923" s="1">
        <v>42581</v>
      </c>
      <c r="F2923" s="1" t="str">
        <f>TEXT(Sales_tbl[[#This Row],[Order Date]],"MMM")</f>
        <v>Jul</v>
      </c>
      <c r="G2923" s="1" t="str">
        <f>TEXT(Sales_tbl[[#This Row],[Order Date]],"YYY")</f>
        <v>2016</v>
      </c>
      <c r="H2923" t="s">
        <v>27</v>
      </c>
      <c r="I2923">
        <v>1</v>
      </c>
      <c r="J2923" s="4">
        <v>53.35</v>
      </c>
      <c r="K2923" s="4">
        <v>53.35</v>
      </c>
    </row>
    <row r="2924" spans="1:11" x14ac:dyDescent="0.25">
      <c r="A2924" t="s">
        <v>30</v>
      </c>
      <c r="B2924" t="s">
        <v>10</v>
      </c>
      <c r="C2924" t="s">
        <v>11</v>
      </c>
      <c r="D2924" t="s">
        <v>121</v>
      </c>
      <c r="E2924" s="1">
        <v>42581</v>
      </c>
      <c r="F2924" s="1" t="str">
        <f>TEXT(Sales_tbl[[#This Row],[Order Date]],"MMM")</f>
        <v>Jul</v>
      </c>
      <c r="G2924" s="1" t="str">
        <f>TEXT(Sales_tbl[[#This Row],[Order Date]],"YYY")</f>
        <v>2016</v>
      </c>
      <c r="H2924" t="s">
        <v>20</v>
      </c>
      <c r="I2924">
        <v>5</v>
      </c>
      <c r="J2924" s="4">
        <v>16.32</v>
      </c>
      <c r="K2924" s="4">
        <v>81.599999999999994</v>
      </c>
    </row>
    <row r="2925" spans="1:11" x14ac:dyDescent="0.25">
      <c r="A2925" t="s">
        <v>9</v>
      </c>
      <c r="B2925" t="s">
        <v>14</v>
      </c>
      <c r="C2925" t="s">
        <v>11</v>
      </c>
      <c r="D2925" t="s">
        <v>345</v>
      </c>
      <c r="E2925" s="1">
        <v>42581</v>
      </c>
      <c r="F2925" s="1" t="str">
        <f>TEXT(Sales_tbl[[#This Row],[Order Date]],"MMM")</f>
        <v>Jul</v>
      </c>
      <c r="G2925" s="1" t="str">
        <f>TEXT(Sales_tbl[[#This Row],[Order Date]],"YYY")</f>
        <v>2016</v>
      </c>
      <c r="H2925" t="s">
        <v>13</v>
      </c>
      <c r="I2925">
        <v>3</v>
      </c>
      <c r="J2925" s="4">
        <v>12.42</v>
      </c>
      <c r="K2925" s="4">
        <v>37.26</v>
      </c>
    </row>
    <row r="2926" spans="1:11" x14ac:dyDescent="0.25">
      <c r="A2926" t="s">
        <v>9</v>
      </c>
      <c r="B2926" t="s">
        <v>14</v>
      </c>
      <c r="C2926" t="s">
        <v>11</v>
      </c>
      <c r="D2926" t="s">
        <v>521</v>
      </c>
      <c r="E2926" s="1">
        <v>42581</v>
      </c>
      <c r="F2926" s="1" t="str">
        <f>TEXT(Sales_tbl[[#This Row],[Order Date]],"MMM")</f>
        <v>Jul</v>
      </c>
      <c r="G2926" s="1" t="str">
        <f>TEXT(Sales_tbl[[#This Row],[Order Date]],"YYY")</f>
        <v>2016</v>
      </c>
      <c r="H2926" t="s">
        <v>27</v>
      </c>
      <c r="I2926">
        <v>1</v>
      </c>
      <c r="J2926" s="4">
        <v>53.35</v>
      </c>
      <c r="K2926" s="4">
        <v>53.35</v>
      </c>
    </row>
    <row r="2927" spans="1:11" x14ac:dyDescent="0.25">
      <c r="A2927" t="s">
        <v>9</v>
      </c>
      <c r="B2927" t="s">
        <v>21</v>
      </c>
      <c r="C2927" t="s">
        <v>11</v>
      </c>
      <c r="D2927" t="s">
        <v>444</v>
      </c>
      <c r="E2927" s="1">
        <v>42581</v>
      </c>
      <c r="F2927" s="1" t="str">
        <f>TEXT(Sales_tbl[[#This Row],[Order Date]],"MMM")</f>
        <v>Jul</v>
      </c>
      <c r="G2927" s="1" t="str">
        <f>TEXT(Sales_tbl[[#This Row],[Order Date]],"YYY")</f>
        <v>2016</v>
      </c>
      <c r="H2927" t="s">
        <v>20</v>
      </c>
      <c r="I2927">
        <v>3</v>
      </c>
      <c r="J2927" s="4">
        <v>16.32</v>
      </c>
      <c r="K2927" s="4">
        <v>48.96</v>
      </c>
    </row>
    <row r="2928" spans="1:11" x14ac:dyDescent="0.25">
      <c r="A2928" t="s">
        <v>46</v>
      </c>
      <c r="B2928" t="s">
        <v>10</v>
      </c>
      <c r="C2928" t="s">
        <v>11</v>
      </c>
      <c r="D2928" t="s">
        <v>194</v>
      </c>
      <c r="E2928" s="1">
        <v>42581</v>
      </c>
      <c r="F2928" s="1" t="str">
        <f>TEXT(Sales_tbl[[#This Row],[Order Date]],"MMM")</f>
        <v>Jul</v>
      </c>
      <c r="G2928" s="1" t="str">
        <f>TEXT(Sales_tbl[[#This Row],[Order Date]],"YYY")</f>
        <v>2016</v>
      </c>
      <c r="H2928" t="s">
        <v>13</v>
      </c>
      <c r="I2928">
        <v>7</v>
      </c>
      <c r="J2928" s="4">
        <v>12.42</v>
      </c>
      <c r="K2928" s="4">
        <v>86.94</v>
      </c>
    </row>
    <row r="2929" spans="1:11" x14ac:dyDescent="0.25">
      <c r="A2929" t="s">
        <v>9</v>
      </c>
      <c r="B2929" t="s">
        <v>10</v>
      </c>
      <c r="C2929" t="s">
        <v>11</v>
      </c>
      <c r="D2929" t="s">
        <v>36</v>
      </c>
      <c r="E2929" s="1">
        <v>42581</v>
      </c>
      <c r="F2929" s="1" t="str">
        <f>TEXT(Sales_tbl[[#This Row],[Order Date]],"MMM")</f>
        <v>Jul</v>
      </c>
      <c r="G2929" s="1" t="str">
        <f>TEXT(Sales_tbl[[#This Row],[Order Date]],"YYY")</f>
        <v>2016</v>
      </c>
      <c r="H2929" t="s">
        <v>27</v>
      </c>
      <c r="I2929">
        <v>10</v>
      </c>
      <c r="J2929" s="4">
        <v>53.35</v>
      </c>
      <c r="K2929" s="4">
        <v>533.5</v>
      </c>
    </row>
    <row r="2930" spans="1:11" x14ac:dyDescent="0.25">
      <c r="A2930" t="s">
        <v>25</v>
      </c>
      <c r="B2930" t="s">
        <v>34</v>
      </c>
      <c r="C2930" t="s">
        <v>18</v>
      </c>
      <c r="D2930" t="s">
        <v>203</v>
      </c>
      <c r="E2930" s="1">
        <v>42581</v>
      </c>
      <c r="F2930" s="1" t="str">
        <f>TEXT(Sales_tbl[[#This Row],[Order Date]],"MMM")</f>
        <v>Jul</v>
      </c>
      <c r="G2930" s="1" t="str">
        <f>TEXT(Sales_tbl[[#This Row],[Order Date]],"YYY")</f>
        <v>2016</v>
      </c>
      <c r="H2930" t="s">
        <v>13</v>
      </c>
      <c r="I2930">
        <v>7</v>
      </c>
      <c r="J2930" s="4">
        <v>12.42</v>
      </c>
      <c r="K2930" s="4">
        <v>86.94</v>
      </c>
    </row>
    <row r="2931" spans="1:11" x14ac:dyDescent="0.25">
      <c r="A2931" t="s">
        <v>9</v>
      </c>
      <c r="B2931" t="s">
        <v>14</v>
      </c>
      <c r="C2931" t="s">
        <v>11</v>
      </c>
      <c r="D2931" t="s">
        <v>184</v>
      </c>
      <c r="E2931" s="1">
        <v>42581</v>
      </c>
      <c r="F2931" s="1" t="str">
        <f>TEXT(Sales_tbl[[#This Row],[Order Date]],"MMM")</f>
        <v>Jul</v>
      </c>
      <c r="G2931" s="1" t="str">
        <f>TEXT(Sales_tbl[[#This Row],[Order Date]],"YYY")</f>
        <v>2016</v>
      </c>
      <c r="H2931" t="s">
        <v>24</v>
      </c>
      <c r="I2931">
        <v>3</v>
      </c>
      <c r="J2931" s="4">
        <v>17.829999999999998</v>
      </c>
      <c r="K2931" s="4">
        <v>53.489999999999995</v>
      </c>
    </row>
    <row r="2932" spans="1:11" x14ac:dyDescent="0.25">
      <c r="A2932" t="s">
        <v>9</v>
      </c>
      <c r="B2932" t="s">
        <v>21</v>
      </c>
      <c r="C2932" t="s">
        <v>11</v>
      </c>
      <c r="D2932" t="s">
        <v>128</v>
      </c>
      <c r="E2932" s="1">
        <v>42581</v>
      </c>
      <c r="F2932" s="1" t="str">
        <f>TEXT(Sales_tbl[[#This Row],[Order Date]],"MMM")</f>
        <v>Jul</v>
      </c>
      <c r="G2932" s="1" t="str">
        <f>TEXT(Sales_tbl[[#This Row],[Order Date]],"YYY")</f>
        <v>2016</v>
      </c>
      <c r="H2932" t="s">
        <v>24</v>
      </c>
      <c r="I2932">
        <v>5</v>
      </c>
      <c r="J2932" s="4">
        <v>17.829999999999998</v>
      </c>
      <c r="K2932" s="4">
        <v>89.149999999999991</v>
      </c>
    </row>
    <row r="2933" spans="1:11" x14ac:dyDescent="0.25">
      <c r="A2933" t="s">
        <v>16</v>
      </c>
      <c r="B2933" t="s">
        <v>52</v>
      </c>
      <c r="C2933" t="s">
        <v>18</v>
      </c>
      <c r="D2933" t="s">
        <v>53</v>
      </c>
      <c r="E2933" s="1">
        <v>42581</v>
      </c>
      <c r="F2933" s="1" t="str">
        <f>TEXT(Sales_tbl[[#This Row],[Order Date]],"MMM")</f>
        <v>Jul</v>
      </c>
      <c r="G2933" s="1" t="str">
        <f>TEXT(Sales_tbl[[#This Row],[Order Date]],"YYY")</f>
        <v>2016</v>
      </c>
      <c r="H2933" t="s">
        <v>24</v>
      </c>
      <c r="I2933">
        <v>1</v>
      </c>
      <c r="J2933" s="4">
        <v>17.829999999999998</v>
      </c>
      <c r="K2933" s="4">
        <v>17.829999999999998</v>
      </c>
    </row>
    <row r="2934" spans="1:11" x14ac:dyDescent="0.25">
      <c r="A2934" t="s">
        <v>16</v>
      </c>
      <c r="B2934" t="s">
        <v>34</v>
      </c>
      <c r="C2934" t="s">
        <v>18</v>
      </c>
      <c r="D2934" t="s">
        <v>540</v>
      </c>
      <c r="E2934" s="1">
        <v>42581</v>
      </c>
      <c r="F2934" s="1" t="str">
        <f>TEXT(Sales_tbl[[#This Row],[Order Date]],"MMM")</f>
        <v>Jul</v>
      </c>
      <c r="G2934" s="1" t="str">
        <f>TEXT(Sales_tbl[[#This Row],[Order Date]],"YYY")</f>
        <v>2016</v>
      </c>
      <c r="H2934" t="s">
        <v>20</v>
      </c>
      <c r="I2934">
        <v>10</v>
      </c>
      <c r="J2934" s="4">
        <v>16.32</v>
      </c>
      <c r="K2934" s="4">
        <v>163.19999999999999</v>
      </c>
    </row>
    <row r="2935" spans="1:11" x14ac:dyDescent="0.25">
      <c r="A2935" t="s">
        <v>46</v>
      </c>
      <c r="B2935" t="s">
        <v>14</v>
      </c>
      <c r="C2935" t="s">
        <v>11</v>
      </c>
      <c r="D2935" t="s">
        <v>221</v>
      </c>
      <c r="E2935" s="1">
        <v>42581</v>
      </c>
      <c r="F2935" s="1" t="str">
        <f>TEXT(Sales_tbl[[#This Row],[Order Date]],"MMM")</f>
        <v>Jul</v>
      </c>
      <c r="G2935" s="1" t="str">
        <f>TEXT(Sales_tbl[[#This Row],[Order Date]],"YYY")</f>
        <v>2016</v>
      </c>
      <c r="H2935" t="s">
        <v>13</v>
      </c>
      <c r="I2935">
        <v>4</v>
      </c>
      <c r="J2935" s="4">
        <v>12.42</v>
      </c>
      <c r="K2935" s="4">
        <v>49.68</v>
      </c>
    </row>
    <row r="2936" spans="1:11" x14ac:dyDescent="0.25">
      <c r="A2936" t="s">
        <v>16</v>
      </c>
      <c r="B2936" t="s">
        <v>17</v>
      </c>
      <c r="C2936" t="s">
        <v>18</v>
      </c>
      <c r="D2936" t="s">
        <v>49</v>
      </c>
      <c r="E2936" s="1">
        <v>42581</v>
      </c>
      <c r="F2936" s="1" t="str">
        <f>TEXT(Sales_tbl[[#This Row],[Order Date]],"MMM")</f>
        <v>Jul</v>
      </c>
      <c r="G2936" s="1" t="str">
        <f>TEXT(Sales_tbl[[#This Row],[Order Date]],"YYY")</f>
        <v>2016</v>
      </c>
      <c r="H2936" t="s">
        <v>27</v>
      </c>
      <c r="I2936">
        <v>2</v>
      </c>
      <c r="J2936" s="4">
        <v>53.35</v>
      </c>
      <c r="K2936" s="4">
        <v>106.7</v>
      </c>
    </row>
    <row r="2937" spans="1:11" x14ac:dyDescent="0.25">
      <c r="A2937" t="s">
        <v>46</v>
      </c>
      <c r="B2937" t="s">
        <v>10</v>
      </c>
      <c r="C2937" t="s">
        <v>11</v>
      </c>
      <c r="D2937" t="s">
        <v>266</v>
      </c>
      <c r="E2937" s="1">
        <v>42581</v>
      </c>
      <c r="F2937" s="1" t="str">
        <f>TEXT(Sales_tbl[[#This Row],[Order Date]],"MMM")</f>
        <v>Jul</v>
      </c>
      <c r="G2937" s="1" t="str">
        <f>TEXT(Sales_tbl[[#This Row],[Order Date]],"YYY")</f>
        <v>2016</v>
      </c>
      <c r="H2937" t="s">
        <v>24</v>
      </c>
      <c r="I2937">
        <v>5</v>
      </c>
      <c r="J2937" s="4">
        <v>17.829999999999998</v>
      </c>
      <c r="K2937" s="4">
        <v>89.149999999999991</v>
      </c>
    </row>
    <row r="2938" spans="1:11" x14ac:dyDescent="0.25">
      <c r="A2938" t="s">
        <v>9</v>
      </c>
      <c r="B2938" t="s">
        <v>14</v>
      </c>
      <c r="C2938" t="s">
        <v>11</v>
      </c>
      <c r="D2938" t="s">
        <v>538</v>
      </c>
      <c r="E2938" s="1">
        <v>42581</v>
      </c>
      <c r="F2938" s="1" t="str">
        <f>TEXT(Sales_tbl[[#This Row],[Order Date]],"MMM")</f>
        <v>Jul</v>
      </c>
      <c r="G2938" s="1" t="str">
        <f>TEXT(Sales_tbl[[#This Row],[Order Date]],"YYY")</f>
        <v>2016</v>
      </c>
      <c r="H2938" t="s">
        <v>24</v>
      </c>
      <c r="I2938">
        <v>9</v>
      </c>
      <c r="J2938" s="4">
        <v>17.829999999999998</v>
      </c>
      <c r="K2938" s="4">
        <v>160.46999999999997</v>
      </c>
    </row>
    <row r="2939" spans="1:11" x14ac:dyDescent="0.25">
      <c r="A2939" t="s">
        <v>9</v>
      </c>
      <c r="B2939" t="s">
        <v>21</v>
      </c>
      <c r="C2939" t="s">
        <v>11</v>
      </c>
      <c r="D2939" t="s">
        <v>96</v>
      </c>
      <c r="E2939" s="1">
        <v>42582</v>
      </c>
      <c r="F2939" s="1" t="str">
        <f>TEXT(Sales_tbl[[#This Row],[Order Date]],"MMM")</f>
        <v>Jul</v>
      </c>
      <c r="G2939" s="1" t="str">
        <f>TEXT(Sales_tbl[[#This Row],[Order Date]],"YYY")</f>
        <v>2016</v>
      </c>
      <c r="H2939" t="s">
        <v>27</v>
      </c>
      <c r="I2939">
        <v>1</v>
      </c>
      <c r="J2939" s="4">
        <v>53.35</v>
      </c>
      <c r="K2939" s="4">
        <v>53.35</v>
      </c>
    </row>
    <row r="2940" spans="1:11" x14ac:dyDescent="0.25">
      <c r="A2940" t="s">
        <v>30</v>
      </c>
      <c r="B2940" t="s">
        <v>10</v>
      </c>
      <c r="C2940" t="s">
        <v>11</v>
      </c>
      <c r="D2940" t="s">
        <v>374</v>
      </c>
      <c r="E2940" s="1">
        <v>42582</v>
      </c>
      <c r="F2940" s="1" t="str">
        <f>TEXT(Sales_tbl[[#This Row],[Order Date]],"MMM")</f>
        <v>Jul</v>
      </c>
      <c r="G2940" s="1" t="str">
        <f>TEXT(Sales_tbl[[#This Row],[Order Date]],"YYY")</f>
        <v>2016</v>
      </c>
      <c r="H2940" t="s">
        <v>13</v>
      </c>
      <c r="I2940">
        <v>3</v>
      </c>
      <c r="J2940" s="4">
        <v>12.42</v>
      </c>
      <c r="K2940" s="4">
        <v>37.26</v>
      </c>
    </row>
    <row r="2941" spans="1:11" x14ac:dyDescent="0.25">
      <c r="A2941" t="s">
        <v>16</v>
      </c>
      <c r="B2941" t="s">
        <v>17</v>
      </c>
      <c r="C2941" t="s">
        <v>18</v>
      </c>
      <c r="D2941" t="s">
        <v>19</v>
      </c>
      <c r="E2941" s="1">
        <v>42582</v>
      </c>
      <c r="F2941" s="1" t="str">
        <f>TEXT(Sales_tbl[[#This Row],[Order Date]],"MMM")</f>
        <v>Jul</v>
      </c>
      <c r="G2941" s="1" t="str">
        <f>TEXT(Sales_tbl[[#This Row],[Order Date]],"YYY")</f>
        <v>2016</v>
      </c>
      <c r="H2941" t="s">
        <v>24</v>
      </c>
      <c r="I2941">
        <v>6</v>
      </c>
      <c r="J2941" s="4">
        <v>17.829999999999998</v>
      </c>
      <c r="K2941" s="4">
        <v>106.97999999999999</v>
      </c>
    </row>
    <row r="2942" spans="1:11" x14ac:dyDescent="0.25">
      <c r="A2942" t="s">
        <v>25</v>
      </c>
      <c r="B2942" t="s">
        <v>17</v>
      </c>
      <c r="C2942" t="s">
        <v>18</v>
      </c>
      <c r="D2942" t="s">
        <v>324</v>
      </c>
      <c r="E2942" s="1">
        <v>42582</v>
      </c>
      <c r="F2942" s="1" t="str">
        <f>TEXT(Sales_tbl[[#This Row],[Order Date]],"MMM")</f>
        <v>Jul</v>
      </c>
      <c r="G2942" s="1" t="str">
        <f>TEXT(Sales_tbl[[#This Row],[Order Date]],"YYY")</f>
        <v>2016</v>
      </c>
      <c r="H2942" t="s">
        <v>27</v>
      </c>
      <c r="I2942">
        <v>6</v>
      </c>
      <c r="J2942" s="4">
        <v>53.35</v>
      </c>
      <c r="K2942" s="4">
        <v>320.10000000000002</v>
      </c>
    </row>
    <row r="2943" spans="1:11" x14ac:dyDescent="0.25">
      <c r="A2943" t="s">
        <v>9</v>
      </c>
      <c r="B2943" t="s">
        <v>14</v>
      </c>
      <c r="C2943" t="s">
        <v>11</v>
      </c>
      <c r="D2943" t="s">
        <v>548</v>
      </c>
      <c r="E2943" s="1">
        <v>42582</v>
      </c>
      <c r="F2943" s="1" t="str">
        <f>TEXT(Sales_tbl[[#This Row],[Order Date]],"MMM")</f>
        <v>Jul</v>
      </c>
      <c r="G2943" s="1" t="str">
        <f>TEXT(Sales_tbl[[#This Row],[Order Date]],"YYY")</f>
        <v>2016</v>
      </c>
      <c r="H2943" t="s">
        <v>24</v>
      </c>
      <c r="I2943">
        <v>7</v>
      </c>
      <c r="J2943" s="4">
        <v>17.829999999999998</v>
      </c>
      <c r="K2943" s="4">
        <v>124.80999999999999</v>
      </c>
    </row>
    <row r="2944" spans="1:11" x14ac:dyDescent="0.25">
      <c r="A2944" t="s">
        <v>16</v>
      </c>
      <c r="B2944" t="s">
        <v>52</v>
      </c>
      <c r="C2944" t="s">
        <v>18</v>
      </c>
      <c r="D2944" t="s">
        <v>497</v>
      </c>
      <c r="E2944" s="1">
        <v>42582</v>
      </c>
      <c r="F2944" s="1" t="str">
        <f>TEXT(Sales_tbl[[#This Row],[Order Date]],"MMM")</f>
        <v>Jul</v>
      </c>
      <c r="G2944" s="1" t="str">
        <f>TEXT(Sales_tbl[[#This Row],[Order Date]],"YYY")</f>
        <v>2016</v>
      </c>
      <c r="H2944" t="s">
        <v>13</v>
      </c>
      <c r="I2944">
        <v>7</v>
      </c>
      <c r="J2944" s="4">
        <v>12.42</v>
      </c>
      <c r="K2944" s="4">
        <v>86.94</v>
      </c>
    </row>
    <row r="2945" spans="1:11" x14ac:dyDescent="0.25">
      <c r="A2945" t="s">
        <v>9</v>
      </c>
      <c r="B2945" t="s">
        <v>21</v>
      </c>
      <c r="C2945" t="s">
        <v>11</v>
      </c>
      <c r="D2945" t="s">
        <v>90</v>
      </c>
      <c r="E2945" s="1">
        <v>42582</v>
      </c>
      <c r="F2945" s="1" t="str">
        <f>TEXT(Sales_tbl[[#This Row],[Order Date]],"MMM")</f>
        <v>Jul</v>
      </c>
      <c r="G2945" s="1" t="str">
        <f>TEXT(Sales_tbl[[#This Row],[Order Date]],"YYY")</f>
        <v>2016</v>
      </c>
      <c r="H2945" t="s">
        <v>13</v>
      </c>
      <c r="I2945">
        <v>6</v>
      </c>
      <c r="J2945" s="4">
        <v>12.42</v>
      </c>
      <c r="K2945" s="4">
        <v>74.52</v>
      </c>
    </row>
    <row r="2946" spans="1:11" x14ac:dyDescent="0.25">
      <c r="A2946" t="s">
        <v>9</v>
      </c>
      <c r="B2946" t="s">
        <v>10</v>
      </c>
      <c r="C2946" t="s">
        <v>11</v>
      </c>
      <c r="D2946" t="s">
        <v>435</v>
      </c>
      <c r="E2946" s="1">
        <v>42582</v>
      </c>
      <c r="F2946" s="1" t="str">
        <f>TEXT(Sales_tbl[[#This Row],[Order Date]],"MMM")</f>
        <v>Jul</v>
      </c>
      <c r="G2946" s="1" t="str">
        <f>TEXT(Sales_tbl[[#This Row],[Order Date]],"YYY")</f>
        <v>2016</v>
      </c>
      <c r="H2946" t="s">
        <v>20</v>
      </c>
      <c r="I2946">
        <v>1</v>
      </c>
      <c r="J2946" s="4">
        <v>16.32</v>
      </c>
      <c r="K2946" s="4">
        <v>16.32</v>
      </c>
    </row>
    <row r="2947" spans="1:11" x14ac:dyDescent="0.25">
      <c r="A2947" t="s">
        <v>25</v>
      </c>
      <c r="B2947" t="s">
        <v>34</v>
      </c>
      <c r="C2947" t="s">
        <v>18</v>
      </c>
      <c r="D2947" t="s">
        <v>526</v>
      </c>
      <c r="E2947" s="1">
        <v>42582</v>
      </c>
      <c r="F2947" s="1" t="str">
        <f>TEXT(Sales_tbl[[#This Row],[Order Date]],"MMM")</f>
        <v>Jul</v>
      </c>
      <c r="G2947" s="1" t="str">
        <f>TEXT(Sales_tbl[[#This Row],[Order Date]],"YYY")</f>
        <v>2016</v>
      </c>
      <c r="H2947" t="s">
        <v>27</v>
      </c>
      <c r="I2947">
        <v>4</v>
      </c>
      <c r="J2947" s="4">
        <v>53.35</v>
      </c>
      <c r="K2947" s="4">
        <v>213.4</v>
      </c>
    </row>
    <row r="2948" spans="1:11" x14ac:dyDescent="0.25">
      <c r="A2948" t="s">
        <v>9</v>
      </c>
      <c r="B2948" t="s">
        <v>68</v>
      </c>
      <c r="C2948" t="s">
        <v>11</v>
      </c>
      <c r="D2948" t="s">
        <v>163</v>
      </c>
      <c r="E2948" s="1">
        <v>42582</v>
      </c>
      <c r="F2948" s="1" t="str">
        <f>TEXT(Sales_tbl[[#This Row],[Order Date]],"MMM")</f>
        <v>Jul</v>
      </c>
      <c r="G2948" s="1" t="str">
        <f>TEXT(Sales_tbl[[#This Row],[Order Date]],"YYY")</f>
        <v>2016</v>
      </c>
      <c r="H2948" t="s">
        <v>24</v>
      </c>
      <c r="I2948">
        <v>3</v>
      </c>
      <c r="J2948" s="4">
        <v>17.829999999999998</v>
      </c>
      <c r="K2948" s="4">
        <v>53.489999999999995</v>
      </c>
    </row>
    <row r="2949" spans="1:11" x14ac:dyDescent="0.25">
      <c r="A2949" t="s">
        <v>25</v>
      </c>
      <c r="B2949" t="s">
        <v>34</v>
      </c>
      <c r="C2949" t="s">
        <v>18</v>
      </c>
      <c r="D2949" t="s">
        <v>85</v>
      </c>
      <c r="E2949" s="1">
        <v>42582</v>
      </c>
      <c r="F2949" s="1" t="str">
        <f>TEXT(Sales_tbl[[#This Row],[Order Date]],"MMM")</f>
        <v>Jul</v>
      </c>
      <c r="G2949" s="1" t="str">
        <f>TEXT(Sales_tbl[[#This Row],[Order Date]],"YYY")</f>
        <v>2016</v>
      </c>
      <c r="H2949" t="s">
        <v>13</v>
      </c>
      <c r="I2949">
        <v>5</v>
      </c>
      <c r="J2949" s="4">
        <v>12.42</v>
      </c>
      <c r="K2949" s="4">
        <v>62.1</v>
      </c>
    </row>
    <row r="2950" spans="1:11" x14ac:dyDescent="0.25">
      <c r="A2950" t="s">
        <v>25</v>
      </c>
      <c r="B2950" t="s">
        <v>17</v>
      </c>
      <c r="C2950" t="s">
        <v>18</v>
      </c>
      <c r="D2950" t="s">
        <v>294</v>
      </c>
      <c r="E2950" s="1">
        <v>42582</v>
      </c>
      <c r="F2950" s="1" t="str">
        <f>TEXT(Sales_tbl[[#This Row],[Order Date]],"MMM")</f>
        <v>Jul</v>
      </c>
      <c r="G2950" s="1" t="str">
        <f>TEXT(Sales_tbl[[#This Row],[Order Date]],"YYY")</f>
        <v>2016</v>
      </c>
      <c r="H2950" t="s">
        <v>13</v>
      </c>
      <c r="I2950">
        <v>4</v>
      </c>
      <c r="J2950" s="4">
        <v>12.42</v>
      </c>
      <c r="K2950" s="4">
        <v>49.68</v>
      </c>
    </row>
    <row r="2951" spans="1:11" x14ac:dyDescent="0.25">
      <c r="A2951" t="s">
        <v>9</v>
      </c>
      <c r="B2951" t="s">
        <v>14</v>
      </c>
      <c r="C2951" t="s">
        <v>11</v>
      </c>
      <c r="D2951" t="s">
        <v>453</v>
      </c>
      <c r="E2951" s="1">
        <v>42582</v>
      </c>
      <c r="F2951" s="1" t="str">
        <f>TEXT(Sales_tbl[[#This Row],[Order Date]],"MMM")</f>
        <v>Jul</v>
      </c>
      <c r="G2951" s="1" t="str">
        <f>TEXT(Sales_tbl[[#This Row],[Order Date]],"YYY")</f>
        <v>2016</v>
      </c>
      <c r="H2951" t="s">
        <v>13</v>
      </c>
      <c r="I2951">
        <v>9</v>
      </c>
      <c r="J2951" s="4">
        <v>12.42</v>
      </c>
      <c r="K2951" s="4">
        <v>111.78</v>
      </c>
    </row>
    <row r="2952" spans="1:11" x14ac:dyDescent="0.25">
      <c r="A2952" t="s">
        <v>30</v>
      </c>
      <c r="B2952" t="s">
        <v>10</v>
      </c>
      <c r="C2952" t="s">
        <v>11</v>
      </c>
      <c r="D2952" t="s">
        <v>430</v>
      </c>
      <c r="E2952" s="1">
        <v>42582</v>
      </c>
      <c r="F2952" s="1" t="str">
        <f>TEXT(Sales_tbl[[#This Row],[Order Date]],"MMM")</f>
        <v>Jul</v>
      </c>
      <c r="G2952" s="1" t="str">
        <f>TEXT(Sales_tbl[[#This Row],[Order Date]],"YYY")</f>
        <v>2016</v>
      </c>
      <c r="H2952" t="s">
        <v>13</v>
      </c>
      <c r="I2952">
        <v>4</v>
      </c>
      <c r="J2952" s="4">
        <v>12.42</v>
      </c>
      <c r="K2952" s="4">
        <v>49.68</v>
      </c>
    </row>
    <row r="2953" spans="1:11" x14ac:dyDescent="0.25">
      <c r="A2953" t="s">
        <v>16</v>
      </c>
      <c r="B2953" t="s">
        <v>34</v>
      </c>
      <c r="C2953" t="s">
        <v>18</v>
      </c>
      <c r="D2953" t="s">
        <v>85</v>
      </c>
      <c r="E2953" s="1">
        <v>42582</v>
      </c>
      <c r="F2953" s="1" t="str">
        <f>TEXT(Sales_tbl[[#This Row],[Order Date]],"MMM")</f>
        <v>Jul</v>
      </c>
      <c r="G2953" s="1" t="str">
        <f>TEXT(Sales_tbl[[#This Row],[Order Date]],"YYY")</f>
        <v>2016</v>
      </c>
      <c r="H2953" t="s">
        <v>27</v>
      </c>
      <c r="I2953">
        <v>9</v>
      </c>
      <c r="J2953" s="4">
        <v>53.35</v>
      </c>
      <c r="K2953" s="4">
        <v>480.15000000000003</v>
      </c>
    </row>
    <row r="2954" spans="1:11" x14ac:dyDescent="0.25">
      <c r="A2954" t="s">
        <v>9</v>
      </c>
      <c r="B2954" t="s">
        <v>10</v>
      </c>
      <c r="C2954" t="s">
        <v>11</v>
      </c>
      <c r="D2954" t="s">
        <v>370</v>
      </c>
      <c r="E2954" s="1">
        <v>42582</v>
      </c>
      <c r="F2954" s="1" t="str">
        <f>TEXT(Sales_tbl[[#This Row],[Order Date]],"MMM")</f>
        <v>Jul</v>
      </c>
      <c r="G2954" s="1" t="str">
        <f>TEXT(Sales_tbl[[#This Row],[Order Date]],"YYY")</f>
        <v>2016</v>
      </c>
      <c r="H2954" t="s">
        <v>13</v>
      </c>
      <c r="I2954">
        <v>6</v>
      </c>
      <c r="J2954" s="4">
        <v>12.42</v>
      </c>
      <c r="K2954" s="4">
        <v>74.52</v>
      </c>
    </row>
    <row r="2955" spans="1:11" x14ac:dyDescent="0.25">
      <c r="A2955" t="s">
        <v>25</v>
      </c>
      <c r="B2955" t="s">
        <v>34</v>
      </c>
      <c r="C2955" t="s">
        <v>18</v>
      </c>
      <c r="D2955" t="s">
        <v>352</v>
      </c>
      <c r="E2955" s="1">
        <v>42582</v>
      </c>
      <c r="F2955" s="1" t="str">
        <f>TEXT(Sales_tbl[[#This Row],[Order Date]],"MMM")</f>
        <v>Jul</v>
      </c>
      <c r="G2955" s="1" t="str">
        <f>TEXT(Sales_tbl[[#This Row],[Order Date]],"YYY")</f>
        <v>2016</v>
      </c>
      <c r="H2955" t="s">
        <v>27</v>
      </c>
      <c r="I2955">
        <v>1</v>
      </c>
      <c r="J2955" s="4">
        <v>53.35</v>
      </c>
      <c r="K2955" s="4">
        <v>53.35</v>
      </c>
    </row>
    <row r="2956" spans="1:11" x14ac:dyDescent="0.25">
      <c r="A2956" t="s">
        <v>46</v>
      </c>
      <c r="B2956" t="s">
        <v>10</v>
      </c>
      <c r="C2956" t="s">
        <v>11</v>
      </c>
      <c r="D2956" t="s">
        <v>62</v>
      </c>
      <c r="E2956" s="1">
        <v>42583</v>
      </c>
      <c r="F2956" s="1" t="str">
        <f>TEXT(Sales_tbl[[#This Row],[Order Date]],"MMM")</f>
        <v>Aug</v>
      </c>
      <c r="G2956" s="1" t="str">
        <f>TEXT(Sales_tbl[[#This Row],[Order Date]],"YYY")</f>
        <v>2016</v>
      </c>
      <c r="H2956" t="s">
        <v>20</v>
      </c>
      <c r="I2956">
        <v>7</v>
      </c>
      <c r="J2956" s="4">
        <v>16.32</v>
      </c>
      <c r="K2956" s="4">
        <v>114.24000000000001</v>
      </c>
    </row>
    <row r="2957" spans="1:11" x14ac:dyDescent="0.25">
      <c r="A2957" t="s">
        <v>25</v>
      </c>
      <c r="B2957" t="s">
        <v>17</v>
      </c>
      <c r="C2957" t="s">
        <v>18</v>
      </c>
      <c r="D2957" t="s">
        <v>338</v>
      </c>
      <c r="E2957" s="1">
        <v>42583</v>
      </c>
      <c r="F2957" s="1" t="str">
        <f>TEXT(Sales_tbl[[#This Row],[Order Date]],"MMM")</f>
        <v>Aug</v>
      </c>
      <c r="G2957" s="1" t="str">
        <f>TEXT(Sales_tbl[[#This Row],[Order Date]],"YYY")</f>
        <v>2016</v>
      </c>
      <c r="H2957" t="s">
        <v>27</v>
      </c>
      <c r="I2957">
        <v>3</v>
      </c>
      <c r="J2957" s="4">
        <v>53.35</v>
      </c>
      <c r="K2957" s="4">
        <v>160.05000000000001</v>
      </c>
    </row>
    <row r="2958" spans="1:11" x14ac:dyDescent="0.25">
      <c r="A2958" t="s">
        <v>9</v>
      </c>
      <c r="B2958" t="s">
        <v>14</v>
      </c>
      <c r="C2958" t="s">
        <v>11</v>
      </c>
      <c r="D2958" t="s">
        <v>529</v>
      </c>
      <c r="E2958" s="1">
        <v>42583</v>
      </c>
      <c r="F2958" s="1" t="str">
        <f>TEXT(Sales_tbl[[#This Row],[Order Date]],"MMM")</f>
        <v>Aug</v>
      </c>
      <c r="G2958" s="1" t="str">
        <f>TEXT(Sales_tbl[[#This Row],[Order Date]],"YYY")</f>
        <v>2016</v>
      </c>
      <c r="H2958" t="s">
        <v>24</v>
      </c>
      <c r="I2958">
        <v>8</v>
      </c>
      <c r="J2958" s="4">
        <v>17.829999999999998</v>
      </c>
      <c r="K2958" s="4">
        <v>142.63999999999999</v>
      </c>
    </row>
    <row r="2959" spans="1:11" x14ac:dyDescent="0.25">
      <c r="A2959" t="s">
        <v>9</v>
      </c>
      <c r="B2959" t="s">
        <v>10</v>
      </c>
      <c r="C2959" t="s">
        <v>11</v>
      </c>
      <c r="D2959" t="s">
        <v>229</v>
      </c>
      <c r="E2959" s="1">
        <v>42583</v>
      </c>
      <c r="F2959" s="1" t="str">
        <f>TEXT(Sales_tbl[[#This Row],[Order Date]],"MMM")</f>
        <v>Aug</v>
      </c>
      <c r="G2959" s="1" t="str">
        <f>TEXT(Sales_tbl[[#This Row],[Order Date]],"YYY")</f>
        <v>2016</v>
      </c>
      <c r="H2959" t="s">
        <v>24</v>
      </c>
      <c r="I2959">
        <v>4</v>
      </c>
      <c r="J2959" s="4">
        <v>17.829999999999998</v>
      </c>
      <c r="K2959" s="4">
        <v>71.319999999999993</v>
      </c>
    </row>
    <row r="2960" spans="1:11" x14ac:dyDescent="0.25">
      <c r="A2960" t="s">
        <v>9</v>
      </c>
      <c r="B2960" t="s">
        <v>21</v>
      </c>
      <c r="C2960" t="s">
        <v>11</v>
      </c>
      <c r="D2960" t="s">
        <v>22</v>
      </c>
      <c r="E2960" s="1">
        <v>42583</v>
      </c>
      <c r="F2960" s="1" t="str">
        <f>TEXT(Sales_tbl[[#This Row],[Order Date]],"MMM")</f>
        <v>Aug</v>
      </c>
      <c r="G2960" s="1" t="str">
        <f>TEXT(Sales_tbl[[#This Row],[Order Date]],"YYY")</f>
        <v>2016</v>
      </c>
      <c r="H2960" t="s">
        <v>20</v>
      </c>
      <c r="I2960">
        <v>1</v>
      </c>
      <c r="J2960" s="4">
        <v>16.32</v>
      </c>
      <c r="K2960" s="4">
        <v>16.32</v>
      </c>
    </row>
    <row r="2961" spans="1:11" x14ac:dyDescent="0.25">
      <c r="A2961" t="s">
        <v>9</v>
      </c>
      <c r="B2961" t="s">
        <v>14</v>
      </c>
      <c r="C2961" t="s">
        <v>11</v>
      </c>
      <c r="D2961" t="s">
        <v>60</v>
      </c>
      <c r="E2961" s="1">
        <v>42583</v>
      </c>
      <c r="F2961" s="1" t="str">
        <f>TEXT(Sales_tbl[[#This Row],[Order Date]],"MMM")</f>
        <v>Aug</v>
      </c>
      <c r="G2961" s="1" t="str">
        <f>TEXT(Sales_tbl[[#This Row],[Order Date]],"YYY")</f>
        <v>2016</v>
      </c>
      <c r="H2961" t="s">
        <v>13</v>
      </c>
      <c r="I2961">
        <v>4</v>
      </c>
      <c r="J2961" s="4">
        <v>12.42</v>
      </c>
      <c r="K2961" s="4">
        <v>49.68</v>
      </c>
    </row>
    <row r="2962" spans="1:11" x14ac:dyDescent="0.25">
      <c r="A2962" t="s">
        <v>25</v>
      </c>
      <c r="B2962" t="s">
        <v>52</v>
      </c>
      <c r="C2962" t="s">
        <v>18</v>
      </c>
      <c r="D2962" t="s">
        <v>86</v>
      </c>
      <c r="E2962" s="1">
        <v>42583</v>
      </c>
      <c r="F2962" s="1" t="str">
        <f>TEXT(Sales_tbl[[#This Row],[Order Date]],"MMM")</f>
        <v>Aug</v>
      </c>
      <c r="G2962" s="1" t="str">
        <f>TEXT(Sales_tbl[[#This Row],[Order Date]],"YYY")</f>
        <v>2016</v>
      </c>
      <c r="H2962" t="s">
        <v>24</v>
      </c>
      <c r="I2962">
        <v>2</v>
      </c>
      <c r="J2962" s="4">
        <v>17.829999999999998</v>
      </c>
      <c r="K2962" s="4">
        <v>35.659999999999997</v>
      </c>
    </row>
    <row r="2963" spans="1:11" x14ac:dyDescent="0.25">
      <c r="A2963" t="s">
        <v>9</v>
      </c>
      <c r="B2963" t="s">
        <v>14</v>
      </c>
      <c r="C2963" t="s">
        <v>11</v>
      </c>
      <c r="D2963" t="s">
        <v>255</v>
      </c>
      <c r="E2963" s="1">
        <v>42584</v>
      </c>
      <c r="F2963" s="1" t="str">
        <f>TEXT(Sales_tbl[[#This Row],[Order Date]],"MMM")</f>
        <v>Aug</v>
      </c>
      <c r="G2963" s="1" t="str">
        <f>TEXT(Sales_tbl[[#This Row],[Order Date]],"YYY")</f>
        <v>2016</v>
      </c>
      <c r="H2963" t="s">
        <v>27</v>
      </c>
      <c r="I2963">
        <v>2</v>
      </c>
      <c r="J2963" s="4">
        <v>53.35</v>
      </c>
      <c r="K2963" s="4">
        <v>106.7</v>
      </c>
    </row>
    <row r="2964" spans="1:11" x14ac:dyDescent="0.25">
      <c r="A2964" t="s">
        <v>9</v>
      </c>
      <c r="B2964" t="s">
        <v>10</v>
      </c>
      <c r="C2964" t="s">
        <v>11</v>
      </c>
      <c r="D2964" t="s">
        <v>136</v>
      </c>
      <c r="E2964" s="1">
        <v>42584</v>
      </c>
      <c r="F2964" s="1" t="str">
        <f>TEXT(Sales_tbl[[#This Row],[Order Date]],"MMM")</f>
        <v>Aug</v>
      </c>
      <c r="G2964" s="1" t="str">
        <f>TEXT(Sales_tbl[[#This Row],[Order Date]],"YYY")</f>
        <v>2016</v>
      </c>
      <c r="H2964" t="s">
        <v>13</v>
      </c>
      <c r="I2964">
        <v>5</v>
      </c>
      <c r="J2964" s="4">
        <v>12.42</v>
      </c>
      <c r="K2964" s="4">
        <v>62.1</v>
      </c>
    </row>
    <row r="2965" spans="1:11" x14ac:dyDescent="0.25">
      <c r="A2965" t="s">
        <v>25</v>
      </c>
      <c r="B2965" t="s">
        <v>17</v>
      </c>
      <c r="C2965" t="s">
        <v>18</v>
      </c>
      <c r="D2965" t="s">
        <v>544</v>
      </c>
      <c r="E2965" s="1">
        <v>42584</v>
      </c>
      <c r="F2965" s="1" t="str">
        <f>TEXT(Sales_tbl[[#This Row],[Order Date]],"MMM")</f>
        <v>Aug</v>
      </c>
      <c r="G2965" s="1" t="str">
        <f>TEXT(Sales_tbl[[#This Row],[Order Date]],"YYY")</f>
        <v>2016</v>
      </c>
      <c r="H2965" t="s">
        <v>20</v>
      </c>
      <c r="I2965">
        <v>5</v>
      </c>
      <c r="J2965" s="4">
        <v>16.32</v>
      </c>
      <c r="K2965" s="4">
        <v>81.599999999999994</v>
      </c>
    </row>
    <row r="2966" spans="1:11" x14ac:dyDescent="0.25">
      <c r="A2966" t="s">
        <v>9</v>
      </c>
      <c r="B2966" t="s">
        <v>14</v>
      </c>
      <c r="C2966" t="s">
        <v>11</v>
      </c>
      <c r="D2966" t="s">
        <v>290</v>
      </c>
      <c r="E2966" s="1">
        <v>42584</v>
      </c>
      <c r="F2966" s="1" t="str">
        <f>TEXT(Sales_tbl[[#This Row],[Order Date]],"MMM")</f>
        <v>Aug</v>
      </c>
      <c r="G2966" s="1" t="str">
        <f>TEXT(Sales_tbl[[#This Row],[Order Date]],"YYY")</f>
        <v>2016</v>
      </c>
      <c r="H2966" t="s">
        <v>24</v>
      </c>
      <c r="I2966">
        <v>4</v>
      </c>
      <c r="J2966" s="4">
        <v>17.829999999999998</v>
      </c>
      <c r="K2966" s="4">
        <v>71.319999999999993</v>
      </c>
    </row>
    <row r="2967" spans="1:11" x14ac:dyDescent="0.25">
      <c r="A2967" t="s">
        <v>9</v>
      </c>
      <c r="B2967" t="s">
        <v>68</v>
      </c>
      <c r="C2967" t="s">
        <v>11</v>
      </c>
      <c r="D2967" t="s">
        <v>315</v>
      </c>
      <c r="E2967" s="1">
        <v>42584</v>
      </c>
      <c r="F2967" s="1" t="str">
        <f>TEXT(Sales_tbl[[#This Row],[Order Date]],"MMM")</f>
        <v>Aug</v>
      </c>
      <c r="G2967" s="1" t="str">
        <f>TEXT(Sales_tbl[[#This Row],[Order Date]],"YYY")</f>
        <v>2016</v>
      </c>
      <c r="H2967" t="s">
        <v>13</v>
      </c>
      <c r="I2967">
        <v>1</v>
      </c>
      <c r="J2967" s="4">
        <v>12.42</v>
      </c>
      <c r="K2967" s="4">
        <v>12.42</v>
      </c>
    </row>
    <row r="2968" spans="1:11" x14ac:dyDescent="0.25">
      <c r="A2968" t="s">
        <v>25</v>
      </c>
      <c r="B2968" t="s">
        <v>122</v>
      </c>
      <c r="C2968" t="s">
        <v>18</v>
      </c>
      <c r="D2968" t="s">
        <v>288</v>
      </c>
      <c r="E2968" s="1">
        <v>42584</v>
      </c>
      <c r="F2968" s="1" t="str">
        <f>TEXT(Sales_tbl[[#This Row],[Order Date]],"MMM")</f>
        <v>Aug</v>
      </c>
      <c r="G2968" s="1" t="str">
        <f>TEXT(Sales_tbl[[#This Row],[Order Date]],"YYY")</f>
        <v>2016</v>
      </c>
      <c r="H2968" t="s">
        <v>13</v>
      </c>
      <c r="I2968">
        <v>3</v>
      </c>
      <c r="J2968" s="4">
        <v>12.42</v>
      </c>
      <c r="K2968" s="4">
        <v>37.26</v>
      </c>
    </row>
    <row r="2969" spans="1:11" x14ac:dyDescent="0.25">
      <c r="A2969" t="s">
        <v>16</v>
      </c>
      <c r="B2969" t="s">
        <v>52</v>
      </c>
      <c r="C2969" t="s">
        <v>18</v>
      </c>
      <c r="D2969" t="s">
        <v>319</v>
      </c>
      <c r="E2969" s="1">
        <v>42584</v>
      </c>
      <c r="F2969" s="1" t="str">
        <f>TEXT(Sales_tbl[[#This Row],[Order Date]],"MMM")</f>
        <v>Aug</v>
      </c>
      <c r="G2969" s="1" t="str">
        <f>TEXT(Sales_tbl[[#This Row],[Order Date]],"YYY")</f>
        <v>2016</v>
      </c>
      <c r="H2969" t="s">
        <v>27</v>
      </c>
      <c r="I2969">
        <v>7</v>
      </c>
      <c r="J2969" s="4">
        <v>53.35</v>
      </c>
      <c r="K2969" s="4">
        <v>373.45</v>
      </c>
    </row>
    <row r="2970" spans="1:11" x14ac:dyDescent="0.25">
      <c r="A2970" t="s">
        <v>25</v>
      </c>
      <c r="B2970" t="s">
        <v>17</v>
      </c>
      <c r="C2970" t="s">
        <v>18</v>
      </c>
      <c r="D2970" t="s">
        <v>146</v>
      </c>
      <c r="E2970" s="1">
        <v>42584</v>
      </c>
      <c r="F2970" s="1" t="str">
        <f>TEXT(Sales_tbl[[#This Row],[Order Date]],"MMM")</f>
        <v>Aug</v>
      </c>
      <c r="G2970" s="1" t="str">
        <f>TEXT(Sales_tbl[[#This Row],[Order Date]],"YYY")</f>
        <v>2016</v>
      </c>
      <c r="H2970" t="s">
        <v>20</v>
      </c>
      <c r="I2970">
        <v>3</v>
      </c>
      <c r="J2970" s="4">
        <v>16.32</v>
      </c>
      <c r="K2970" s="4">
        <v>48.96</v>
      </c>
    </row>
    <row r="2971" spans="1:11" x14ac:dyDescent="0.25">
      <c r="A2971" t="s">
        <v>25</v>
      </c>
      <c r="B2971" t="s">
        <v>34</v>
      </c>
      <c r="C2971" t="s">
        <v>18</v>
      </c>
      <c r="D2971" t="s">
        <v>334</v>
      </c>
      <c r="E2971" s="1">
        <v>42584</v>
      </c>
      <c r="F2971" s="1" t="str">
        <f>TEXT(Sales_tbl[[#This Row],[Order Date]],"MMM")</f>
        <v>Aug</v>
      </c>
      <c r="G2971" s="1" t="str">
        <f>TEXT(Sales_tbl[[#This Row],[Order Date]],"YYY")</f>
        <v>2016</v>
      </c>
      <c r="H2971" t="s">
        <v>13</v>
      </c>
      <c r="I2971">
        <v>6</v>
      </c>
      <c r="J2971" s="4">
        <v>12.42</v>
      </c>
      <c r="K2971" s="4">
        <v>74.52</v>
      </c>
    </row>
    <row r="2972" spans="1:11" x14ac:dyDescent="0.25">
      <c r="A2972" t="s">
        <v>16</v>
      </c>
      <c r="B2972" t="s">
        <v>17</v>
      </c>
      <c r="C2972" t="s">
        <v>18</v>
      </c>
      <c r="D2972" t="s">
        <v>436</v>
      </c>
      <c r="E2972" s="1">
        <v>42584</v>
      </c>
      <c r="F2972" s="1" t="str">
        <f>TEXT(Sales_tbl[[#This Row],[Order Date]],"MMM")</f>
        <v>Aug</v>
      </c>
      <c r="G2972" s="1" t="str">
        <f>TEXT(Sales_tbl[[#This Row],[Order Date]],"YYY")</f>
        <v>2016</v>
      </c>
      <c r="H2972" t="s">
        <v>13</v>
      </c>
      <c r="I2972">
        <v>7</v>
      </c>
      <c r="J2972" s="4">
        <v>12.42</v>
      </c>
      <c r="K2972" s="4">
        <v>86.94</v>
      </c>
    </row>
    <row r="2973" spans="1:11" x14ac:dyDescent="0.25">
      <c r="A2973" t="s">
        <v>46</v>
      </c>
      <c r="B2973" t="s">
        <v>21</v>
      </c>
      <c r="C2973" t="s">
        <v>11</v>
      </c>
      <c r="D2973" t="s">
        <v>190</v>
      </c>
      <c r="E2973" s="1">
        <v>42584</v>
      </c>
      <c r="F2973" s="1" t="str">
        <f>TEXT(Sales_tbl[[#This Row],[Order Date]],"MMM")</f>
        <v>Aug</v>
      </c>
      <c r="G2973" s="1" t="str">
        <f>TEXT(Sales_tbl[[#This Row],[Order Date]],"YYY")</f>
        <v>2016</v>
      </c>
      <c r="H2973" t="s">
        <v>24</v>
      </c>
      <c r="I2973">
        <v>7</v>
      </c>
      <c r="J2973" s="4">
        <v>17.829999999999998</v>
      </c>
      <c r="K2973" s="4">
        <v>124.80999999999999</v>
      </c>
    </row>
    <row r="2974" spans="1:11" x14ac:dyDescent="0.25">
      <c r="A2974" t="s">
        <v>30</v>
      </c>
      <c r="B2974" t="s">
        <v>10</v>
      </c>
      <c r="C2974" t="s">
        <v>11</v>
      </c>
      <c r="D2974" t="s">
        <v>279</v>
      </c>
      <c r="E2974" s="1">
        <v>42584</v>
      </c>
      <c r="F2974" s="1" t="str">
        <f>TEXT(Sales_tbl[[#This Row],[Order Date]],"MMM")</f>
        <v>Aug</v>
      </c>
      <c r="G2974" s="1" t="str">
        <f>TEXT(Sales_tbl[[#This Row],[Order Date]],"YYY")</f>
        <v>2016</v>
      </c>
      <c r="H2974" t="s">
        <v>20</v>
      </c>
      <c r="I2974">
        <v>1</v>
      </c>
      <c r="J2974" s="4">
        <v>16.32</v>
      </c>
      <c r="K2974" s="4">
        <v>16.32</v>
      </c>
    </row>
    <row r="2975" spans="1:11" x14ac:dyDescent="0.25">
      <c r="A2975" t="s">
        <v>46</v>
      </c>
      <c r="B2975" t="s">
        <v>21</v>
      </c>
      <c r="C2975" t="s">
        <v>11</v>
      </c>
      <c r="D2975" t="s">
        <v>271</v>
      </c>
      <c r="E2975" s="1">
        <v>42584</v>
      </c>
      <c r="F2975" s="1" t="str">
        <f>TEXT(Sales_tbl[[#This Row],[Order Date]],"MMM")</f>
        <v>Aug</v>
      </c>
      <c r="G2975" s="1" t="str">
        <f>TEXT(Sales_tbl[[#This Row],[Order Date]],"YYY")</f>
        <v>2016</v>
      </c>
      <c r="H2975" t="s">
        <v>13</v>
      </c>
      <c r="I2975">
        <v>1</v>
      </c>
      <c r="J2975" s="4">
        <v>12.42</v>
      </c>
      <c r="K2975" s="4">
        <v>12.42</v>
      </c>
    </row>
    <row r="2976" spans="1:11" x14ac:dyDescent="0.25">
      <c r="A2976" t="s">
        <v>30</v>
      </c>
      <c r="B2976" t="s">
        <v>14</v>
      </c>
      <c r="C2976" t="s">
        <v>11</v>
      </c>
      <c r="D2976" t="s">
        <v>224</v>
      </c>
      <c r="E2976" s="1">
        <v>42584</v>
      </c>
      <c r="F2976" s="1" t="str">
        <f>TEXT(Sales_tbl[[#This Row],[Order Date]],"MMM")</f>
        <v>Aug</v>
      </c>
      <c r="G2976" s="1" t="str">
        <f>TEXT(Sales_tbl[[#This Row],[Order Date]],"YYY")</f>
        <v>2016</v>
      </c>
      <c r="H2976" t="s">
        <v>20</v>
      </c>
      <c r="I2976">
        <v>9</v>
      </c>
      <c r="J2976" s="4">
        <v>16.32</v>
      </c>
      <c r="K2976" s="4">
        <v>146.88</v>
      </c>
    </row>
    <row r="2977" spans="1:11" x14ac:dyDescent="0.25">
      <c r="A2977" t="s">
        <v>16</v>
      </c>
      <c r="B2977" t="s">
        <v>52</v>
      </c>
      <c r="C2977" t="s">
        <v>18</v>
      </c>
      <c r="D2977" t="s">
        <v>53</v>
      </c>
      <c r="E2977" s="1">
        <v>42585</v>
      </c>
      <c r="F2977" s="1" t="str">
        <f>TEXT(Sales_tbl[[#This Row],[Order Date]],"MMM")</f>
        <v>Aug</v>
      </c>
      <c r="G2977" s="1" t="str">
        <f>TEXT(Sales_tbl[[#This Row],[Order Date]],"YYY")</f>
        <v>2016</v>
      </c>
      <c r="H2977" t="s">
        <v>20</v>
      </c>
      <c r="I2977">
        <v>7</v>
      </c>
      <c r="J2977" s="4">
        <v>16.32</v>
      </c>
      <c r="K2977" s="4">
        <v>114.24000000000001</v>
      </c>
    </row>
    <row r="2978" spans="1:11" x14ac:dyDescent="0.25">
      <c r="A2978" t="s">
        <v>25</v>
      </c>
      <c r="B2978" t="s">
        <v>17</v>
      </c>
      <c r="C2978" t="s">
        <v>18</v>
      </c>
      <c r="D2978" t="s">
        <v>525</v>
      </c>
      <c r="E2978" s="1">
        <v>42585</v>
      </c>
      <c r="F2978" s="1" t="str">
        <f>TEXT(Sales_tbl[[#This Row],[Order Date]],"MMM")</f>
        <v>Aug</v>
      </c>
      <c r="G2978" s="1" t="str">
        <f>TEXT(Sales_tbl[[#This Row],[Order Date]],"YYY")</f>
        <v>2016</v>
      </c>
      <c r="H2978" t="s">
        <v>20</v>
      </c>
      <c r="I2978">
        <v>8</v>
      </c>
      <c r="J2978" s="4">
        <v>16.32</v>
      </c>
      <c r="K2978" s="4">
        <v>130.56</v>
      </c>
    </row>
    <row r="2979" spans="1:11" x14ac:dyDescent="0.25">
      <c r="A2979" t="s">
        <v>30</v>
      </c>
      <c r="B2979" t="s">
        <v>10</v>
      </c>
      <c r="C2979" t="s">
        <v>11</v>
      </c>
      <c r="D2979" t="s">
        <v>257</v>
      </c>
      <c r="E2979" s="1">
        <v>42585</v>
      </c>
      <c r="F2979" s="1" t="str">
        <f>TEXT(Sales_tbl[[#This Row],[Order Date]],"MMM")</f>
        <v>Aug</v>
      </c>
      <c r="G2979" s="1" t="str">
        <f>TEXT(Sales_tbl[[#This Row],[Order Date]],"YYY")</f>
        <v>2016</v>
      </c>
      <c r="H2979" t="s">
        <v>13</v>
      </c>
      <c r="I2979">
        <v>4</v>
      </c>
      <c r="J2979" s="4">
        <v>12.42</v>
      </c>
      <c r="K2979" s="4">
        <v>49.68</v>
      </c>
    </row>
    <row r="2980" spans="1:11" x14ac:dyDescent="0.25">
      <c r="A2980" t="s">
        <v>16</v>
      </c>
      <c r="B2980" t="s">
        <v>17</v>
      </c>
      <c r="C2980" t="s">
        <v>18</v>
      </c>
      <c r="D2980" t="s">
        <v>436</v>
      </c>
      <c r="E2980" s="1">
        <v>42585</v>
      </c>
      <c r="F2980" s="1" t="str">
        <f>TEXT(Sales_tbl[[#This Row],[Order Date]],"MMM")</f>
        <v>Aug</v>
      </c>
      <c r="G2980" s="1" t="str">
        <f>TEXT(Sales_tbl[[#This Row],[Order Date]],"YYY")</f>
        <v>2016</v>
      </c>
      <c r="H2980" t="s">
        <v>20</v>
      </c>
      <c r="I2980">
        <v>4</v>
      </c>
      <c r="J2980" s="4">
        <v>16.32</v>
      </c>
      <c r="K2980" s="4">
        <v>65.28</v>
      </c>
    </row>
    <row r="2981" spans="1:11" x14ac:dyDescent="0.25">
      <c r="A2981" t="s">
        <v>9</v>
      </c>
      <c r="B2981" t="s">
        <v>21</v>
      </c>
      <c r="C2981" t="s">
        <v>11</v>
      </c>
      <c r="D2981" t="s">
        <v>514</v>
      </c>
      <c r="E2981" s="1">
        <v>42585</v>
      </c>
      <c r="F2981" s="1" t="str">
        <f>TEXT(Sales_tbl[[#This Row],[Order Date]],"MMM")</f>
        <v>Aug</v>
      </c>
      <c r="G2981" s="1" t="str">
        <f>TEXT(Sales_tbl[[#This Row],[Order Date]],"YYY")</f>
        <v>2016</v>
      </c>
      <c r="H2981" t="s">
        <v>20</v>
      </c>
      <c r="I2981">
        <v>5</v>
      </c>
      <c r="J2981" s="4">
        <v>16.32</v>
      </c>
      <c r="K2981" s="4">
        <v>81.599999999999994</v>
      </c>
    </row>
    <row r="2982" spans="1:11" x14ac:dyDescent="0.25">
      <c r="A2982" t="s">
        <v>9</v>
      </c>
      <c r="B2982" t="s">
        <v>14</v>
      </c>
      <c r="C2982" t="s">
        <v>11</v>
      </c>
      <c r="D2982" t="s">
        <v>205</v>
      </c>
      <c r="E2982" s="1">
        <v>42585</v>
      </c>
      <c r="F2982" s="1" t="str">
        <f>TEXT(Sales_tbl[[#This Row],[Order Date]],"MMM")</f>
        <v>Aug</v>
      </c>
      <c r="G2982" s="1" t="str">
        <f>TEXT(Sales_tbl[[#This Row],[Order Date]],"YYY")</f>
        <v>2016</v>
      </c>
      <c r="H2982" t="s">
        <v>13</v>
      </c>
      <c r="I2982">
        <v>1</v>
      </c>
      <c r="J2982" s="4">
        <v>12.42</v>
      </c>
      <c r="K2982" s="4">
        <v>12.42</v>
      </c>
    </row>
    <row r="2983" spans="1:11" x14ac:dyDescent="0.25">
      <c r="A2983" t="s">
        <v>25</v>
      </c>
      <c r="B2983" t="s">
        <v>122</v>
      </c>
      <c r="C2983" t="s">
        <v>18</v>
      </c>
      <c r="D2983" t="s">
        <v>421</v>
      </c>
      <c r="E2983" s="1">
        <v>42585</v>
      </c>
      <c r="F2983" s="1" t="str">
        <f>TEXT(Sales_tbl[[#This Row],[Order Date]],"MMM")</f>
        <v>Aug</v>
      </c>
      <c r="G2983" s="1" t="str">
        <f>TEXT(Sales_tbl[[#This Row],[Order Date]],"YYY")</f>
        <v>2016</v>
      </c>
      <c r="H2983" t="s">
        <v>13</v>
      </c>
      <c r="I2983">
        <v>5</v>
      </c>
      <c r="J2983" s="4">
        <v>12.42</v>
      </c>
      <c r="K2983" s="4">
        <v>62.1</v>
      </c>
    </row>
    <row r="2984" spans="1:11" x14ac:dyDescent="0.25">
      <c r="A2984" t="s">
        <v>9</v>
      </c>
      <c r="B2984" t="s">
        <v>14</v>
      </c>
      <c r="C2984" t="s">
        <v>11</v>
      </c>
      <c r="D2984" t="s">
        <v>524</v>
      </c>
      <c r="E2984" s="1">
        <v>42585</v>
      </c>
      <c r="F2984" s="1" t="str">
        <f>TEXT(Sales_tbl[[#This Row],[Order Date]],"MMM")</f>
        <v>Aug</v>
      </c>
      <c r="G2984" s="1" t="str">
        <f>TEXT(Sales_tbl[[#This Row],[Order Date]],"YYY")</f>
        <v>2016</v>
      </c>
      <c r="H2984" t="s">
        <v>13</v>
      </c>
      <c r="I2984">
        <v>10</v>
      </c>
      <c r="J2984" s="4">
        <v>12.42</v>
      </c>
      <c r="K2984" s="4">
        <v>124.2</v>
      </c>
    </row>
    <row r="2985" spans="1:11" x14ac:dyDescent="0.25">
      <c r="A2985" t="s">
        <v>25</v>
      </c>
      <c r="B2985" t="s">
        <v>17</v>
      </c>
      <c r="C2985" t="s">
        <v>18</v>
      </c>
      <c r="D2985" t="s">
        <v>40</v>
      </c>
      <c r="E2985" s="1">
        <v>42585</v>
      </c>
      <c r="F2985" s="1" t="str">
        <f>TEXT(Sales_tbl[[#This Row],[Order Date]],"MMM")</f>
        <v>Aug</v>
      </c>
      <c r="G2985" s="1" t="str">
        <f>TEXT(Sales_tbl[[#This Row],[Order Date]],"YYY")</f>
        <v>2016</v>
      </c>
      <c r="H2985" t="s">
        <v>13</v>
      </c>
      <c r="I2985">
        <v>3</v>
      </c>
      <c r="J2985" s="4">
        <v>12.42</v>
      </c>
      <c r="K2985" s="4">
        <v>37.26</v>
      </c>
    </row>
    <row r="2986" spans="1:11" x14ac:dyDescent="0.25">
      <c r="A2986" t="s">
        <v>9</v>
      </c>
      <c r="B2986" t="s">
        <v>14</v>
      </c>
      <c r="C2986" t="s">
        <v>11</v>
      </c>
      <c r="D2986" t="s">
        <v>168</v>
      </c>
      <c r="E2986" s="1">
        <v>42585</v>
      </c>
      <c r="F2986" s="1" t="str">
        <f>TEXT(Sales_tbl[[#This Row],[Order Date]],"MMM")</f>
        <v>Aug</v>
      </c>
      <c r="G2986" s="1" t="str">
        <f>TEXT(Sales_tbl[[#This Row],[Order Date]],"YYY")</f>
        <v>2016</v>
      </c>
      <c r="H2986" t="s">
        <v>24</v>
      </c>
      <c r="I2986">
        <v>1</v>
      </c>
      <c r="J2986" s="4">
        <v>17.829999999999998</v>
      </c>
      <c r="K2986" s="4">
        <v>17.829999999999998</v>
      </c>
    </row>
    <row r="2987" spans="1:11" x14ac:dyDescent="0.25">
      <c r="A2987" t="s">
        <v>30</v>
      </c>
      <c r="B2987" t="s">
        <v>14</v>
      </c>
      <c r="C2987" t="s">
        <v>11</v>
      </c>
      <c r="D2987" t="s">
        <v>185</v>
      </c>
      <c r="E2987" s="1">
        <v>42585</v>
      </c>
      <c r="F2987" s="1" t="str">
        <f>TEXT(Sales_tbl[[#This Row],[Order Date]],"MMM")</f>
        <v>Aug</v>
      </c>
      <c r="G2987" s="1" t="str">
        <f>TEXT(Sales_tbl[[#This Row],[Order Date]],"YYY")</f>
        <v>2016</v>
      </c>
      <c r="H2987" t="s">
        <v>20</v>
      </c>
      <c r="I2987">
        <v>3</v>
      </c>
      <c r="J2987" s="4">
        <v>16.32</v>
      </c>
      <c r="K2987" s="4">
        <v>48.96</v>
      </c>
    </row>
    <row r="2988" spans="1:11" x14ac:dyDescent="0.25">
      <c r="A2988" t="s">
        <v>25</v>
      </c>
      <c r="B2988" t="s">
        <v>17</v>
      </c>
      <c r="C2988" t="s">
        <v>18</v>
      </c>
      <c r="D2988" t="s">
        <v>211</v>
      </c>
      <c r="E2988" s="1">
        <v>42585</v>
      </c>
      <c r="F2988" s="1" t="str">
        <f>TEXT(Sales_tbl[[#This Row],[Order Date]],"MMM")</f>
        <v>Aug</v>
      </c>
      <c r="G2988" s="1" t="str">
        <f>TEXT(Sales_tbl[[#This Row],[Order Date]],"YYY")</f>
        <v>2016</v>
      </c>
      <c r="H2988" t="s">
        <v>13</v>
      </c>
      <c r="I2988">
        <v>5</v>
      </c>
      <c r="J2988" s="4">
        <v>12.42</v>
      </c>
      <c r="K2988" s="4">
        <v>62.1</v>
      </c>
    </row>
    <row r="2989" spans="1:11" x14ac:dyDescent="0.25">
      <c r="A2989" t="s">
        <v>25</v>
      </c>
      <c r="B2989" t="s">
        <v>52</v>
      </c>
      <c r="C2989" t="s">
        <v>18</v>
      </c>
      <c r="D2989" t="s">
        <v>507</v>
      </c>
      <c r="E2989" s="1">
        <v>42585</v>
      </c>
      <c r="F2989" s="1" t="str">
        <f>TEXT(Sales_tbl[[#This Row],[Order Date]],"MMM")</f>
        <v>Aug</v>
      </c>
      <c r="G2989" s="1" t="str">
        <f>TEXT(Sales_tbl[[#This Row],[Order Date]],"YYY")</f>
        <v>2016</v>
      </c>
      <c r="H2989" t="s">
        <v>24</v>
      </c>
      <c r="I2989">
        <v>1</v>
      </c>
      <c r="J2989" s="4">
        <v>17.829999999999998</v>
      </c>
      <c r="K2989" s="4">
        <v>17.829999999999998</v>
      </c>
    </row>
    <row r="2990" spans="1:11" x14ac:dyDescent="0.25">
      <c r="A2990" t="s">
        <v>9</v>
      </c>
      <c r="B2990" t="s">
        <v>68</v>
      </c>
      <c r="C2990" t="s">
        <v>11</v>
      </c>
      <c r="D2990" t="s">
        <v>80</v>
      </c>
      <c r="E2990" s="1">
        <v>42586</v>
      </c>
      <c r="F2990" s="1" t="str">
        <f>TEXT(Sales_tbl[[#This Row],[Order Date]],"MMM")</f>
        <v>Aug</v>
      </c>
      <c r="G2990" s="1" t="str">
        <f>TEXT(Sales_tbl[[#This Row],[Order Date]],"YYY")</f>
        <v>2016</v>
      </c>
      <c r="H2990" t="s">
        <v>27</v>
      </c>
      <c r="I2990">
        <v>6</v>
      </c>
      <c r="J2990" s="4">
        <v>53.35</v>
      </c>
      <c r="K2990" s="4">
        <v>320.10000000000002</v>
      </c>
    </row>
    <row r="2991" spans="1:11" x14ac:dyDescent="0.25">
      <c r="A2991" t="s">
        <v>25</v>
      </c>
      <c r="B2991" t="s">
        <v>17</v>
      </c>
      <c r="C2991" t="s">
        <v>18</v>
      </c>
      <c r="D2991" t="s">
        <v>525</v>
      </c>
      <c r="E2991" s="1">
        <v>42586</v>
      </c>
      <c r="F2991" s="1" t="str">
        <f>TEXT(Sales_tbl[[#This Row],[Order Date]],"MMM")</f>
        <v>Aug</v>
      </c>
      <c r="G2991" s="1" t="str">
        <f>TEXT(Sales_tbl[[#This Row],[Order Date]],"YYY")</f>
        <v>2016</v>
      </c>
      <c r="H2991" t="s">
        <v>13</v>
      </c>
      <c r="I2991">
        <v>2</v>
      </c>
      <c r="J2991" s="4">
        <v>12.42</v>
      </c>
      <c r="K2991" s="4">
        <v>24.84</v>
      </c>
    </row>
    <row r="2992" spans="1:11" x14ac:dyDescent="0.25">
      <c r="A2992" t="s">
        <v>25</v>
      </c>
      <c r="B2992" t="s">
        <v>52</v>
      </c>
      <c r="C2992" t="s">
        <v>18</v>
      </c>
      <c r="D2992" t="s">
        <v>176</v>
      </c>
      <c r="E2992" s="1">
        <v>42586</v>
      </c>
      <c r="F2992" s="1" t="str">
        <f>TEXT(Sales_tbl[[#This Row],[Order Date]],"MMM")</f>
        <v>Aug</v>
      </c>
      <c r="G2992" s="1" t="str">
        <f>TEXT(Sales_tbl[[#This Row],[Order Date]],"YYY")</f>
        <v>2016</v>
      </c>
      <c r="H2992" t="s">
        <v>13</v>
      </c>
      <c r="I2992">
        <v>2</v>
      </c>
      <c r="J2992" s="4">
        <v>12.42</v>
      </c>
      <c r="K2992" s="4">
        <v>24.84</v>
      </c>
    </row>
    <row r="2993" spans="1:11" x14ac:dyDescent="0.25">
      <c r="A2993" t="s">
        <v>30</v>
      </c>
      <c r="B2993" t="s">
        <v>14</v>
      </c>
      <c r="C2993" t="s">
        <v>11</v>
      </c>
      <c r="D2993" t="s">
        <v>307</v>
      </c>
      <c r="E2993" s="1">
        <v>42586</v>
      </c>
      <c r="F2993" s="1" t="str">
        <f>TEXT(Sales_tbl[[#This Row],[Order Date]],"MMM")</f>
        <v>Aug</v>
      </c>
      <c r="G2993" s="1" t="str">
        <f>TEXT(Sales_tbl[[#This Row],[Order Date]],"YYY")</f>
        <v>2016</v>
      </c>
      <c r="H2993" t="s">
        <v>27</v>
      </c>
      <c r="I2993">
        <v>3</v>
      </c>
      <c r="J2993" s="4">
        <v>53.35</v>
      </c>
      <c r="K2993" s="4">
        <v>160.05000000000001</v>
      </c>
    </row>
    <row r="2994" spans="1:11" x14ac:dyDescent="0.25">
      <c r="A2994" t="s">
        <v>30</v>
      </c>
      <c r="B2994" t="s">
        <v>14</v>
      </c>
      <c r="C2994" t="s">
        <v>11</v>
      </c>
      <c r="D2994" t="s">
        <v>32</v>
      </c>
      <c r="E2994" s="1">
        <v>42586</v>
      </c>
      <c r="F2994" s="1" t="str">
        <f>TEXT(Sales_tbl[[#This Row],[Order Date]],"MMM")</f>
        <v>Aug</v>
      </c>
      <c r="G2994" s="1" t="str">
        <f>TEXT(Sales_tbl[[#This Row],[Order Date]],"YYY")</f>
        <v>2016</v>
      </c>
      <c r="H2994" t="s">
        <v>20</v>
      </c>
      <c r="I2994">
        <v>5</v>
      </c>
      <c r="J2994" s="4">
        <v>16.32</v>
      </c>
      <c r="K2994" s="4">
        <v>81.599999999999994</v>
      </c>
    </row>
    <row r="2995" spans="1:11" x14ac:dyDescent="0.25">
      <c r="A2995" t="s">
        <v>30</v>
      </c>
      <c r="B2995" t="s">
        <v>14</v>
      </c>
      <c r="C2995" t="s">
        <v>11</v>
      </c>
      <c r="D2995" t="s">
        <v>316</v>
      </c>
      <c r="E2995" s="1">
        <v>42586</v>
      </c>
      <c r="F2995" s="1" t="str">
        <f>TEXT(Sales_tbl[[#This Row],[Order Date]],"MMM")</f>
        <v>Aug</v>
      </c>
      <c r="G2995" s="1" t="str">
        <f>TEXT(Sales_tbl[[#This Row],[Order Date]],"YYY")</f>
        <v>2016</v>
      </c>
      <c r="H2995" t="s">
        <v>13</v>
      </c>
      <c r="I2995">
        <v>8</v>
      </c>
      <c r="J2995" s="4">
        <v>12.42</v>
      </c>
      <c r="K2995" s="4">
        <v>99.36</v>
      </c>
    </row>
    <row r="2996" spans="1:11" x14ac:dyDescent="0.25">
      <c r="A2996" t="s">
        <v>25</v>
      </c>
      <c r="B2996" t="s">
        <v>17</v>
      </c>
      <c r="C2996" t="s">
        <v>18</v>
      </c>
      <c r="D2996" t="s">
        <v>174</v>
      </c>
      <c r="E2996" s="1">
        <v>42586</v>
      </c>
      <c r="F2996" s="1" t="str">
        <f>TEXT(Sales_tbl[[#This Row],[Order Date]],"MMM")</f>
        <v>Aug</v>
      </c>
      <c r="G2996" s="1" t="str">
        <f>TEXT(Sales_tbl[[#This Row],[Order Date]],"YYY")</f>
        <v>2016</v>
      </c>
      <c r="H2996" t="s">
        <v>24</v>
      </c>
      <c r="I2996">
        <v>5</v>
      </c>
      <c r="J2996" s="4">
        <v>17.829999999999998</v>
      </c>
      <c r="K2996" s="4">
        <v>89.149999999999991</v>
      </c>
    </row>
    <row r="2997" spans="1:11" x14ac:dyDescent="0.25">
      <c r="A2997" t="s">
        <v>30</v>
      </c>
      <c r="B2997" t="s">
        <v>14</v>
      </c>
      <c r="C2997" t="s">
        <v>11</v>
      </c>
      <c r="D2997" t="s">
        <v>470</v>
      </c>
      <c r="E2997" s="1">
        <v>42586</v>
      </c>
      <c r="F2997" s="1" t="str">
        <f>TEXT(Sales_tbl[[#This Row],[Order Date]],"MMM")</f>
        <v>Aug</v>
      </c>
      <c r="G2997" s="1" t="str">
        <f>TEXT(Sales_tbl[[#This Row],[Order Date]],"YYY")</f>
        <v>2016</v>
      </c>
      <c r="H2997" t="s">
        <v>20</v>
      </c>
      <c r="I2997">
        <v>10</v>
      </c>
      <c r="J2997" s="4">
        <v>16.32</v>
      </c>
      <c r="K2997" s="4">
        <v>163.19999999999999</v>
      </c>
    </row>
    <row r="2998" spans="1:11" x14ac:dyDescent="0.25">
      <c r="A2998" t="s">
        <v>16</v>
      </c>
      <c r="B2998" t="s">
        <v>17</v>
      </c>
      <c r="C2998" t="s">
        <v>18</v>
      </c>
      <c r="D2998" t="s">
        <v>487</v>
      </c>
      <c r="E2998" s="1">
        <v>42586</v>
      </c>
      <c r="F2998" s="1" t="str">
        <f>TEXT(Sales_tbl[[#This Row],[Order Date]],"MMM")</f>
        <v>Aug</v>
      </c>
      <c r="G2998" s="1" t="str">
        <f>TEXT(Sales_tbl[[#This Row],[Order Date]],"YYY")</f>
        <v>2016</v>
      </c>
      <c r="H2998" t="s">
        <v>13</v>
      </c>
      <c r="I2998">
        <v>10</v>
      </c>
      <c r="J2998" s="4">
        <v>12.42</v>
      </c>
      <c r="K2998" s="4">
        <v>124.2</v>
      </c>
    </row>
    <row r="2999" spans="1:11" x14ac:dyDescent="0.25">
      <c r="A2999" t="s">
        <v>25</v>
      </c>
      <c r="B2999" t="s">
        <v>17</v>
      </c>
      <c r="C2999" t="s">
        <v>18</v>
      </c>
      <c r="D2999" t="s">
        <v>280</v>
      </c>
      <c r="E2999" s="1">
        <v>42586</v>
      </c>
      <c r="F2999" s="1" t="str">
        <f>TEXT(Sales_tbl[[#This Row],[Order Date]],"MMM")</f>
        <v>Aug</v>
      </c>
      <c r="G2999" s="1" t="str">
        <f>TEXT(Sales_tbl[[#This Row],[Order Date]],"YYY")</f>
        <v>2016</v>
      </c>
      <c r="H2999" t="s">
        <v>13</v>
      </c>
      <c r="I2999">
        <v>6</v>
      </c>
      <c r="J2999" s="4">
        <v>12.42</v>
      </c>
      <c r="K2999" s="4">
        <v>74.52</v>
      </c>
    </row>
    <row r="3000" spans="1:11" x14ac:dyDescent="0.25">
      <c r="A3000" t="s">
        <v>9</v>
      </c>
      <c r="B3000" t="s">
        <v>14</v>
      </c>
      <c r="C3000" t="s">
        <v>11</v>
      </c>
      <c r="D3000" t="s">
        <v>135</v>
      </c>
      <c r="E3000" s="1">
        <v>42586</v>
      </c>
      <c r="F3000" s="1" t="str">
        <f>TEXT(Sales_tbl[[#This Row],[Order Date]],"MMM")</f>
        <v>Aug</v>
      </c>
      <c r="G3000" s="1" t="str">
        <f>TEXT(Sales_tbl[[#This Row],[Order Date]],"YYY")</f>
        <v>2016</v>
      </c>
      <c r="H3000" t="s">
        <v>13</v>
      </c>
      <c r="I3000">
        <v>2</v>
      </c>
      <c r="J3000" s="4">
        <v>12.42</v>
      </c>
      <c r="K3000" s="4">
        <v>24.84</v>
      </c>
    </row>
    <row r="3001" spans="1:11" x14ac:dyDescent="0.25">
      <c r="A3001" t="s">
        <v>9</v>
      </c>
      <c r="B3001" t="s">
        <v>21</v>
      </c>
      <c r="C3001" t="s">
        <v>11</v>
      </c>
      <c r="D3001" t="s">
        <v>233</v>
      </c>
      <c r="E3001" s="1">
        <v>42586</v>
      </c>
      <c r="F3001" s="1" t="str">
        <f>TEXT(Sales_tbl[[#This Row],[Order Date]],"MMM")</f>
        <v>Aug</v>
      </c>
      <c r="G3001" s="1" t="str">
        <f>TEXT(Sales_tbl[[#This Row],[Order Date]],"YYY")</f>
        <v>2016</v>
      </c>
      <c r="H3001" t="s">
        <v>24</v>
      </c>
      <c r="I3001">
        <v>6</v>
      </c>
      <c r="J3001" s="4">
        <v>17.829999999999998</v>
      </c>
      <c r="K3001" s="4">
        <v>106.97999999999999</v>
      </c>
    </row>
    <row r="3002" spans="1:11" x14ac:dyDescent="0.25">
      <c r="A3002" t="s">
        <v>25</v>
      </c>
      <c r="B3002" t="s">
        <v>34</v>
      </c>
      <c r="C3002" t="s">
        <v>18</v>
      </c>
      <c r="D3002" t="s">
        <v>278</v>
      </c>
      <c r="E3002" s="1">
        <v>42586</v>
      </c>
      <c r="F3002" s="1" t="str">
        <f>TEXT(Sales_tbl[[#This Row],[Order Date]],"MMM")</f>
        <v>Aug</v>
      </c>
      <c r="G3002" s="1" t="str">
        <f>TEXT(Sales_tbl[[#This Row],[Order Date]],"YYY")</f>
        <v>2016</v>
      </c>
      <c r="H3002" t="s">
        <v>24</v>
      </c>
      <c r="I3002">
        <v>6</v>
      </c>
      <c r="J3002" s="4">
        <v>17.829999999999998</v>
      </c>
      <c r="K3002" s="4">
        <v>106.97999999999999</v>
      </c>
    </row>
    <row r="3003" spans="1:11" x14ac:dyDescent="0.25">
      <c r="A3003" t="s">
        <v>9</v>
      </c>
      <c r="B3003" t="s">
        <v>10</v>
      </c>
      <c r="C3003" t="s">
        <v>11</v>
      </c>
      <c r="D3003" t="s">
        <v>62</v>
      </c>
      <c r="E3003" s="1">
        <v>42586</v>
      </c>
      <c r="F3003" s="1" t="str">
        <f>TEXT(Sales_tbl[[#This Row],[Order Date]],"MMM")</f>
        <v>Aug</v>
      </c>
      <c r="G3003" s="1" t="str">
        <f>TEXT(Sales_tbl[[#This Row],[Order Date]],"YYY")</f>
        <v>2016</v>
      </c>
      <c r="H3003" t="s">
        <v>20</v>
      </c>
      <c r="I3003">
        <v>3</v>
      </c>
      <c r="J3003" s="4">
        <v>16.32</v>
      </c>
      <c r="K3003" s="4">
        <v>48.96</v>
      </c>
    </row>
    <row r="3004" spans="1:11" x14ac:dyDescent="0.25">
      <c r="A3004" t="s">
        <v>16</v>
      </c>
      <c r="B3004" t="s">
        <v>17</v>
      </c>
      <c r="C3004" t="s">
        <v>18</v>
      </c>
      <c r="D3004" t="s">
        <v>146</v>
      </c>
      <c r="E3004" s="1">
        <v>42586</v>
      </c>
      <c r="F3004" s="1" t="str">
        <f>TEXT(Sales_tbl[[#This Row],[Order Date]],"MMM")</f>
        <v>Aug</v>
      </c>
      <c r="G3004" s="1" t="str">
        <f>TEXT(Sales_tbl[[#This Row],[Order Date]],"YYY")</f>
        <v>2016</v>
      </c>
      <c r="H3004" t="s">
        <v>13</v>
      </c>
      <c r="I3004">
        <v>5</v>
      </c>
      <c r="J3004" s="4">
        <v>12.42</v>
      </c>
      <c r="K3004" s="4">
        <v>62.1</v>
      </c>
    </row>
    <row r="3005" spans="1:11" x14ac:dyDescent="0.25">
      <c r="A3005" t="s">
        <v>9</v>
      </c>
      <c r="B3005" t="s">
        <v>14</v>
      </c>
      <c r="C3005" t="s">
        <v>11</v>
      </c>
      <c r="D3005" t="s">
        <v>321</v>
      </c>
      <c r="E3005" s="1">
        <v>42587</v>
      </c>
      <c r="F3005" s="1" t="str">
        <f>TEXT(Sales_tbl[[#This Row],[Order Date]],"MMM")</f>
        <v>Aug</v>
      </c>
      <c r="G3005" s="1" t="str">
        <f>TEXT(Sales_tbl[[#This Row],[Order Date]],"YYY")</f>
        <v>2016</v>
      </c>
      <c r="H3005" t="s">
        <v>13</v>
      </c>
      <c r="I3005">
        <v>1</v>
      </c>
      <c r="J3005" s="4">
        <v>12.42</v>
      </c>
      <c r="K3005" s="4">
        <v>12.42</v>
      </c>
    </row>
    <row r="3006" spans="1:11" x14ac:dyDescent="0.25">
      <c r="A3006" t="s">
        <v>9</v>
      </c>
      <c r="B3006" t="s">
        <v>14</v>
      </c>
      <c r="C3006" t="s">
        <v>11</v>
      </c>
      <c r="D3006" t="s">
        <v>453</v>
      </c>
      <c r="E3006" s="1">
        <v>42587</v>
      </c>
      <c r="F3006" s="1" t="str">
        <f>TEXT(Sales_tbl[[#This Row],[Order Date]],"MMM")</f>
        <v>Aug</v>
      </c>
      <c r="G3006" s="1" t="str">
        <f>TEXT(Sales_tbl[[#This Row],[Order Date]],"YYY")</f>
        <v>2016</v>
      </c>
      <c r="H3006" t="s">
        <v>13</v>
      </c>
      <c r="I3006">
        <v>9</v>
      </c>
      <c r="J3006" s="4">
        <v>12.42</v>
      </c>
      <c r="K3006" s="4">
        <v>111.78</v>
      </c>
    </row>
    <row r="3007" spans="1:11" x14ac:dyDescent="0.25">
      <c r="A3007" t="s">
        <v>25</v>
      </c>
      <c r="B3007" t="s">
        <v>52</v>
      </c>
      <c r="C3007" t="s">
        <v>18</v>
      </c>
      <c r="D3007" t="s">
        <v>277</v>
      </c>
      <c r="E3007" s="1">
        <v>42587</v>
      </c>
      <c r="F3007" s="1" t="str">
        <f>TEXT(Sales_tbl[[#This Row],[Order Date]],"MMM")</f>
        <v>Aug</v>
      </c>
      <c r="G3007" s="1" t="str">
        <f>TEXT(Sales_tbl[[#This Row],[Order Date]],"YYY")</f>
        <v>2016</v>
      </c>
      <c r="H3007" t="s">
        <v>20</v>
      </c>
      <c r="I3007">
        <v>7</v>
      </c>
      <c r="J3007" s="4">
        <v>16.32</v>
      </c>
      <c r="K3007" s="4">
        <v>114.24000000000001</v>
      </c>
    </row>
    <row r="3008" spans="1:11" x14ac:dyDescent="0.25">
      <c r="A3008" t="s">
        <v>25</v>
      </c>
      <c r="B3008" t="s">
        <v>17</v>
      </c>
      <c r="C3008" t="s">
        <v>18</v>
      </c>
      <c r="D3008" t="s">
        <v>59</v>
      </c>
      <c r="E3008" s="1">
        <v>42587</v>
      </c>
      <c r="F3008" s="1" t="str">
        <f>TEXT(Sales_tbl[[#This Row],[Order Date]],"MMM")</f>
        <v>Aug</v>
      </c>
      <c r="G3008" s="1" t="str">
        <f>TEXT(Sales_tbl[[#This Row],[Order Date]],"YYY")</f>
        <v>2016</v>
      </c>
      <c r="H3008" t="s">
        <v>13</v>
      </c>
      <c r="I3008">
        <v>6</v>
      </c>
      <c r="J3008" s="4">
        <v>12.42</v>
      </c>
      <c r="K3008" s="4">
        <v>74.52</v>
      </c>
    </row>
    <row r="3009" spans="1:11" x14ac:dyDescent="0.25">
      <c r="A3009" t="s">
        <v>25</v>
      </c>
      <c r="B3009" t="s">
        <v>52</v>
      </c>
      <c r="C3009" t="s">
        <v>18</v>
      </c>
      <c r="D3009" t="s">
        <v>313</v>
      </c>
      <c r="E3009" s="1">
        <v>42587</v>
      </c>
      <c r="F3009" s="1" t="str">
        <f>TEXT(Sales_tbl[[#This Row],[Order Date]],"MMM")</f>
        <v>Aug</v>
      </c>
      <c r="G3009" s="1" t="str">
        <f>TEXT(Sales_tbl[[#This Row],[Order Date]],"YYY")</f>
        <v>2016</v>
      </c>
      <c r="H3009" t="s">
        <v>13</v>
      </c>
      <c r="I3009">
        <v>4</v>
      </c>
      <c r="J3009" s="4">
        <v>12.42</v>
      </c>
      <c r="K3009" s="4">
        <v>49.68</v>
      </c>
    </row>
    <row r="3010" spans="1:11" x14ac:dyDescent="0.25">
      <c r="A3010" t="s">
        <v>9</v>
      </c>
      <c r="B3010" t="s">
        <v>14</v>
      </c>
      <c r="C3010" t="s">
        <v>11</v>
      </c>
      <c r="D3010" t="s">
        <v>200</v>
      </c>
      <c r="E3010" s="1">
        <v>42587</v>
      </c>
      <c r="F3010" s="1" t="str">
        <f>TEXT(Sales_tbl[[#This Row],[Order Date]],"MMM")</f>
        <v>Aug</v>
      </c>
      <c r="G3010" s="1" t="str">
        <f>TEXT(Sales_tbl[[#This Row],[Order Date]],"YYY")</f>
        <v>2016</v>
      </c>
      <c r="H3010" t="s">
        <v>13</v>
      </c>
      <c r="I3010">
        <v>7</v>
      </c>
      <c r="J3010" s="4">
        <v>12.42</v>
      </c>
      <c r="K3010" s="4">
        <v>86.94</v>
      </c>
    </row>
    <row r="3011" spans="1:11" x14ac:dyDescent="0.25">
      <c r="A3011" t="s">
        <v>9</v>
      </c>
      <c r="B3011" t="s">
        <v>10</v>
      </c>
      <c r="C3011" t="s">
        <v>11</v>
      </c>
      <c r="D3011" t="s">
        <v>213</v>
      </c>
      <c r="E3011" s="1">
        <v>42587</v>
      </c>
      <c r="F3011" s="1" t="str">
        <f>TEXT(Sales_tbl[[#This Row],[Order Date]],"MMM")</f>
        <v>Aug</v>
      </c>
      <c r="G3011" s="1" t="str">
        <f>TEXT(Sales_tbl[[#This Row],[Order Date]],"YYY")</f>
        <v>2016</v>
      </c>
      <c r="H3011" t="s">
        <v>27</v>
      </c>
      <c r="I3011">
        <v>8</v>
      </c>
      <c r="J3011" s="4">
        <v>53.35</v>
      </c>
      <c r="K3011" s="4">
        <v>426.8</v>
      </c>
    </row>
    <row r="3012" spans="1:11" x14ac:dyDescent="0.25">
      <c r="A3012" t="s">
        <v>16</v>
      </c>
      <c r="B3012" t="s">
        <v>17</v>
      </c>
      <c r="C3012" t="s">
        <v>18</v>
      </c>
      <c r="D3012" t="s">
        <v>377</v>
      </c>
      <c r="E3012" s="1">
        <v>42587</v>
      </c>
      <c r="F3012" s="1" t="str">
        <f>TEXT(Sales_tbl[[#This Row],[Order Date]],"MMM")</f>
        <v>Aug</v>
      </c>
      <c r="G3012" s="1" t="str">
        <f>TEXT(Sales_tbl[[#This Row],[Order Date]],"YYY")</f>
        <v>2016</v>
      </c>
      <c r="H3012" t="s">
        <v>24</v>
      </c>
      <c r="I3012">
        <v>9</v>
      </c>
      <c r="J3012" s="4">
        <v>17.829999999999998</v>
      </c>
      <c r="K3012" s="4">
        <v>160.46999999999997</v>
      </c>
    </row>
    <row r="3013" spans="1:11" x14ac:dyDescent="0.25">
      <c r="A3013" t="s">
        <v>16</v>
      </c>
      <c r="B3013" t="s">
        <v>17</v>
      </c>
      <c r="C3013" t="s">
        <v>18</v>
      </c>
      <c r="D3013" t="s">
        <v>299</v>
      </c>
      <c r="E3013" s="1">
        <v>42587</v>
      </c>
      <c r="F3013" s="1" t="str">
        <f>TEXT(Sales_tbl[[#This Row],[Order Date]],"MMM")</f>
        <v>Aug</v>
      </c>
      <c r="G3013" s="1" t="str">
        <f>TEXT(Sales_tbl[[#This Row],[Order Date]],"YYY")</f>
        <v>2016</v>
      </c>
      <c r="H3013" t="s">
        <v>24</v>
      </c>
      <c r="I3013">
        <v>5</v>
      </c>
      <c r="J3013" s="4">
        <v>17.829999999999998</v>
      </c>
      <c r="K3013" s="4">
        <v>89.149999999999991</v>
      </c>
    </row>
    <row r="3014" spans="1:11" x14ac:dyDescent="0.25">
      <c r="A3014" t="s">
        <v>16</v>
      </c>
      <c r="B3014" t="s">
        <v>17</v>
      </c>
      <c r="C3014" t="s">
        <v>18</v>
      </c>
      <c r="D3014" t="s">
        <v>460</v>
      </c>
      <c r="E3014" s="1">
        <v>42587</v>
      </c>
      <c r="F3014" s="1" t="str">
        <f>TEXT(Sales_tbl[[#This Row],[Order Date]],"MMM")</f>
        <v>Aug</v>
      </c>
      <c r="G3014" s="1" t="str">
        <f>TEXT(Sales_tbl[[#This Row],[Order Date]],"YYY")</f>
        <v>2016</v>
      </c>
      <c r="H3014" t="s">
        <v>27</v>
      </c>
      <c r="I3014">
        <v>7</v>
      </c>
      <c r="J3014" s="4">
        <v>53.35</v>
      </c>
      <c r="K3014" s="4">
        <v>373.45</v>
      </c>
    </row>
    <row r="3015" spans="1:11" x14ac:dyDescent="0.25">
      <c r="A3015" t="s">
        <v>25</v>
      </c>
      <c r="B3015" t="s">
        <v>34</v>
      </c>
      <c r="C3015" t="s">
        <v>18</v>
      </c>
      <c r="D3015" t="s">
        <v>334</v>
      </c>
      <c r="E3015" s="1">
        <v>42588</v>
      </c>
      <c r="F3015" s="1" t="str">
        <f>TEXT(Sales_tbl[[#This Row],[Order Date]],"MMM")</f>
        <v>Aug</v>
      </c>
      <c r="G3015" s="1" t="str">
        <f>TEXT(Sales_tbl[[#This Row],[Order Date]],"YYY")</f>
        <v>2016</v>
      </c>
      <c r="H3015" t="s">
        <v>20</v>
      </c>
      <c r="I3015">
        <v>4</v>
      </c>
      <c r="J3015" s="4">
        <v>16.32</v>
      </c>
      <c r="K3015" s="4">
        <v>65.28</v>
      </c>
    </row>
    <row r="3016" spans="1:11" x14ac:dyDescent="0.25">
      <c r="A3016" t="s">
        <v>9</v>
      </c>
      <c r="B3016" t="s">
        <v>68</v>
      </c>
      <c r="C3016" t="s">
        <v>11</v>
      </c>
      <c r="D3016" t="s">
        <v>79</v>
      </c>
      <c r="E3016" s="1">
        <v>42588</v>
      </c>
      <c r="F3016" s="1" t="str">
        <f>TEXT(Sales_tbl[[#This Row],[Order Date]],"MMM")</f>
        <v>Aug</v>
      </c>
      <c r="G3016" s="1" t="str">
        <f>TEXT(Sales_tbl[[#This Row],[Order Date]],"YYY")</f>
        <v>2016</v>
      </c>
      <c r="H3016" t="s">
        <v>13</v>
      </c>
      <c r="I3016">
        <v>7</v>
      </c>
      <c r="J3016" s="4">
        <v>12.42</v>
      </c>
      <c r="K3016" s="4">
        <v>86.94</v>
      </c>
    </row>
    <row r="3017" spans="1:11" x14ac:dyDescent="0.25">
      <c r="A3017" t="s">
        <v>30</v>
      </c>
      <c r="B3017" t="s">
        <v>21</v>
      </c>
      <c r="C3017" t="s">
        <v>11</v>
      </c>
      <c r="D3017" t="s">
        <v>161</v>
      </c>
      <c r="E3017" s="1">
        <v>42588</v>
      </c>
      <c r="F3017" s="1" t="str">
        <f>TEXT(Sales_tbl[[#This Row],[Order Date]],"MMM")</f>
        <v>Aug</v>
      </c>
      <c r="G3017" s="1" t="str">
        <f>TEXT(Sales_tbl[[#This Row],[Order Date]],"YYY")</f>
        <v>2016</v>
      </c>
      <c r="H3017" t="s">
        <v>13</v>
      </c>
      <c r="I3017">
        <v>7</v>
      </c>
      <c r="J3017" s="4">
        <v>12.42</v>
      </c>
      <c r="K3017" s="4">
        <v>86.94</v>
      </c>
    </row>
    <row r="3018" spans="1:11" x14ac:dyDescent="0.25">
      <c r="A3018" t="s">
        <v>25</v>
      </c>
      <c r="B3018" t="s">
        <v>17</v>
      </c>
      <c r="C3018" t="s">
        <v>18</v>
      </c>
      <c r="D3018" t="s">
        <v>174</v>
      </c>
      <c r="E3018" s="1">
        <v>42588</v>
      </c>
      <c r="F3018" s="1" t="str">
        <f>TEXT(Sales_tbl[[#This Row],[Order Date]],"MMM")</f>
        <v>Aug</v>
      </c>
      <c r="G3018" s="1" t="str">
        <f>TEXT(Sales_tbl[[#This Row],[Order Date]],"YYY")</f>
        <v>2016</v>
      </c>
      <c r="H3018" t="s">
        <v>24</v>
      </c>
      <c r="I3018">
        <v>1</v>
      </c>
      <c r="J3018" s="4">
        <v>17.829999999999998</v>
      </c>
      <c r="K3018" s="4">
        <v>17.829999999999998</v>
      </c>
    </row>
    <row r="3019" spans="1:11" x14ac:dyDescent="0.25">
      <c r="A3019" t="s">
        <v>9</v>
      </c>
      <c r="B3019" t="s">
        <v>14</v>
      </c>
      <c r="C3019" t="s">
        <v>11</v>
      </c>
      <c r="D3019" t="s">
        <v>529</v>
      </c>
      <c r="E3019" s="1">
        <v>42588</v>
      </c>
      <c r="F3019" s="1" t="str">
        <f>TEXT(Sales_tbl[[#This Row],[Order Date]],"MMM")</f>
        <v>Aug</v>
      </c>
      <c r="G3019" s="1" t="str">
        <f>TEXT(Sales_tbl[[#This Row],[Order Date]],"YYY")</f>
        <v>2016</v>
      </c>
      <c r="H3019" t="s">
        <v>20</v>
      </c>
      <c r="I3019">
        <v>7</v>
      </c>
      <c r="J3019" s="4">
        <v>16.32</v>
      </c>
      <c r="K3019" s="4">
        <v>114.24000000000001</v>
      </c>
    </row>
    <row r="3020" spans="1:11" x14ac:dyDescent="0.25">
      <c r="A3020" t="s">
        <v>9</v>
      </c>
      <c r="B3020" t="s">
        <v>14</v>
      </c>
      <c r="C3020" t="s">
        <v>11</v>
      </c>
      <c r="D3020" t="s">
        <v>321</v>
      </c>
      <c r="E3020" s="1">
        <v>42588</v>
      </c>
      <c r="F3020" s="1" t="str">
        <f>TEXT(Sales_tbl[[#This Row],[Order Date]],"MMM")</f>
        <v>Aug</v>
      </c>
      <c r="G3020" s="1" t="str">
        <f>TEXT(Sales_tbl[[#This Row],[Order Date]],"YYY")</f>
        <v>2016</v>
      </c>
      <c r="H3020" t="s">
        <v>24</v>
      </c>
      <c r="I3020">
        <v>2</v>
      </c>
      <c r="J3020" s="4">
        <v>17.829999999999998</v>
      </c>
      <c r="K3020" s="4">
        <v>35.659999999999997</v>
      </c>
    </row>
    <row r="3021" spans="1:11" x14ac:dyDescent="0.25">
      <c r="A3021" t="s">
        <v>25</v>
      </c>
      <c r="B3021" t="s">
        <v>34</v>
      </c>
      <c r="C3021" t="s">
        <v>18</v>
      </c>
      <c r="D3021" t="s">
        <v>371</v>
      </c>
      <c r="E3021" s="1">
        <v>42588</v>
      </c>
      <c r="F3021" s="1" t="str">
        <f>TEXT(Sales_tbl[[#This Row],[Order Date]],"MMM")</f>
        <v>Aug</v>
      </c>
      <c r="G3021" s="1" t="str">
        <f>TEXT(Sales_tbl[[#This Row],[Order Date]],"YYY")</f>
        <v>2016</v>
      </c>
      <c r="H3021" t="s">
        <v>13</v>
      </c>
      <c r="I3021">
        <v>2</v>
      </c>
      <c r="J3021" s="4">
        <v>12.42</v>
      </c>
      <c r="K3021" s="4">
        <v>24.84</v>
      </c>
    </row>
    <row r="3022" spans="1:11" x14ac:dyDescent="0.25">
      <c r="A3022" t="s">
        <v>30</v>
      </c>
      <c r="B3022" t="s">
        <v>14</v>
      </c>
      <c r="C3022" t="s">
        <v>11</v>
      </c>
      <c r="D3022" t="s">
        <v>245</v>
      </c>
      <c r="E3022" s="1">
        <v>42588</v>
      </c>
      <c r="F3022" s="1" t="str">
        <f>TEXT(Sales_tbl[[#This Row],[Order Date]],"MMM")</f>
        <v>Aug</v>
      </c>
      <c r="G3022" s="1" t="str">
        <f>TEXT(Sales_tbl[[#This Row],[Order Date]],"YYY")</f>
        <v>2016</v>
      </c>
      <c r="H3022" t="s">
        <v>27</v>
      </c>
      <c r="I3022">
        <v>5</v>
      </c>
      <c r="J3022" s="4">
        <v>53.35</v>
      </c>
      <c r="K3022" s="4">
        <v>266.75</v>
      </c>
    </row>
    <row r="3023" spans="1:11" x14ac:dyDescent="0.25">
      <c r="A3023" t="s">
        <v>25</v>
      </c>
      <c r="B3023" t="s">
        <v>17</v>
      </c>
      <c r="C3023" t="s">
        <v>18</v>
      </c>
      <c r="D3023" t="s">
        <v>338</v>
      </c>
      <c r="E3023" s="1">
        <v>42588</v>
      </c>
      <c r="F3023" s="1" t="str">
        <f>TEXT(Sales_tbl[[#This Row],[Order Date]],"MMM")</f>
        <v>Aug</v>
      </c>
      <c r="G3023" s="1" t="str">
        <f>TEXT(Sales_tbl[[#This Row],[Order Date]],"YYY")</f>
        <v>2016</v>
      </c>
      <c r="H3023" t="s">
        <v>24</v>
      </c>
      <c r="I3023">
        <v>2</v>
      </c>
      <c r="J3023" s="4">
        <v>17.829999999999998</v>
      </c>
      <c r="K3023" s="4">
        <v>35.659999999999997</v>
      </c>
    </row>
    <row r="3024" spans="1:11" x14ac:dyDescent="0.25">
      <c r="A3024" t="s">
        <v>30</v>
      </c>
      <c r="B3024" t="s">
        <v>10</v>
      </c>
      <c r="C3024" t="s">
        <v>11</v>
      </c>
      <c r="D3024" t="s">
        <v>323</v>
      </c>
      <c r="E3024" s="1">
        <v>42588</v>
      </c>
      <c r="F3024" s="1" t="str">
        <f>TEXT(Sales_tbl[[#This Row],[Order Date]],"MMM")</f>
        <v>Aug</v>
      </c>
      <c r="G3024" s="1" t="str">
        <f>TEXT(Sales_tbl[[#This Row],[Order Date]],"YYY")</f>
        <v>2016</v>
      </c>
      <c r="H3024" t="s">
        <v>27</v>
      </c>
      <c r="I3024">
        <v>5</v>
      </c>
      <c r="J3024" s="4">
        <v>53.35</v>
      </c>
      <c r="K3024" s="4">
        <v>266.75</v>
      </c>
    </row>
    <row r="3025" spans="1:11" x14ac:dyDescent="0.25">
      <c r="A3025" t="s">
        <v>9</v>
      </c>
      <c r="B3025" t="s">
        <v>21</v>
      </c>
      <c r="C3025" t="s">
        <v>11</v>
      </c>
      <c r="D3025" t="s">
        <v>189</v>
      </c>
      <c r="E3025" s="1">
        <v>42588</v>
      </c>
      <c r="F3025" s="1" t="str">
        <f>TEXT(Sales_tbl[[#This Row],[Order Date]],"MMM")</f>
        <v>Aug</v>
      </c>
      <c r="G3025" s="1" t="str">
        <f>TEXT(Sales_tbl[[#This Row],[Order Date]],"YYY")</f>
        <v>2016</v>
      </c>
      <c r="H3025" t="s">
        <v>20</v>
      </c>
      <c r="I3025">
        <v>8</v>
      </c>
      <c r="J3025" s="4">
        <v>16.32</v>
      </c>
      <c r="K3025" s="4">
        <v>130.56</v>
      </c>
    </row>
    <row r="3026" spans="1:11" x14ac:dyDescent="0.25">
      <c r="A3026" t="s">
        <v>9</v>
      </c>
      <c r="B3026" t="s">
        <v>21</v>
      </c>
      <c r="C3026" t="s">
        <v>11</v>
      </c>
      <c r="D3026" t="s">
        <v>475</v>
      </c>
      <c r="E3026" s="1">
        <v>42588</v>
      </c>
      <c r="F3026" s="1" t="str">
        <f>TEXT(Sales_tbl[[#This Row],[Order Date]],"MMM")</f>
        <v>Aug</v>
      </c>
      <c r="G3026" s="1" t="str">
        <f>TEXT(Sales_tbl[[#This Row],[Order Date]],"YYY")</f>
        <v>2016</v>
      </c>
      <c r="H3026" t="s">
        <v>13</v>
      </c>
      <c r="I3026">
        <v>6</v>
      </c>
      <c r="J3026" s="4">
        <v>12.42</v>
      </c>
      <c r="K3026" s="4">
        <v>74.52</v>
      </c>
    </row>
    <row r="3027" spans="1:11" x14ac:dyDescent="0.25">
      <c r="A3027" t="s">
        <v>16</v>
      </c>
      <c r="B3027" t="s">
        <v>34</v>
      </c>
      <c r="C3027" t="s">
        <v>18</v>
      </c>
      <c r="D3027" t="s">
        <v>169</v>
      </c>
      <c r="E3027" s="1">
        <v>42588</v>
      </c>
      <c r="F3027" s="1" t="str">
        <f>TEXT(Sales_tbl[[#This Row],[Order Date]],"MMM")</f>
        <v>Aug</v>
      </c>
      <c r="G3027" s="1" t="str">
        <f>TEXT(Sales_tbl[[#This Row],[Order Date]],"YYY")</f>
        <v>2016</v>
      </c>
      <c r="H3027" t="s">
        <v>27</v>
      </c>
      <c r="I3027">
        <v>7</v>
      </c>
      <c r="J3027" s="4">
        <v>53.35</v>
      </c>
      <c r="K3027" s="4">
        <v>373.45</v>
      </c>
    </row>
    <row r="3028" spans="1:11" x14ac:dyDescent="0.25">
      <c r="A3028" t="s">
        <v>16</v>
      </c>
      <c r="B3028" t="s">
        <v>17</v>
      </c>
      <c r="C3028" t="s">
        <v>18</v>
      </c>
      <c r="D3028" t="s">
        <v>488</v>
      </c>
      <c r="E3028" s="1">
        <v>42588</v>
      </c>
      <c r="F3028" s="1" t="str">
        <f>TEXT(Sales_tbl[[#This Row],[Order Date]],"MMM")</f>
        <v>Aug</v>
      </c>
      <c r="G3028" s="1" t="str">
        <f>TEXT(Sales_tbl[[#This Row],[Order Date]],"YYY")</f>
        <v>2016</v>
      </c>
      <c r="H3028" t="s">
        <v>13</v>
      </c>
      <c r="I3028">
        <v>6</v>
      </c>
      <c r="J3028" s="4">
        <v>12.42</v>
      </c>
      <c r="K3028" s="4">
        <v>74.52</v>
      </c>
    </row>
    <row r="3029" spans="1:11" x14ac:dyDescent="0.25">
      <c r="A3029" t="s">
        <v>16</v>
      </c>
      <c r="B3029" t="s">
        <v>52</v>
      </c>
      <c r="C3029" t="s">
        <v>18</v>
      </c>
      <c r="D3029" t="s">
        <v>331</v>
      </c>
      <c r="E3029" s="1">
        <v>42589</v>
      </c>
      <c r="F3029" s="1" t="str">
        <f>TEXT(Sales_tbl[[#This Row],[Order Date]],"MMM")</f>
        <v>Aug</v>
      </c>
      <c r="G3029" s="1" t="str">
        <f>TEXT(Sales_tbl[[#This Row],[Order Date]],"YYY")</f>
        <v>2016</v>
      </c>
      <c r="H3029" t="s">
        <v>27</v>
      </c>
      <c r="I3029">
        <v>5</v>
      </c>
      <c r="J3029" s="4">
        <v>53.35</v>
      </c>
      <c r="K3029" s="4">
        <v>266.75</v>
      </c>
    </row>
    <row r="3030" spans="1:11" x14ac:dyDescent="0.25">
      <c r="A3030" t="s">
        <v>25</v>
      </c>
      <c r="B3030" t="s">
        <v>17</v>
      </c>
      <c r="C3030" t="s">
        <v>18</v>
      </c>
      <c r="D3030" t="s">
        <v>418</v>
      </c>
      <c r="E3030" s="1">
        <v>42589</v>
      </c>
      <c r="F3030" s="1" t="str">
        <f>TEXT(Sales_tbl[[#This Row],[Order Date]],"MMM")</f>
        <v>Aug</v>
      </c>
      <c r="G3030" s="1" t="str">
        <f>TEXT(Sales_tbl[[#This Row],[Order Date]],"YYY")</f>
        <v>2016</v>
      </c>
      <c r="H3030" t="s">
        <v>27</v>
      </c>
      <c r="I3030">
        <v>9</v>
      </c>
      <c r="J3030" s="4">
        <v>53.35</v>
      </c>
      <c r="K3030" s="4">
        <v>480.15000000000003</v>
      </c>
    </row>
    <row r="3031" spans="1:11" x14ac:dyDescent="0.25">
      <c r="A3031" t="s">
        <v>9</v>
      </c>
      <c r="B3031" t="s">
        <v>68</v>
      </c>
      <c r="C3031" t="s">
        <v>11</v>
      </c>
      <c r="D3031" t="s">
        <v>70</v>
      </c>
      <c r="E3031" s="1">
        <v>42589</v>
      </c>
      <c r="F3031" s="1" t="str">
        <f>TEXT(Sales_tbl[[#This Row],[Order Date]],"MMM")</f>
        <v>Aug</v>
      </c>
      <c r="G3031" s="1" t="str">
        <f>TEXT(Sales_tbl[[#This Row],[Order Date]],"YYY")</f>
        <v>2016</v>
      </c>
      <c r="H3031" t="s">
        <v>24</v>
      </c>
      <c r="I3031">
        <v>2</v>
      </c>
      <c r="J3031" s="4">
        <v>17.829999999999998</v>
      </c>
      <c r="K3031" s="4">
        <v>35.659999999999997</v>
      </c>
    </row>
    <row r="3032" spans="1:11" x14ac:dyDescent="0.25">
      <c r="A3032" t="s">
        <v>9</v>
      </c>
      <c r="B3032" t="s">
        <v>68</v>
      </c>
      <c r="C3032" t="s">
        <v>11</v>
      </c>
      <c r="D3032" t="s">
        <v>462</v>
      </c>
      <c r="E3032" s="1">
        <v>42589</v>
      </c>
      <c r="F3032" s="1" t="str">
        <f>TEXT(Sales_tbl[[#This Row],[Order Date]],"MMM")</f>
        <v>Aug</v>
      </c>
      <c r="G3032" s="1" t="str">
        <f>TEXT(Sales_tbl[[#This Row],[Order Date]],"YYY")</f>
        <v>2016</v>
      </c>
      <c r="H3032" t="s">
        <v>20</v>
      </c>
      <c r="I3032">
        <v>2</v>
      </c>
      <c r="J3032" s="4">
        <v>16.32</v>
      </c>
      <c r="K3032" s="4">
        <v>32.64</v>
      </c>
    </row>
    <row r="3033" spans="1:11" x14ac:dyDescent="0.25">
      <c r="A3033" t="s">
        <v>25</v>
      </c>
      <c r="B3033" t="s">
        <v>52</v>
      </c>
      <c r="C3033" t="s">
        <v>18</v>
      </c>
      <c r="D3033" t="s">
        <v>465</v>
      </c>
      <c r="E3033" s="1">
        <v>42589</v>
      </c>
      <c r="F3033" s="1" t="str">
        <f>TEXT(Sales_tbl[[#This Row],[Order Date]],"MMM")</f>
        <v>Aug</v>
      </c>
      <c r="G3033" s="1" t="str">
        <f>TEXT(Sales_tbl[[#This Row],[Order Date]],"YYY")</f>
        <v>2016</v>
      </c>
      <c r="H3033" t="s">
        <v>27</v>
      </c>
      <c r="I3033">
        <v>9</v>
      </c>
      <c r="J3033" s="4">
        <v>53.35</v>
      </c>
      <c r="K3033" s="4">
        <v>480.15000000000003</v>
      </c>
    </row>
    <row r="3034" spans="1:11" x14ac:dyDescent="0.25">
      <c r="A3034" t="s">
        <v>16</v>
      </c>
      <c r="B3034" t="s">
        <v>17</v>
      </c>
      <c r="C3034" t="s">
        <v>18</v>
      </c>
      <c r="D3034" t="s">
        <v>174</v>
      </c>
      <c r="E3034" s="1">
        <v>42589</v>
      </c>
      <c r="F3034" s="1" t="str">
        <f>TEXT(Sales_tbl[[#This Row],[Order Date]],"MMM")</f>
        <v>Aug</v>
      </c>
      <c r="G3034" s="1" t="str">
        <f>TEXT(Sales_tbl[[#This Row],[Order Date]],"YYY")</f>
        <v>2016</v>
      </c>
      <c r="H3034" t="s">
        <v>27</v>
      </c>
      <c r="I3034">
        <v>2</v>
      </c>
      <c r="J3034" s="4">
        <v>53.35</v>
      </c>
      <c r="K3034" s="4">
        <v>106.7</v>
      </c>
    </row>
    <row r="3035" spans="1:11" x14ac:dyDescent="0.25">
      <c r="A3035" t="s">
        <v>9</v>
      </c>
      <c r="B3035" t="s">
        <v>68</v>
      </c>
      <c r="C3035" t="s">
        <v>11</v>
      </c>
      <c r="D3035" t="s">
        <v>318</v>
      </c>
      <c r="E3035" s="1">
        <v>42589</v>
      </c>
      <c r="F3035" s="1" t="str">
        <f>TEXT(Sales_tbl[[#This Row],[Order Date]],"MMM")</f>
        <v>Aug</v>
      </c>
      <c r="G3035" s="1" t="str">
        <f>TEXT(Sales_tbl[[#This Row],[Order Date]],"YYY")</f>
        <v>2016</v>
      </c>
      <c r="H3035" t="s">
        <v>24</v>
      </c>
      <c r="I3035">
        <v>10</v>
      </c>
      <c r="J3035" s="4">
        <v>17.829999999999998</v>
      </c>
      <c r="K3035" s="4">
        <v>178.29999999999998</v>
      </c>
    </row>
    <row r="3036" spans="1:11" x14ac:dyDescent="0.25">
      <c r="A3036" t="s">
        <v>9</v>
      </c>
      <c r="B3036" t="s">
        <v>14</v>
      </c>
      <c r="C3036" t="s">
        <v>11</v>
      </c>
      <c r="D3036" t="s">
        <v>546</v>
      </c>
      <c r="E3036" s="1">
        <v>42589</v>
      </c>
      <c r="F3036" s="1" t="str">
        <f>TEXT(Sales_tbl[[#This Row],[Order Date]],"MMM")</f>
        <v>Aug</v>
      </c>
      <c r="G3036" s="1" t="str">
        <f>TEXT(Sales_tbl[[#This Row],[Order Date]],"YYY")</f>
        <v>2016</v>
      </c>
      <c r="H3036" t="s">
        <v>27</v>
      </c>
      <c r="I3036">
        <v>3</v>
      </c>
      <c r="J3036" s="4">
        <v>53.35</v>
      </c>
      <c r="K3036" s="4">
        <v>160.05000000000001</v>
      </c>
    </row>
    <row r="3037" spans="1:11" x14ac:dyDescent="0.25">
      <c r="A3037" t="s">
        <v>16</v>
      </c>
      <c r="B3037" t="s">
        <v>52</v>
      </c>
      <c r="C3037" t="s">
        <v>18</v>
      </c>
      <c r="D3037" t="s">
        <v>272</v>
      </c>
      <c r="E3037" s="1">
        <v>42589</v>
      </c>
      <c r="F3037" s="1" t="str">
        <f>TEXT(Sales_tbl[[#This Row],[Order Date]],"MMM")</f>
        <v>Aug</v>
      </c>
      <c r="G3037" s="1" t="str">
        <f>TEXT(Sales_tbl[[#This Row],[Order Date]],"YYY")</f>
        <v>2016</v>
      </c>
      <c r="H3037" t="s">
        <v>13</v>
      </c>
      <c r="I3037">
        <v>1</v>
      </c>
      <c r="J3037" s="4">
        <v>12.42</v>
      </c>
      <c r="K3037" s="4">
        <v>12.42</v>
      </c>
    </row>
    <row r="3038" spans="1:11" x14ac:dyDescent="0.25">
      <c r="A3038" t="s">
        <v>9</v>
      </c>
      <c r="B3038" t="s">
        <v>14</v>
      </c>
      <c r="C3038" t="s">
        <v>11</v>
      </c>
      <c r="D3038" t="s">
        <v>538</v>
      </c>
      <c r="E3038" s="1">
        <v>42589</v>
      </c>
      <c r="F3038" s="1" t="str">
        <f>TEXT(Sales_tbl[[#This Row],[Order Date]],"MMM")</f>
        <v>Aug</v>
      </c>
      <c r="G3038" s="1" t="str">
        <f>TEXT(Sales_tbl[[#This Row],[Order Date]],"YYY")</f>
        <v>2016</v>
      </c>
      <c r="H3038" t="s">
        <v>20</v>
      </c>
      <c r="I3038">
        <v>10</v>
      </c>
      <c r="J3038" s="4">
        <v>16.32</v>
      </c>
      <c r="K3038" s="4">
        <v>163.19999999999999</v>
      </c>
    </row>
    <row r="3039" spans="1:11" x14ac:dyDescent="0.25">
      <c r="A3039" t="s">
        <v>9</v>
      </c>
      <c r="B3039" t="s">
        <v>14</v>
      </c>
      <c r="C3039" t="s">
        <v>11</v>
      </c>
      <c r="D3039" t="s">
        <v>225</v>
      </c>
      <c r="E3039" s="1">
        <v>42589</v>
      </c>
      <c r="F3039" s="1" t="str">
        <f>TEXT(Sales_tbl[[#This Row],[Order Date]],"MMM")</f>
        <v>Aug</v>
      </c>
      <c r="G3039" s="1" t="str">
        <f>TEXT(Sales_tbl[[#This Row],[Order Date]],"YYY")</f>
        <v>2016</v>
      </c>
      <c r="H3039" t="s">
        <v>27</v>
      </c>
      <c r="I3039">
        <v>3</v>
      </c>
      <c r="J3039" s="4">
        <v>53.35</v>
      </c>
      <c r="K3039" s="4">
        <v>160.05000000000001</v>
      </c>
    </row>
    <row r="3040" spans="1:11" x14ac:dyDescent="0.25">
      <c r="A3040" t="s">
        <v>30</v>
      </c>
      <c r="B3040" t="s">
        <v>10</v>
      </c>
      <c r="C3040" t="s">
        <v>11</v>
      </c>
      <c r="D3040" t="s">
        <v>491</v>
      </c>
      <c r="E3040" s="1">
        <v>42589</v>
      </c>
      <c r="F3040" s="1" t="str">
        <f>TEXT(Sales_tbl[[#This Row],[Order Date]],"MMM")</f>
        <v>Aug</v>
      </c>
      <c r="G3040" s="1" t="str">
        <f>TEXT(Sales_tbl[[#This Row],[Order Date]],"YYY")</f>
        <v>2016</v>
      </c>
      <c r="H3040" t="s">
        <v>24</v>
      </c>
      <c r="I3040">
        <v>10</v>
      </c>
      <c r="J3040" s="4">
        <v>17.829999999999998</v>
      </c>
      <c r="K3040" s="4">
        <v>178.29999999999998</v>
      </c>
    </row>
    <row r="3041" spans="1:11" x14ac:dyDescent="0.25">
      <c r="A3041" t="s">
        <v>16</v>
      </c>
      <c r="B3041" t="s">
        <v>52</v>
      </c>
      <c r="C3041" t="s">
        <v>18</v>
      </c>
      <c r="D3041" t="s">
        <v>198</v>
      </c>
      <c r="E3041" s="1">
        <v>42589</v>
      </c>
      <c r="F3041" s="1" t="str">
        <f>TEXT(Sales_tbl[[#This Row],[Order Date]],"MMM")</f>
        <v>Aug</v>
      </c>
      <c r="G3041" s="1" t="str">
        <f>TEXT(Sales_tbl[[#This Row],[Order Date]],"YYY")</f>
        <v>2016</v>
      </c>
      <c r="H3041" t="s">
        <v>27</v>
      </c>
      <c r="I3041">
        <v>1</v>
      </c>
      <c r="J3041" s="4">
        <v>53.35</v>
      </c>
      <c r="K3041" s="4">
        <v>53.35</v>
      </c>
    </row>
    <row r="3042" spans="1:11" x14ac:dyDescent="0.25">
      <c r="A3042" t="s">
        <v>16</v>
      </c>
      <c r="B3042" t="s">
        <v>34</v>
      </c>
      <c r="C3042" t="s">
        <v>18</v>
      </c>
      <c r="D3042" t="s">
        <v>511</v>
      </c>
      <c r="E3042" s="1">
        <v>42590</v>
      </c>
      <c r="F3042" s="1" t="str">
        <f>TEXT(Sales_tbl[[#This Row],[Order Date]],"MMM")</f>
        <v>Aug</v>
      </c>
      <c r="G3042" s="1" t="str">
        <f>TEXT(Sales_tbl[[#This Row],[Order Date]],"YYY")</f>
        <v>2016</v>
      </c>
      <c r="H3042" t="s">
        <v>13</v>
      </c>
      <c r="I3042">
        <v>7</v>
      </c>
      <c r="J3042" s="4">
        <v>12.42</v>
      </c>
      <c r="K3042" s="4">
        <v>86.94</v>
      </c>
    </row>
    <row r="3043" spans="1:11" x14ac:dyDescent="0.25">
      <c r="A3043" t="s">
        <v>9</v>
      </c>
      <c r="B3043" t="s">
        <v>10</v>
      </c>
      <c r="C3043" t="s">
        <v>11</v>
      </c>
      <c r="D3043" t="s">
        <v>500</v>
      </c>
      <c r="E3043" s="1">
        <v>42590</v>
      </c>
      <c r="F3043" s="1" t="str">
        <f>TEXT(Sales_tbl[[#This Row],[Order Date]],"MMM")</f>
        <v>Aug</v>
      </c>
      <c r="G3043" s="1" t="str">
        <f>TEXT(Sales_tbl[[#This Row],[Order Date]],"YYY")</f>
        <v>2016</v>
      </c>
      <c r="H3043" t="s">
        <v>27</v>
      </c>
      <c r="I3043">
        <v>8</v>
      </c>
      <c r="J3043" s="4">
        <v>53.35</v>
      </c>
      <c r="K3043" s="4">
        <v>426.8</v>
      </c>
    </row>
    <row r="3044" spans="1:11" x14ac:dyDescent="0.25">
      <c r="A3044" t="s">
        <v>9</v>
      </c>
      <c r="B3044" t="s">
        <v>21</v>
      </c>
      <c r="C3044" t="s">
        <v>11</v>
      </c>
      <c r="D3044" t="s">
        <v>349</v>
      </c>
      <c r="E3044" s="1">
        <v>42590</v>
      </c>
      <c r="F3044" s="1" t="str">
        <f>TEXT(Sales_tbl[[#This Row],[Order Date]],"MMM")</f>
        <v>Aug</v>
      </c>
      <c r="G3044" s="1" t="str">
        <f>TEXT(Sales_tbl[[#This Row],[Order Date]],"YYY")</f>
        <v>2016</v>
      </c>
      <c r="H3044" t="s">
        <v>24</v>
      </c>
      <c r="I3044">
        <v>2</v>
      </c>
      <c r="J3044" s="4">
        <v>17.829999999999998</v>
      </c>
      <c r="K3044" s="4">
        <v>35.659999999999997</v>
      </c>
    </row>
    <row r="3045" spans="1:11" x14ac:dyDescent="0.25">
      <c r="A3045" t="s">
        <v>25</v>
      </c>
      <c r="B3045" t="s">
        <v>52</v>
      </c>
      <c r="C3045" t="s">
        <v>18</v>
      </c>
      <c r="D3045" t="s">
        <v>67</v>
      </c>
      <c r="E3045" s="1">
        <v>42590</v>
      </c>
      <c r="F3045" s="1" t="str">
        <f>TEXT(Sales_tbl[[#This Row],[Order Date]],"MMM")</f>
        <v>Aug</v>
      </c>
      <c r="G3045" s="1" t="str">
        <f>TEXT(Sales_tbl[[#This Row],[Order Date]],"YYY")</f>
        <v>2016</v>
      </c>
      <c r="H3045" t="s">
        <v>27</v>
      </c>
      <c r="I3045">
        <v>2</v>
      </c>
      <c r="J3045" s="4">
        <v>53.35</v>
      </c>
      <c r="K3045" s="4">
        <v>106.7</v>
      </c>
    </row>
    <row r="3046" spans="1:11" x14ac:dyDescent="0.25">
      <c r="A3046" t="s">
        <v>30</v>
      </c>
      <c r="B3046" t="s">
        <v>10</v>
      </c>
      <c r="C3046" t="s">
        <v>11</v>
      </c>
      <c r="D3046" t="s">
        <v>106</v>
      </c>
      <c r="E3046" s="1">
        <v>42590</v>
      </c>
      <c r="F3046" s="1" t="str">
        <f>TEXT(Sales_tbl[[#This Row],[Order Date]],"MMM")</f>
        <v>Aug</v>
      </c>
      <c r="G3046" s="1" t="str">
        <f>TEXT(Sales_tbl[[#This Row],[Order Date]],"YYY")</f>
        <v>2016</v>
      </c>
      <c r="H3046" t="s">
        <v>24</v>
      </c>
      <c r="I3046">
        <v>6</v>
      </c>
      <c r="J3046" s="4">
        <v>17.829999999999998</v>
      </c>
      <c r="K3046" s="4">
        <v>106.97999999999999</v>
      </c>
    </row>
    <row r="3047" spans="1:11" x14ac:dyDescent="0.25">
      <c r="A3047" t="s">
        <v>9</v>
      </c>
      <c r="B3047" t="s">
        <v>21</v>
      </c>
      <c r="C3047" t="s">
        <v>11</v>
      </c>
      <c r="D3047" t="s">
        <v>45</v>
      </c>
      <c r="E3047" s="1">
        <v>42590</v>
      </c>
      <c r="F3047" s="1" t="str">
        <f>TEXT(Sales_tbl[[#This Row],[Order Date]],"MMM")</f>
        <v>Aug</v>
      </c>
      <c r="G3047" s="1" t="str">
        <f>TEXT(Sales_tbl[[#This Row],[Order Date]],"YYY")</f>
        <v>2016</v>
      </c>
      <c r="H3047" t="s">
        <v>13</v>
      </c>
      <c r="I3047">
        <v>6</v>
      </c>
      <c r="J3047" s="4">
        <v>12.42</v>
      </c>
      <c r="K3047" s="4">
        <v>74.52</v>
      </c>
    </row>
    <row r="3048" spans="1:11" x14ac:dyDescent="0.25">
      <c r="A3048" t="s">
        <v>9</v>
      </c>
      <c r="B3048" t="s">
        <v>14</v>
      </c>
      <c r="C3048" t="s">
        <v>11</v>
      </c>
      <c r="D3048" t="s">
        <v>181</v>
      </c>
      <c r="E3048" s="1">
        <v>42590</v>
      </c>
      <c r="F3048" s="1" t="str">
        <f>TEXT(Sales_tbl[[#This Row],[Order Date]],"MMM")</f>
        <v>Aug</v>
      </c>
      <c r="G3048" s="1" t="str">
        <f>TEXT(Sales_tbl[[#This Row],[Order Date]],"YYY")</f>
        <v>2016</v>
      </c>
      <c r="H3048" t="s">
        <v>20</v>
      </c>
      <c r="I3048">
        <v>1</v>
      </c>
      <c r="J3048" s="4">
        <v>16.32</v>
      </c>
      <c r="K3048" s="4">
        <v>16.32</v>
      </c>
    </row>
    <row r="3049" spans="1:11" x14ac:dyDescent="0.25">
      <c r="A3049" t="s">
        <v>9</v>
      </c>
      <c r="B3049" t="s">
        <v>14</v>
      </c>
      <c r="C3049" t="s">
        <v>11</v>
      </c>
      <c r="D3049" t="s">
        <v>60</v>
      </c>
      <c r="E3049" s="1">
        <v>42590</v>
      </c>
      <c r="F3049" s="1" t="str">
        <f>TEXT(Sales_tbl[[#This Row],[Order Date]],"MMM")</f>
        <v>Aug</v>
      </c>
      <c r="G3049" s="1" t="str">
        <f>TEXT(Sales_tbl[[#This Row],[Order Date]],"YYY")</f>
        <v>2016</v>
      </c>
      <c r="H3049" t="s">
        <v>20</v>
      </c>
      <c r="I3049">
        <v>1</v>
      </c>
      <c r="J3049" s="4">
        <v>16.32</v>
      </c>
      <c r="K3049" s="4">
        <v>16.32</v>
      </c>
    </row>
    <row r="3050" spans="1:11" x14ac:dyDescent="0.25">
      <c r="A3050" t="s">
        <v>9</v>
      </c>
      <c r="B3050" t="s">
        <v>21</v>
      </c>
      <c r="C3050" t="s">
        <v>11</v>
      </c>
      <c r="D3050" t="s">
        <v>368</v>
      </c>
      <c r="E3050" s="1">
        <v>42590</v>
      </c>
      <c r="F3050" s="1" t="str">
        <f>TEXT(Sales_tbl[[#This Row],[Order Date]],"MMM")</f>
        <v>Aug</v>
      </c>
      <c r="G3050" s="1" t="str">
        <f>TEXT(Sales_tbl[[#This Row],[Order Date]],"YYY")</f>
        <v>2016</v>
      </c>
      <c r="H3050" t="s">
        <v>13</v>
      </c>
      <c r="I3050">
        <v>5</v>
      </c>
      <c r="J3050" s="4">
        <v>12.42</v>
      </c>
      <c r="K3050" s="4">
        <v>62.1</v>
      </c>
    </row>
    <row r="3051" spans="1:11" x14ac:dyDescent="0.25">
      <c r="A3051" t="s">
        <v>9</v>
      </c>
      <c r="B3051" t="s">
        <v>21</v>
      </c>
      <c r="C3051" t="s">
        <v>11</v>
      </c>
      <c r="D3051" t="s">
        <v>291</v>
      </c>
      <c r="E3051" s="1">
        <v>42590</v>
      </c>
      <c r="F3051" s="1" t="str">
        <f>TEXT(Sales_tbl[[#This Row],[Order Date]],"MMM")</f>
        <v>Aug</v>
      </c>
      <c r="G3051" s="1" t="str">
        <f>TEXT(Sales_tbl[[#This Row],[Order Date]],"YYY")</f>
        <v>2016</v>
      </c>
      <c r="H3051" t="s">
        <v>20</v>
      </c>
      <c r="I3051">
        <v>10</v>
      </c>
      <c r="J3051" s="4">
        <v>16.32</v>
      </c>
      <c r="K3051" s="4">
        <v>163.19999999999999</v>
      </c>
    </row>
    <row r="3052" spans="1:11" x14ac:dyDescent="0.25">
      <c r="A3052" t="s">
        <v>9</v>
      </c>
      <c r="B3052" t="s">
        <v>14</v>
      </c>
      <c r="C3052" t="s">
        <v>11</v>
      </c>
      <c r="D3052" t="s">
        <v>452</v>
      </c>
      <c r="E3052" s="1">
        <v>42590</v>
      </c>
      <c r="F3052" s="1" t="str">
        <f>TEXT(Sales_tbl[[#This Row],[Order Date]],"MMM")</f>
        <v>Aug</v>
      </c>
      <c r="G3052" s="1" t="str">
        <f>TEXT(Sales_tbl[[#This Row],[Order Date]],"YYY")</f>
        <v>2016</v>
      </c>
      <c r="H3052" t="s">
        <v>20</v>
      </c>
      <c r="I3052">
        <v>1</v>
      </c>
      <c r="J3052" s="4">
        <v>16.32</v>
      </c>
      <c r="K3052" s="4">
        <v>16.32</v>
      </c>
    </row>
    <row r="3053" spans="1:11" x14ac:dyDescent="0.25">
      <c r="A3053" t="s">
        <v>9</v>
      </c>
      <c r="B3053" t="s">
        <v>14</v>
      </c>
      <c r="C3053" t="s">
        <v>11</v>
      </c>
      <c r="D3053" t="s">
        <v>473</v>
      </c>
      <c r="E3053" s="1">
        <v>42590</v>
      </c>
      <c r="F3053" s="1" t="str">
        <f>TEXT(Sales_tbl[[#This Row],[Order Date]],"MMM")</f>
        <v>Aug</v>
      </c>
      <c r="G3053" s="1" t="str">
        <f>TEXT(Sales_tbl[[#This Row],[Order Date]],"YYY")</f>
        <v>2016</v>
      </c>
      <c r="H3053" t="s">
        <v>20</v>
      </c>
      <c r="I3053">
        <v>9</v>
      </c>
      <c r="J3053" s="4">
        <v>16.32</v>
      </c>
      <c r="K3053" s="4">
        <v>146.88</v>
      </c>
    </row>
    <row r="3054" spans="1:11" x14ac:dyDescent="0.25">
      <c r="A3054" t="s">
        <v>16</v>
      </c>
      <c r="B3054" t="s">
        <v>17</v>
      </c>
      <c r="C3054" t="s">
        <v>18</v>
      </c>
      <c r="D3054" t="s">
        <v>153</v>
      </c>
      <c r="E3054" s="1">
        <v>42590</v>
      </c>
      <c r="F3054" s="1" t="str">
        <f>TEXT(Sales_tbl[[#This Row],[Order Date]],"MMM")</f>
        <v>Aug</v>
      </c>
      <c r="G3054" s="1" t="str">
        <f>TEXT(Sales_tbl[[#This Row],[Order Date]],"YYY")</f>
        <v>2016</v>
      </c>
      <c r="H3054" t="s">
        <v>13</v>
      </c>
      <c r="I3054">
        <v>2</v>
      </c>
      <c r="J3054" s="4">
        <v>12.42</v>
      </c>
      <c r="K3054" s="4">
        <v>24.84</v>
      </c>
    </row>
    <row r="3055" spans="1:11" x14ac:dyDescent="0.25">
      <c r="A3055" t="s">
        <v>9</v>
      </c>
      <c r="B3055" t="s">
        <v>14</v>
      </c>
      <c r="C3055" t="s">
        <v>11</v>
      </c>
      <c r="D3055" t="s">
        <v>83</v>
      </c>
      <c r="E3055" s="1">
        <v>42590</v>
      </c>
      <c r="F3055" s="1" t="str">
        <f>TEXT(Sales_tbl[[#This Row],[Order Date]],"MMM")</f>
        <v>Aug</v>
      </c>
      <c r="G3055" s="1" t="str">
        <f>TEXT(Sales_tbl[[#This Row],[Order Date]],"YYY")</f>
        <v>2016</v>
      </c>
      <c r="H3055" t="s">
        <v>27</v>
      </c>
      <c r="I3055">
        <v>5</v>
      </c>
      <c r="J3055" s="4">
        <v>53.35</v>
      </c>
      <c r="K3055" s="4">
        <v>266.75</v>
      </c>
    </row>
    <row r="3056" spans="1:11" x14ac:dyDescent="0.25">
      <c r="A3056" t="s">
        <v>46</v>
      </c>
      <c r="B3056" t="s">
        <v>10</v>
      </c>
      <c r="C3056" t="s">
        <v>11</v>
      </c>
      <c r="D3056" t="s">
        <v>219</v>
      </c>
      <c r="E3056" s="1">
        <v>42590</v>
      </c>
      <c r="F3056" s="1" t="str">
        <f>TEXT(Sales_tbl[[#This Row],[Order Date]],"MMM")</f>
        <v>Aug</v>
      </c>
      <c r="G3056" s="1" t="str">
        <f>TEXT(Sales_tbl[[#This Row],[Order Date]],"YYY")</f>
        <v>2016</v>
      </c>
      <c r="H3056" t="s">
        <v>24</v>
      </c>
      <c r="I3056">
        <v>6</v>
      </c>
      <c r="J3056" s="4">
        <v>17.829999999999998</v>
      </c>
      <c r="K3056" s="4">
        <v>106.97999999999999</v>
      </c>
    </row>
    <row r="3057" spans="1:11" x14ac:dyDescent="0.25">
      <c r="A3057" t="s">
        <v>25</v>
      </c>
      <c r="B3057" t="s">
        <v>17</v>
      </c>
      <c r="C3057" t="s">
        <v>18</v>
      </c>
      <c r="D3057" t="s">
        <v>487</v>
      </c>
      <c r="E3057" s="1">
        <v>42590</v>
      </c>
      <c r="F3057" s="1" t="str">
        <f>TEXT(Sales_tbl[[#This Row],[Order Date]],"MMM")</f>
        <v>Aug</v>
      </c>
      <c r="G3057" s="1" t="str">
        <f>TEXT(Sales_tbl[[#This Row],[Order Date]],"YYY")</f>
        <v>2016</v>
      </c>
      <c r="H3057" t="s">
        <v>24</v>
      </c>
      <c r="I3057">
        <v>4</v>
      </c>
      <c r="J3057" s="4">
        <v>17.829999999999998</v>
      </c>
      <c r="K3057" s="4">
        <v>71.319999999999993</v>
      </c>
    </row>
    <row r="3058" spans="1:11" x14ac:dyDescent="0.25">
      <c r="A3058" t="s">
        <v>9</v>
      </c>
      <c r="B3058" t="s">
        <v>21</v>
      </c>
      <c r="C3058" t="s">
        <v>11</v>
      </c>
      <c r="D3058" t="s">
        <v>233</v>
      </c>
      <c r="E3058" s="1">
        <v>42591</v>
      </c>
      <c r="F3058" s="1" t="str">
        <f>TEXT(Sales_tbl[[#This Row],[Order Date]],"MMM")</f>
        <v>Aug</v>
      </c>
      <c r="G3058" s="1" t="str">
        <f>TEXT(Sales_tbl[[#This Row],[Order Date]],"YYY")</f>
        <v>2016</v>
      </c>
      <c r="H3058" t="s">
        <v>13</v>
      </c>
      <c r="I3058">
        <v>6</v>
      </c>
      <c r="J3058" s="4">
        <v>12.42</v>
      </c>
      <c r="K3058" s="4">
        <v>74.52</v>
      </c>
    </row>
    <row r="3059" spans="1:11" x14ac:dyDescent="0.25">
      <c r="A3059" t="s">
        <v>16</v>
      </c>
      <c r="B3059" t="s">
        <v>34</v>
      </c>
      <c r="C3059" t="s">
        <v>18</v>
      </c>
      <c r="D3059" t="s">
        <v>276</v>
      </c>
      <c r="E3059" s="1">
        <v>42591</v>
      </c>
      <c r="F3059" s="1" t="str">
        <f>TEXT(Sales_tbl[[#This Row],[Order Date]],"MMM")</f>
        <v>Aug</v>
      </c>
      <c r="G3059" s="1" t="str">
        <f>TEXT(Sales_tbl[[#This Row],[Order Date]],"YYY")</f>
        <v>2016</v>
      </c>
      <c r="H3059" t="s">
        <v>13</v>
      </c>
      <c r="I3059">
        <v>10</v>
      </c>
      <c r="J3059" s="4">
        <v>12.42</v>
      </c>
      <c r="K3059" s="4">
        <v>124.2</v>
      </c>
    </row>
    <row r="3060" spans="1:11" x14ac:dyDescent="0.25">
      <c r="A3060" t="s">
        <v>46</v>
      </c>
      <c r="B3060" t="s">
        <v>21</v>
      </c>
      <c r="C3060" t="s">
        <v>11</v>
      </c>
      <c r="D3060" t="s">
        <v>327</v>
      </c>
      <c r="E3060" s="1">
        <v>42591</v>
      </c>
      <c r="F3060" s="1" t="str">
        <f>TEXT(Sales_tbl[[#This Row],[Order Date]],"MMM")</f>
        <v>Aug</v>
      </c>
      <c r="G3060" s="1" t="str">
        <f>TEXT(Sales_tbl[[#This Row],[Order Date]],"YYY")</f>
        <v>2016</v>
      </c>
      <c r="H3060" t="s">
        <v>27</v>
      </c>
      <c r="I3060">
        <v>5</v>
      </c>
      <c r="J3060" s="4">
        <v>53.35</v>
      </c>
      <c r="K3060" s="4">
        <v>266.75</v>
      </c>
    </row>
    <row r="3061" spans="1:11" x14ac:dyDescent="0.25">
      <c r="A3061" t="s">
        <v>9</v>
      </c>
      <c r="B3061" t="s">
        <v>14</v>
      </c>
      <c r="C3061" t="s">
        <v>11</v>
      </c>
      <c r="D3061" t="s">
        <v>145</v>
      </c>
      <c r="E3061" s="1">
        <v>42591</v>
      </c>
      <c r="F3061" s="1" t="str">
        <f>TEXT(Sales_tbl[[#This Row],[Order Date]],"MMM")</f>
        <v>Aug</v>
      </c>
      <c r="G3061" s="1" t="str">
        <f>TEXT(Sales_tbl[[#This Row],[Order Date]],"YYY")</f>
        <v>2016</v>
      </c>
      <c r="H3061" t="s">
        <v>13</v>
      </c>
      <c r="I3061">
        <v>10</v>
      </c>
      <c r="J3061" s="4">
        <v>12.42</v>
      </c>
      <c r="K3061" s="4">
        <v>124.2</v>
      </c>
    </row>
    <row r="3062" spans="1:11" x14ac:dyDescent="0.25">
      <c r="A3062" t="s">
        <v>25</v>
      </c>
      <c r="B3062" t="s">
        <v>17</v>
      </c>
      <c r="C3062" t="s">
        <v>18</v>
      </c>
      <c r="D3062" t="s">
        <v>294</v>
      </c>
      <c r="E3062" s="1">
        <v>42591</v>
      </c>
      <c r="F3062" s="1" t="str">
        <f>TEXT(Sales_tbl[[#This Row],[Order Date]],"MMM")</f>
        <v>Aug</v>
      </c>
      <c r="G3062" s="1" t="str">
        <f>TEXT(Sales_tbl[[#This Row],[Order Date]],"YYY")</f>
        <v>2016</v>
      </c>
      <c r="H3062" t="s">
        <v>13</v>
      </c>
      <c r="I3062">
        <v>10</v>
      </c>
      <c r="J3062" s="4">
        <v>12.42</v>
      </c>
      <c r="K3062" s="4">
        <v>124.2</v>
      </c>
    </row>
    <row r="3063" spans="1:11" x14ac:dyDescent="0.25">
      <c r="A3063" t="s">
        <v>30</v>
      </c>
      <c r="B3063" t="s">
        <v>21</v>
      </c>
      <c r="C3063" t="s">
        <v>11</v>
      </c>
      <c r="D3063" t="s">
        <v>535</v>
      </c>
      <c r="E3063" s="1">
        <v>42591</v>
      </c>
      <c r="F3063" s="1" t="str">
        <f>TEXT(Sales_tbl[[#This Row],[Order Date]],"MMM")</f>
        <v>Aug</v>
      </c>
      <c r="G3063" s="1" t="str">
        <f>TEXT(Sales_tbl[[#This Row],[Order Date]],"YYY")</f>
        <v>2016</v>
      </c>
      <c r="H3063" t="s">
        <v>13</v>
      </c>
      <c r="I3063">
        <v>3</v>
      </c>
      <c r="J3063" s="4">
        <v>12.42</v>
      </c>
      <c r="K3063" s="4">
        <v>37.26</v>
      </c>
    </row>
    <row r="3064" spans="1:11" x14ac:dyDescent="0.25">
      <c r="A3064" t="s">
        <v>25</v>
      </c>
      <c r="B3064" t="s">
        <v>52</v>
      </c>
      <c r="C3064" t="s">
        <v>18</v>
      </c>
      <c r="D3064" t="s">
        <v>187</v>
      </c>
      <c r="E3064" s="1">
        <v>42591</v>
      </c>
      <c r="F3064" s="1" t="str">
        <f>TEXT(Sales_tbl[[#This Row],[Order Date]],"MMM")</f>
        <v>Aug</v>
      </c>
      <c r="G3064" s="1" t="str">
        <f>TEXT(Sales_tbl[[#This Row],[Order Date]],"YYY")</f>
        <v>2016</v>
      </c>
      <c r="H3064" t="s">
        <v>13</v>
      </c>
      <c r="I3064">
        <v>6</v>
      </c>
      <c r="J3064" s="4">
        <v>12.42</v>
      </c>
      <c r="K3064" s="4">
        <v>74.52</v>
      </c>
    </row>
    <row r="3065" spans="1:11" x14ac:dyDescent="0.25">
      <c r="A3065" t="s">
        <v>25</v>
      </c>
      <c r="B3065" t="s">
        <v>52</v>
      </c>
      <c r="C3065" t="s">
        <v>18</v>
      </c>
      <c r="D3065" t="s">
        <v>114</v>
      </c>
      <c r="E3065" s="1">
        <v>42591</v>
      </c>
      <c r="F3065" s="1" t="str">
        <f>TEXT(Sales_tbl[[#This Row],[Order Date]],"MMM")</f>
        <v>Aug</v>
      </c>
      <c r="G3065" s="1" t="str">
        <f>TEXT(Sales_tbl[[#This Row],[Order Date]],"YYY")</f>
        <v>2016</v>
      </c>
      <c r="H3065" t="s">
        <v>24</v>
      </c>
      <c r="I3065">
        <v>9</v>
      </c>
      <c r="J3065" s="4">
        <v>17.829999999999998</v>
      </c>
      <c r="K3065" s="4">
        <v>160.46999999999997</v>
      </c>
    </row>
    <row r="3066" spans="1:11" x14ac:dyDescent="0.25">
      <c r="A3066" t="s">
        <v>16</v>
      </c>
      <c r="B3066" t="s">
        <v>17</v>
      </c>
      <c r="C3066" t="s">
        <v>18</v>
      </c>
      <c r="D3066" t="s">
        <v>222</v>
      </c>
      <c r="E3066" s="1">
        <v>42591</v>
      </c>
      <c r="F3066" s="1" t="str">
        <f>TEXT(Sales_tbl[[#This Row],[Order Date]],"MMM")</f>
        <v>Aug</v>
      </c>
      <c r="G3066" s="1" t="str">
        <f>TEXT(Sales_tbl[[#This Row],[Order Date]],"YYY")</f>
        <v>2016</v>
      </c>
      <c r="H3066" t="s">
        <v>27</v>
      </c>
      <c r="I3066">
        <v>8</v>
      </c>
      <c r="J3066" s="4">
        <v>53.35</v>
      </c>
      <c r="K3066" s="4">
        <v>426.8</v>
      </c>
    </row>
    <row r="3067" spans="1:11" x14ac:dyDescent="0.25">
      <c r="A3067" t="s">
        <v>25</v>
      </c>
      <c r="B3067" t="s">
        <v>52</v>
      </c>
      <c r="C3067" t="s">
        <v>18</v>
      </c>
      <c r="D3067" t="s">
        <v>292</v>
      </c>
      <c r="E3067" s="1">
        <v>42591</v>
      </c>
      <c r="F3067" s="1" t="str">
        <f>TEXT(Sales_tbl[[#This Row],[Order Date]],"MMM")</f>
        <v>Aug</v>
      </c>
      <c r="G3067" s="1" t="str">
        <f>TEXT(Sales_tbl[[#This Row],[Order Date]],"YYY")</f>
        <v>2016</v>
      </c>
      <c r="H3067" t="s">
        <v>27</v>
      </c>
      <c r="I3067">
        <v>1</v>
      </c>
      <c r="J3067" s="4">
        <v>53.35</v>
      </c>
      <c r="K3067" s="4">
        <v>53.35</v>
      </c>
    </row>
    <row r="3068" spans="1:11" x14ac:dyDescent="0.25">
      <c r="A3068" t="s">
        <v>9</v>
      </c>
      <c r="B3068" t="s">
        <v>10</v>
      </c>
      <c r="C3068" t="s">
        <v>11</v>
      </c>
      <c r="D3068" t="s">
        <v>491</v>
      </c>
      <c r="E3068" s="1">
        <v>42591</v>
      </c>
      <c r="F3068" s="1" t="str">
        <f>TEXT(Sales_tbl[[#This Row],[Order Date]],"MMM")</f>
        <v>Aug</v>
      </c>
      <c r="G3068" s="1" t="str">
        <f>TEXT(Sales_tbl[[#This Row],[Order Date]],"YYY")</f>
        <v>2016</v>
      </c>
      <c r="H3068" t="s">
        <v>13</v>
      </c>
      <c r="I3068">
        <v>1</v>
      </c>
      <c r="J3068" s="4">
        <v>12.42</v>
      </c>
      <c r="K3068" s="4">
        <v>12.42</v>
      </c>
    </row>
    <row r="3069" spans="1:11" x14ac:dyDescent="0.25">
      <c r="A3069" t="s">
        <v>9</v>
      </c>
      <c r="B3069" t="s">
        <v>10</v>
      </c>
      <c r="C3069" t="s">
        <v>11</v>
      </c>
      <c r="D3069" t="s">
        <v>342</v>
      </c>
      <c r="E3069" s="1">
        <v>42591</v>
      </c>
      <c r="F3069" s="1" t="str">
        <f>TEXT(Sales_tbl[[#This Row],[Order Date]],"MMM")</f>
        <v>Aug</v>
      </c>
      <c r="G3069" s="1" t="str">
        <f>TEXT(Sales_tbl[[#This Row],[Order Date]],"YYY")</f>
        <v>2016</v>
      </c>
      <c r="H3069" t="s">
        <v>24</v>
      </c>
      <c r="I3069">
        <v>3</v>
      </c>
      <c r="J3069" s="4">
        <v>17.829999999999998</v>
      </c>
      <c r="K3069" s="4">
        <v>53.489999999999995</v>
      </c>
    </row>
    <row r="3070" spans="1:11" x14ac:dyDescent="0.25">
      <c r="A3070" t="s">
        <v>9</v>
      </c>
      <c r="B3070" t="s">
        <v>21</v>
      </c>
      <c r="C3070" t="s">
        <v>11</v>
      </c>
      <c r="D3070" t="s">
        <v>58</v>
      </c>
      <c r="E3070" s="1">
        <v>42591</v>
      </c>
      <c r="F3070" s="1" t="str">
        <f>TEXT(Sales_tbl[[#This Row],[Order Date]],"MMM")</f>
        <v>Aug</v>
      </c>
      <c r="G3070" s="1" t="str">
        <f>TEXT(Sales_tbl[[#This Row],[Order Date]],"YYY")</f>
        <v>2016</v>
      </c>
      <c r="H3070" t="s">
        <v>13</v>
      </c>
      <c r="I3070">
        <v>7</v>
      </c>
      <c r="J3070" s="4">
        <v>12.42</v>
      </c>
      <c r="K3070" s="4">
        <v>86.94</v>
      </c>
    </row>
    <row r="3071" spans="1:11" x14ac:dyDescent="0.25">
      <c r="A3071" t="s">
        <v>9</v>
      </c>
      <c r="B3071" t="s">
        <v>10</v>
      </c>
      <c r="C3071" t="s">
        <v>11</v>
      </c>
      <c r="D3071" t="s">
        <v>472</v>
      </c>
      <c r="E3071" s="1">
        <v>42591</v>
      </c>
      <c r="F3071" s="1" t="str">
        <f>TEXT(Sales_tbl[[#This Row],[Order Date]],"MMM")</f>
        <v>Aug</v>
      </c>
      <c r="G3071" s="1" t="str">
        <f>TEXT(Sales_tbl[[#This Row],[Order Date]],"YYY")</f>
        <v>2016</v>
      </c>
      <c r="H3071" t="s">
        <v>13</v>
      </c>
      <c r="I3071">
        <v>2</v>
      </c>
      <c r="J3071" s="4">
        <v>12.42</v>
      </c>
      <c r="K3071" s="4">
        <v>24.84</v>
      </c>
    </row>
    <row r="3072" spans="1:11" x14ac:dyDescent="0.25">
      <c r="A3072" t="s">
        <v>9</v>
      </c>
      <c r="B3072" t="s">
        <v>14</v>
      </c>
      <c r="C3072" t="s">
        <v>11</v>
      </c>
      <c r="D3072" t="s">
        <v>290</v>
      </c>
      <c r="E3072" s="1">
        <v>42591</v>
      </c>
      <c r="F3072" s="1" t="str">
        <f>TEXT(Sales_tbl[[#This Row],[Order Date]],"MMM")</f>
        <v>Aug</v>
      </c>
      <c r="G3072" s="1" t="str">
        <f>TEXT(Sales_tbl[[#This Row],[Order Date]],"YYY")</f>
        <v>2016</v>
      </c>
      <c r="H3072" t="s">
        <v>24</v>
      </c>
      <c r="I3072">
        <v>9</v>
      </c>
      <c r="J3072" s="4">
        <v>17.829999999999998</v>
      </c>
      <c r="K3072" s="4">
        <v>160.46999999999997</v>
      </c>
    </row>
    <row r="3073" spans="1:11" x14ac:dyDescent="0.25">
      <c r="A3073" t="s">
        <v>25</v>
      </c>
      <c r="B3073" t="s">
        <v>34</v>
      </c>
      <c r="C3073" t="s">
        <v>18</v>
      </c>
      <c r="D3073" t="s">
        <v>251</v>
      </c>
      <c r="E3073" s="1">
        <v>42592</v>
      </c>
      <c r="F3073" s="1" t="str">
        <f>TEXT(Sales_tbl[[#This Row],[Order Date]],"MMM")</f>
        <v>Aug</v>
      </c>
      <c r="G3073" s="1" t="str">
        <f>TEXT(Sales_tbl[[#This Row],[Order Date]],"YYY")</f>
        <v>2016</v>
      </c>
      <c r="H3073" t="s">
        <v>27</v>
      </c>
      <c r="I3073">
        <v>10</v>
      </c>
      <c r="J3073" s="4">
        <v>53.35</v>
      </c>
      <c r="K3073" s="4">
        <v>533.5</v>
      </c>
    </row>
    <row r="3074" spans="1:11" x14ac:dyDescent="0.25">
      <c r="A3074" t="s">
        <v>9</v>
      </c>
      <c r="B3074" t="s">
        <v>14</v>
      </c>
      <c r="C3074" t="s">
        <v>11</v>
      </c>
      <c r="D3074" t="s">
        <v>412</v>
      </c>
      <c r="E3074" s="1">
        <v>42592</v>
      </c>
      <c r="F3074" s="1" t="str">
        <f>TEXT(Sales_tbl[[#This Row],[Order Date]],"MMM")</f>
        <v>Aug</v>
      </c>
      <c r="G3074" s="1" t="str">
        <f>TEXT(Sales_tbl[[#This Row],[Order Date]],"YYY")</f>
        <v>2016</v>
      </c>
      <c r="H3074" t="s">
        <v>13</v>
      </c>
      <c r="I3074">
        <v>10</v>
      </c>
      <c r="J3074" s="4">
        <v>12.42</v>
      </c>
      <c r="K3074" s="4">
        <v>124.2</v>
      </c>
    </row>
    <row r="3075" spans="1:11" x14ac:dyDescent="0.25">
      <c r="A3075" t="s">
        <v>46</v>
      </c>
      <c r="B3075" t="s">
        <v>14</v>
      </c>
      <c r="C3075" t="s">
        <v>11</v>
      </c>
      <c r="D3075" t="s">
        <v>252</v>
      </c>
      <c r="E3075" s="1">
        <v>42592</v>
      </c>
      <c r="F3075" s="1" t="str">
        <f>TEXT(Sales_tbl[[#This Row],[Order Date]],"MMM")</f>
        <v>Aug</v>
      </c>
      <c r="G3075" s="1" t="str">
        <f>TEXT(Sales_tbl[[#This Row],[Order Date]],"YYY")</f>
        <v>2016</v>
      </c>
      <c r="H3075" t="s">
        <v>20</v>
      </c>
      <c r="I3075">
        <v>7</v>
      </c>
      <c r="J3075" s="4">
        <v>16.32</v>
      </c>
      <c r="K3075" s="4">
        <v>114.24000000000001</v>
      </c>
    </row>
    <row r="3076" spans="1:11" x14ac:dyDescent="0.25">
      <c r="A3076" t="s">
        <v>9</v>
      </c>
      <c r="B3076" t="s">
        <v>14</v>
      </c>
      <c r="C3076" t="s">
        <v>11</v>
      </c>
      <c r="D3076" t="s">
        <v>427</v>
      </c>
      <c r="E3076" s="1">
        <v>42592</v>
      </c>
      <c r="F3076" s="1" t="str">
        <f>TEXT(Sales_tbl[[#This Row],[Order Date]],"MMM")</f>
        <v>Aug</v>
      </c>
      <c r="G3076" s="1" t="str">
        <f>TEXT(Sales_tbl[[#This Row],[Order Date]],"YYY")</f>
        <v>2016</v>
      </c>
      <c r="H3076" t="s">
        <v>27</v>
      </c>
      <c r="I3076">
        <v>6</v>
      </c>
      <c r="J3076" s="4">
        <v>53.35</v>
      </c>
      <c r="K3076" s="4">
        <v>320.10000000000002</v>
      </c>
    </row>
    <row r="3077" spans="1:11" x14ac:dyDescent="0.25">
      <c r="A3077" t="s">
        <v>9</v>
      </c>
      <c r="B3077" t="s">
        <v>14</v>
      </c>
      <c r="C3077" t="s">
        <v>11</v>
      </c>
      <c r="D3077" t="s">
        <v>245</v>
      </c>
      <c r="E3077" s="1">
        <v>42592</v>
      </c>
      <c r="F3077" s="1" t="str">
        <f>TEXT(Sales_tbl[[#This Row],[Order Date]],"MMM")</f>
        <v>Aug</v>
      </c>
      <c r="G3077" s="1" t="str">
        <f>TEXT(Sales_tbl[[#This Row],[Order Date]],"YYY")</f>
        <v>2016</v>
      </c>
      <c r="H3077" t="s">
        <v>13</v>
      </c>
      <c r="I3077">
        <v>7</v>
      </c>
      <c r="J3077" s="4">
        <v>12.42</v>
      </c>
      <c r="K3077" s="4">
        <v>86.94</v>
      </c>
    </row>
    <row r="3078" spans="1:11" x14ac:dyDescent="0.25">
      <c r="A3078" t="s">
        <v>16</v>
      </c>
      <c r="B3078" t="s">
        <v>34</v>
      </c>
      <c r="C3078" t="s">
        <v>18</v>
      </c>
      <c r="D3078" t="s">
        <v>314</v>
      </c>
      <c r="E3078" s="1">
        <v>42592</v>
      </c>
      <c r="F3078" s="1" t="str">
        <f>TEXT(Sales_tbl[[#This Row],[Order Date]],"MMM")</f>
        <v>Aug</v>
      </c>
      <c r="G3078" s="1" t="str">
        <f>TEXT(Sales_tbl[[#This Row],[Order Date]],"YYY")</f>
        <v>2016</v>
      </c>
      <c r="H3078" t="s">
        <v>24</v>
      </c>
      <c r="I3078">
        <v>7</v>
      </c>
      <c r="J3078" s="4">
        <v>17.829999999999998</v>
      </c>
      <c r="K3078" s="4">
        <v>124.80999999999999</v>
      </c>
    </row>
    <row r="3079" spans="1:11" x14ac:dyDescent="0.25">
      <c r="A3079" t="s">
        <v>16</v>
      </c>
      <c r="B3079" t="s">
        <v>52</v>
      </c>
      <c r="C3079" t="s">
        <v>18</v>
      </c>
      <c r="D3079" t="s">
        <v>420</v>
      </c>
      <c r="E3079" s="1">
        <v>42592</v>
      </c>
      <c r="F3079" s="1" t="str">
        <f>TEXT(Sales_tbl[[#This Row],[Order Date]],"MMM")</f>
        <v>Aug</v>
      </c>
      <c r="G3079" s="1" t="str">
        <f>TEXT(Sales_tbl[[#This Row],[Order Date]],"YYY")</f>
        <v>2016</v>
      </c>
      <c r="H3079" t="s">
        <v>13</v>
      </c>
      <c r="I3079">
        <v>6</v>
      </c>
      <c r="J3079" s="4">
        <v>12.42</v>
      </c>
      <c r="K3079" s="4">
        <v>74.52</v>
      </c>
    </row>
    <row r="3080" spans="1:11" x14ac:dyDescent="0.25">
      <c r="A3080" t="s">
        <v>9</v>
      </c>
      <c r="B3080" t="s">
        <v>68</v>
      </c>
      <c r="C3080" t="s">
        <v>11</v>
      </c>
      <c r="D3080" t="s">
        <v>304</v>
      </c>
      <c r="E3080" s="1">
        <v>42592</v>
      </c>
      <c r="F3080" s="1" t="str">
        <f>TEXT(Sales_tbl[[#This Row],[Order Date]],"MMM")</f>
        <v>Aug</v>
      </c>
      <c r="G3080" s="1" t="str">
        <f>TEXT(Sales_tbl[[#This Row],[Order Date]],"YYY")</f>
        <v>2016</v>
      </c>
      <c r="H3080" t="s">
        <v>13</v>
      </c>
      <c r="I3080">
        <v>5</v>
      </c>
      <c r="J3080" s="4">
        <v>12.42</v>
      </c>
      <c r="K3080" s="4">
        <v>62.1</v>
      </c>
    </row>
    <row r="3081" spans="1:11" x14ac:dyDescent="0.25">
      <c r="A3081" t="s">
        <v>9</v>
      </c>
      <c r="B3081" t="s">
        <v>14</v>
      </c>
      <c r="C3081" t="s">
        <v>11</v>
      </c>
      <c r="D3081" t="s">
        <v>353</v>
      </c>
      <c r="E3081" s="1">
        <v>42592</v>
      </c>
      <c r="F3081" s="1" t="str">
        <f>TEXT(Sales_tbl[[#This Row],[Order Date]],"MMM")</f>
        <v>Aug</v>
      </c>
      <c r="G3081" s="1" t="str">
        <f>TEXT(Sales_tbl[[#This Row],[Order Date]],"YYY")</f>
        <v>2016</v>
      </c>
      <c r="H3081" t="s">
        <v>13</v>
      </c>
      <c r="I3081">
        <v>3</v>
      </c>
      <c r="J3081" s="4">
        <v>12.42</v>
      </c>
      <c r="K3081" s="4">
        <v>37.26</v>
      </c>
    </row>
    <row r="3082" spans="1:11" x14ac:dyDescent="0.25">
      <c r="A3082" t="s">
        <v>9</v>
      </c>
      <c r="B3082" t="s">
        <v>14</v>
      </c>
      <c r="C3082" t="s">
        <v>11</v>
      </c>
      <c r="D3082" t="s">
        <v>84</v>
      </c>
      <c r="E3082" s="1">
        <v>42592</v>
      </c>
      <c r="F3082" s="1" t="str">
        <f>TEXT(Sales_tbl[[#This Row],[Order Date]],"MMM")</f>
        <v>Aug</v>
      </c>
      <c r="G3082" s="1" t="str">
        <f>TEXT(Sales_tbl[[#This Row],[Order Date]],"YYY")</f>
        <v>2016</v>
      </c>
      <c r="H3082" t="s">
        <v>27</v>
      </c>
      <c r="I3082">
        <v>4</v>
      </c>
      <c r="J3082" s="4">
        <v>53.35</v>
      </c>
      <c r="K3082" s="4">
        <v>213.4</v>
      </c>
    </row>
    <row r="3083" spans="1:11" x14ac:dyDescent="0.25">
      <c r="A3083" t="s">
        <v>30</v>
      </c>
      <c r="B3083" t="s">
        <v>21</v>
      </c>
      <c r="C3083" t="s">
        <v>11</v>
      </c>
      <c r="D3083" t="s">
        <v>518</v>
      </c>
      <c r="E3083" s="1">
        <v>42592</v>
      </c>
      <c r="F3083" s="1" t="str">
        <f>TEXT(Sales_tbl[[#This Row],[Order Date]],"MMM")</f>
        <v>Aug</v>
      </c>
      <c r="G3083" s="1" t="str">
        <f>TEXT(Sales_tbl[[#This Row],[Order Date]],"YYY")</f>
        <v>2016</v>
      </c>
      <c r="H3083" t="s">
        <v>24</v>
      </c>
      <c r="I3083">
        <v>6</v>
      </c>
      <c r="J3083" s="4">
        <v>17.829999999999998</v>
      </c>
      <c r="K3083" s="4">
        <v>106.97999999999999</v>
      </c>
    </row>
    <row r="3084" spans="1:11" x14ac:dyDescent="0.25">
      <c r="A3084" t="s">
        <v>46</v>
      </c>
      <c r="B3084" t="s">
        <v>68</v>
      </c>
      <c r="C3084" t="s">
        <v>11</v>
      </c>
      <c r="D3084" t="s">
        <v>469</v>
      </c>
      <c r="E3084" s="1">
        <v>42593</v>
      </c>
      <c r="F3084" s="1" t="str">
        <f>TEXT(Sales_tbl[[#This Row],[Order Date]],"MMM")</f>
        <v>Aug</v>
      </c>
      <c r="G3084" s="1" t="str">
        <f>TEXT(Sales_tbl[[#This Row],[Order Date]],"YYY")</f>
        <v>2016</v>
      </c>
      <c r="H3084" t="s">
        <v>20</v>
      </c>
      <c r="I3084">
        <v>7</v>
      </c>
      <c r="J3084" s="4">
        <v>16.32</v>
      </c>
      <c r="K3084" s="4">
        <v>114.24000000000001</v>
      </c>
    </row>
    <row r="3085" spans="1:11" x14ac:dyDescent="0.25">
      <c r="A3085" t="s">
        <v>46</v>
      </c>
      <c r="B3085" t="s">
        <v>10</v>
      </c>
      <c r="C3085" t="s">
        <v>11</v>
      </c>
      <c r="D3085" t="s">
        <v>44</v>
      </c>
      <c r="E3085" s="1">
        <v>42593</v>
      </c>
      <c r="F3085" s="1" t="str">
        <f>TEXT(Sales_tbl[[#This Row],[Order Date]],"MMM")</f>
        <v>Aug</v>
      </c>
      <c r="G3085" s="1" t="str">
        <f>TEXT(Sales_tbl[[#This Row],[Order Date]],"YYY")</f>
        <v>2016</v>
      </c>
      <c r="H3085" t="s">
        <v>13</v>
      </c>
      <c r="I3085">
        <v>8</v>
      </c>
      <c r="J3085" s="4">
        <v>12.42</v>
      </c>
      <c r="K3085" s="4">
        <v>99.36</v>
      </c>
    </row>
    <row r="3086" spans="1:11" x14ac:dyDescent="0.25">
      <c r="A3086" t="s">
        <v>25</v>
      </c>
      <c r="B3086" t="s">
        <v>17</v>
      </c>
      <c r="C3086" t="s">
        <v>18</v>
      </c>
      <c r="D3086" t="s">
        <v>501</v>
      </c>
      <c r="E3086" s="1">
        <v>42593</v>
      </c>
      <c r="F3086" s="1" t="str">
        <f>TEXT(Sales_tbl[[#This Row],[Order Date]],"MMM")</f>
        <v>Aug</v>
      </c>
      <c r="G3086" s="1" t="str">
        <f>TEXT(Sales_tbl[[#This Row],[Order Date]],"YYY")</f>
        <v>2016</v>
      </c>
      <c r="H3086" t="s">
        <v>24</v>
      </c>
      <c r="I3086">
        <v>5</v>
      </c>
      <c r="J3086" s="4">
        <v>17.829999999999998</v>
      </c>
      <c r="K3086" s="4">
        <v>89.149999999999991</v>
      </c>
    </row>
    <row r="3087" spans="1:11" x14ac:dyDescent="0.25">
      <c r="A3087" t="s">
        <v>9</v>
      </c>
      <c r="B3087" t="s">
        <v>10</v>
      </c>
      <c r="C3087" t="s">
        <v>11</v>
      </c>
      <c r="D3087" t="s">
        <v>355</v>
      </c>
      <c r="E3087" s="1">
        <v>42593</v>
      </c>
      <c r="F3087" s="1" t="str">
        <f>TEXT(Sales_tbl[[#This Row],[Order Date]],"MMM")</f>
        <v>Aug</v>
      </c>
      <c r="G3087" s="1" t="str">
        <f>TEXT(Sales_tbl[[#This Row],[Order Date]],"YYY")</f>
        <v>2016</v>
      </c>
      <c r="H3087" t="s">
        <v>24</v>
      </c>
      <c r="I3087">
        <v>2</v>
      </c>
      <c r="J3087" s="4">
        <v>17.829999999999998</v>
      </c>
      <c r="K3087" s="4">
        <v>35.659999999999997</v>
      </c>
    </row>
    <row r="3088" spans="1:11" x14ac:dyDescent="0.25">
      <c r="A3088" t="s">
        <v>25</v>
      </c>
      <c r="B3088" t="s">
        <v>34</v>
      </c>
      <c r="C3088" t="s">
        <v>18</v>
      </c>
      <c r="D3088" t="s">
        <v>314</v>
      </c>
      <c r="E3088" s="1">
        <v>42593</v>
      </c>
      <c r="F3088" s="1" t="str">
        <f>TEXT(Sales_tbl[[#This Row],[Order Date]],"MMM")</f>
        <v>Aug</v>
      </c>
      <c r="G3088" s="1" t="str">
        <f>TEXT(Sales_tbl[[#This Row],[Order Date]],"YYY")</f>
        <v>2016</v>
      </c>
      <c r="H3088" t="s">
        <v>13</v>
      </c>
      <c r="I3088">
        <v>10</v>
      </c>
      <c r="J3088" s="4">
        <v>12.42</v>
      </c>
      <c r="K3088" s="4">
        <v>124.2</v>
      </c>
    </row>
    <row r="3089" spans="1:11" x14ac:dyDescent="0.25">
      <c r="A3089" t="s">
        <v>25</v>
      </c>
      <c r="B3089" t="s">
        <v>52</v>
      </c>
      <c r="C3089" t="s">
        <v>18</v>
      </c>
      <c r="D3089" t="s">
        <v>202</v>
      </c>
      <c r="E3089" s="1">
        <v>42593</v>
      </c>
      <c r="F3089" s="1" t="str">
        <f>TEXT(Sales_tbl[[#This Row],[Order Date]],"MMM")</f>
        <v>Aug</v>
      </c>
      <c r="G3089" s="1" t="str">
        <f>TEXT(Sales_tbl[[#This Row],[Order Date]],"YYY")</f>
        <v>2016</v>
      </c>
      <c r="H3089" t="s">
        <v>24</v>
      </c>
      <c r="I3089">
        <v>5</v>
      </c>
      <c r="J3089" s="4">
        <v>17.829999999999998</v>
      </c>
      <c r="K3089" s="4">
        <v>89.149999999999991</v>
      </c>
    </row>
    <row r="3090" spans="1:11" x14ac:dyDescent="0.25">
      <c r="A3090" t="s">
        <v>16</v>
      </c>
      <c r="B3090" t="s">
        <v>122</v>
      </c>
      <c r="C3090" t="s">
        <v>18</v>
      </c>
      <c r="D3090" t="s">
        <v>498</v>
      </c>
      <c r="E3090" s="1">
        <v>42593</v>
      </c>
      <c r="F3090" s="1" t="str">
        <f>TEXT(Sales_tbl[[#This Row],[Order Date]],"MMM")</f>
        <v>Aug</v>
      </c>
      <c r="G3090" s="1" t="str">
        <f>TEXT(Sales_tbl[[#This Row],[Order Date]],"YYY")</f>
        <v>2016</v>
      </c>
      <c r="H3090" t="s">
        <v>20</v>
      </c>
      <c r="I3090">
        <v>9</v>
      </c>
      <c r="J3090" s="4">
        <v>16.32</v>
      </c>
      <c r="K3090" s="4">
        <v>146.88</v>
      </c>
    </row>
    <row r="3091" spans="1:11" x14ac:dyDescent="0.25">
      <c r="A3091" t="s">
        <v>25</v>
      </c>
      <c r="B3091" t="s">
        <v>122</v>
      </c>
      <c r="C3091" t="s">
        <v>18</v>
      </c>
      <c r="D3091" t="s">
        <v>550</v>
      </c>
      <c r="E3091" s="1">
        <v>42593</v>
      </c>
      <c r="F3091" s="1" t="str">
        <f>TEXT(Sales_tbl[[#This Row],[Order Date]],"MMM")</f>
        <v>Aug</v>
      </c>
      <c r="G3091" s="1" t="str">
        <f>TEXT(Sales_tbl[[#This Row],[Order Date]],"YYY")</f>
        <v>2016</v>
      </c>
      <c r="H3091" t="s">
        <v>13</v>
      </c>
      <c r="I3091">
        <v>4</v>
      </c>
      <c r="J3091" s="4">
        <v>12.42</v>
      </c>
      <c r="K3091" s="4">
        <v>49.68</v>
      </c>
    </row>
    <row r="3092" spans="1:11" x14ac:dyDescent="0.25">
      <c r="A3092" t="s">
        <v>16</v>
      </c>
      <c r="B3092" t="s">
        <v>17</v>
      </c>
      <c r="C3092" t="s">
        <v>18</v>
      </c>
      <c r="D3092" t="s">
        <v>40</v>
      </c>
      <c r="E3092" s="1">
        <v>42593</v>
      </c>
      <c r="F3092" s="1" t="str">
        <f>TEXT(Sales_tbl[[#This Row],[Order Date]],"MMM")</f>
        <v>Aug</v>
      </c>
      <c r="G3092" s="1" t="str">
        <f>TEXT(Sales_tbl[[#This Row],[Order Date]],"YYY")</f>
        <v>2016</v>
      </c>
      <c r="H3092" t="s">
        <v>13</v>
      </c>
      <c r="I3092">
        <v>10</v>
      </c>
      <c r="J3092" s="4">
        <v>12.42</v>
      </c>
      <c r="K3092" s="4">
        <v>124.2</v>
      </c>
    </row>
    <row r="3093" spans="1:11" x14ac:dyDescent="0.25">
      <c r="A3093" t="s">
        <v>9</v>
      </c>
      <c r="B3093" t="s">
        <v>10</v>
      </c>
      <c r="C3093" t="s">
        <v>11</v>
      </c>
      <c r="D3093" t="s">
        <v>457</v>
      </c>
      <c r="E3093" s="1">
        <v>42593</v>
      </c>
      <c r="F3093" s="1" t="str">
        <f>TEXT(Sales_tbl[[#This Row],[Order Date]],"MMM")</f>
        <v>Aug</v>
      </c>
      <c r="G3093" s="1" t="str">
        <f>TEXT(Sales_tbl[[#This Row],[Order Date]],"YYY")</f>
        <v>2016</v>
      </c>
      <c r="H3093" t="s">
        <v>13</v>
      </c>
      <c r="I3093">
        <v>10</v>
      </c>
      <c r="J3093" s="4">
        <v>12.42</v>
      </c>
      <c r="K3093" s="4">
        <v>124.2</v>
      </c>
    </row>
    <row r="3094" spans="1:11" x14ac:dyDescent="0.25">
      <c r="A3094" t="s">
        <v>9</v>
      </c>
      <c r="B3094" t="s">
        <v>14</v>
      </c>
      <c r="C3094" t="s">
        <v>11</v>
      </c>
      <c r="D3094" t="s">
        <v>343</v>
      </c>
      <c r="E3094" s="1">
        <v>42593</v>
      </c>
      <c r="F3094" s="1" t="str">
        <f>TEXT(Sales_tbl[[#This Row],[Order Date]],"MMM")</f>
        <v>Aug</v>
      </c>
      <c r="G3094" s="1" t="str">
        <f>TEXT(Sales_tbl[[#This Row],[Order Date]],"YYY")</f>
        <v>2016</v>
      </c>
      <c r="H3094" t="s">
        <v>20</v>
      </c>
      <c r="I3094">
        <v>8</v>
      </c>
      <c r="J3094" s="4">
        <v>16.32</v>
      </c>
      <c r="K3094" s="4">
        <v>130.56</v>
      </c>
    </row>
    <row r="3095" spans="1:11" x14ac:dyDescent="0.25">
      <c r="A3095" t="s">
        <v>16</v>
      </c>
      <c r="B3095" t="s">
        <v>34</v>
      </c>
      <c r="C3095" t="s">
        <v>18</v>
      </c>
      <c r="D3095" t="s">
        <v>328</v>
      </c>
      <c r="E3095" s="1">
        <v>42594</v>
      </c>
      <c r="F3095" s="1" t="str">
        <f>TEXT(Sales_tbl[[#This Row],[Order Date]],"MMM")</f>
        <v>Aug</v>
      </c>
      <c r="G3095" s="1" t="str">
        <f>TEXT(Sales_tbl[[#This Row],[Order Date]],"YYY")</f>
        <v>2016</v>
      </c>
      <c r="H3095" t="s">
        <v>27</v>
      </c>
      <c r="I3095">
        <v>2</v>
      </c>
      <c r="J3095" s="4">
        <v>53.35</v>
      </c>
      <c r="K3095" s="4">
        <v>106.7</v>
      </c>
    </row>
    <row r="3096" spans="1:11" x14ac:dyDescent="0.25">
      <c r="A3096" t="s">
        <v>9</v>
      </c>
      <c r="B3096" t="s">
        <v>14</v>
      </c>
      <c r="C3096" t="s">
        <v>11</v>
      </c>
      <c r="D3096" t="s">
        <v>375</v>
      </c>
      <c r="E3096" s="1">
        <v>42594</v>
      </c>
      <c r="F3096" s="1" t="str">
        <f>TEXT(Sales_tbl[[#This Row],[Order Date]],"MMM")</f>
        <v>Aug</v>
      </c>
      <c r="G3096" s="1" t="str">
        <f>TEXT(Sales_tbl[[#This Row],[Order Date]],"YYY")</f>
        <v>2016</v>
      </c>
      <c r="H3096" t="s">
        <v>13</v>
      </c>
      <c r="I3096">
        <v>5</v>
      </c>
      <c r="J3096" s="4">
        <v>12.42</v>
      </c>
      <c r="K3096" s="4">
        <v>62.1</v>
      </c>
    </row>
    <row r="3097" spans="1:11" x14ac:dyDescent="0.25">
      <c r="A3097" t="s">
        <v>25</v>
      </c>
      <c r="B3097" t="s">
        <v>17</v>
      </c>
      <c r="C3097" t="s">
        <v>18</v>
      </c>
      <c r="D3097" t="s">
        <v>262</v>
      </c>
      <c r="E3097" s="1">
        <v>42594</v>
      </c>
      <c r="F3097" s="1" t="str">
        <f>TEXT(Sales_tbl[[#This Row],[Order Date]],"MMM")</f>
        <v>Aug</v>
      </c>
      <c r="G3097" s="1" t="str">
        <f>TEXT(Sales_tbl[[#This Row],[Order Date]],"YYY")</f>
        <v>2016</v>
      </c>
      <c r="H3097" t="s">
        <v>20</v>
      </c>
      <c r="I3097">
        <v>2</v>
      </c>
      <c r="J3097" s="4">
        <v>16.32</v>
      </c>
      <c r="K3097" s="4">
        <v>32.64</v>
      </c>
    </row>
    <row r="3098" spans="1:11" x14ac:dyDescent="0.25">
      <c r="A3098" t="s">
        <v>25</v>
      </c>
      <c r="B3098" t="s">
        <v>17</v>
      </c>
      <c r="C3098" t="s">
        <v>18</v>
      </c>
      <c r="D3098" t="s">
        <v>418</v>
      </c>
      <c r="E3098" s="1">
        <v>42594</v>
      </c>
      <c r="F3098" s="1" t="str">
        <f>TEXT(Sales_tbl[[#This Row],[Order Date]],"MMM")</f>
        <v>Aug</v>
      </c>
      <c r="G3098" s="1" t="str">
        <f>TEXT(Sales_tbl[[#This Row],[Order Date]],"YYY")</f>
        <v>2016</v>
      </c>
      <c r="H3098" t="s">
        <v>13</v>
      </c>
      <c r="I3098">
        <v>4</v>
      </c>
      <c r="J3098" s="4">
        <v>12.42</v>
      </c>
      <c r="K3098" s="4">
        <v>49.68</v>
      </c>
    </row>
    <row r="3099" spans="1:11" x14ac:dyDescent="0.25">
      <c r="A3099" t="s">
        <v>25</v>
      </c>
      <c r="B3099" t="s">
        <v>34</v>
      </c>
      <c r="C3099" t="s">
        <v>18</v>
      </c>
      <c r="D3099" t="s">
        <v>437</v>
      </c>
      <c r="E3099" s="1">
        <v>42594</v>
      </c>
      <c r="F3099" s="1" t="str">
        <f>TEXT(Sales_tbl[[#This Row],[Order Date]],"MMM")</f>
        <v>Aug</v>
      </c>
      <c r="G3099" s="1" t="str">
        <f>TEXT(Sales_tbl[[#This Row],[Order Date]],"YYY")</f>
        <v>2016</v>
      </c>
      <c r="H3099" t="s">
        <v>27</v>
      </c>
      <c r="I3099">
        <v>5</v>
      </c>
      <c r="J3099" s="4">
        <v>53.35</v>
      </c>
      <c r="K3099" s="4">
        <v>266.75</v>
      </c>
    </row>
    <row r="3100" spans="1:11" x14ac:dyDescent="0.25">
      <c r="A3100" t="s">
        <v>30</v>
      </c>
      <c r="B3100" t="s">
        <v>10</v>
      </c>
      <c r="C3100" t="s">
        <v>11</v>
      </c>
      <c r="D3100" t="s">
        <v>532</v>
      </c>
      <c r="E3100" s="1">
        <v>42594</v>
      </c>
      <c r="F3100" s="1" t="str">
        <f>TEXT(Sales_tbl[[#This Row],[Order Date]],"MMM")</f>
        <v>Aug</v>
      </c>
      <c r="G3100" s="1" t="str">
        <f>TEXT(Sales_tbl[[#This Row],[Order Date]],"YYY")</f>
        <v>2016</v>
      </c>
      <c r="H3100" t="s">
        <v>20</v>
      </c>
      <c r="I3100">
        <v>9</v>
      </c>
      <c r="J3100" s="4">
        <v>16.32</v>
      </c>
      <c r="K3100" s="4">
        <v>146.88</v>
      </c>
    </row>
    <row r="3101" spans="1:11" x14ac:dyDescent="0.25">
      <c r="A3101" t="s">
        <v>9</v>
      </c>
      <c r="B3101" t="s">
        <v>14</v>
      </c>
      <c r="C3101" t="s">
        <v>11</v>
      </c>
      <c r="D3101" t="s">
        <v>134</v>
      </c>
      <c r="E3101" s="1">
        <v>42594</v>
      </c>
      <c r="F3101" s="1" t="str">
        <f>TEXT(Sales_tbl[[#This Row],[Order Date]],"MMM")</f>
        <v>Aug</v>
      </c>
      <c r="G3101" s="1" t="str">
        <f>TEXT(Sales_tbl[[#This Row],[Order Date]],"YYY")</f>
        <v>2016</v>
      </c>
      <c r="H3101" t="s">
        <v>27</v>
      </c>
      <c r="I3101">
        <v>5</v>
      </c>
      <c r="J3101" s="4">
        <v>53.35</v>
      </c>
      <c r="K3101" s="4">
        <v>266.75</v>
      </c>
    </row>
    <row r="3102" spans="1:11" x14ac:dyDescent="0.25">
      <c r="A3102" t="s">
        <v>30</v>
      </c>
      <c r="B3102" t="s">
        <v>10</v>
      </c>
      <c r="C3102" t="s">
        <v>11</v>
      </c>
      <c r="D3102" t="s">
        <v>149</v>
      </c>
      <c r="E3102" s="1">
        <v>42594</v>
      </c>
      <c r="F3102" s="1" t="str">
        <f>TEXT(Sales_tbl[[#This Row],[Order Date]],"MMM")</f>
        <v>Aug</v>
      </c>
      <c r="G3102" s="1" t="str">
        <f>TEXT(Sales_tbl[[#This Row],[Order Date]],"YYY")</f>
        <v>2016</v>
      </c>
      <c r="H3102" t="s">
        <v>20</v>
      </c>
      <c r="I3102">
        <v>10</v>
      </c>
      <c r="J3102" s="4">
        <v>16.32</v>
      </c>
      <c r="K3102" s="4">
        <v>163.19999999999999</v>
      </c>
    </row>
    <row r="3103" spans="1:11" x14ac:dyDescent="0.25">
      <c r="A3103" t="s">
        <v>16</v>
      </c>
      <c r="B3103" t="s">
        <v>52</v>
      </c>
      <c r="C3103" t="s">
        <v>18</v>
      </c>
      <c r="D3103" t="s">
        <v>360</v>
      </c>
      <c r="E3103" s="1">
        <v>42594</v>
      </c>
      <c r="F3103" s="1" t="str">
        <f>TEXT(Sales_tbl[[#This Row],[Order Date]],"MMM")</f>
        <v>Aug</v>
      </c>
      <c r="G3103" s="1" t="str">
        <f>TEXT(Sales_tbl[[#This Row],[Order Date]],"YYY")</f>
        <v>2016</v>
      </c>
      <c r="H3103" t="s">
        <v>13</v>
      </c>
      <c r="I3103">
        <v>8</v>
      </c>
      <c r="J3103" s="4">
        <v>12.42</v>
      </c>
      <c r="K3103" s="4">
        <v>99.36</v>
      </c>
    </row>
    <row r="3104" spans="1:11" x14ac:dyDescent="0.25">
      <c r="A3104" t="s">
        <v>25</v>
      </c>
      <c r="B3104" t="s">
        <v>34</v>
      </c>
      <c r="C3104" t="s">
        <v>18</v>
      </c>
      <c r="D3104" t="s">
        <v>97</v>
      </c>
      <c r="E3104" s="1">
        <v>42594</v>
      </c>
      <c r="F3104" s="1" t="str">
        <f>TEXT(Sales_tbl[[#This Row],[Order Date]],"MMM")</f>
        <v>Aug</v>
      </c>
      <c r="G3104" s="1" t="str">
        <f>TEXT(Sales_tbl[[#This Row],[Order Date]],"YYY")</f>
        <v>2016</v>
      </c>
      <c r="H3104" t="s">
        <v>24</v>
      </c>
      <c r="I3104">
        <v>9</v>
      </c>
      <c r="J3104" s="4">
        <v>17.829999999999998</v>
      </c>
      <c r="K3104" s="4">
        <v>160.46999999999997</v>
      </c>
    </row>
    <row r="3105" spans="1:11" x14ac:dyDescent="0.25">
      <c r="A3105" t="s">
        <v>46</v>
      </c>
      <c r="B3105" t="s">
        <v>14</v>
      </c>
      <c r="C3105" t="s">
        <v>11</v>
      </c>
      <c r="D3105" t="s">
        <v>143</v>
      </c>
      <c r="E3105" s="1">
        <v>42594</v>
      </c>
      <c r="F3105" s="1" t="str">
        <f>TEXT(Sales_tbl[[#This Row],[Order Date]],"MMM")</f>
        <v>Aug</v>
      </c>
      <c r="G3105" s="1" t="str">
        <f>TEXT(Sales_tbl[[#This Row],[Order Date]],"YYY")</f>
        <v>2016</v>
      </c>
      <c r="H3105" t="s">
        <v>20</v>
      </c>
      <c r="I3105">
        <v>3</v>
      </c>
      <c r="J3105" s="4">
        <v>16.32</v>
      </c>
      <c r="K3105" s="4">
        <v>48.96</v>
      </c>
    </row>
    <row r="3106" spans="1:11" x14ac:dyDescent="0.25">
      <c r="A3106" t="s">
        <v>25</v>
      </c>
      <c r="B3106" t="s">
        <v>34</v>
      </c>
      <c r="C3106" t="s">
        <v>18</v>
      </c>
      <c r="D3106" t="s">
        <v>278</v>
      </c>
      <c r="E3106" s="1">
        <v>42594</v>
      </c>
      <c r="F3106" s="1" t="str">
        <f>TEXT(Sales_tbl[[#This Row],[Order Date]],"MMM")</f>
        <v>Aug</v>
      </c>
      <c r="G3106" s="1" t="str">
        <f>TEXT(Sales_tbl[[#This Row],[Order Date]],"YYY")</f>
        <v>2016</v>
      </c>
      <c r="H3106" t="s">
        <v>13</v>
      </c>
      <c r="I3106">
        <v>6</v>
      </c>
      <c r="J3106" s="4">
        <v>12.42</v>
      </c>
      <c r="K3106" s="4">
        <v>74.52</v>
      </c>
    </row>
    <row r="3107" spans="1:11" x14ac:dyDescent="0.25">
      <c r="A3107" t="s">
        <v>9</v>
      </c>
      <c r="B3107" t="s">
        <v>14</v>
      </c>
      <c r="C3107" t="s">
        <v>11</v>
      </c>
      <c r="D3107" t="s">
        <v>200</v>
      </c>
      <c r="E3107" s="1">
        <v>42595</v>
      </c>
      <c r="F3107" s="1" t="str">
        <f>TEXT(Sales_tbl[[#This Row],[Order Date]],"MMM")</f>
        <v>Aug</v>
      </c>
      <c r="G3107" s="1" t="str">
        <f>TEXT(Sales_tbl[[#This Row],[Order Date]],"YYY")</f>
        <v>2016</v>
      </c>
      <c r="H3107" t="s">
        <v>13</v>
      </c>
      <c r="I3107">
        <v>2</v>
      </c>
      <c r="J3107" s="4">
        <v>12.42</v>
      </c>
      <c r="K3107" s="4">
        <v>24.84</v>
      </c>
    </row>
    <row r="3108" spans="1:11" x14ac:dyDescent="0.25">
      <c r="A3108" t="s">
        <v>25</v>
      </c>
      <c r="B3108" t="s">
        <v>17</v>
      </c>
      <c r="C3108" t="s">
        <v>18</v>
      </c>
      <c r="D3108" t="s">
        <v>41</v>
      </c>
      <c r="E3108" s="1">
        <v>42595</v>
      </c>
      <c r="F3108" s="1" t="str">
        <f>TEXT(Sales_tbl[[#This Row],[Order Date]],"MMM")</f>
        <v>Aug</v>
      </c>
      <c r="G3108" s="1" t="str">
        <f>TEXT(Sales_tbl[[#This Row],[Order Date]],"YYY")</f>
        <v>2016</v>
      </c>
      <c r="H3108" t="s">
        <v>13</v>
      </c>
      <c r="I3108">
        <v>8</v>
      </c>
      <c r="J3108" s="4">
        <v>12.42</v>
      </c>
      <c r="K3108" s="4">
        <v>99.36</v>
      </c>
    </row>
    <row r="3109" spans="1:11" x14ac:dyDescent="0.25">
      <c r="A3109" t="s">
        <v>25</v>
      </c>
      <c r="B3109" t="s">
        <v>34</v>
      </c>
      <c r="C3109" t="s">
        <v>18</v>
      </c>
      <c r="D3109" t="s">
        <v>247</v>
      </c>
      <c r="E3109" s="1">
        <v>42595</v>
      </c>
      <c r="F3109" s="1" t="str">
        <f>TEXT(Sales_tbl[[#This Row],[Order Date]],"MMM")</f>
        <v>Aug</v>
      </c>
      <c r="G3109" s="1" t="str">
        <f>TEXT(Sales_tbl[[#This Row],[Order Date]],"YYY")</f>
        <v>2016</v>
      </c>
      <c r="H3109" t="s">
        <v>20</v>
      </c>
      <c r="I3109">
        <v>10</v>
      </c>
      <c r="J3109" s="4">
        <v>16.32</v>
      </c>
      <c r="K3109" s="4">
        <v>163.19999999999999</v>
      </c>
    </row>
    <row r="3110" spans="1:11" x14ac:dyDescent="0.25">
      <c r="A3110" t="s">
        <v>25</v>
      </c>
      <c r="B3110" t="s">
        <v>52</v>
      </c>
      <c r="C3110" t="s">
        <v>18</v>
      </c>
      <c r="D3110" t="s">
        <v>138</v>
      </c>
      <c r="E3110" s="1">
        <v>42595</v>
      </c>
      <c r="F3110" s="1" t="str">
        <f>TEXT(Sales_tbl[[#This Row],[Order Date]],"MMM")</f>
        <v>Aug</v>
      </c>
      <c r="G3110" s="1" t="str">
        <f>TEXT(Sales_tbl[[#This Row],[Order Date]],"YYY")</f>
        <v>2016</v>
      </c>
      <c r="H3110" t="s">
        <v>20</v>
      </c>
      <c r="I3110">
        <v>8</v>
      </c>
      <c r="J3110" s="4">
        <v>16.32</v>
      </c>
      <c r="K3110" s="4">
        <v>130.56</v>
      </c>
    </row>
    <row r="3111" spans="1:11" x14ac:dyDescent="0.25">
      <c r="A3111" t="s">
        <v>25</v>
      </c>
      <c r="B3111" t="s">
        <v>34</v>
      </c>
      <c r="C3111" t="s">
        <v>18</v>
      </c>
      <c r="D3111" t="s">
        <v>526</v>
      </c>
      <c r="E3111" s="1">
        <v>42595</v>
      </c>
      <c r="F3111" s="1" t="str">
        <f>TEXT(Sales_tbl[[#This Row],[Order Date]],"MMM")</f>
        <v>Aug</v>
      </c>
      <c r="G3111" s="1" t="str">
        <f>TEXT(Sales_tbl[[#This Row],[Order Date]],"YYY")</f>
        <v>2016</v>
      </c>
      <c r="H3111" t="s">
        <v>27</v>
      </c>
      <c r="I3111">
        <v>6</v>
      </c>
      <c r="J3111" s="4">
        <v>53.35</v>
      </c>
      <c r="K3111" s="4">
        <v>320.10000000000002</v>
      </c>
    </row>
    <row r="3112" spans="1:11" x14ac:dyDescent="0.25">
      <c r="A3112" t="s">
        <v>25</v>
      </c>
      <c r="B3112" t="s">
        <v>17</v>
      </c>
      <c r="C3112" t="s">
        <v>18</v>
      </c>
      <c r="D3112" t="s">
        <v>466</v>
      </c>
      <c r="E3112" s="1">
        <v>42595</v>
      </c>
      <c r="F3112" s="1" t="str">
        <f>TEXT(Sales_tbl[[#This Row],[Order Date]],"MMM")</f>
        <v>Aug</v>
      </c>
      <c r="G3112" s="1" t="str">
        <f>TEXT(Sales_tbl[[#This Row],[Order Date]],"YYY")</f>
        <v>2016</v>
      </c>
      <c r="H3112" t="s">
        <v>13</v>
      </c>
      <c r="I3112">
        <v>4</v>
      </c>
      <c r="J3112" s="4">
        <v>12.42</v>
      </c>
      <c r="K3112" s="4">
        <v>49.68</v>
      </c>
    </row>
    <row r="3113" spans="1:11" x14ac:dyDescent="0.25">
      <c r="A3113" t="s">
        <v>46</v>
      </c>
      <c r="B3113" t="s">
        <v>10</v>
      </c>
      <c r="C3113" t="s">
        <v>11</v>
      </c>
      <c r="D3113" t="s">
        <v>207</v>
      </c>
      <c r="E3113" s="1">
        <v>42595</v>
      </c>
      <c r="F3113" s="1" t="str">
        <f>TEXT(Sales_tbl[[#This Row],[Order Date]],"MMM")</f>
        <v>Aug</v>
      </c>
      <c r="G3113" s="1" t="str">
        <f>TEXT(Sales_tbl[[#This Row],[Order Date]],"YYY")</f>
        <v>2016</v>
      </c>
      <c r="H3113" t="s">
        <v>13</v>
      </c>
      <c r="I3113">
        <v>2</v>
      </c>
      <c r="J3113" s="4">
        <v>12.42</v>
      </c>
      <c r="K3113" s="4">
        <v>24.84</v>
      </c>
    </row>
    <row r="3114" spans="1:11" x14ac:dyDescent="0.25">
      <c r="A3114" t="s">
        <v>46</v>
      </c>
      <c r="B3114" t="s">
        <v>14</v>
      </c>
      <c r="C3114" t="s">
        <v>11</v>
      </c>
      <c r="D3114" t="s">
        <v>412</v>
      </c>
      <c r="E3114" s="1">
        <v>42595</v>
      </c>
      <c r="F3114" s="1" t="str">
        <f>TEXT(Sales_tbl[[#This Row],[Order Date]],"MMM")</f>
        <v>Aug</v>
      </c>
      <c r="G3114" s="1" t="str">
        <f>TEXT(Sales_tbl[[#This Row],[Order Date]],"YYY")</f>
        <v>2016</v>
      </c>
      <c r="H3114" t="s">
        <v>27</v>
      </c>
      <c r="I3114">
        <v>5</v>
      </c>
      <c r="J3114" s="4">
        <v>53.35</v>
      </c>
      <c r="K3114" s="4">
        <v>266.75</v>
      </c>
    </row>
    <row r="3115" spans="1:11" x14ac:dyDescent="0.25">
      <c r="A3115" t="s">
        <v>16</v>
      </c>
      <c r="B3115" t="s">
        <v>17</v>
      </c>
      <c r="C3115" t="s">
        <v>18</v>
      </c>
      <c r="D3115" t="s">
        <v>66</v>
      </c>
      <c r="E3115" s="1">
        <v>42595</v>
      </c>
      <c r="F3115" s="1" t="str">
        <f>TEXT(Sales_tbl[[#This Row],[Order Date]],"MMM")</f>
        <v>Aug</v>
      </c>
      <c r="G3115" s="1" t="str">
        <f>TEXT(Sales_tbl[[#This Row],[Order Date]],"YYY")</f>
        <v>2016</v>
      </c>
      <c r="H3115" t="s">
        <v>20</v>
      </c>
      <c r="I3115">
        <v>2</v>
      </c>
      <c r="J3115" s="4">
        <v>16.32</v>
      </c>
      <c r="K3115" s="4">
        <v>32.64</v>
      </c>
    </row>
    <row r="3116" spans="1:11" x14ac:dyDescent="0.25">
      <c r="A3116" t="s">
        <v>16</v>
      </c>
      <c r="B3116" t="s">
        <v>122</v>
      </c>
      <c r="C3116" t="s">
        <v>18</v>
      </c>
      <c r="D3116" t="s">
        <v>550</v>
      </c>
      <c r="E3116" s="1">
        <v>42595</v>
      </c>
      <c r="F3116" s="1" t="str">
        <f>TEXT(Sales_tbl[[#This Row],[Order Date]],"MMM")</f>
        <v>Aug</v>
      </c>
      <c r="G3116" s="1" t="str">
        <f>TEXT(Sales_tbl[[#This Row],[Order Date]],"YYY")</f>
        <v>2016</v>
      </c>
      <c r="H3116" t="s">
        <v>13</v>
      </c>
      <c r="I3116">
        <v>3</v>
      </c>
      <c r="J3116" s="4">
        <v>12.42</v>
      </c>
      <c r="K3116" s="4">
        <v>37.26</v>
      </c>
    </row>
    <row r="3117" spans="1:11" x14ac:dyDescent="0.25">
      <c r="A3117" t="s">
        <v>46</v>
      </c>
      <c r="B3117" t="s">
        <v>21</v>
      </c>
      <c r="C3117" t="s">
        <v>11</v>
      </c>
      <c r="D3117" t="s">
        <v>517</v>
      </c>
      <c r="E3117" s="1">
        <v>42595</v>
      </c>
      <c r="F3117" s="1" t="str">
        <f>TEXT(Sales_tbl[[#This Row],[Order Date]],"MMM")</f>
        <v>Aug</v>
      </c>
      <c r="G3117" s="1" t="str">
        <f>TEXT(Sales_tbl[[#This Row],[Order Date]],"YYY")</f>
        <v>2016</v>
      </c>
      <c r="H3117" t="s">
        <v>24</v>
      </c>
      <c r="I3117">
        <v>10</v>
      </c>
      <c r="J3117" s="4">
        <v>17.829999999999998</v>
      </c>
      <c r="K3117" s="4">
        <v>178.29999999999998</v>
      </c>
    </row>
    <row r="3118" spans="1:11" x14ac:dyDescent="0.25">
      <c r="A3118" t="s">
        <v>9</v>
      </c>
      <c r="B3118" t="s">
        <v>14</v>
      </c>
      <c r="C3118" t="s">
        <v>11</v>
      </c>
      <c r="D3118" t="s">
        <v>51</v>
      </c>
      <c r="E3118" s="1">
        <v>42595</v>
      </c>
      <c r="F3118" s="1" t="str">
        <f>TEXT(Sales_tbl[[#This Row],[Order Date]],"MMM")</f>
        <v>Aug</v>
      </c>
      <c r="G3118" s="1" t="str">
        <f>TEXT(Sales_tbl[[#This Row],[Order Date]],"YYY")</f>
        <v>2016</v>
      </c>
      <c r="H3118" t="s">
        <v>20</v>
      </c>
      <c r="I3118">
        <v>2</v>
      </c>
      <c r="J3118" s="4">
        <v>16.32</v>
      </c>
      <c r="K3118" s="4">
        <v>32.64</v>
      </c>
    </row>
    <row r="3119" spans="1:11" x14ac:dyDescent="0.25">
      <c r="A3119" t="s">
        <v>30</v>
      </c>
      <c r="B3119" t="s">
        <v>10</v>
      </c>
      <c r="C3119" t="s">
        <v>11</v>
      </c>
      <c r="D3119" t="s">
        <v>172</v>
      </c>
      <c r="E3119" s="1">
        <v>42595</v>
      </c>
      <c r="F3119" s="1" t="str">
        <f>TEXT(Sales_tbl[[#This Row],[Order Date]],"MMM")</f>
        <v>Aug</v>
      </c>
      <c r="G3119" s="1" t="str">
        <f>TEXT(Sales_tbl[[#This Row],[Order Date]],"YYY")</f>
        <v>2016</v>
      </c>
      <c r="H3119" t="s">
        <v>24</v>
      </c>
      <c r="I3119">
        <v>1</v>
      </c>
      <c r="J3119" s="4">
        <v>17.829999999999998</v>
      </c>
      <c r="K3119" s="4">
        <v>17.829999999999998</v>
      </c>
    </row>
    <row r="3120" spans="1:11" x14ac:dyDescent="0.25">
      <c r="A3120" t="s">
        <v>9</v>
      </c>
      <c r="B3120" t="s">
        <v>21</v>
      </c>
      <c r="C3120" t="s">
        <v>11</v>
      </c>
      <c r="D3120" t="s">
        <v>274</v>
      </c>
      <c r="E3120" s="1">
        <v>42595</v>
      </c>
      <c r="F3120" s="1" t="str">
        <f>TEXT(Sales_tbl[[#This Row],[Order Date]],"MMM")</f>
        <v>Aug</v>
      </c>
      <c r="G3120" s="1" t="str">
        <f>TEXT(Sales_tbl[[#This Row],[Order Date]],"YYY")</f>
        <v>2016</v>
      </c>
      <c r="H3120" t="s">
        <v>24</v>
      </c>
      <c r="I3120">
        <v>6</v>
      </c>
      <c r="J3120" s="4">
        <v>17.829999999999998</v>
      </c>
      <c r="K3120" s="4">
        <v>106.97999999999999</v>
      </c>
    </row>
    <row r="3121" spans="1:11" x14ac:dyDescent="0.25">
      <c r="A3121" t="s">
        <v>25</v>
      </c>
      <c r="B3121" t="s">
        <v>34</v>
      </c>
      <c r="C3121" t="s">
        <v>18</v>
      </c>
      <c r="D3121" t="s">
        <v>352</v>
      </c>
      <c r="E3121" s="1">
        <v>42595</v>
      </c>
      <c r="F3121" s="1" t="str">
        <f>TEXT(Sales_tbl[[#This Row],[Order Date]],"MMM")</f>
        <v>Aug</v>
      </c>
      <c r="G3121" s="1" t="str">
        <f>TEXT(Sales_tbl[[#This Row],[Order Date]],"YYY")</f>
        <v>2016</v>
      </c>
      <c r="H3121" t="s">
        <v>13</v>
      </c>
      <c r="I3121">
        <v>6</v>
      </c>
      <c r="J3121" s="4">
        <v>12.42</v>
      </c>
      <c r="K3121" s="4">
        <v>74.52</v>
      </c>
    </row>
    <row r="3122" spans="1:11" x14ac:dyDescent="0.25">
      <c r="A3122" t="s">
        <v>30</v>
      </c>
      <c r="B3122" t="s">
        <v>10</v>
      </c>
      <c r="C3122" t="s">
        <v>11</v>
      </c>
      <c r="D3122" t="s">
        <v>370</v>
      </c>
      <c r="E3122" s="1">
        <v>42595</v>
      </c>
      <c r="F3122" s="1" t="str">
        <f>TEXT(Sales_tbl[[#This Row],[Order Date]],"MMM")</f>
        <v>Aug</v>
      </c>
      <c r="G3122" s="1" t="str">
        <f>TEXT(Sales_tbl[[#This Row],[Order Date]],"YYY")</f>
        <v>2016</v>
      </c>
      <c r="H3122" t="s">
        <v>20</v>
      </c>
      <c r="I3122">
        <v>9</v>
      </c>
      <c r="J3122" s="4">
        <v>16.32</v>
      </c>
      <c r="K3122" s="4">
        <v>146.88</v>
      </c>
    </row>
    <row r="3123" spans="1:11" x14ac:dyDescent="0.25">
      <c r="A3123" t="s">
        <v>16</v>
      </c>
      <c r="B3123" t="s">
        <v>17</v>
      </c>
      <c r="C3123" t="s">
        <v>18</v>
      </c>
      <c r="D3123" t="s">
        <v>71</v>
      </c>
      <c r="E3123" s="1">
        <v>42595</v>
      </c>
      <c r="F3123" s="1" t="str">
        <f>TEXT(Sales_tbl[[#This Row],[Order Date]],"MMM")</f>
        <v>Aug</v>
      </c>
      <c r="G3123" s="1" t="str">
        <f>TEXT(Sales_tbl[[#This Row],[Order Date]],"YYY")</f>
        <v>2016</v>
      </c>
      <c r="H3123" t="s">
        <v>24</v>
      </c>
      <c r="I3123">
        <v>2</v>
      </c>
      <c r="J3123" s="4">
        <v>17.829999999999998</v>
      </c>
      <c r="K3123" s="4">
        <v>35.659999999999997</v>
      </c>
    </row>
    <row r="3124" spans="1:11" x14ac:dyDescent="0.25">
      <c r="A3124" t="s">
        <v>16</v>
      </c>
      <c r="B3124" t="s">
        <v>34</v>
      </c>
      <c r="C3124" t="s">
        <v>18</v>
      </c>
      <c r="D3124" t="s">
        <v>551</v>
      </c>
      <c r="E3124" s="1">
        <v>42595</v>
      </c>
      <c r="F3124" s="1" t="str">
        <f>TEXT(Sales_tbl[[#This Row],[Order Date]],"MMM")</f>
        <v>Aug</v>
      </c>
      <c r="G3124" s="1" t="str">
        <f>TEXT(Sales_tbl[[#This Row],[Order Date]],"YYY")</f>
        <v>2016</v>
      </c>
      <c r="H3124" t="s">
        <v>13</v>
      </c>
      <c r="I3124">
        <v>7</v>
      </c>
      <c r="J3124" s="4">
        <v>12.42</v>
      </c>
      <c r="K3124" s="4">
        <v>86.94</v>
      </c>
    </row>
    <row r="3125" spans="1:11" x14ac:dyDescent="0.25">
      <c r="A3125" t="s">
        <v>9</v>
      </c>
      <c r="B3125" t="s">
        <v>68</v>
      </c>
      <c r="C3125" t="s">
        <v>11</v>
      </c>
      <c r="D3125" t="s">
        <v>361</v>
      </c>
      <c r="E3125" s="1">
        <v>42595</v>
      </c>
      <c r="F3125" s="1" t="str">
        <f>TEXT(Sales_tbl[[#This Row],[Order Date]],"MMM")</f>
        <v>Aug</v>
      </c>
      <c r="G3125" s="1" t="str">
        <f>TEXT(Sales_tbl[[#This Row],[Order Date]],"YYY")</f>
        <v>2016</v>
      </c>
      <c r="H3125" t="s">
        <v>13</v>
      </c>
      <c r="I3125">
        <v>1</v>
      </c>
      <c r="J3125" s="4">
        <v>12.42</v>
      </c>
      <c r="K3125" s="4">
        <v>12.42</v>
      </c>
    </row>
    <row r="3126" spans="1:11" x14ac:dyDescent="0.25">
      <c r="A3126" t="s">
        <v>25</v>
      </c>
      <c r="B3126" t="s">
        <v>52</v>
      </c>
      <c r="C3126" t="s">
        <v>18</v>
      </c>
      <c r="D3126" t="s">
        <v>188</v>
      </c>
      <c r="E3126" s="1">
        <v>42595</v>
      </c>
      <c r="F3126" s="1" t="str">
        <f>TEXT(Sales_tbl[[#This Row],[Order Date]],"MMM")</f>
        <v>Aug</v>
      </c>
      <c r="G3126" s="1" t="str">
        <f>TEXT(Sales_tbl[[#This Row],[Order Date]],"YYY")</f>
        <v>2016</v>
      </c>
      <c r="H3126" t="s">
        <v>20</v>
      </c>
      <c r="I3126">
        <v>4</v>
      </c>
      <c r="J3126" s="4">
        <v>16.32</v>
      </c>
      <c r="K3126" s="4">
        <v>65.28</v>
      </c>
    </row>
    <row r="3127" spans="1:11" x14ac:dyDescent="0.25">
      <c r="A3127" t="s">
        <v>9</v>
      </c>
      <c r="B3127" t="s">
        <v>68</v>
      </c>
      <c r="C3127" t="s">
        <v>11</v>
      </c>
      <c r="D3127" t="s">
        <v>399</v>
      </c>
      <c r="E3127" s="1">
        <v>42596</v>
      </c>
      <c r="F3127" s="1" t="str">
        <f>TEXT(Sales_tbl[[#This Row],[Order Date]],"MMM")</f>
        <v>Aug</v>
      </c>
      <c r="G3127" s="1" t="str">
        <f>TEXT(Sales_tbl[[#This Row],[Order Date]],"YYY")</f>
        <v>2016</v>
      </c>
      <c r="H3127" t="s">
        <v>13</v>
      </c>
      <c r="I3127">
        <v>4</v>
      </c>
      <c r="J3127" s="4">
        <v>12.42</v>
      </c>
      <c r="K3127" s="4">
        <v>49.68</v>
      </c>
    </row>
    <row r="3128" spans="1:11" x14ac:dyDescent="0.25">
      <c r="A3128" t="s">
        <v>9</v>
      </c>
      <c r="B3128" t="s">
        <v>14</v>
      </c>
      <c r="C3128" t="s">
        <v>11</v>
      </c>
      <c r="D3128" t="s">
        <v>545</v>
      </c>
      <c r="E3128" s="1">
        <v>42596</v>
      </c>
      <c r="F3128" s="1" t="str">
        <f>TEXT(Sales_tbl[[#This Row],[Order Date]],"MMM")</f>
        <v>Aug</v>
      </c>
      <c r="G3128" s="1" t="str">
        <f>TEXT(Sales_tbl[[#This Row],[Order Date]],"YYY")</f>
        <v>2016</v>
      </c>
      <c r="H3128" t="s">
        <v>13</v>
      </c>
      <c r="I3128">
        <v>4</v>
      </c>
      <c r="J3128" s="4">
        <v>12.42</v>
      </c>
      <c r="K3128" s="4">
        <v>49.68</v>
      </c>
    </row>
    <row r="3129" spans="1:11" x14ac:dyDescent="0.25">
      <c r="A3129" t="s">
        <v>9</v>
      </c>
      <c r="B3129" t="s">
        <v>10</v>
      </c>
      <c r="C3129" t="s">
        <v>11</v>
      </c>
      <c r="D3129" t="s">
        <v>263</v>
      </c>
      <c r="E3129" s="1">
        <v>42596</v>
      </c>
      <c r="F3129" s="1" t="str">
        <f>TEXT(Sales_tbl[[#This Row],[Order Date]],"MMM")</f>
        <v>Aug</v>
      </c>
      <c r="G3129" s="1" t="str">
        <f>TEXT(Sales_tbl[[#This Row],[Order Date]],"YYY")</f>
        <v>2016</v>
      </c>
      <c r="H3129" t="s">
        <v>13</v>
      </c>
      <c r="I3129">
        <v>10</v>
      </c>
      <c r="J3129" s="4">
        <v>12.42</v>
      </c>
      <c r="K3129" s="4">
        <v>124.2</v>
      </c>
    </row>
    <row r="3130" spans="1:11" x14ac:dyDescent="0.25">
      <c r="A3130" t="s">
        <v>30</v>
      </c>
      <c r="B3130" t="s">
        <v>10</v>
      </c>
      <c r="C3130" t="s">
        <v>11</v>
      </c>
      <c r="D3130" t="s">
        <v>12</v>
      </c>
      <c r="E3130" s="1">
        <v>42596</v>
      </c>
      <c r="F3130" s="1" t="str">
        <f>TEXT(Sales_tbl[[#This Row],[Order Date]],"MMM")</f>
        <v>Aug</v>
      </c>
      <c r="G3130" s="1" t="str">
        <f>TEXT(Sales_tbl[[#This Row],[Order Date]],"YYY")</f>
        <v>2016</v>
      </c>
      <c r="H3130" t="s">
        <v>27</v>
      </c>
      <c r="I3130">
        <v>5</v>
      </c>
      <c r="J3130" s="4">
        <v>53.35</v>
      </c>
      <c r="K3130" s="4">
        <v>266.75</v>
      </c>
    </row>
    <row r="3131" spans="1:11" x14ac:dyDescent="0.25">
      <c r="A3131" t="s">
        <v>16</v>
      </c>
      <c r="B3131" t="s">
        <v>34</v>
      </c>
      <c r="C3131" t="s">
        <v>18</v>
      </c>
      <c r="D3131" t="s">
        <v>526</v>
      </c>
      <c r="E3131" s="1">
        <v>42596</v>
      </c>
      <c r="F3131" s="1" t="str">
        <f>TEXT(Sales_tbl[[#This Row],[Order Date]],"MMM")</f>
        <v>Aug</v>
      </c>
      <c r="G3131" s="1" t="str">
        <f>TEXT(Sales_tbl[[#This Row],[Order Date]],"YYY")</f>
        <v>2016</v>
      </c>
      <c r="H3131" t="s">
        <v>24</v>
      </c>
      <c r="I3131">
        <v>5</v>
      </c>
      <c r="J3131" s="4">
        <v>17.829999999999998</v>
      </c>
      <c r="K3131" s="4">
        <v>89.149999999999991</v>
      </c>
    </row>
    <row r="3132" spans="1:11" x14ac:dyDescent="0.25">
      <c r="A3132" t="s">
        <v>25</v>
      </c>
      <c r="B3132" t="s">
        <v>17</v>
      </c>
      <c r="C3132" t="s">
        <v>18</v>
      </c>
      <c r="D3132" t="s">
        <v>280</v>
      </c>
      <c r="E3132" s="1">
        <v>42596</v>
      </c>
      <c r="F3132" s="1" t="str">
        <f>TEXT(Sales_tbl[[#This Row],[Order Date]],"MMM")</f>
        <v>Aug</v>
      </c>
      <c r="G3132" s="1" t="str">
        <f>TEXT(Sales_tbl[[#This Row],[Order Date]],"YYY")</f>
        <v>2016</v>
      </c>
      <c r="H3132" t="s">
        <v>13</v>
      </c>
      <c r="I3132">
        <v>1</v>
      </c>
      <c r="J3132" s="4">
        <v>12.42</v>
      </c>
      <c r="K3132" s="4">
        <v>12.42</v>
      </c>
    </row>
    <row r="3133" spans="1:11" x14ac:dyDescent="0.25">
      <c r="A3133" t="s">
        <v>9</v>
      </c>
      <c r="B3133" t="s">
        <v>21</v>
      </c>
      <c r="C3133" t="s">
        <v>11</v>
      </c>
      <c r="D3133" t="s">
        <v>234</v>
      </c>
      <c r="E3133" s="1">
        <v>42596</v>
      </c>
      <c r="F3133" s="1" t="str">
        <f>TEXT(Sales_tbl[[#This Row],[Order Date]],"MMM")</f>
        <v>Aug</v>
      </c>
      <c r="G3133" s="1" t="str">
        <f>TEXT(Sales_tbl[[#This Row],[Order Date]],"YYY")</f>
        <v>2016</v>
      </c>
      <c r="H3133" t="s">
        <v>13</v>
      </c>
      <c r="I3133">
        <v>10</v>
      </c>
      <c r="J3133" s="4">
        <v>12.42</v>
      </c>
      <c r="K3133" s="4">
        <v>124.2</v>
      </c>
    </row>
    <row r="3134" spans="1:11" x14ac:dyDescent="0.25">
      <c r="A3134" t="s">
        <v>30</v>
      </c>
      <c r="B3134" t="s">
        <v>14</v>
      </c>
      <c r="C3134" t="s">
        <v>11</v>
      </c>
      <c r="D3134" t="s">
        <v>512</v>
      </c>
      <c r="E3134" s="1">
        <v>42596</v>
      </c>
      <c r="F3134" s="1" t="str">
        <f>TEXT(Sales_tbl[[#This Row],[Order Date]],"MMM")</f>
        <v>Aug</v>
      </c>
      <c r="G3134" s="1" t="str">
        <f>TEXT(Sales_tbl[[#This Row],[Order Date]],"YYY")</f>
        <v>2016</v>
      </c>
      <c r="H3134" t="s">
        <v>13</v>
      </c>
      <c r="I3134">
        <v>5</v>
      </c>
      <c r="J3134" s="4">
        <v>12.42</v>
      </c>
      <c r="K3134" s="4">
        <v>62.1</v>
      </c>
    </row>
    <row r="3135" spans="1:11" x14ac:dyDescent="0.25">
      <c r="A3135" t="s">
        <v>9</v>
      </c>
      <c r="B3135" t="s">
        <v>14</v>
      </c>
      <c r="C3135" t="s">
        <v>11</v>
      </c>
      <c r="D3135" t="s">
        <v>31</v>
      </c>
      <c r="E3135" s="1">
        <v>42596</v>
      </c>
      <c r="F3135" s="1" t="str">
        <f>TEXT(Sales_tbl[[#This Row],[Order Date]],"MMM")</f>
        <v>Aug</v>
      </c>
      <c r="G3135" s="1" t="str">
        <f>TEXT(Sales_tbl[[#This Row],[Order Date]],"YYY")</f>
        <v>2016</v>
      </c>
      <c r="H3135" t="s">
        <v>24</v>
      </c>
      <c r="I3135">
        <v>6</v>
      </c>
      <c r="J3135" s="4">
        <v>17.829999999999998</v>
      </c>
      <c r="K3135" s="4">
        <v>106.97999999999999</v>
      </c>
    </row>
    <row r="3136" spans="1:11" x14ac:dyDescent="0.25">
      <c r="A3136" t="s">
        <v>46</v>
      </c>
      <c r="B3136" t="s">
        <v>21</v>
      </c>
      <c r="C3136" t="s">
        <v>11</v>
      </c>
      <c r="D3136" t="s">
        <v>404</v>
      </c>
      <c r="E3136" s="1">
        <v>42596</v>
      </c>
      <c r="F3136" s="1" t="str">
        <f>TEXT(Sales_tbl[[#This Row],[Order Date]],"MMM")</f>
        <v>Aug</v>
      </c>
      <c r="G3136" s="1" t="str">
        <f>TEXT(Sales_tbl[[#This Row],[Order Date]],"YYY")</f>
        <v>2016</v>
      </c>
      <c r="H3136" t="s">
        <v>13</v>
      </c>
      <c r="I3136">
        <v>3</v>
      </c>
      <c r="J3136" s="4">
        <v>12.42</v>
      </c>
      <c r="K3136" s="4">
        <v>37.26</v>
      </c>
    </row>
    <row r="3137" spans="1:11" x14ac:dyDescent="0.25">
      <c r="A3137" t="s">
        <v>16</v>
      </c>
      <c r="B3137" t="s">
        <v>52</v>
      </c>
      <c r="C3137" t="s">
        <v>18</v>
      </c>
      <c r="D3137" t="s">
        <v>202</v>
      </c>
      <c r="E3137" s="1">
        <v>42596</v>
      </c>
      <c r="F3137" s="1" t="str">
        <f>TEXT(Sales_tbl[[#This Row],[Order Date]],"MMM")</f>
        <v>Aug</v>
      </c>
      <c r="G3137" s="1" t="str">
        <f>TEXT(Sales_tbl[[#This Row],[Order Date]],"YYY")</f>
        <v>2016</v>
      </c>
      <c r="H3137" t="s">
        <v>27</v>
      </c>
      <c r="I3137">
        <v>9</v>
      </c>
      <c r="J3137" s="4">
        <v>53.35</v>
      </c>
      <c r="K3137" s="4">
        <v>480.15000000000003</v>
      </c>
    </row>
    <row r="3138" spans="1:11" x14ac:dyDescent="0.25">
      <c r="A3138" t="s">
        <v>9</v>
      </c>
      <c r="B3138" t="s">
        <v>10</v>
      </c>
      <c r="C3138" t="s">
        <v>11</v>
      </c>
      <c r="D3138" t="s">
        <v>409</v>
      </c>
      <c r="E3138" s="1">
        <v>42596</v>
      </c>
      <c r="F3138" s="1" t="str">
        <f>TEXT(Sales_tbl[[#This Row],[Order Date]],"MMM")</f>
        <v>Aug</v>
      </c>
      <c r="G3138" s="1" t="str">
        <f>TEXT(Sales_tbl[[#This Row],[Order Date]],"YYY")</f>
        <v>2016</v>
      </c>
      <c r="H3138" t="s">
        <v>20</v>
      </c>
      <c r="I3138">
        <v>6</v>
      </c>
      <c r="J3138" s="4">
        <v>16.32</v>
      </c>
      <c r="K3138" s="4">
        <v>97.92</v>
      </c>
    </row>
    <row r="3139" spans="1:11" x14ac:dyDescent="0.25">
      <c r="A3139" t="s">
        <v>16</v>
      </c>
      <c r="B3139" t="s">
        <v>34</v>
      </c>
      <c r="C3139" t="s">
        <v>18</v>
      </c>
      <c r="D3139" t="s">
        <v>267</v>
      </c>
      <c r="E3139" s="1">
        <v>42596</v>
      </c>
      <c r="F3139" s="1" t="str">
        <f>TEXT(Sales_tbl[[#This Row],[Order Date]],"MMM")</f>
        <v>Aug</v>
      </c>
      <c r="G3139" s="1" t="str">
        <f>TEXT(Sales_tbl[[#This Row],[Order Date]],"YYY")</f>
        <v>2016</v>
      </c>
      <c r="H3139" t="s">
        <v>24</v>
      </c>
      <c r="I3139">
        <v>3</v>
      </c>
      <c r="J3139" s="4">
        <v>17.829999999999998</v>
      </c>
      <c r="K3139" s="4">
        <v>53.489999999999995</v>
      </c>
    </row>
    <row r="3140" spans="1:11" x14ac:dyDescent="0.25">
      <c r="A3140" t="s">
        <v>16</v>
      </c>
      <c r="B3140" t="s">
        <v>17</v>
      </c>
      <c r="C3140" t="s">
        <v>18</v>
      </c>
      <c r="D3140" t="s">
        <v>324</v>
      </c>
      <c r="E3140" s="1">
        <v>42597</v>
      </c>
      <c r="F3140" s="1" t="str">
        <f>TEXT(Sales_tbl[[#This Row],[Order Date]],"MMM")</f>
        <v>Aug</v>
      </c>
      <c r="G3140" s="1" t="str">
        <f>TEXT(Sales_tbl[[#This Row],[Order Date]],"YYY")</f>
        <v>2016</v>
      </c>
      <c r="H3140" t="s">
        <v>24</v>
      </c>
      <c r="I3140">
        <v>6</v>
      </c>
      <c r="J3140" s="4">
        <v>17.829999999999998</v>
      </c>
      <c r="K3140" s="4">
        <v>106.97999999999999</v>
      </c>
    </row>
    <row r="3141" spans="1:11" x14ac:dyDescent="0.25">
      <c r="A3141" t="s">
        <v>25</v>
      </c>
      <c r="B3141" t="s">
        <v>34</v>
      </c>
      <c r="C3141" t="s">
        <v>18</v>
      </c>
      <c r="D3141" t="s">
        <v>169</v>
      </c>
      <c r="E3141" s="1">
        <v>42597</v>
      </c>
      <c r="F3141" s="1" t="str">
        <f>TEXT(Sales_tbl[[#This Row],[Order Date]],"MMM")</f>
        <v>Aug</v>
      </c>
      <c r="G3141" s="1" t="str">
        <f>TEXT(Sales_tbl[[#This Row],[Order Date]],"YYY")</f>
        <v>2016</v>
      </c>
      <c r="H3141" t="s">
        <v>20</v>
      </c>
      <c r="I3141">
        <v>6</v>
      </c>
      <c r="J3141" s="4">
        <v>16.32</v>
      </c>
      <c r="K3141" s="4">
        <v>97.92</v>
      </c>
    </row>
    <row r="3142" spans="1:11" x14ac:dyDescent="0.25">
      <c r="A3142" t="s">
        <v>16</v>
      </c>
      <c r="B3142" t="s">
        <v>34</v>
      </c>
      <c r="C3142" t="s">
        <v>18</v>
      </c>
      <c r="D3142" t="s">
        <v>166</v>
      </c>
      <c r="E3142" s="1">
        <v>42597</v>
      </c>
      <c r="F3142" s="1" t="str">
        <f>TEXT(Sales_tbl[[#This Row],[Order Date]],"MMM")</f>
        <v>Aug</v>
      </c>
      <c r="G3142" s="1" t="str">
        <f>TEXT(Sales_tbl[[#This Row],[Order Date]],"YYY")</f>
        <v>2016</v>
      </c>
      <c r="H3142" t="s">
        <v>13</v>
      </c>
      <c r="I3142">
        <v>7</v>
      </c>
      <c r="J3142" s="4">
        <v>12.42</v>
      </c>
      <c r="K3142" s="4">
        <v>86.94</v>
      </c>
    </row>
    <row r="3143" spans="1:11" x14ac:dyDescent="0.25">
      <c r="A3143" t="s">
        <v>9</v>
      </c>
      <c r="B3143" t="s">
        <v>14</v>
      </c>
      <c r="C3143" t="s">
        <v>11</v>
      </c>
      <c r="D3143" t="s">
        <v>364</v>
      </c>
      <c r="E3143" s="1">
        <v>42597</v>
      </c>
      <c r="F3143" s="1" t="str">
        <f>TEXT(Sales_tbl[[#This Row],[Order Date]],"MMM")</f>
        <v>Aug</v>
      </c>
      <c r="G3143" s="1" t="str">
        <f>TEXT(Sales_tbl[[#This Row],[Order Date]],"YYY")</f>
        <v>2016</v>
      </c>
      <c r="H3143" t="s">
        <v>20</v>
      </c>
      <c r="I3143">
        <v>9</v>
      </c>
      <c r="J3143" s="4">
        <v>16.32</v>
      </c>
      <c r="K3143" s="4">
        <v>146.88</v>
      </c>
    </row>
    <row r="3144" spans="1:11" x14ac:dyDescent="0.25">
      <c r="A3144" t="s">
        <v>46</v>
      </c>
      <c r="B3144" t="s">
        <v>68</v>
      </c>
      <c r="C3144" t="s">
        <v>11</v>
      </c>
      <c r="D3144" t="s">
        <v>386</v>
      </c>
      <c r="E3144" s="1">
        <v>42597</v>
      </c>
      <c r="F3144" s="1" t="str">
        <f>TEXT(Sales_tbl[[#This Row],[Order Date]],"MMM")</f>
        <v>Aug</v>
      </c>
      <c r="G3144" s="1" t="str">
        <f>TEXT(Sales_tbl[[#This Row],[Order Date]],"YYY")</f>
        <v>2016</v>
      </c>
      <c r="H3144" t="s">
        <v>13</v>
      </c>
      <c r="I3144">
        <v>9</v>
      </c>
      <c r="J3144" s="4">
        <v>12.42</v>
      </c>
      <c r="K3144" s="4">
        <v>111.78</v>
      </c>
    </row>
    <row r="3145" spans="1:11" x14ac:dyDescent="0.25">
      <c r="A3145" t="s">
        <v>30</v>
      </c>
      <c r="B3145" t="s">
        <v>14</v>
      </c>
      <c r="C3145" t="s">
        <v>11</v>
      </c>
      <c r="D3145" t="s">
        <v>405</v>
      </c>
      <c r="E3145" s="1">
        <v>42597</v>
      </c>
      <c r="F3145" s="1" t="str">
        <f>TEXT(Sales_tbl[[#This Row],[Order Date]],"MMM")</f>
        <v>Aug</v>
      </c>
      <c r="G3145" s="1" t="str">
        <f>TEXT(Sales_tbl[[#This Row],[Order Date]],"YYY")</f>
        <v>2016</v>
      </c>
      <c r="H3145" t="s">
        <v>13</v>
      </c>
      <c r="I3145">
        <v>3</v>
      </c>
      <c r="J3145" s="4">
        <v>12.42</v>
      </c>
      <c r="K3145" s="4">
        <v>37.26</v>
      </c>
    </row>
    <row r="3146" spans="1:11" x14ac:dyDescent="0.25">
      <c r="A3146" t="s">
        <v>16</v>
      </c>
      <c r="B3146" t="s">
        <v>34</v>
      </c>
      <c r="C3146" t="s">
        <v>18</v>
      </c>
      <c r="D3146" t="s">
        <v>511</v>
      </c>
      <c r="E3146" s="1">
        <v>42597</v>
      </c>
      <c r="F3146" s="1" t="str">
        <f>TEXT(Sales_tbl[[#This Row],[Order Date]],"MMM")</f>
        <v>Aug</v>
      </c>
      <c r="G3146" s="1" t="str">
        <f>TEXT(Sales_tbl[[#This Row],[Order Date]],"YYY")</f>
        <v>2016</v>
      </c>
      <c r="H3146" t="s">
        <v>27</v>
      </c>
      <c r="I3146">
        <v>1</v>
      </c>
      <c r="J3146" s="4">
        <v>53.35</v>
      </c>
      <c r="K3146" s="4">
        <v>53.35</v>
      </c>
    </row>
    <row r="3147" spans="1:11" x14ac:dyDescent="0.25">
      <c r="A3147" t="s">
        <v>25</v>
      </c>
      <c r="B3147" t="s">
        <v>17</v>
      </c>
      <c r="C3147" t="s">
        <v>18</v>
      </c>
      <c r="D3147" t="s">
        <v>341</v>
      </c>
      <c r="E3147" s="1">
        <v>42597</v>
      </c>
      <c r="F3147" s="1" t="str">
        <f>TEXT(Sales_tbl[[#This Row],[Order Date]],"MMM")</f>
        <v>Aug</v>
      </c>
      <c r="G3147" s="1" t="str">
        <f>TEXT(Sales_tbl[[#This Row],[Order Date]],"YYY")</f>
        <v>2016</v>
      </c>
      <c r="H3147" t="s">
        <v>20</v>
      </c>
      <c r="I3147">
        <v>5</v>
      </c>
      <c r="J3147" s="4">
        <v>16.32</v>
      </c>
      <c r="K3147" s="4">
        <v>81.599999999999994</v>
      </c>
    </row>
    <row r="3148" spans="1:11" x14ac:dyDescent="0.25">
      <c r="A3148" t="s">
        <v>25</v>
      </c>
      <c r="B3148" t="s">
        <v>52</v>
      </c>
      <c r="C3148" t="s">
        <v>18</v>
      </c>
      <c r="D3148" t="s">
        <v>398</v>
      </c>
      <c r="E3148" s="1">
        <v>42597</v>
      </c>
      <c r="F3148" s="1" t="str">
        <f>TEXT(Sales_tbl[[#This Row],[Order Date]],"MMM")</f>
        <v>Aug</v>
      </c>
      <c r="G3148" s="1" t="str">
        <f>TEXT(Sales_tbl[[#This Row],[Order Date]],"YYY")</f>
        <v>2016</v>
      </c>
      <c r="H3148" t="s">
        <v>13</v>
      </c>
      <c r="I3148">
        <v>2</v>
      </c>
      <c r="J3148" s="4">
        <v>12.42</v>
      </c>
      <c r="K3148" s="4">
        <v>24.84</v>
      </c>
    </row>
    <row r="3149" spans="1:11" x14ac:dyDescent="0.25">
      <c r="A3149" t="s">
        <v>9</v>
      </c>
      <c r="B3149" t="s">
        <v>10</v>
      </c>
      <c r="C3149" t="s">
        <v>11</v>
      </c>
      <c r="D3149" t="s">
        <v>260</v>
      </c>
      <c r="E3149" s="1">
        <v>42597</v>
      </c>
      <c r="F3149" s="1" t="str">
        <f>TEXT(Sales_tbl[[#This Row],[Order Date]],"MMM")</f>
        <v>Aug</v>
      </c>
      <c r="G3149" s="1" t="str">
        <f>TEXT(Sales_tbl[[#This Row],[Order Date]],"YYY")</f>
        <v>2016</v>
      </c>
      <c r="H3149" t="s">
        <v>13</v>
      </c>
      <c r="I3149">
        <v>10</v>
      </c>
      <c r="J3149" s="4">
        <v>12.42</v>
      </c>
      <c r="K3149" s="4">
        <v>124.2</v>
      </c>
    </row>
    <row r="3150" spans="1:11" x14ac:dyDescent="0.25">
      <c r="A3150" t="s">
        <v>9</v>
      </c>
      <c r="B3150" t="s">
        <v>14</v>
      </c>
      <c r="C3150" t="s">
        <v>11</v>
      </c>
      <c r="D3150" t="s">
        <v>217</v>
      </c>
      <c r="E3150" s="1">
        <v>42597</v>
      </c>
      <c r="F3150" s="1" t="str">
        <f>TEXT(Sales_tbl[[#This Row],[Order Date]],"MMM")</f>
        <v>Aug</v>
      </c>
      <c r="G3150" s="1" t="str">
        <f>TEXT(Sales_tbl[[#This Row],[Order Date]],"YYY")</f>
        <v>2016</v>
      </c>
      <c r="H3150" t="s">
        <v>20</v>
      </c>
      <c r="I3150">
        <v>1</v>
      </c>
      <c r="J3150" s="4">
        <v>16.32</v>
      </c>
      <c r="K3150" s="4">
        <v>16.32</v>
      </c>
    </row>
    <row r="3151" spans="1:11" x14ac:dyDescent="0.25">
      <c r="A3151" t="s">
        <v>9</v>
      </c>
      <c r="B3151" t="s">
        <v>14</v>
      </c>
      <c r="C3151" t="s">
        <v>11</v>
      </c>
      <c r="D3151" t="s">
        <v>126</v>
      </c>
      <c r="E3151" s="1">
        <v>42597</v>
      </c>
      <c r="F3151" s="1" t="str">
        <f>TEXT(Sales_tbl[[#This Row],[Order Date]],"MMM")</f>
        <v>Aug</v>
      </c>
      <c r="G3151" s="1" t="str">
        <f>TEXT(Sales_tbl[[#This Row],[Order Date]],"YYY")</f>
        <v>2016</v>
      </c>
      <c r="H3151" t="s">
        <v>24</v>
      </c>
      <c r="I3151">
        <v>1</v>
      </c>
      <c r="J3151" s="4">
        <v>17.829999999999998</v>
      </c>
      <c r="K3151" s="4">
        <v>17.829999999999998</v>
      </c>
    </row>
    <row r="3152" spans="1:11" x14ac:dyDescent="0.25">
      <c r="A3152" t="s">
        <v>9</v>
      </c>
      <c r="B3152" t="s">
        <v>10</v>
      </c>
      <c r="C3152" t="s">
        <v>11</v>
      </c>
      <c r="D3152" t="s">
        <v>87</v>
      </c>
      <c r="E3152" s="1">
        <v>42598</v>
      </c>
      <c r="F3152" s="1" t="str">
        <f>TEXT(Sales_tbl[[#This Row],[Order Date]],"MMM")</f>
        <v>Aug</v>
      </c>
      <c r="G3152" s="1" t="str">
        <f>TEXT(Sales_tbl[[#This Row],[Order Date]],"YYY")</f>
        <v>2016</v>
      </c>
      <c r="H3152" t="s">
        <v>13</v>
      </c>
      <c r="I3152">
        <v>6</v>
      </c>
      <c r="J3152" s="4">
        <v>12.42</v>
      </c>
      <c r="K3152" s="4">
        <v>74.52</v>
      </c>
    </row>
    <row r="3153" spans="1:11" x14ac:dyDescent="0.25">
      <c r="A3153" t="s">
        <v>16</v>
      </c>
      <c r="B3153" t="s">
        <v>52</v>
      </c>
      <c r="C3153" t="s">
        <v>18</v>
      </c>
      <c r="D3153" t="s">
        <v>365</v>
      </c>
      <c r="E3153" s="1">
        <v>42598</v>
      </c>
      <c r="F3153" s="1" t="str">
        <f>TEXT(Sales_tbl[[#This Row],[Order Date]],"MMM")</f>
        <v>Aug</v>
      </c>
      <c r="G3153" s="1" t="str">
        <f>TEXT(Sales_tbl[[#This Row],[Order Date]],"YYY")</f>
        <v>2016</v>
      </c>
      <c r="H3153" t="s">
        <v>24</v>
      </c>
      <c r="I3153">
        <v>2</v>
      </c>
      <c r="J3153" s="4">
        <v>17.829999999999998</v>
      </c>
      <c r="K3153" s="4">
        <v>35.659999999999997</v>
      </c>
    </row>
    <row r="3154" spans="1:11" x14ac:dyDescent="0.25">
      <c r="A3154" t="s">
        <v>9</v>
      </c>
      <c r="B3154" t="s">
        <v>21</v>
      </c>
      <c r="C3154" t="s">
        <v>11</v>
      </c>
      <c r="D3154" t="s">
        <v>407</v>
      </c>
      <c r="E3154" s="1">
        <v>42598</v>
      </c>
      <c r="F3154" s="1" t="str">
        <f>TEXT(Sales_tbl[[#This Row],[Order Date]],"MMM")</f>
        <v>Aug</v>
      </c>
      <c r="G3154" s="1" t="str">
        <f>TEXT(Sales_tbl[[#This Row],[Order Date]],"YYY")</f>
        <v>2016</v>
      </c>
      <c r="H3154" t="s">
        <v>20</v>
      </c>
      <c r="I3154">
        <v>9</v>
      </c>
      <c r="J3154" s="4">
        <v>16.32</v>
      </c>
      <c r="K3154" s="4">
        <v>146.88</v>
      </c>
    </row>
    <row r="3155" spans="1:11" x14ac:dyDescent="0.25">
      <c r="A3155" t="s">
        <v>25</v>
      </c>
      <c r="B3155" t="s">
        <v>17</v>
      </c>
      <c r="C3155" t="s">
        <v>18</v>
      </c>
      <c r="D3155" t="s">
        <v>436</v>
      </c>
      <c r="E3155" s="1">
        <v>42598</v>
      </c>
      <c r="F3155" s="1" t="str">
        <f>TEXT(Sales_tbl[[#This Row],[Order Date]],"MMM")</f>
        <v>Aug</v>
      </c>
      <c r="G3155" s="1" t="str">
        <f>TEXT(Sales_tbl[[#This Row],[Order Date]],"YYY")</f>
        <v>2016</v>
      </c>
      <c r="H3155" t="s">
        <v>27</v>
      </c>
      <c r="I3155">
        <v>1</v>
      </c>
      <c r="J3155" s="4">
        <v>53.35</v>
      </c>
      <c r="K3155" s="4">
        <v>53.35</v>
      </c>
    </row>
    <row r="3156" spans="1:11" x14ac:dyDescent="0.25">
      <c r="A3156" t="s">
        <v>25</v>
      </c>
      <c r="B3156" t="s">
        <v>17</v>
      </c>
      <c r="C3156" t="s">
        <v>18</v>
      </c>
      <c r="D3156" t="s">
        <v>178</v>
      </c>
      <c r="E3156" s="1">
        <v>42598</v>
      </c>
      <c r="F3156" s="1" t="str">
        <f>TEXT(Sales_tbl[[#This Row],[Order Date]],"MMM")</f>
        <v>Aug</v>
      </c>
      <c r="G3156" s="1" t="str">
        <f>TEXT(Sales_tbl[[#This Row],[Order Date]],"YYY")</f>
        <v>2016</v>
      </c>
      <c r="H3156" t="s">
        <v>24</v>
      </c>
      <c r="I3156">
        <v>10</v>
      </c>
      <c r="J3156" s="4">
        <v>17.829999999999998</v>
      </c>
      <c r="K3156" s="4">
        <v>178.29999999999998</v>
      </c>
    </row>
    <row r="3157" spans="1:11" x14ac:dyDescent="0.25">
      <c r="A3157" t="s">
        <v>9</v>
      </c>
      <c r="B3157" t="s">
        <v>21</v>
      </c>
      <c r="C3157" t="s">
        <v>11</v>
      </c>
      <c r="D3157" t="s">
        <v>275</v>
      </c>
      <c r="E3157" s="1">
        <v>42598</v>
      </c>
      <c r="F3157" s="1" t="str">
        <f>TEXT(Sales_tbl[[#This Row],[Order Date]],"MMM")</f>
        <v>Aug</v>
      </c>
      <c r="G3157" s="1" t="str">
        <f>TEXT(Sales_tbl[[#This Row],[Order Date]],"YYY")</f>
        <v>2016</v>
      </c>
      <c r="H3157" t="s">
        <v>27</v>
      </c>
      <c r="I3157">
        <v>7</v>
      </c>
      <c r="J3157" s="4">
        <v>53.35</v>
      </c>
      <c r="K3157" s="4">
        <v>373.45</v>
      </c>
    </row>
    <row r="3158" spans="1:11" x14ac:dyDescent="0.25">
      <c r="A3158" t="s">
        <v>9</v>
      </c>
      <c r="B3158" t="s">
        <v>14</v>
      </c>
      <c r="C3158" t="s">
        <v>11</v>
      </c>
      <c r="D3158" t="s">
        <v>390</v>
      </c>
      <c r="E3158" s="1">
        <v>42598</v>
      </c>
      <c r="F3158" s="1" t="str">
        <f>TEXT(Sales_tbl[[#This Row],[Order Date]],"MMM")</f>
        <v>Aug</v>
      </c>
      <c r="G3158" s="1" t="str">
        <f>TEXT(Sales_tbl[[#This Row],[Order Date]],"YYY")</f>
        <v>2016</v>
      </c>
      <c r="H3158" t="s">
        <v>13</v>
      </c>
      <c r="I3158">
        <v>5</v>
      </c>
      <c r="J3158" s="4">
        <v>12.42</v>
      </c>
      <c r="K3158" s="4">
        <v>62.1</v>
      </c>
    </row>
    <row r="3159" spans="1:11" x14ac:dyDescent="0.25">
      <c r="A3159" t="s">
        <v>9</v>
      </c>
      <c r="B3159" t="s">
        <v>68</v>
      </c>
      <c r="C3159" t="s">
        <v>11</v>
      </c>
      <c r="D3159" t="s">
        <v>361</v>
      </c>
      <c r="E3159" s="1">
        <v>42598</v>
      </c>
      <c r="F3159" s="1" t="str">
        <f>TEXT(Sales_tbl[[#This Row],[Order Date]],"MMM")</f>
        <v>Aug</v>
      </c>
      <c r="G3159" s="1" t="str">
        <f>TEXT(Sales_tbl[[#This Row],[Order Date]],"YYY")</f>
        <v>2016</v>
      </c>
      <c r="H3159" t="s">
        <v>13</v>
      </c>
      <c r="I3159">
        <v>7</v>
      </c>
      <c r="J3159" s="4">
        <v>12.42</v>
      </c>
      <c r="K3159" s="4">
        <v>86.94</v>
      </c>
    </row>
    <row r="3160" spans="1:11" x14ac:dyDescent="0.25">
      <c r="A3160" t="s">
        <v>30</v>
      </c>
      <c r="B3160" t="s">
        <v>14</v>
      </c>
      <c r="C3160" t="s">
        <v>11</v>
      </c>
      <c r="D3160" t="s">
        <v>438</v>
      </c>
      <c r="E3160" s="1">
        <v>42598</v>
      </c>
      <c r="F3160" s="1" t="str">
        <f>TEXT(Sales_tbl[[#This Row],[Order Date]],"MMM")</f>
        <v>Aug</v>
      </c>
      <c r="G3160" s="1" t="str">
        <f>TEXT(Sales_tbl[[#This Row],[Order Date]],"YYY")</f>
        <v>2016</v>
      </c>
      <c r="H3160" t="s">
        <v>24</v>
      </c>
      <c r="I3160">
        <v>4</v>
      </c>
      <c r="J3160" s="4">
        <v>17.829999999999998</v>
      </c>
      <c r="K3160" s="4">
        <v>71.319999999999993</v>
      </c>
    </row>
    <row r="3161" spans="1:11" x14ac:dyDescent="0.25">
      <c r="A3161" t="s">
        <v>16</v>
      </c>
      <c r="B3161" t="s">
        <v>34</v>
      </c>
      <c r="C3161" t="s">
        <v>18</v>
      </c>
      <c r="D3161" t="s">
        <v>166</v>
      </c>
      <c r="E3161" s="1">
        <v>42598</v>
      </c>
      <c r="F3161" s="1" t="str">
        <f>TEXT(Sales_tbl[[#This Row],[Order Date]],"MMM")</f>
        <v>Aug</v>
      </c>
      <c r="G3161" s="1" t="str">
        <f>TEXT(Sales_tbl[[#This Row],[Order Date]],"YYY")</f>
        <v>2016</v>
      </c>
      <c r="H3161" t="s">
        <v>13</v>
      </c>
      <c r="I3161">
        <v>6</v>
      </c>
      <c r="J3161" s="4">
        <v>12.42</v>
      </c>
      <c r="K3161" s="4">
        <v>74.52</v>
      </c>
    </row>
    <row r="3162" spans="1:11" x14ac:dyDescent="0.25">
      <c r="A3162" t="s">
        <v>25</v>
      </c>
      <c r="B3162" t="s">
        <v>17</v>
      </c>
      <c r="C3162" t="s">
        <v>18</v>
      </c>
      <c r="D3162" t="s">
        <v>111</v>
      </c>
      <c r="E3162" s="1">
        <v>42598</v>
      </c>
      <c r="F3162" s="1" t="str">
        <f>TEXT(Sales_tbl[[#This Row],[Order Date]],"MMM")</f>
        <v>Aug</v>
      </c>
      <c r="G3162" s="1" t="str">
        <f>TEXT(Sales_tbl[[#This Row],[Order Date]],"YYY")</f>
        <v>2016</v>
      </c>
      <c r="H3162" t="s">
        <v>20</v>
      </c>
      <c r="I3162">
        <v>1</v>
      </c>
      <c r="J3162" s="4">
        <v>16.32</v>
      </c>
      <c r="K3162" s="4">
        <v>16.32</v>
      </c>
    </row>
    <row r="3163" spans="1:11" x14ac:dyDescent="0.25">
      <c r="A3163" t="s">
        <v>46</v>
      </c>
      <c r="B3163" t="s">
        <v>14</v>
      </c>
      <c r="C3163" t="s">
        <v>11</v>
      </c>
      <c r="D3163" t="s">
        <v>412</v>
      </c>
      <c r="E3163" s="1">
        <v>42599</v>
      </c>
      <c r="F3163" s="1" t="str">
        <f>TEXT(Sales_tbl[[#This Row],[Order Date]],"MMM")</f>
        <v>Aug</v>
      </c>
      <c r="G3163" s="1" t="str">
        <f>TEXT(Sales_tbl[[#This Row],[Order Date]],"YYY")</f>
        <v>2016</v>
      </c>
      <c r="H3163" t="s">
        <v>27</v>
      </c>
      <c r="I3163">
        <v>4</v>
      </c>
      <c r="J3163" s="4">
        <v>53.35</v>
      </c>
      <c r="K3163" s="4">
        <v>213.4</v>
      </c>
    </row>
    <row r="3164" spans="1:11" x14ac:dyDescent="0.25">
      <c r="A3164" t="s">
        <v>25</v>
      </c>
      <c r="B3164" t="s">
        <v>17</v>
      </c>
      <c r="C3164" t="s">
        <v>18</v>
      </c>
      <c r="D3164" t="s">
        <v>249</v>
      </c>
      <c r="E3164" s="1">
        <v>42599</v>
      </c>
      <c r="F3164" s="1" t="str">
        <f>TEXT(Sales_tbl[[#This Row],[Order Date]],"MMM")</f>
        <v>Aug</v>
      </c>
      <c r="G3164" s="1" t="str">
        <f>TEXT(Sales_tbl[[#This Row],[Order Date]],"YYY")</f>
        <v>2016</v>
      </c>
      <c r="H3164" t="s">
        <v>24</v>
      </c>
      <c r="I3164">
        <v>5</v>
      </c>
      <c r="J3164" s="4">
        <v>17.829999999999998</v>
      </c>
      <c r="K3164" s="4">
        <v>89.149999999999991</v>
      </c>
    </row>
    <row r="3165" spans="1:11" x14ac:dyDescent="0.25">
      <c r="A3165" t="s">
        <v>30</v>
      </c>
      <c r="B3165" t="s">
        <v>14</v>
      </c>
      <c r="C3165" t="s">
        <v>11</v>
      </c>
      <c r="D3165" t="s">
        <v>439</v>
      </c>
      <c r="E3165" s="1">
        <v>42599</v>
      </c>
      <c r="F3165" s="1" t="str">
        <f>TEXT(Sales_tbl[[#This Row],[Order Date]],"MMM")</f>
        <v>Aug</v>
      </c>
      <c r="G3165" s="1" t="str">
        <f>TEXT(Sales_tbl[[#This Row],[Order Date]],"YYY")</f>
        <v>2016</v>
      </c>
      <c r="H3165" t="s">
        <v>24</v>
      </c>
      <c r="I3165">
        <v>1</v>
      </c>
      <c r="J3165" s="4">
        <v>17.829999999999998</v>
      </c>
      <c r="K3165" s="4">
        <v>17.829999999999998</v>
      </c>
    </row>
    <row r="3166" spans="1:11" x14ac:dyDescent="0.25">
      <c r="A3166" t="s">
        <v>16</v>
      </c>
      <c r="B3166" t="s">
        <v>34</v>
      </c>
      <c r="C3166" t="s">
        <v>18</v>
      </c>
      <c r="D3166" t="s">
        <v>301</v>
      </c>
      <c r="E3166" s="1">
        <v>42599</v>
      </c>
      <c r="F3166" s="1" t="str">
        <f>TEXT(Sales_tbl[[#This Row],[Order Date]],"MMM")</f>
        <v>Aug</v>
      </c>
      <c r="G3166" s="1" t="str">
        <f>TEXT(Sales_tbl[[#This Row],[Order Date]],"YYY")</f>
        <v>2016</v>
      </c>
      <c r="H3166" t="s">
        <v>24</v>
      </c>
      <c r="I3166">
        <v>7</v>
      </c>
      <c r="J3166" s="4">
        <v>17.829999999999998</v>
      </c>
      <c r="K3166" s="4">
        <v>124.80999999999999</v>
      </c>
    </row>
    <row r="3167" spans="1:11" x14ac:dyDescent="0.25">
      <c r="A3167" t="s">
        <v>9</v>
      </c>
      <c r="B3167" t="s">
        <v>14</v>
      </c>
      <c r="C3167" t="s">
        <v>11</v>
      </c>
      <c r="D3167" t="s">
        <v>201</v>
      </c>
      <c r="E3167" s="1">
        <v>42599</v>
      </c>
      <c r="F3167" s="1" t="str">
        <f>TEXT(Sales_tbl[[#This Row],[Order Date]],"MMM")</f>
        <v>Aug</v>
      </c>
      <c r="G3167" s="1" t="str">
        <f>TEXT(Sales_tbl[[#This Row],[Order Date]],"YYY")</f>
        <v>2016</v>
      </c>
      <c r="H3167" t="s">
        <v>27</v>
      </c>
      <c r="I3167">
        <v>1</v>
      </c>
      <c r="J3167" s="4">
        <v>53.35</v>
      </c>
      <c r="K3167" s="4">
        <v>53.35</v>
      </c>
    </row>
    <row r="3168" spans="1:11" x14ac:dyDescent="0.25">
      <c r="A3168" t="s">
        <v>9</v>
      </c>
      <c r="B3168" t="s">
        <v>10</v>
      </c>
      <c r="C3168" t="s">
        <v>11</v>
      </c>
      <c r="D3168" t="s">
        <v>370</v>
      </c>
      <c r="E3168" s="1">
        <v>42599</v>
      </c>
      <c r="F3168" s="1" t="str">
        <f>TEXT(Sales_tbl[[#This Row],[Order Date]],"MMM")</f>
        <v>Aug</v>
      </c>
      <c r="G3168" s="1" t="str">
        <f>TEXT(Sales_tbl[[#This Row],[Order Date]],"YYY")</f>
        <v>2016</v>
      </c>
      <c r="H3168" t="s">
        <v>27</v>
      </c>
      <c r="I3168">
        <v>8</v>
      </c>
      <c r="J3168" s="4">
        <v>53.35</v>
      </c>
      <c r="K3168" s="4">
        <v>426.8</v>
      </c>
    </row>
    <row r="3169" spans="1:11" x14ac:dyDescent="0.25">
      <c r="A3169" t="s">
        <v>9</v>
      </c>
      <c r="B3169" t="s">
        <v>14</v>
      </c>
      <c r="C3169" t="s">
        <v>11</v>
      </c>
      <c r="D3169" t="s">
        <v>522</v>
      </c>
      <c r="E3169" s="1">
        <v>42599</v>
      </c>
      <c r="F3169" s="1" t="str">
        <f>TEXT(Sales_tbl[[#This Row],[Order Date]],"MMM")</f>
        <v>Aug</v>
      </c>
      <c r="G3169" s="1" t="str">
        <f>TEXT(Sales_tbl[[#This Row],[Order Date]],"YYY")</f>
        <v>2016</v>
      </c>
      <c r="H3169" t="s">
        <v>13</v>
      </c>
      <c r="I3169">
        <v>10</v>
      </c>
      <c r="J3169" s="4">
        <v>12.42</v>
      </c>
      <c r="K3169" s="4">
        <v>124.2</v>
      </c>
    </row>
    <row r="3170" spans="1:11" x14ac:dyDescent="0.25">
      <c r="A3170" t="s">
        <v>9</v>
      </c>
      <c r="B3170" t="s">
        <v>21</v>
      </c>
      <c r="C3170" t="s">
        <v>11</v>
      </c>
      <c r="D3170" t="s">
        <v>140</v>
      </c>
      <c r="E3170" s="1">
        <v>42599</v>
      </c>
      <c r="F3170" s="1" t="str">
        <f>TEXT(Sales_tbl[[#This Row],[Order Date]],"MMM")</f>
        <v>Aug</v>
      </c>
      <c r="G3170" s="1" t="str">
        <f>TEXT(Sales_tbl[[#This Row],[Order Date]],"YYY")</f>
        <v>2016</v>
      </c>
      <c r="H3170" t="s">
        <v>20</v>
      </c>
      <c r="I3170">
        <v>2</v>
      </c>
      <c r="J3170" s="4">
        <v>16.32</v>
      </c>
      <c r="K3170" s="4">
        <v>32.64</v>
      </c>
    </row>
    <row r="3171" spans="1:11" x14ac:dyDescent="0.25">
      <c r="A3171" t="s">
        <v>46</v>
      </c>
      <c r="B3171" t="s">
        <v>10</v>
      </c>
      <c r="C3171" t="s">
        <v>11</v>
      </c>
      <c r="D3171" t="s">
        <v>42</v>
      </c>
      <c r="E3171" s="1">
        <v>42599</v>
      </c>
      <c r="F3171" s="1" t="str">
        <f>TEXT(Sales_tbl[[#This Row],[Order Date]],"MMM")</f>
        <v>Aug</v>
      </c>
      <c r="G3171" s="1" t="str">
        <f>TEXT(Sales_tbl[[#This Row],[Order Date]],"YYY")</f>
        <v>2016</v>
      </c>
      <c r="H3171" t="s">
        <v>20</v>
      </c>
      <c r="I3171">
        <v>5</v>
      </c>
      <c r="J3171" s="4">
        <v>16.32</v>
      </c>
      <c r="K3171" s="4">
        <v>81.599999999999994</v>
      </c>
    </row>
    <row r="3172" spans="1:11" x14ac:dyDescent="0.25">
      <c r="A3172" t="s">
        <v>9</v>
      </c>
      <c r="B3172" t="s">
        <v>10</v>
      </c>
      <c r="C3172" t="s">
        <v>11</v>
      </c>
      <c r="D3172" t="s">
        <v>419</v>
      </c>
      <c r="E3172" s="1">
        <v>42599</v>
      </c>
      <c r="F3172" s="1" t="str">
        <f>TEXT(Sales_tbl[[#This Row],[Order Date]],"MMM")</f>
        <v>Aug</v>
      </c>
      <c r="G3172" s="1" t="str">
        <f>TEXT(Sales_tbl[[#This Row],[Order Date]],"YYY")</f>
        <v>2016</v>
      </c>
      <c r="H3172" t="s">
        <v>20</v>
      </c>
      <c r="I3172">
        <v>3</v>
      </c>
      <c r="J3172" s="4">
        <v>16.32</v>
      </c>
      <c r="K3172" s="4">
        <v>48.96</v>
      </c>
    </row>
    <row r="3173" spans="1:11" x14ac:dyDescent="0.25">
      <c r="A3173" t="s">
        <v>30</v>
      </c>
      <c r="B3173" t="s">
        <v>14</v>
      </c>
      <c r="C3173" t="s">
        <v>11</v>
      </c>
      <c r="D3173" t="s">
        <v>516</v>
      </c>
      <c r="E3173" s="1">
        <v>42599</v>
      </c>
      <c r="F3173" s="1" t="str">
        <f>TEXT(Sales_tbl[[#This Row],[Order Date]],"MMM")</f>
        <v>Aug</v>
      </c>
      <c r="G3173" s="1" t="str">
        <f>TEXT(Sales_tbl[[#This Row],[Order Date]],"YYY")</f>
        <v>2016</v>
      </c>
      <c r="H3173" t="s">
        <v>20</v>
      </c>
      <c r="I3173">
        <v>8</v>
      </c>
      <c r="J3173" s="4">
        <v>16.32</v>
      </c>
      <c r="K3173" s="4">
        <v>130.56</v>
      </c>
    </row>
    <row r="3174" spans="1:11" x14ac:dyDescent="0.25">
      <c r="A3174" t="s">
        <v>25</v>
      </c>
      <c r="B3174" t="s">
        <v>122</v>
      </c>
      <c r="C3174" t="s">
        <v>18</v>
      </c>
      <c r="D3174" t="s">
        <v>141</v>
      </c>
      <c r="E3174" s="1">
        <v>42599</v>
      </c>
      <c r="F3174" s="1" t="str">
        <f>TEXT(Sales_tbl[[#This Row],[Order Date]],"MMM")</f>
        <v>Aug</v>
      </c>
      <c r="G3174" s="1" t="str">
        <f>TEXT(Sales_tbl[[#This Row],[Order Date]],"YYY")</f>
        <v>2016</v>
      </c>
      <c r="H3174" t="s">
        <v>24</v>
      </c>
      <c r="I3174">
        <v>8</v>
      </c>
      <c r="J3174" s="4">
        <v>17.829999999999998</v>
      </c>
      <c r="K3174" s="4">
        <v>142.63999999999999</v>
      </c>
    </row>
    <row r="3175" spans="1:11" x14ac:dyDescent="0.25">
      <c r="A3175" t="s">
        <v>16</v>
      </c>
      <c r="B3175" t="s">
        <v>52</v>
      </c>
      <c r="C3175" t="s">
        <v>18</v>
      </c>
      <c r="D3175" t="s">
        <v>465</v>
      </c>
      <c r="E3175" s="1">
        <v>42599</v>
      </c>
      <c r="F3175" s="1" t="str">
        <f>TEXT(Sales_tbl[[#This Row],[Order Date]],"MMM")</f>
        <v>Aug</v>
      </c>
      <c r="G3175" s="1" t="str">
        <f>TEXT(Sales_tbl[[#This Row],[Order Date]],"YYY")</f>
        <v>2016</v>
      </c>
      <c r="H3175" t="s">
        <v>20</v>
      </c>
      <c r="I3175">
        <v>7</v>
      </c>
      <c r="J3175" s="4">
        <v>16.32</v>
      </c>
      <c r="K3175" s="4">
        <v>114.24000000000001</v>
      </c>
    </row>
    <row r="3176" spans="1:11" x14ac:dyDescent="0.25">
      <c r="A3176" t="s">
        <v>25</v>
      </c>
      <c r="B3176" t="s">
        <v>34</v>
      </c>
      <c r="C3176" t="s">
        <v>18</v>
      </c>
      <c r="D3176" t="s">
        <v>77</v>
      </c>
      <c r="E3176" s="1">
        <v>42600</v>
      </c>
      <c r="F3176" s="1" t="str">
        <f>TEXT(Sales_tbl[[#This Row],[Order Date]],"MMM")</f>
        <v>Aug</v>
      </c>
      <c r="G3176" s="1" t="str">
        <f>TEXT(Sales_tbl[[#This Row],[Order Date]],"YYY")</f>
        <v>2016</v>
      </c>
      <c r="H3176" t="s">
        <v>27</v>
      </c>
      <c r="I3176">
        <v>9</v>
      </c>
      <c r="J3176" s="4">
        <v>53.35</v>
      </c>
      <c r="K3176" s="4">
        <v>480.15000000000003</v>
      </c>
    </row>
    <row r="3177" spans="1:11" x14ac:dyDescent="0.25">
      <c r="A3177" t="s">
        <v>25</v>
      </c>
      <c r="B3177" t="s">
        <v>34</v>
      </c>
      <c r="C3177" t="s">
        <v>18</v>
      </c>
      <c r="D3177" t="s">
        <v>97</v>
      </c>
      <c r="E3177" s="1">
        <v>42600</v>
      </c>
      <c r="F3177" s="1" t="str">
        <f>TEXT(Sales_tbl[[#This Row],[Order Date]],"MMM")</f>
        <v>Aug</v>
      </c>
      <c r="G3177" s="1" t="str">
        <f>TEXT(Sales_tbl[[#This Row],[Order Date]],"YYY")</f>
        <v>2016</v>
      </c>
      <c r="H3177" t="s">
        <v>24</v>
      </c>
      <c r="I3177">
        <v>4</v>
      </c>
      <c r="J3177" s="4">
        <v>17.829999999999998</v>
      </c>
      <c r="K3177" s="4">
        <v>71.319999999999993</v>
      </c>
    </row>
    <row r="3178" spans="1:11" x14ac:dyDescent="0.25">
      <c r="A3178" t="s">
        <v>9</v>
      </c>
      <c r="B3178" t="s">
        <v>14</v>
      </c>
      <c r="C3178" t="s">
        <v>11</v>
      </c>
      <c r="D3178" t="s">
        <v>47</v>
      </c>
      <c r="E3178" s="1">
        <v>42600</v>
      </c>
      <c r="F3178" s="1" t="str">
        <f>TEXT(Sales_tbl[[#This Row],[Order Date]],"MMM")</f>
        <v>Aug</v>
      </c>
      <c r="G3178" s="1" t="str">
        <f>TEXT(Sales_tbl[[#This Row],[Order Date]],"YYY")</f>
        <v>2016</v>
      </c>
      <c r="H3178" t="s">
        <v>13</v>
      </c>
      <c r="I3178">
        <v>6</v>
      </c>
      <c r="J3178" s="4">
        <v>12.42</v>
      </c>
      <c r="K3178" s="4">
        <v>74.52</v>
      </c>
    </row>
    <row r="3179" spans="1:11" x14ac:dyDescent="0.25">
      <c r="A3179" t="s">
        <v>9</v>
      </c>
      <c r="B3179" t="s">
        <v>21</v>
      </c>
      <c r="C3179" t="s">
        <v>11</v>
      </c>
      <c r="D3179" t="s">
        <v>383</v>
      </c>
      <c r="E3179" s="1">
        <v>42600</v>
      </c>
      <c r="F3179" s="1" t="str">
        <f>TEXT(Sales_tbl[[#This Row],[Order Date]],"MMM")</f>
        <v>Aug</v>
      </c>
      <c r="G3179" s="1" t="str">
        <f>TEXT(Sales_tbl[[#This Row],[Order Date]],"YYY")</f>
        <v>2016</v>
      </c>
      <c r="H3179" t="s">
        <v>13</v>
      </c>
      <c r="I3179">
        <v>2</v>
      </c>
      <c r="J3179" s="4">
        <v>12.42</v>
      </c>
      <c r="K3179" s="4">
        <v>24.84</v>
      </c>
    </row>
    <row r="3180" spans="1:11" x14ac:dyDescent="0.25">
      <c r="A3180" t="s">
        <v>9</v>
      </c>
      <c r="B3180" t="s">
        <v>68</v>
      </c>
      <c r="C3180" t="s">
        <v>11</v>
      </c>
      <c r="D3180" t="s">
        <v>399</v>
      </c>
      <c r="E3180" s="1">
        <v>42600</v>
      </c>
      <c r="F3180" s="1" t="str">
        <f>TEXT(Sales_tbl[[#This Row],[Order Date]],"MMM")</f>
        <v>Aug</v>
      </c>
      <c r="G3180" s="1" t="str">
        <f>TEXT(Sales_tbl[[#This Row],[Order Date]],"YYY")</f>
        <v>2016</v>
      </c>
      <c r="H3180" t="s">
        <v>13</v>
      </c>
      <c r="I3180">
        <v>5</v>
      </c>
      <c r="J3180" s="4">
        <v>12.42</v>
      </c>
      <c r="K3180" s="4">
        <v>62.1</v>
      </c>
    </row>
    <row r="3181" spans="1:11" x14ac:dyDescent="0.25">
      <c r="A3181" t="s">
        <v>30</v>
      </c>
      <c r="B3181" t="s">
        <v>14</v>
      </c>
      <c r="C3181" t="s">
        <v>11</v>
      </c>
      <c r="D3181" t="s">
        <v>39</v>
      </c>
      <c r="E3181" s="1">
        <v>42600</v>
      </c>
      <c r="F3181" s="1" t="str">
        <f>TEXT(Sales_tbl[[#This Row],[Order Date]],"MMM")</f>
        <v>Aug</v>
      </c>
      <c r="G3181" s="1" t="str">
        <f>TEXT(Sales_tbl[[#This Row],[Order Date]],"YYY")</f>
        <v>2016</v>
      </c>
      <c r="H3181" t="s">
        <v>24</v>
      </c>
      <c r="I3181">
        <v>6</v>
      </c>
      <c r="J3181" s="4">
        <v>17.829999999999998</v>
      </c>
      <c r="K3181" s="4">
        <v>106.97999999999999</v>
      </c>
    </row>
    <row r="3182" spans="1:11" x14ac:dyDescent="0.25">
      <c r="A3182" t="s">
        <v>16</v>
      </c>
      <c r="B3182" t="s">
        <v>17</v>
      </c>
      <c r="C3182" t="s">
        <v>18</v>
      </c>
      <c r="D3182" t="s">
        <v>197</v>
      </c>
      <c r="E3182" s="1">
        <v>42600</v>
      </c>
      <c r="F3182" s="1" t="str">
        <f>TEXT(Sales_tbl[[#This Row],[Order Date]],"MMM")</f>
        <v>Aug</v>
      </c>
      <c r="G3182" s="1" t="str">
        <f>TEXT(Sales_tbl[[#This Row],[Order Date]],"YYY")</f>
        <v>2016</v>
      </c>
      <c r="H3182" t="s">
        <v>27</v>
      </c>
      <c r="I3182">
        <v>10</v>
      </c>
      <c r="J3182" s="4">
        <v>53.35</v>
      </c>
      <c r="K3182" s="4">
        <v>533.5</v>
      </c>
    </row>
    <row r="3183" spans="1:11" x14ac:dyDescent="0.25">
      <c r="A3183" t="s">
        <v>46</v>
      </c>
      <c r="B3183" t="s">
        <v>14</v>
      </c>
      <c r="C3183" t="s">
        <v>11</v>
      </c>
      <c r="D3183" t="s">
        <v>519</v>
      </c>
      <c r="E3183" s="1">
        <v>42600</v>
      </c>
      <c r="F3183" s="1" t="str">
        <f>TEXT(Sales_tbl[[#This Row],[Order Date]],"MMM")</f>
        <v>Aug</v>
      </c>
      <c r="G3183" s="1" t="str">
        <f>TEXT(Sales_tbl[[#This Row],[Order Date]],"YYY")</f>
        <v>2016</v>
      </c>
      <c r="H3183" t="s">
        <v>27</v>
      </c>
      <c r="I3183">
        <v>8</v>
      </c>
      <c r="J3183" s="4">
        <v>53.35</v>
      </c>
      <c r="K3183" s="4">
        <v>426.8</v>
      </c>
    </row>
    <row r="3184" spans="1:11" x14ac:dyDescent="0.25">
      <c r="A3184" t="s">
        <v>9</v>
      </c>
      <c r="B3184" t="s">
        <v>14</v>
      </c>
      <c r="C3184" t="s">
        <v>11</v>
      </c>
      <c r="D3184" t="s">
        <v>344</v>
      </c>
      <c r="E3184" s="1">
        <v>42600</v>
      </c>
      <c r="F3184" s="1" t="str">
        <f>TEXT(Sales_tbl[[#This Row],[Order Date]],"MMM")</f>
        <v>Aug</v>
      </c>
      <c r="G3184" s="1" t="str">
        <f>TEXT(Sales_tbl[[#This Row],[Order Date]],"YYY")</f>
        <v>2016</v>
      </c>
      <c r="H3184" t="s">
        <v>13</v>
      </c>
      <c r="I3184">
        <v>2</v>
      </c>
      <c r="J3184" s="4">
        <v>12.42</v>
      </c>
      <c r="K3184" s="4">
        <v>24.84</v>
      </c>
    </row>
    <row r="3185" spans="1:11" x14ac:dyDescent="0.25">
      <c r="A3185" t="s">
        <v>9</v>
      </c>
      <c r="B3185" t="s">
        <v>68</v>
      </c>
      <c r="C3185" t="s">
        <v>11</v>
      </c>
      <c r="D3185" t="s">
        <v>195</v>
      </c>
      <c r="E3185" s="1">
        <v>42601</v>
      </c>
      <c r="F3185" s="1" t="str">
        <f>TEXT(Sales_tbl[[#This Row],[Order Date]],"MMM")</f>
        <v>Aug</v>
      </c>
      <c r="G3185" s="1" t="str">
        <f>TEXT(Sales_tbl[[#This Row],[Order Date]],"YYY")</f>
        <v>2016</v>
      </c>
      <c r="H3185" t="s">
        <v>13</v>
      </c>
      <c r="I3185">
        <v>8</v>
      </c>
      <c r="J3185" s="4">
        <v>12.42</v>
      </c>
      <c r="K3185" s="4">
        <v>99.36</v>
      </c>
    </row>
    <row r="3186" spans="1:11" x14ac:dyDescent="0.25">
      <c r="A3186" t="s">
        <v>25</v>
      </c>
      <c r="B3186" t="s">
        <v>34</v>
      </c>
      <c r="C3186" t="s">
        <v>18</v>
      </c>
      <c r="D3186" t="s">
        <v>55</v>
      </c>
      <c r="E3186" s="1">
        <v>42601</v>
      </c>
      <c r="F3186" s="1" t="str">
        <f>TEXT(Sales_tbl[[#This Row],[Order Date]],"MMM")</f>
        <v>Aug</v>
      </c>
      <c r="G3186" s="1" t="str">
        <f>TEXT(Sales_tbl[[#This Row],[Order Date]],"YYY")</f>
        <v>2016</v>
      </c>
      <c r="H3186" t="s">
        <v>24</v>
      </c>
      <c r="I3186">
        <v>4</v>
      </c>
      <c r="J3186" s="4">
        <v>17.829999999999998</v>
      </c>
      <c r="K3186" s="4">
        <v>71.319999999999993</v>
      </c>
    </row>
    <row r="3187" spans="1:11" x14ac:dyDescent="0.25">
      <c r="A3187" t="s">
        <v>30</v>
      </c>
      <c r="B3187" t="s">
        <v>21</v>
      </c>
      <c r="C3187" t="s">
        <v>11</v>
      </c>
      <c r="D3187" t="s">
        <v>406</v>
      </c>
      <c r="E3187" s="1">
        <v>42601</v>
      </c>
      <c r="F3187" s="1" t="str">
        <f>TEXT(Sales_tbl[[#This Row],[Order Date]],"MMM")</f>
        <v>Aug</v>
      </c>
      <c r="G3187" s="1" t="str">
        <f>TEXT(Sales_tbl[[#This Row],[Order Date]],"YYY")</f>
        <v>2016</v>
      </c>
      <c r="H3187" t="s">
        <v>20</v>
      </c>
      <c r="I3187">
        <v>3</v>
      </c>
      <c r="J3187" s="4">
        <v>16.32</v>
      </c>
      <c r="K3187" s="4">
        <v>48.96</v>
      </c>
    </row>
    <row r="3188" spans="1:11" x14ac:dyDescent="0.25">
      <c r="A3188" t="s">
        <v>25</v>
      </c>
      <c r="B3188" t="s">
        <v>17</v>
      </c>
      <c r="C3188" t="s">
        <v>18</v>
      </c>
      <c r="D3188" t="s">
        <v>66</v>
      </c>
      <c r="E3188" s="1">
        <v>42601</v>
      </c>
      <c r="F3188" s="1" t="str">
        <f>TEXT(Sales_tbl[[#This Row],[Order Date]],"MMM")</f>
        <v>Aug</v>
      </c>
      <c r="G3188" s="1" t="str">
        <f>TEXT(Sales_tbl[[#This Row],[Order Date]],"YYY")</f>
        <v>2016</v>
      </c>
      <c r="H3188" t="s">
        <v>13</v>
      </c>
      <c r="I3188">
        <v>10</v>
      </c>
      <c r="J3188" s="4">
        <v>12.42</v>
      </c>
      <c r="K3188" s="4">
        <v>124.2</v>
      </c>
    </row>
    <row r="3189" spans="1:11" x14ac:dyDescent="0.25">
      <c r="A3189" t="s">
        <v>46</v>
      </c>
      <c r="B3189" t="s">
        <v>10</v>
      </c>
      <c r="C3189" t="s">
        <v>11</v>
      </c>
      <c r="D3189" t="s">
        <v>12</v>
      </c>
      <c r="E3189" s="1">
        <v>42601</v>
      </c>
      <c r="F3189" s="1" t="str">
        <f>TEXT(Sales_tbl[[#This Row],[Order Date]],"MMM")</f>
        <v>Aug</v>
      </c>
      <c r="G3189" s="1" t="str">
        <f>TEXT(Sales_tbl[[#This Row],[Order Date]],"YYY")</f>
        <v>2016</v>
      </c>
      <c r="H3189" t="s">
        <v>24</v>
      </c>
      <c r="I3189">
        <v>2</v>
      </c>
      <c r="J3189" s="4">
        <v>17.829999999999998</v>
      </c>
      <c r="K3189" s="4">
        <v>35.659999999999997</v>
      </c>
    </row>
    <row r="3190" spans="1:11" x14ac:dyDescent="0.25">
      <c r="A3190" t="s">
        <v>16</v>
      </c>
      <c r="B3190" t="s">
        <v>34</v>
      </c>
      <c r="C3190" t="s">
        <v>18</v>
      </c>
      <c r="D3190" t="s">
        <v>510</v>
      </c>
      <c r="E3190" s="1">
        <v>42601</v>
      </c>
      <c r="F3190" s="1" t="str">
        <f>TEXT(Sales_tbl[[#This Row],[Order Date]],"MMM")</f>
        <v>Aug</v>
      </c>
      <c r="G3190" s="1" t="str">
        <f>TEXT(Sales_tbl[[#This Row],[Order Date]],"YYY")</f>
        <v>2016</v>
      </c>
      <c r="H3190" t="s">
        <v>24</v>
      </c>
      <c r="I3190">
        <v>3</v>
      </c>
      <c r="J3190" s="4">
        <v>17.829999999999998</v>
      </c>
      <c r="K3190" s="4">
        <v>53.489999999999995</v>
      </c>
    </row>
    <row r="3191" spans="1:11" x14ac:dyDescent="0.25">
      <c r="A3191" t="s">
        <v>25</v>
      </c>
      <c r="B3191" t="s">
        <v>17</v>
      </c>
      <c r="C3191" t="s">
        <v>18</v>
      </c>
      <c r="D3191" t="s">
        <v>493</v>
      </c>
      <c r="E3191" s="1">
        <v>42601</v>
      </c>
      <c r="F3191" s="1" t="str">
        <f>TEXT(Sales_tbl[[#This Row],[Order Date]],"MMM")</f>
        <v>Aug</v>
      </c>
      <c r="G3191" s="1" t="str">
        <f>TEXT(Sales_tbl[[#This Row],[Order Date]],"YYY")</f>
        <v>2016</v>
      </c>
      <c r="H3191" t="s">
        <v>24</v>
      </c>
      <c r="I3191">
        <v>7</v>
      </c>
      <c r="J3191" s="4">
        <v>17.829999999999998</v>
      </c>
      <c r="K3191" s="4">
        <v>124.80999999999999</v>
      </c>
    </row>
    <row r="3192" spans="1:11" x14ac:dyDescent="0.25">
      <c r="A3192" t="s">
        <v>9</v>
      </c>
      <c r="B3192" t="s">
        <v>21</v>
      </c>
      <c r="C3192" t="s">
        <v>11</v>
      </c>
      <c r="D3192" t="s">
        <v>518</v>
      </c>
      <c r="E3192" s="1">
        <v>42601</v>
      </c>
      <c r="F3192" s="1" t="str">
        <f>TEXT(Sales_tbl[[#This Row],[Order Date]],"MMM")</f>
        <v>Aug</v>
      </c>
      <c r="G3192" s="1" t="str">
        <f>TEXT(Sales_tbl[[#This Row],[Order Date]],"YYY")</f>
        <v>2016</v>
      </c>
      <c r="H3192" t="s">
        <v>13</v>
      </c>
      <c r="I3192">
        <v>1</v>
      </c>
      <c r="J3192" s="4">
        <v>12.42</v>
      </c>
      <c r="K3192" s="4">
        <v>12.42</v>
      </c>
    </row>
    <row r="3193" spans="1:11" x14ac:dyDescent="0.25">
      <c r="A3193" t="s">
        <v>46</v>
      </c>
      <c r="B3193" t="s">
        <v>10</v>
      </c>
      <c r="C3193" t="s">
        <v>11</v>
      </c>
      <c r="D3193" t="s">
        <v>323</v>
      </c>
      <c r="E3193" s="1">
        <v>42601</v>
      </c>
      <c r="F3193" s="1" t="str">
        <f>TEXT(Sales_tbl[[#This Row],[Order Date]],"MMM")</f>
        <v>Aug</v>
      </c>
      <c r="G3193" s="1" t="str">
        <f>TEXT(Sales_tbl[[#This Row],[Order Date]],"YYY")</f>
        <v>2016</v>
      </c>
      <c r="H3193" t="s">
        <v>13</v>
      </c>
      <c r="I3193">
        <v>8</v>
      </c>
      <c r="J3193" s="4">
        <v>12.42</v>
      </c>
      <c r="K3193" s="4">
        <v>99.36</v>
      </c>
    </row>
    <row r="3194" spans="1:11" x14ac:dyDescent="0.25">
      <c r="A3194" t="s">
        <v>25</v>
      </c>
      <c r="B3194" t="s">
        <v>17</v>
      </c>
      <c r="C3194" t="s">
        <v>18</v>
      </c>
      <c r="D3194" t="s">
        <v>403</v>
      </c>
      <c r="E3194" s="1">
        <v>42601</v>
      </c>
      <c r="F3194" s="1" t="str">
        <f>TEXT(Sales_tbl[[#This Row],[Order Date]],"MMM")</f>
        <v>Aug</v>
      </c>
      <c r="G3194" s="1" t="str">
        <f>TEXT(Sales_tbl[[#This Row],[Order Date]],"YYY")</f>
        <v>2016</v>
      </c>
      <c r="H3194" t="s">
        <v>13</v>
      </c>
      <c r="I3194">
        <v>2</v>
      </c>
      <c r="J3194" s="4">
        <v>12.42</v>
      </c>
      <c r="K3194" s="4">
        <v>24.84</v>
      </c>
    </row>
    <row r="3195" spans="1:11" x14ac:dyDescent="0.25">
      <c r="A3195" t="s">
        <v>9</v>
      </c>
      <c r="B3195" t="s">
        <v>68</v>
      </c>
      <c r="C3195" t="s">
        <v>11</v>
      </c>
      <c r="D3195" t="s">
        <v>400</v>
      </c>
      <c r="E3195" s="1">
        <v>42601</v>
      </c>
      <c r="F3195" s="1" t="str">
        <f>TEXT(Sales_tbl[[#This Row],[Order Date]],"MMM")</f>
        <v>Aug</v>
      </c>
      <c r="G3195" s="1" t="str">
        <f>TEXT(Sales_tbl[[#This Row],[Order Date]],"YYY")</f>
        <v>2016</v>
      </c>
      <c r="H3195" t="s">
        <v>13</v>
      </c>
      <c r="I3195">
        <v>4</v>
      </c>
      <c r="J3195" s="4">
        <v>12.42</v>
      </c>
      <c r="K3195" s="4">
        <v>49.68</v>
      </c>
    </row>
    <row r="3196" spans="1:11" x14ac:dyDescent="0.25">
      <c r="A3196" t="s">
        <v>9</v>
      </c>
      <c r="B3196" t="s">
        <v>10</v>
      </c>
      <c r="C3196" t="s">
        <v>11</v>
      </c>
      <c r="D3196" t="s">
        <v>244</v>
      </c>
      <c r="E3196" s="1">
        <v>42601</v>
      </c>
      <c r="F3196" s="1" t="str">
        <f>TEXT(Sales_tbl[[#This Row],[Order Date]],"MMM")</f>
        <v>Aug</v>
      </c>
      <c r="G3196" s="1" t="str">
        <f>TEXT(Sales_tbl[[#This Row],[Order Date]],"YYY")</f>
        <v>2016</v>
      </c>
      <c r="H3196" t="s">
        <v>13</v>
      </c>
      <c r="I3196">
        <v>3</v>
      </c>
      <c r="J3196" s="4">
        <v>12.42</v>
      </c>
      <c r="K3196" s="4">
        <v>37.26</v>
      </c>
    </row>
    <row r="3197" spans="1:11" x14ac:dyDescent="0.25">
      <c r="A3197" t="s">
        <v>25</v>
      </c>
      <c r="B3197" t="s">
        <v>17</v>
      </c>
      <c r="C3197" t="s">
        <v>18</v>
      </c>
      <c r="D3197" t="s">
        <v>158</v>
      </c>
      <c r="E3197" s="1">
        <v>42601</v>
      </c>
      <c r="F3197" s="1" t="str">
        <f>TEXT(Sales_tbl[[#This Row],[Order Date]],"MMM")</f>
        <v>Aug</v>
      </c>
      <c r="G3197" s="1" t="str">
        <f>TEXT(Sales_tbl[[#This Row],[Order Date]],"YYY")</f>
        <v>2016</v>
      </c>
      <c r="H3197" t="s">
        <v>24</v>
      </c>
      <c r="I3197">
        <v>8</v>
      </c>
      <c r="J3197" s="4">
        <v>17.829999999999998</v>
      </c>
      <c r="K3197" s="4">
        <v>142.63999999999999</v>
      </c>
    </row>
    <row r="3198" spans="1:11" x14ac:dyDescent="0.25">
      <c r="A3198" t="s">
        <v>25</v>
      </c>
      <c r="B3198" t="s">
        <v>17</v>
      </c>
      <c r="C3198" t="s">
        <v>18</v>
      </c>
      <c r="D3198" t="s">
        <v>503</v>
      </c>
      <c r="E3198" s="1">
        <v>42602</v>
      </c>
      <c r="F3198" s="1" t="str">
        <f>TEXT(Sales_tbl[[#This Row],[Order Date]],"MMM")</f>
        <v>Aug</v>
      </c>
      <c r="G3198" s="1" t="str">
        <f>TEXT(Sales_tbl[[#This Row],[Order Date]],"YYY")</f>
        <v>2016</v>
      </c>
      <c r="H3198" t="s">
        <v>27</v>
      </c>
      <c r="I3198">
        <v>10</v>
      </c>
      <c r="J3198" s="4">
        <v>53.35</v>
      </c>
      <c r="K3198" s="4">
        <v>533.5</v>
      </c>
    </row>
    <row r="3199" spans="1:11" x14ac:dyDescent="0.25">
      <c r="A3199" t="s">
        <v>30</v>
      </c>
      <c r="B3199" t="s">
        <v>10</v>
      </c>
      <c r="C3199" t="s">
        <v>11</v>
      </c>
      <c r="D3199" t="s">
        <v>350</v>
      </c>
      <c r="E3199" s="1">
        <v>42602</v>
      </c>
      <c r="F3199" s="1" t="str">
        <f>TEXT(Sales_tbl[[#This Row],[Order Date]],"MMM")</f>
        <v>Aug</v>
      </c>
      <c r="G3199" s="1" t="str">
        <f>TEXT(Sales_tbl[[#This Row],[Order Date]],"YYY")</f>
        <v>2016</v>
      </c>
      <c r="H3199" t="s">
        <v>13</v>
      </c>
      <c r="I3199">
        <v>4</v>
      </c>
      <c r="J3199" s="4">
        <v>12.42</v>
      </c>
      <c r="K3199" s="4">
        <v>49.68</v>
      </c>
    </row>
    <row r="3200" spans="1:11" x14ac:dyDescent="0.25">
      <c r="A3200" t="s">
        <v>25</v>
      </c>
      <c r="B3200" t="s">
        <v>34</v>
      </c>
      <c r="C3200" t="s">
        <v>18</v>
      </c>
      <c r="D3200" t="s">
        <v>157</v>
      </c>
      <c r="E3200" s="1">
        <v>42602</v>
      </c>
      <c r="F3200" s="1" t="str">
        <f>TEXT(Sales_tbl[[#This Row],[Order Date]],"MMM")</f>
        <v>Aug</v>
      </c>
      <c r="G3200" s="1" t="str">
        <f>TEXT(Sales_tbl[[#This Row],[Order Date]],"YYY")</f>
        <v>2016</v>
      </c>
      <c r="H3200" t="s">
        <v>24</v>
      </c>
      <c r="I3200">
        <v>8</v>
      </c>
      <c r="J3200" s="4">
        <v>17.829999999999998</v>
      </c>
      <c r="K3200" s="4">
        <v>142.63999999999999</v>
      </c>
    </row>
    <row r="3201" spans="1:11" x14ac:dyDescent="0.25">
      <c r="A3201" t="s">
        <v>9</v>
      </c>
      <c r="B3201" t="s">
        <v>10</v>
      </c>
      <c r="C3201" t="s">
        <v>11</v>
      </c>
      <c r="D3201" t="s">
        <v>102</v>
      </c>
      <c r="E3201" s="1">
        <v>42602</v>
      </c>
      <c r="F3201" s="1" t="str">
        <f>TEXT(Sales_tbl[[#This Row],[Order Date]],"MMM")</f>
        <v>Aug</v>
      </c>
      <c r="G3201" s="1" t="str">
        <f>TEXT(Sales_tbl[[#This Row],[Order Date]],"YYY")</f>
        <v>2016</v>
      </c>
      <c r="H3201" t="s">
        <v>24</v>
      </c>
      <c r="I3201">
        <v>1</v>
      </c>
      <c r="J3201" s="4">
        <v>17.829999999999998</v>
      </c>
      <c r="K3201" s="4">
        <v>17.829999999999998</v>
      </c>
    </row>
    <row r="3202" spans="1:11" x14ac:dyDescent="0.25">
      <c r="A3202" t="s">
        <v>25</v>
      </c>
      <c r="B3202" t="s">
        <v>17</v>
      </c>
      <c r="C3202" t="s">
        <v>18</v>
      </c>
      <c r="D3202" t="s">
        <v>484</v>
      </c>
      <c r="E3202" s="1">
        <v>42602</v>
      </c>
      <c r="F3202" s="1" t="str">
        <f>TEXT(Sales_tbl[[#This Row],[Order Date]],"MMM")</f>
        <v>Aug</v>
      </c>
      <c r="G3202" s="1" t="str">
        <f>TEXT(Sales_tbl[[#This Row],[Order Date]],"YYY")</f>
        <v>2016</v>
      </c>
      <c r="H3202" t="s">
        <v>27</v>
      </c>
      <c r="I3202">
        <v>3</v>
      </c>
      <c r="J3202" s="4">
        <v>53.35</v>
      </c>
      <c r="K3202" s="4">
        <v>160.05000000000001</v>
      </c>
    </row>
    <row r="3203" spans="1:11" x14ac:dyDescent="0.25">
      <c r="A3203" t="s">
        <v>25</v>
      </c>
      <c r="B3203" t="s">
        <v>52</v>
      </c>
      <c r="C3203" t="s">
        <v>18</v>
      </c>
      <c r="D3203" t="s">
        <v>115</v>
      </c>
      <c r="E3203" s="1">
        <v>42602</v>
      </c>
      <c r="F3203" s="1" t="str">
        <f>TEXT(Sales_tbl[[#This Row],[Order Date]],"MMM")</f>
        <v>Aug</v>
      </c>
      <c r="G3203" s="1" t="str">
        <f>TEXT(Sales_tbl[[#This Row],[Order Date]],"YYY")</f>
        <v>2016</v>
      </c>
      <c r="H3203" t="s">
        <v>20</v>
      </c>
      <c r="I3203">
        <v>8</v>
      </c>
      <c r="J3203" s="4">
        <v>16.32</v>
      </c>
      <c r="K3203" s="4">
        <v>130.56</v>
      </c>
    </row>
    <row r="3204" spans="1:11" x14ac:dyDescent="0.25">
      <c r="A3204" t="s">
        <v>25</v>
      </c>
      <c r="B3204" t="s">
        <v>122</v>
      </c>
      <c r="C3204" t="s">
        <v>18</v>
      </c>
      <c r="D3204" t="s">
        <v>468</v>
      </c>
      <c r="E3204" s="1">
        <v>42602</v>
      </c>
      <c r="F3204" s="1" t="str">
        <f>TEXT(Sales_tbl[[#This Row],[Order Date]],"MMM")</f>
        <v>Aug</v>
      </c>
      <c r="G3204" s="1" t="str">
        <f>TEXT(Sales_tbl[[#This Row],[Order Date]],"YYY")</f>
        <v>2016</v>
      </c>
      <c r="H3204" t="s">
        <v>13</v>
      </c>
      <c r="I3204">
        <v>9</v>
      </c>
      <c r="J3204" s="4">
        <v>12.42</v>
      </c>
      <c r="K3204" s="4">
        <v>111.78</v>
      </c>
    </row>
    <row r="3205" spans="1:11" x14ac:dyDescent="0.25">
      <c r="A3205" t="s">
        <v>25</v>
      </c>
      <c r="B3205" t="s">
        <v>34</v>
      </c>
      <c r="C3205" t="s">
        <v>18</v>
      </c>
      <c r="D3205" t="s">
        <v>116</v>
      </c>
      <c r="E3205" s="1">
        <v>42602</v>
      </c>
      <c r="F3205" s="1" t="str">
        <f>TEXT(Sales_tbl[[#This Row],[Order Date]],"MMM")</f>
        <v>Aug</v>
      </c>
      <c r="G3205" s="1" t="str">
        <f>TEXT(Sales_tbl[[#This Row],[Order Date]],"YYY")</f>
        <v>2016</v>
      </c>
      <c r="H3205" t="s">
        <v>24</v>
      </c>
      <c r="I3205">
        <v>10</v>
      </c>
      <c r="J3205" s="4">
        <v>17.829999999999998</v>
      </c>
      <c r="K3205" s="4">
        <v>178.29999999999998</v>
      </c>
    </row>
    <row r="3206" spans="1:11" x14ac:dyDescent="0.25">
      <c r="A3206" t="s">
        <v>25</v>
      </c>
      <c r="B3206" t="s">
        <v>52</v>
      </c>
      <c r="C3206" t="s">
        <v>18</v>
      </c>
      <c r="D3206" t="s">
        <v>313</v>
      </c>
      <c r="E3206" s="1">
        <v>42602</v>
      </c>
      <c r="F3206" s="1" t="str">
        <f>TEXT(Sales_tbl[[#This Row],[Order Date]],"MMM")</f>
        <v>Aug</v>
      </c>
      <c r="G3206" s="1" t="str">
        <f>TEXT(Sales_tbl[[#This Row],[Order Date]],"YYY")</f>
        <v>2016</v>
      </c>
      <c r="H3206" t="s">
        <v>13</v>
      </c>
      <c r="I3206">
        <v>5</v>
      </c>
      <c r="J3206" s="4">
        <v>12.42</v>
      </c>
      <c r="K3206" s="4">
        <v>62.1</v>
      </c>
    </row>
    <row r="3207" spans="1:11" x14ac:dyDescent="0.25">
      <c r="A3207" t="s">
        <v>25</v>
      </c>
      <c r="B3207" t="s">
        <v>17</v>
      </c>
      <c r="C3207" t="s">
        <v>18</v>
      </c>
      <c r="D3207" t="s">
        <v>153</v>
      </c>
      <c r="E3207" s="1">
        <v>42602</v>
      </c>
      <c r="F3207" s="1" t="str">
        <f>TEXT(Sales_tbl[[#This Row],[Order Date]],"MMM")</f>
        <v>Aug</v>
      </c>
      <c r="G3207" s="1" t="str">
        <f>TEXT(Sales_tbl[[#This Row],[Order Date]],"YYY")</f>
        <v>2016</v>
      </c>
      <c r="H3207" t="s">
        <v>13</v>
      </c>
      <c r="I3207">
        <v>5</v>
      </c>
      <c r="J3207" s="4">
        <v>12.42</v>
      </c>
      <c r="K3207" s="4">
        <v>62.1</v>
      </c>
    </row>
    <row r="3208" spans="1:11" x14ac:dyDescent="0.25">
      <c r="A3208" t="s">
        <v>30</v>
      </c>
      <c r="B3208" t="s">
        <v>10</v>
      </c>
      <c r="C3208" t="s">
        <v>11</v>
      </c>
      <c r="D3208" t="s">
        <v>182</v>
      </c>
      <c r="E3208" s="1">
        <v>42602</v>
      </c>
      <c r="F3208" s="1" t="str">
        <f>TEXT(Sales_tbl[[#This Row],[Order Date]],"MMM")</f>
        <v>Aug</v>
      </c>
      <c r="G3208" s="1" t="str">
        <f>TEXT(Sales_tbl[[#This Row],[Order Date]],"YYY")</f>
        <v>2016</v>
      </c>
      <c r="H3208" t="s">
        <v>20</v>
      </c>
      <c r="I3208">
        <v>10</v>
      </c>
      <c r="J3208" s="4">
        <v>16.32</v>
      </c>
      <c r="K3208" s="4">
        <v>163.19999999999999</v>
      </c>
    </row>
    <row r="3209" spans="1:11" x14ac:dyDescent="0.25">
      <c r="A3209" t="s">
        <v>25</v>
      </c>
      <c r="B3209" t="s">
        <v>17</v>
      </c>
      <c r="C3209" t="s">
        <v>18</v>
      </c>
      <c r="D3209" t="s">
        <v>488</v>
      </c>
      <c r="E3209" s="1">
        <v>42602</v>
      </c>
      <c r="F3209" s="1" t="str">
        <f>TEXT(Sales_tbl[[#This Row],[Order Date]],"MMM")</f>
        <v>Aug</v>
      </c>
      <c r="G3209" s="1" t="str">
        <f>TEXT(Sales_tbl[[#This Row],[Order Date]],"YYY")</f>
        <v>2016</v>
      </c>
      <c r="H3209" t="s">
        <v>13</v>
      </c>
      <c r="I3209">
        <v>9</v>
      </c>
      <c r="J3209" s="4">
        <v>12.42</v>
      </c>
      <c r="K3209" s="4">
        <v>111.78</v>
      </c>
    </row>
    <row r="3210" spans="1:11" x14ac:dyDescent="0.25">
      <c r="A3210" t="s">
        <v>16</v>
      </c>
      <c r="B3210" t="s">
        <v>34</v>
      </c>
      <c r="C3210" t="s">
        <v>18</v>
      </c>
      <c r="D3210" t="s">
        <v>511</v>
      </c>
      <c r="E3210" s="1">
        <v>42602</v>
      </c>
      <c r="F3210" s="1" t="str">
        <f>TEXT(Sales_tbl[[#This Row],[Order Date]],"MMM")</f>
        <v>Aug</v>
      </c>
      <c r="G3210" s="1" t="str">
        <f>TEXT(Sales_tbl[[#This Row],[Order Date]],"YYY")</f>
        <v>2016</v>
      </c>
      <c r="H3210" t="s">
        <v>13</v>
      </c>
      <c r="I3210">
        <v>1</v>
      </c>
      <c r="J3210" s="4">
        <v>12.42</v>
      </c>
      <c r="K3210" s="4">
        <v>12.42</v>
      </c>
    </row>
    <row r="3211" spans="1:11" x14ac:dyDescent="0.25">
      <c r="A3211" t="s">
        <v>9</v>
      </c>
      <c r="B3211" t="s">
        <v>21</v>
      </c>
      <c r="C3211" t="s">
        <v>11</v>
      </c>
      <c r="D3211" t="s">
        <v>234</v>
      </c>
      <c r="E3211" s="1">
        <v>42602</v>
      </c>
      <c r="F3211" s="1" t="str">
        <f>TEXT(Sales_tbl[[#This Row],[Order Date]],"MMM")</f>
        <v>Aug</v>
      </c>
      <c r="G3211" s="1" t="str">
        <f>TEXT(Sales_tbl[[#This Row],[Order Date]],"YYY")</f>
        <v>2016</v>
      </c>
      <c r="H3211" t="s">
        <v>24</v>
      </c>
      <c r="I3211">
        <v>6</v>
      </c>
      <c r="J3211" s="4">
        <v>17.829999999999998</v>
      </c>
      <c r="K3211" s="4">
        <v>106.97999999999999</v>
      </c>
    </row>
    <row r="3212" spans="1:11" x14ac:dyDescent="0.25">
      <c r="A3212" t="s">
        <v>25</v>
      </c>
      <c r="B3212" t="s">
        <v>17</v>
      </c>
      <c r="C3212" t="s">
        <v>18</v>
      </c>
      <c r="D3212" t="s">
        <v>369</v>
      </c>
      <c r="E3212" s="1">
        <v>42603</v>
      </c>
      <c r="F3212" s="1" t="str">
        <f>TEXT(Sales_tbl[[#This Row],[Order Date]],"MMM")</f>
        <v>Aug</v>
      </c>
      <c r="G3212" s="1" t="str">
        <f>TEXT(Sales_tbl[[#This Row],[Order Date]],"YYY")</f>
        <v>2016</v>
      </c>
      <c r="H3212" t="s">
        <v>24</v>
      </c>
      <c r="I3212">
        <v>7</v>
      </c>
      <c r="J3212" s="4">
        <v>17.829999999999998</v>
      </c>
      <c r="K3212" s="4">
        <v>124.80999999999999</v>
      </c>
    </row>
    <row r="3213" spans="1:11" x14ac:dyDescent="0.25">
      <c r="A3213" t="s">
        <v>46</v>
      </c>
      <c r="B3213" t="s">
        <v>10</v>
      </c>
      <c r="C3213" t="s">
        <v>11</v>
      </c>
      <c r="D3213" t="s">
        <v>441</v>
      </c>
      <c r="E3213" s="1">
        <v>42603</v>
      </c>
      <c r="F3213" s="1" t="str">
        <f>TEXT(Sales_tbl[[#This Row],[Order Date]],"MMM")</f>
        <v>Aug</v>
      </c>
      <c r="G3213" s="1" t="str">
        <f>TEXT(Sales_tbl[[#This Row],[Order Date]],"YYY")</f>
        <v>2016</v>
      </c>
      <c r="H3213" t="s">
        <v>13</v>
      </c>
      <c r="I3213">
        <v>1</v>
      </c>
      <c r="J3213" s="4">
        <v>12.42</v>
      </c>
      <c r="K3213" s="4">
        <v>12.42</v>
      </c>
    </row>
    <row r="3214" spans="1:11" x14ac:dyDescent="0.25">
      <c r="A3214" t="s">
        <v>16</v>
      </c>
      <c r="B3214" t="s">
        <v>34</v>
      </c>
      <c r="C3214" t="s">
        <v>18</v>
      </c>
      <c r="D3214" t="s">
        <v>144</v>
      </c>
      <c r="E3214" s="1">
        <v>42603</v>
      </c>
      <c r="F3214" s="1" t="str">
        <f>TEXT(Sales_tbl[[#This Row],[Order Date]],"MMM")</f>
        <v>Aug</v>
      </c>
      <c r="G3214" s="1" t="str">
        <f>TEXT(Sales_tbl[[#This Row],[Order Date]],"YYY")</f>
        <v>2016</v>
      </c>
      <c r="H3214" t="s">
        <v>13</v>
      </c>
      <c r="I3214">
        <v>2</v>
      </c>
      <c r="J3214" s="4">
        <v>12.42</v>
      </c>
      <c r="K3214" s="4">
        <v>24.84</v>
      </c>
    </row>
    <row r="3215" spans="1:11" x14ac:dyDescent="0.25">
      <c r="A3215" t="s">
        <v>30</v>
      </c>
      <c r="B3215" t="s">
        <v>10</v>
      </c>
      <c r="C3215" t="s">
        <v>11</v>
      </c>
      <c r="D3215" t="s">
        <v>393</v>
      </c>
      <c r="E3215" s="1">
        <v>42603</v>
      </c>
      <c r="F3215" s="1" t="str">
        <f>TEXT(Sales_tbl[[#This Row],[Order Date]],"MMM")</f>
        <v>Aug</v>
      </c>
      <c r="G3215" s="1" t="str">
        <f>TEXT(Sales_tbl[[#This Row],[Order Date]],"YYY")</f>
        <v>2016</v>
      </c>
      <c r="H3215" t="s">
        <v>13</v>
      </c>
      <c r="I3215">
        <v>3</v>
      </c>
      <c r="J3215" s="4">
        <v>12.42</v>
      </c>
      <c r="K3215" s="4">
        <v>37.26</v>
      </c>
    </row>
    <row r="3216" spans="1:11" x14ac:dyDescent="0.25">
      <c r="A3216" t="s">
        <v>25</v>
      </c>
      <c r="B3216" t="s">
        <v>52</v>
      </c>
      <c r="C3216" t="s">
        <v>18</v>
      </c>
      <c r="D3216" t="s">
        <v>420</v>
      </c>
      <c r="E3216" s="1">
        <v>42603</v>
      </c>
      <c r="F3216" s="1" t="str">
        <f>TEXT(Sales_tbl[[#This Row],[Order Date]],"MMM")</f>
        <v>Aug</v>
      </c>
      <c r="G3216" s="1" t="str">
        <f>TEXT(Sales_tbl[[#This Row],[Order Date]],"YYY")</f>
        <v>2016</v>
      </c>
      <c r="H3216" t="s">
        <v>13</v>
      </c>
      <c r="I3216">
        <v>8</v>
      </c>
      <c r="J3216" s="4">
        <v>12.42</v>
      </c>
      <c r="K3216" s="4">
        <v>99.36</v>
      </c>
    </row>
    <row r="3217" spans="1:11" x14ac:dyDescent="0.25">
      <c r="A3217" t="s">
        <v>30</v>
      </c>
      <c r="B3217" t="s">
        <v>10</v>
      </c>
      <c r="C3217" t="s">
        <v>11</v>
      </c>
      <c r="D3217" t="s">
        <v>121</v>
      </c>
      <c r="E3217" s="1">
        <v>42603</v>
      </c>
      <c r="F3217" s="1" t="str">
        <f>TEXT(Sales_tbl[[#This Row],[Order Date]],"MMM")</f>
        <v>Aug</v>
      </c>
      <c r="G3217" s="1" t="str">
        <f>TEXT(Sales_tbl[[#This Row],[Order Date]],"YYY")</f>
        <v>2016</v>
      </c>
      <c r="H3217" t="s">
        <v>24</v>
      </c>
      <c r="I3217">
        <v>10</v>
      </c>
      <c r="J3217" s="4">
        <v>17.829999999999998</v>
      </c>
      <c r="K3217" s="4">
        <v>178.29999999999998</v>
      </c>
    </row>
    <row r="3218" spans="1:11" x14ac:dyDescent="0.25">
      <c r="A3218" t="s">
        <v>9</v>
      </c>
      <c r="B3218" t="s">
        <v>14</v>
      </c>
      <c r="C3218" t="s">
        <v>11</v>
      </c>
      <c r="D3218" t="s">
        <v>516</v>
      </c>
      <c r="E3218" s="1">
        <v>42603</v>
      </c>
      <c r="F3218" s="1" t="str">
        <f>TEXT(Sales_tbl[[#This Row],[Order Date]],"MMM")</f>
        <v>Aug</v>
      </c>
      <c r="G3218" s="1" t="str">
        <f>TEXT(Sales_tbl[[#This Row],[Order Date]],"YYY")</f>
        <v>2016</v>
      </c>
      <c r="H3218" t="s">
        <v>27</v>
      </c>
      <c r="I3218">
        <v>10</v>
      </c>
      <c r="J3218" s="4">
        <v>53.35</v>
      </c>
      <c r="K3218" s="4">
        <v>533.5</v>
      </c>
    </row>
    <row r="3219" spans="1:11" x14ac:dyDescent="0.25">
      <c r="A3219" t="s">
        <v>30</v>
      </c>
      <c r="B3219" t="s">
        <v>21</v>
      </c>
      <c r="C3219" t="s">
        <v>11</v>
      </c>
      <c r="D3219" t="s">
        <v>275</v>
      </c>
      <c r="E3219" s="1">
        <v>42603</v>
      </c>
      <c r="F3219" s="1" t="str">
        <f>TEXT(Sales_tbl[[#This Row],[Order Date]],"MMM")</f>
        <v>Aug</v>
      </c>
      <c r="G3219" s="1" t="str">
        <f>TEXT(Sales_tbl[[#This Row],[Order Date]],"YYY")</f>
        <v>2016</v>
      </c>
      <c r="H3219" t="s">
        <v>27</v>
      </c>
      <c r="I3219">
        <v>10</v>
      </c>
      <c r="J3219" s="4">
        <v>53.35</v>
      </c>
      <c r="K3219" s="4">
        <v>533.5</v>
      </c>
    </row>
    <row r="3220" spans="1:11" x14ac:dyDescent="0.25">
      <c r="A3220" t="s">
        <v>16</v>
      </c>
      <c r="B3220" t="s">
        <v>34</v>
      </c>
      <c r="C3220" t="s">
        <v>18</v>
      </c>
      <c r="D3220" t="s">
        <v>391</v>
      </c>
      <c r="E3220" s="1">
        <v>42603</v>
      </c>
      <c r="F3220" s="1" t="str">
        <f>TEXT(Sales_tbl[[#This Row],[Order Date]],"MMM")</f>
        <v>Aug</v>
      </c>
      <c r="G3220" s="1" t="str">
        <f>TEXT(Sales_tbl[[#This Row],[Order Date]],"YYY")</f>
        <v>2016</v>
      </c>
      <c r="H3220" t="s">
        <v>13</v>
      </c>
      <c r="I3220">
        <v>1</v>
      </c>
      <c r="J3220" s="4">
        <v>12.42</v>
      </c>
      <c r="K3220" s="4">
        <v>12.42</v>
      </c>
    </row>
    <row r="3221" spans="1:11" x14ac:dyDescent="0.25">
      <c r="A3221" t="s">
        <v>9</v>
      </c>
      <c r="B3221" t="s">
        <v>14</v>
      </c>
      <c r="C3221" t="s">
        <v>11</v>
      </c>
      <c r="D3221" t="s">
        <v>177</v>
      </c>
      <c r="E3221" s="1">
        <v>42603</v>
      </c>
      <c r="F3221" s="1" t="str">
        <f>TEXT(Sales_tbl[[#This Row],[Order Date]],"MMM")</f>
        <v>Aug</v>
      </c>
      <c r="G3221" s="1" t="str">
        <f>TEXT(Sales_tbl[[#This Row],[Order Date]],"YYY")</f>
        <v>2016</v>
      </c>
      <c r="H3221" t="s">
        <v>24</v>
      </c>
      <c r="I3221">
        <v>9</v>
      </c>
      <c r="J3221" s="4">
        <v>17.829999999999998</v>
      </c>
      <c r="K3221" s="4">
        <v>160.46999999999997</v>
      </c>
    </row>
    <row r="3222" spans="1:11" x14ac:dyDescent="0.25">
      <c r="A3222" t="s">
        <v>9</v>
      </c>
      <c r="B3222" t="s">
        <v>10</v>
      </c>
      <c r="C3222" t="s">
        <v>11</v>
      </c>
      <c r="D3222" t="s">
        <v>101</v>
      </c>
      <c r="E3222" s="1">
        <v>42603</v>
      </c>
      <c r="F3222" s="1" t="str">
        <f>TEXT(Sales_tbl[[#This Row],[Order Date]],"MMM")</f>
        <v>Aug</v>
      </c>
      <c r="G3222" s="1" t="str">
        <f>TEXT(Sales_tbl[[#This Row],[Order Date]],"YYY")</f>
        <v>2016</v>
      </c>
      <c r="H3222" t="s">
        <v>13</v>
      </c>
      <c r="I3222">
        <v>5</v>
      </c>
      <c r="J3222" s="4">
        <v>12.42</v>
      </c>
      <c r="K3222" s="4">
        <v>62.1</v>
      </c>
    </row>
    <row r="3223" spans="1:11" x14ac:dyDescent="0.25">
      <c r="A3223" t="s">
        <v>46</v>
      </c>
      <c r="B3223" t="s">
        <v>68</v>
      </c>
      <c r="C3223" t="s">
        <v>11</v>
      </c>
      <c r="D3223" t="s">
        <v>384</v>
      </c>
      <c r="E3223" s="1">
        <v>42603</v>
      </c>
      <c r="F3223" s="1" t="str">
        <f>TEXT(Sales_tbl[[#This Row],[Order Date]],"MMM")</f>
        <v>Aug</v>
      </c>
      <c r="G3223" s="1" t="str">
        <f>TEXT(Sales_tbl[[#This Row],[Order Date]],"YYY")</f>
        <v>2016</v>
      </c>
      <c r="H3223" t="s">
        <v>24</v>
      </c>
      <c r="I3223">
        <v>6</v>
      </c>
      <c r="J3223" s="4">
        <v>17.829999999999998</v>
      </c>
      <c r="K3223" s="4">
        <v>106.97999999999999</v>
      </c>
    </row>
    <row r="3224" spans="1:11" x14ac:dyDescent="0.25">
      <c r="A3224" t="s">
        <v>16</v>
      </c>
      <c r="B3224" t="s">
        <v>52</v>
      </c>
      <c r="C3224" t="s">
        <v>18</v>
      </c>
      <c r="D3224" t="s">
        <v>176</v>
      </c>
      <c r="E3224" s="1">
        <v>42603</v>
      </c>
      <c r="F3224" s="1" t="str">
        <f>TEXT(Sales_tbl[[#This Row],[Order Date]],"MMM")</f>
        <v>Aug</v>
      </c>
      <c r="G3224" s="1" t="str">
        <f>TEXT(Sales_tbl[[#This Row],[Order Date]],"YYY")</f>
        <v>2016</v>
      </c>
      <c r="H3224" t="s">
        <v>27</v>
      </c>
      <c r="I3224">
        <v>9</v>
      </c>
      <c r="J3224" s="4">
        <v>53.35</v>
      </c>
      <c r="K3224" s="4">
        <v>480.15000000000003</v>
      </c>
    </row>
    <row r="3225" spans="1:11" x14ac:dyDescent="0.25">
      <c r="A3225" t="s">
        <v>9</v>
      </c>
      <c r="B3225" t="s">
        <v>14</v>
      </c>
      <c r="C3225" t="s">
        <v>11</v>
      </c>
      <c r="D3225" t="s">
        <v>227</v>
      </c>
      <c r="E3225" s="1">
        <v>42604</v>
      </c>
      <c r="F3225" s="1" t="str">
        <f>TEXT(Sales_tbl[[#This Row],[Order Date]],"MMM")</f>
        <v>Aug</v>
      </c>
      <c r="G3225" s="1" t="str">
        <f>TEXT(Sales_tbl[[#This Row],[Order Date]],"YYY")</f>
        <v>2016</v>
      </c>
      <c r="H3225" t="s">
        <v>13</v>
      </c>
      <c r="I3225">
        <v>9</v>
      </c>
      <c r="J3225" s="4">
        <v>12.42</v>
      </c>
      <c r="K3225" s="4">
        <v>111.78</v>
      </c>
    </row>
    <row r="3226" spans="1:11" x14ac:dyDescent="0.25">
      <c r="A3226" t="s">
        <v>9</v>
      </c>
      <c r="B3226" t="s">
        <v>10</v>
      </c>
      <c r="C3226" t="s">
        <v>11</v>
      </c>
      <c r="D3226" t="s">
        <v>88</v>
      </c>
      <c r="E3226" s="1">
        <v>42604</v>
      </c>
      <c r="F3226" s="1" t="str">
        <f>TEXT(Sales_tbl[[#This Row],[Order Date]],"MMM")</f>
        <v>Aug</v>
      </c>
      <c r="G3226" s="1" t="str">
        <f>TEXT(Sales_tbl[[#This Row],[Order Date]],"YYY")</f>
        <v>2016</v>
      </c>
      <c r="H3226" t="s">
        <v>24</v>
      </c>
      <c r="I3226">
        <v>6</v>
      </c>
      <c r="J3226" s="4">
        <v>17.829999999999998</v>
      </c>
      <c r="K3226" s="4">
        <v>106.97999999999999</v>
      </c>
    </row>
    <row r="3227" spans="1:11" x14ac:dyDescent="0.25">
      <c r="A3227" t="s">
        <v>9</v>
      </c>
      <c r="B3227" t="s">
        <v>21</v>
      </c>
      <c r="C3227" t="s">
        <v>11</v>
      </c>
      <c r="D3227" t="s">
        <v>113</v>
      </c>
      <c r="E3227" s="1">
        <v>42604</v>
      </c>
      <c r="F3227" s="1" t="str">
        <f>TEXT(Sales_tbl[[#This Row],[Order Date]],"MMM")</f>
        <v>Aug</v>
      </c>
      <c r="G3227" s="1" t="str">
        <f>TEXT(Sales_tbl[[#This Row],[Order Date]],"YYY")</f>
        <v>2016</v>
      </c>
      <c r="H3227" t="s">
        <v>13</v>
      </c>
      <c r="I3227">
        <v>6</v>
      </c>
      <c r="J3227" s="4">
        <v>12.42</v>
      </c>
      <c r="K3227" s="4">
        <v>74.52</v>
      </c>
    </row>
    <row r="3228" spans="1:11" x14ac:dyDescent="0.25">
      <c r="A3228" t="s">
        <v>9</v>
      </c>
      <c r="B3228" t="s">
        <v>10</v>
      </c>
      <c r="C3228" t="s">
        <v>11</v>
      </c>
      <c r="D3228" t="s">
        <v>367</v>
      </c>
      <c r="E3228" s="1">
        <v>42604</v>
      </c>
      <c r="F3228" s="1" t="str">
        <f>TEXT(Sales_tbl[[#This Row],[Order Date]],"MMM")</f>
        <v>Aug</v>
      </c>
      <c r="G3228" s="1" t="str">
        <f>TEXT(Sales_tbl[[#This Row],[Order Date]],"YYY")</f>
        <v>2016</v>
      </c>
      <c r="H3228" t="s">
        <v>20</v>
      </c>
      <c r="I3228">
        <v>8</v>
      </c>
      <c r="J3228" s="4">
        <v>16.32</v>
      </c>
      <c r="K3228" s="4">
        <v>130.56</v>
      </c>
    </row>
    <row r="3229" spans="1:11" x14ac:dyDescent="0.25">
      <c r="A3229" t="s">
        <v>25</v>
      </c>
      <c r="B3229" t="s">
        <v>52</v>
      </c>
      <c r="C3229" t="s">
        <v>18</v>
      </c>
      <c r="D3229" t="s">
        <v>465</v>
      </c>
      <c r="E3229" s="1">
        <v>42604</v>
      </c>
      <c r="F3229" s="1" t="str">
        <f>TEXT(Sales_tbl[[#This Row],[Order Date]],"MMM")</f>
        <v>Aug</v>
      </c>
      <c r="G3229" s="1" t="str">
        <f>TEXT(Sales_tbl[[#This Row],[Order Date]],"YYY")</f>
        <v>2016</v>
      </c>
      <c r="H3229" t="s">
        <v>27</v>
      </c>
      <c r="I3229">
        <v>10</v>
      </c>
      <c r="J3229" s="4">
        <v>53.35</v>
      </c>
      <c r="K3229" s="4">
        <v>533.5</v>
      </c>
    </row>
    <row r="3230" spans="1:11" x14ac:dyDescent="0.25">
      <c r="A3230" t="s">
        <v>9</v>
      </c>
      <c r="B3230" t="s">
        <v>14</v>
      </c>
      <c r="C3230" t="s">
        <v>11</v>
      </c>
      <c r="D3230" t="s">
        <v>78</v>
      </c>
      <c r="E3230" s="1">
        <v>42604</v>
      </c>
      <c r="F3230" s="1" t="str">
        <f>TEXT(Sales_tbl[[#This Row],[Order Date]],"MMM")</f>
        <v>Aug</v>
      </c>
      <c r="G3230" s="1" t="str">
        <f>TEXT(Sales_tbl[[#This Row],[Order Date]],"YYY")</f>
        <v>2016</v>
      </c>
      <c r="H3230" t="s">
        <v>24</v>
      </c>
      <c r="I3230">
        <v>4</v>
      </c>
      <c r="J3230" s="4">
        <v>17.829999999999998</v>
      </c>
      <c r="K3230" s="4">
        <v>71.319999999999993</v>
      </c>
    </row>
    <row r="3231" spans="1:11" x14ac:dyDescent="0.25">
      <c r="A3231" t="s">
        <v>16</v>
      </c>
      <c r="B3231" t="s">
        <v>34</v>
      </c>
      <c r="C3231" t="s">
        <v>18</v>
      </c>
      <c r="D3231" t="s">
        <v>169</v>
      </c>
      <c r="E3231" s="1">
        <v>42604</v>
      </c>
      <c r="F3231" s="1" t="str">
        <f>TEXT(Sales_tbl[[#This Row],[Order Date]],"MMM")</f>
        <v>Aug</v>
      </c>
      <c r="G3231" s="1" t="str">
        <f>TEXT(Sales_tbl[[#This Row],[Order Date]],"YYY")</f>
        <v>2016</v>
      </c>
      <c r="H3231" t="s">
        <v>27</v>
      </c>
      <c r="I3231">
        <v>5</v>
      </c>
      <c r="J3231" s="4">
        <v>53.35</v>
      </c>
      <c r="K3231" s="4">
        <v>266.75</v>
      </c>
    </row>
    <row r="3232" spans="1:11" x14ac:dyDescent="0.25">
      <c r="A3232" t="s">
        <v>9</v>
      </c>
      <c r="B3232" t="s">
        <v>10</v>
      </c>
      <c r="C3232" t="s">
        <v>11</v>
      </c>
      <c r="D3232" t="s">
        <v>87</v>
      </c>
      <c r="E3232" s="1">
        <v>42604</v>
      </c>
      <c r="F3232" s="1" t="str">
        <f>TEXT(Sales_tbl[[#This Row],[Order Date]],"MMM")</f>
        <v>Aug</v>
      </c>
      <c r="G3232" s="1" t="str">
        <f>TEXT(Sales_tbl[[#This Row],[Order Date]],"YYY")</f>
        <v>2016</v>
      </c>
      <c r="H3232" t="s">
        <v>13</v>
      </c>
      <c r="I3232">
        <v>8</v>
      </c>
      <c r="J3232" s="4">
        <v>12.42</v>
      </c>
      <c r="K3232" s="4">
        <v>99.36</v>
      </c>
    </row>
    <row r="3233" spans="1:11" x14ac:dyDescent="0.25">
      <c r="A3233" t="s">
        <v>16</v>
      </c>
      <c r="B3233" t="s">
        <v>52</v>
      </c>
      <c r="C3233" t="s">
        <v>18</v>
      </c>
      <c r="D3233" t="s">
        <v>53</v>
      </c>
      <c r="E3233" s="1">
        <v>42604</v>
      </c>
      <c r="F3233" s="1" t="str">
        <f>TEXT(Sales_tbl[[#This Row],[Order Date]],"MMM")</f>
        <v>Aug</v>
      </c>
      <c r="G3233" s="1" t="str">
        <f>TEXT(Sales_tbl[[#This Row],[Order Date]],"YYY")</f>
        <v>2016</v>
      </c>
      <c r="H3233" t="s">
        <v>13</v>
      </c>
      <c r="I3233">
        <v>3</v>
      </c>
      <c r="J3233" s="4">
        <v>12.42</v>
      </c>
      <c r="K3233" s="4">
        <v>37.26</v>
      </c>
    </row>
    <row r="3234" spans="1:11" x14ac:dyDescent="0.25">
      <c r="A3234" t="s">
        <v>9</v>
      </c>
      <c r="B3234" t="s">
        <v>14</v>
      </c>
      <c r="C3234" t="s">
        <v>11</v>
      </c>
      <c r="D3234" t="s">
        <v>295</v>
      </c>
      <c r="E3234" s="1">
        <v>42604</v>
      </c>
      <c r="F3234" s="1" t="str">
        <f>TEXT(Sales_tbl[[#This Row],[Order Date]],"MMM")</f>
        <v>Aug</v>
      </c>
      <c r="G3234" s="1" t="str">
        <f>TEXT(Sales_tbl[[#This Row],[Order Date]],"YYY")</f>
        <v>2016</v>
      </c>
      <c r="H3234" t="s">
        <v>24</v>
      </c>
      <c r="I3234">
        <v>8</v>
      </c>
      <c r="J3234" s="4">
        <v>17.829999999999998</v>
      </c>
      <c r="K3234" s="4">
        <v>142.63999999999999</v>
      </c>
    </row>
    <row r="3235" spans="1:11" x14ac:dyDescent="0.25">
      <c r="A3235" t="s">
        <v>25</v>
      </c>
      <c r="B3235" t="s">
        <v>122</v>
      </c>
      <c r="C3235" t="s">
        <v>18</v>
      </c>
      <c r="D3235" t="s">
        <v>141</v>
      </c>
      <c r="E3235" s="1">
        <v>42604</v>
      </c>
      <c r="F3235" s="1" t="str">
        <f>TEXT(Sales_tbl[[#This Row],[Order Date]],"MMM")</f>
        <v>Aug</v>
      </c>
      <c r="G3235" s="1" t="str">
        <f>TEXT(Sales_tbl[[#This Row],[Order Date]],"YYY")</f>
        <v>2016</v>
      </c>
      <c r="H3235" t="s">
        <v>13</v>
      </c>
      <c r="I3235">
        <v>5</v>
      </c>
      <c r="J3235" s="4">
        <v>12.42</v>
      </c>
      <c r="K3235" s="4">
        <v>62.1</v>
      </c>
    </row>
    <row r="3236" spans="1:11" x14ac:dyDescent="0.25">
      <c r="A3236" t="s">
        <v>30</v>
      </c>
      <c r="B3236" t="s">
        <v>21</v>
      </c>
      <c r="C3236" t="s">
        <v>11</v>
      </c>
      <c r="D3236" t="s">
        <v>380</v>
      </c>
      <c r="E3236" s="1">
        <v>42604</v>
      </c>
      <c r="F3236" s="1" t="str">
        <f>TEXT(Sales_tbl[[#This Row],[Order Date]],"MMM")</f>
        <v>Aug</v>
      </c>
      <c r="G3236" s="1" t="str">
        <f>TEXT(Sales_tbl[[#This Row],[Order Date]],"YYY")</f>
        <v>2016</v>
      </c>
      <c r="H3236" t="s">
        <v>20</v>
      </c>
      <c r="I3236">
        <v>9</v>
      </c>
      <c r="J3236" s="4">
        <v>16.32</v>
      </c>
      <c r="K3236" s="4">
        <v>146.88</v>
      </c>
    </row>
    <row r="3237" spans="1:11" x14ac:dyDescent="0.25">
      <c r="A3237" t="s">
        <v>46</v>
      </c>
      <c r="B3237" t="s">
        <v>14</v>
      </c>
      <c r="C3237" t="s">
        <v>11</v>
      </c>
      <c r="D3237" t="s">
        <v>356</v>
      </c>
      <c r="E3237" s="1">
        <v>42604</v>
      </c>
      <c r="F3237" s="1" t="str">
        <f>TEXT(Sales_tbl[[#This Row],[Order Date]],"MMM")</f>
        <v>Aug</v>
      </c>
      <c r="G3237" s="1" t="str">
        <f>TEXT(Sales_tbl[[#This Row],[Order Date]],"YYY")</f>
        <v>2016</v>
      </c>
      <c r="H3237" t="s">
        <v>13</v>
      </c>
      <c r="I3237">
        <v>1</v>
      </c>
      <c r="J3237" s="4">
        <v>12.42</v>
      </c>
      <c r="K3237" s="4">
        <v>12.42</v>
      </c>
    </row>
    <row r="3238" spans="1:11" x14ac:dyDescent="0.25">
      <c r="A3238" t="s">
        <v>25</v>
      </c>
      <c r="B3238" t="s">
        <v>34</v>
      </c>
      <c r="C3238" t="s">
        <v>18</v>
      </c>
      <c r="D3238" t="s">
        <v>109</v>
      </c>
      <c r="E3238" s="1">
        <v>42604</v>
      </c>
      <c r="F3238" s="1" t="str">
        <f>TEXT(Sales_tbl[[#This Row],[Order Date]],"MMM")</f>
        <v>Aug</v>
      </c>
      <c r="G3238" s="1" t="str">
        <f>TEXT(Sales_tbl[[#This Row],[Order Date]],"YYY")</f>
        <v>2016</v>
      </c>
      <c r="H3238" t="s">
        <v>24</v>
      </c>
      <c r="I3238">
        <v>1</v>
      </c>
      <c r="J3238" s="4">
        <v>17.829999999999998</v>
      </c>
      <c r="K3238" s="4">
        <v>17.829999999999998</v>
      </c>
    </row>
    <row r="3239" spans="1:11" x14ac:dyDescent="0.25">
      <c r="A3239" t="s">
        <v>9</v>
      </c>
      <c r="B3239" t="s">
        <v>10</v>
      </c>
      <c r="C3239" t="s">
        <v>11</v>
      </c>
      <c r="D3239" t="s">
        <v>464</v>
      </c>
      <c r="E3239" s="1">
        <v>42604</v>
      </c>
      <c r="F3239" s="1" t="str">
        <f>TEXT(Sales_tbl[[#This Row],[Order Date]],"MMM")</f>
        <v>Aug</v>
      </c>
      <c r="G3239" s="1" t="str">
        <f>TEXT(Sales_tbl[[#This Row],[Order Date]],"YYY")</f>
        <v>2016</v>
      </c>
      <c r="H3239" t="s">
        <v>27</v>
      </c>
      <c r="I3239">
        <v>1</v>
      </c>
      <c r="J3239" s="4">
        <v>53.35</v>
      </c>
      <c r="K3239" s="4">
        <v>53.35</v>
      </c>
    </row>
    <row r="3240" spans="1:11" x14ac:dyDescent="0.25">
      <c r="A3240" t="s">
        <v>16</v>
      </c>
      <c r="B3240" t="s">
        <v>34</v>
      </c>
      <c r="C3240" t="s">
        <v>18</v>
      </c>
      <c r="D3240" t="s">
        <v>276</v>
      </c>
      <c r="E3240" s="1">
        <v>42605</v>
      </c>
      <c r="F3240" s="1" t="str">
        <f>TEXT(Sales_tbl[[#This Row],[Order Date]],"MMM")</f>
        <v>Aug</v>
      </c>
      <c r="G3240" s="1" t="str">
        <f>TEXT(Sales_tbl[[#This Row],[Order Date]],"YYY")</f>
        <v>2016</v>
      </c>
      <c r="H3240" t="s">
        <v>27</v>
      </c>
      <c r="I3240">
        <v>1</v>
      </c>
      <c r="J3240" s="4">
        <v>53.35</v>
      </c>
      <c r="K3240" s="4">
        <v>53.35</v>
      </c>
    </row>
    <row r="3241" spans="1:11" x14ac:dyDescent="0.25">
      <c r="A3241" t="s">
        <v>25</v>
      </c>
      <c r="B3241" t="s">
        <v>52</v>
      </c>
      <c r="C3241" t="s">
        <v>18</v>
      </c>
      <c r="D3241" t="s">
        <v>292</v>
      </c>
      <c r="E3241" s="1">
        <v>42605</v>
      </c>
      <c r="F3241" s="1" t="str">
        <f>TEXT(Sales_tbl[[#This Row],[Order Date]],"MMM")</f>
        <v>Aug</v>
      </c>
      <c r="G3241" s="1" t="str">
        <f>TEXT(Sales_tbl[[#This Row],[Order Date]],"YYY")</f>
        <v>2016</v>
      </c>
      <c r="H3241" t="s">
        <v>27</v>
      </c>
      <c r="I3241">
        <v>5</v>
      </c>
      <c r="J3241" s="4">
        <v>53.35</v>
      </c>
      <c r="K3241" s="4">
        <v>266.75</v>
      </c>
    </row>
    <row r="3242" spans="1:11" x14ac:dyDescent="0.25">
      <c r="A3242" t="s">
        <v>9</v>
      </c>
      <c r="B3242" t="s">
        <v>14</v>
      </c>
      <c r="C3242" t="s">
        <v>11</v>
      </c>
      <c r="D3242" t="s">
        <v>39</v>
      </c>
      <c r="E3242" s="1">
        <v>42605</v>
      </c>
      <c r="F3242" s="1" t="str">
        <f>TEXT(Sales_tbl[[#This Row],[Order Date]],"MMM")</f>
        <v>Aug</v>
      </c>
      <c r="G3242" s="1" t="str">
        <f>TEXT(Sales_tbl[[#This Row],[Order Date]],"YYY")</f>
        <v>2016</v>
      </c>
      <c r="H3242" t="s">
        <v>24</v>
      </c>
      <c r="I3242">
        <v>2</v>
      </c>
      <c r="J3242" s="4">
        <v>17.829999999999998</v>
      </c>
      <c r="K3242" s="4">
        <v>35.659999999999997</v>
      </c>
    </row>
    <row r="3243" spans="1:11" x14ac:dyDescent="0.25">
      <c r="A3243" t="s">
        <v>9</v>
      </c>
      <c r="B3243" t="s">
        <v>10</v>
      </c>
      <c r="C3243" t="s">
        <v>11</v>
      </c>
      <c r="D3243" t="s">
        <v>533</v>
      </c>
      <c r="E3243" s="1">
        <v>42605</v>
      </c>
      <c r="F3243" s="1" t="str">
        <f>TEXT(Sales_tbl[[#This Row],[Order Date]],"MMM")</f>
        <v>Aug</v>
      </c>
      <c r="G3243" s="1" t="str">
        <f>TEXT(Sales_tbl[[#This Row],[Order Date]],"YYY")</f>
        <v>2016</v>
      </c>
      <c r="H3243" t="s">
        <v>13</v>
      </c>
      <c r="I3243">
        <v>8</v>
      </c>
      <c r="J3243" s="4">
        <v>12.42</v>
      </c>
      <c r="K3243" s="4">
        <v>99.36</v>
      </c>
    </row>
    <row r="3244" spans="1:11" x14ac:dyDescent="0.25">
      <c r="A3244" t="s">
        <v>25</v>
      </c>
      <c r="B3244" t="s">
        <v>52</v>
      </c>
      <c r="C3244" t="s">
        <v>18</v>
      </c>
      <c r="D3244" t="s">
        <v>94</v>
      </c>
      <c r="E3244" s="1">
        <v>42605</v>
      </c>
      <c r="F3244" s="1" t="str">
        <f>TEXT(Sales_tbl[[#This Row],[Order Date]],"MMM")</f>
        <v>Aug</v>
      </c>
      <c r="G3244" s="1" t="str">
        <f>TEXT(Sales_tbl[[#This Row],[Order Date]],"YYY")</f>
        <v>2016</v>
      </c>
      <c r="H3244" t="s">
        <v>13</v>
      </c>
      <c r="I3244">
        <v>8</v>
      </c>
      <c r="J3244" s="4">
        <v>12.42</v>
      </c>
      <c r="K3244" s="4">
        <v>99.36</v>
      </c>
    </row>
    <row r="3245" spans="1:11" x14ac:dyDescent="0.25">
      <c r="A3245" t="s">
        <v>30</v>
      </c>
      <c r="B3245" t="s">
        <v>68</v>
      </c>
      <c r="C3245" t="s">
        <v>11</v>
      </c>
      <c r="D3245" t="s">
        <v>361</v>
      </c>
      <c r="E3245" s="1">
        <v>42605</v>
      </c>
      <c r="F3245" s="1" t="str">
        <f>TEXT(Sales_tbl[[#This Row],[Order Date]],"MMM")</f>
        <v>Aug</v>
      </c>
      <c r="G3245" s="1" t="str">
        <f>TEXT(Sales_tbl[[#This Row],[Order Date]],"YYY")</f>
        <v>2016</v>
      </c>
      <c r="H3245" t="s">
        <v>20</v>
      </c>
      <c r="I3245">
        <v>10</v>
      </c>
      <c r="J3245" s="4">
        <v>16.32</v>
      </c>
      <c r="K3245" s="4">
        <v>163.19999999999999</v>
      </c>
    </row>
    <row r="3246" spans="1:11" x14ac:dyDescent="0.25">
      <c r="A3246" t="s">
        <v>9</v>
      </c>
      <c r="B3246" t="s">
        <v>10</v>
      </c>
      <c r="C3246" t="s">
        <v>11</v>
      </c>
      <c r="D3246" t="s">
        <v>312</v>
      </c>
      <c r="E3246" s="1">
        <v>42605</v>
      </c>
      <c r="F3246" s="1" t="str">
        <f>TEXT(Sales_tbl[[#This Row],[Order Date]],"MMM")</f>
        <v>Aug</v>
      </c>
      <c r="G3246" s="1" t="str">
        <f>TEXT(Sales_tbl[[#This Row],[Order Date]],"YYY")</f>
        <v>2016</v>
      </c>
      <c r="H3246" t="s">
        <v>27</v>
      </c>
      <c r="I3246">
        <v>5</v>
      </c>
      <c r="J3246" s="4">
        <v>53.35</v>
      </c>
      <c r="K3246" s="4">
        <v>266.75</v>
      </c>
    </row>
    <row r="3247" spans="1:11" x14ac:dyDescent="0.25">
      <c r="A3247" t="s">
        <v>46</v>
      </c>
      <c r="B3247" t="s">
        <v>10</v>
      </c>
      <c r="C3247" t="s">
        <v>11</v>
      </c>
      <c r="D3247" t="s">
        <v>393</v>
      </c>
      <c r="E3247" s="1">
        <v>42605</v>
      </c>
      <c r="F3247" s="1" t="str">
        <f>TEXT(Sales_tbl[[#This Row],[Order Date]],"MMM")</f>
        <v>Aug</v>
      </c>
      <c r="G3247" s="1" t="str">
        <f>TEXT(Sales_tbl[[#This Row],[Order Date]],"YYY")</f>
        <v>2016</v>
      </c>
      <c r="H3247" t="s">
        <v>24</v>
      </c>
      <c r="I3247">
        <v>6</v>
      </c>
      <c r="J3247" s="4">
        <v>17.829999999999998</v>
      </c>
      <c r="K3247" s="4">
        <v>106.97999999999999</v>
      </c>
    </row>
    <row r="3248" spans="1:11" x14ac:dyDescent="0.25">
      <c r="A3248" t="s">
        <v>46</v>
      </c>
      <c r="B3248" t="s">
        <v>21</v>
      </c>
      <c r="C3248" t="s">
        <v>11</v>
      </c>
      <c r="D3248" t="s">
        <v>128</v>
      </c>
      <c r="E3248" s="1">
        <v>42605</v>
      </c>
      <c r="F3248" s="1" t="str">
        <f>TEXT(Sales_tbl[[#This Row],[Order Date]],"MMM")</f>
        <v>Aug</v>
      </c>
      <c r="G3248" s="1" t="str">
        <f>TEXT(Sales_tbl[[#This Row],[Order Date]],"YYY")</f>
        <v>2016</v>
      </c>
      <c r="H3248" t="s">
        <v>13</v>
      </c>
      <c r="I3248">
        <v>5</v>
      </c>
      <c r="J3248" s="4">
        <v>12.42</v>
      </c>
      <c r="K3248" s="4">
        <v>62.1</v>
      </c>
    </row>
    <row r="3249" spans="1:11" x14ac:dyDescent="0.25">
      <c r="A3249" t="s">
        <v>9</v>
      </c>
      <c r="B3249" t="s">
        <v>21</v>
      </c>
      <c r="C3249" t="s">
        <v>11</v>
      </c>
      <c r="D3249" t="s">
        <v>380</v>
      </c>
      <c r="E3249" s="1">
        <v>42605</v>
      </c>
      <c r="F3249" s="1" t="str">
        <f>TEXT(Sales_tbl[[#This Row],[Order Date]],"MMM")</f>
        <v>Aug</v>
      </c>
      <c r="G3249" s="1" t="str">
        <f>TEXT(Sales_tbl[[#This Row],[Order Date]],"YYY")</f>
        <v>2016</v>
      </c>
      <c r="H3249" t="s">
        <v>27</v>
      </c>
      <c r="I3249">
        <v>1</v>
      </c>
      <c r="J3249" s="4">
        <v>53.35</v>
      </c>
      <c r="K3249" s="4">
        <v>53.35</v>
      </c>
    </row>
    <row r="3250" spans="1:11" x14ac:dyDescent="0.25">
      <c r="A3250" t="s">
        <v>25</v>
      </c>
      <c r="B3250" t="s">
        <v>52</v>
      </c>
      <c r="C3250" t="s">
        <v>18</v>
      </c>
      <c r="D3250" t="s">
        <v>118</v>
      </c>
      <c r="E3250" s="1">
        <v>42605</v>
      </c>
      <c r="F3250" s="1" t="str">
        <f>TEXT(Sales_tbl[[#This Row],[Order Date]],"MMM")</f>
        <v>Aug</v>
      </c>
      <c r="G3250" s="1" t="str">
        <f>TEXT(Sales_tbl[[#This Row],[Order Date]],"YYY")</f>
        <v>2016</v>
      </c>
      <c r="H3250" t="s">
        <v>24</v>
      </c>
      <c r="I3250">
        <v>5</v>
      </c>
      <c r="J3250" s="4">
        <v>17.829999999999998</v>
      </c>
      <c r="K3250" s="4">
        <v>89.149999999999991</v>
      </c>
    </row>
    <row r="3251" spans="1:11" x14ac:dyDescent="0.25">
      <c r="A3251" t="s">
        <v>9</v>
      </c>
      <c r="B3251" t="s">
        <v>21</v>
      </c>
      <c r="C3251" t="s">
        <v>11</v>
      </c>
      <c r="D3251" t="s">
        <v>518</v>
      </c>
      <c r="E3251" s="1">
        <v>42605</v>
      </c>
      <c r="F3251" s="1" t="str">
        <f>TEXT(Sales_tbl[[#This Row],[Order Date]],"MMM")</f>
        <v>Aug</v>
      </c>
      <c r="G3251" s="1" t="str">
        <f>TEXT(Sales_tbl[[#This Row],[Order Date]],"YYY")</f>
        <v>2016</v>
      </c>
      <c r="H3251" t="s">
        <v>20</v>
      </c>
      <c r="I3251">
        <v>6</v>
      </c>
      <c r="J3251" s="4">
        <v>16.32</v>
      </c>
      <c r="K3251" s="4">
        <v>97.92</v>
      </c>
    </row>
    <row r="3252" spans="1:11" x14ac:dyDescent="0.25">
      <c r="A3252" t="s">
        <v>25</v>
      </c>
      <c r="B3252" t="s">
        <v>122</v>
      </c>
      <c r="C3252" t="s">
        <v>18</v>
      </c>
      <c r="D3252" t="s">
        <v>421</v>
      </c>
      <c r="E3252" s="1">
        <v>42605</v>
      </c>
      <c r="F3252" s="1" t="str">
        <f>TEXT(Sales_tbl[[#This Row],[Order Date]],"MMM")</f>
        <v>Aug</v>
      </c>
      <c r="G3252" s="1" t="str">
        <f>TEXT(Sales_tbl[[#This Row],[Order Date]],"YYY")</f>
        <v>2016</v>
      </c>
      <c r="H3252" t="s">
        <v>24</v>
      </c>
      <c r="I3252">
        <v>7</v>
      </c>
      <c r="J3252" s="4">
        <v>17.829999999999998</v>
      </c>
      <c r="K3252" s="4">
        <v>124.80999999999999</v>
      </c>
    </row>
    <row r="3253" spans="1:11" x14ac:dyDescent="0.25">
      <c r="A3253" t="s">
        <v>9</v>
      </c>
      <c r="B3253" t="s">
        <v>68</v>
      </c>
      <c r="C3253" t="s">
        <v>11</v>
      </c>
      <c r="D3253" t="s">
        <v>80</v>
      </c>
      <c r="E3253" s="1">
        <v>42605</v>
      </c>
      <c r="F3253" s="1" t="str">
        <f>TEXT(Sales_tbl[[#This Row],[Order Date]],"MMM")</f>
        <v>Aug</v>
      </c>
      <c r="G3253" s="1" t="str">
        <f>TEXT(Sales_tbl[[#This Row],[Order Date]],"YYY")</f>
        <v>2016</v>
      </c>
      <c r="H3253" t="s">
        <v>20</v>
      </c>
      <c r="I3253">
        <v>3</v>
      </c>
      <c r="J3253" s="4">
        <v>16.32</v>
      </c>
      <c r="K3253" s="4">
        <v>48.96</v>
      </c>
    </row>
    <row r="3254" spans="1:11" x14ac:dyDescent="0.25">
      <c r="A3254" t="s">
        <v>25</v>
      </c>
      <c r="B3254" t="s">
        <v>17</v>
      </c>
      <c r="C3254" t="s">
        <v>18</v>
      </c>
      <c r="D3254" t="s">
        <v>415</v>
      </c>
      <c r="E3254" s="1">
        <v>42605</v>
      </c>
      <c r="F3254" s="1" t="str">
        <f>TEXT(Sales_tbl[[#This Row],[Order Date]],"MMM")</f>
        <v>Aug</v>
      </c>
      <c r="G3254" s="1" t="str">
        <f>TEXT(Sales_tbl[[#This Row],[Order Date]],"YYY")</f>
        <v>2016</v>
      </c>
      <c r="H3254" t="s">
        <v>27</v>
      </c>
      <c r="I3254">
        <v>8</v>
      </c>
      <c r="J3254" s="4">
        <v>53.35</v>
      </c>
      <c r="K3254" s="4">
        <v>426.8</v>
      </c>
    </row>
    <row r="3255" spans="1:11" x14ac:dyDescent="0.25">
      <c r="A3255" t="s">
        <v>9</v>
      </c>
      <c r="B3255" t="s">
        <v>68</v>
      </c>
      <c r="C3255" t="s">
        <v>11</v>
      </c>
      <c r="D3255" t="s">
        <v>445</v>
      </c>
      <c r="E3255" s="1">
        <v>42605</v>
      </c>
      <c r="F3255" s="1" t="str">
        <f>TEXT(Sales_tbl[[#This Row],[Order Date]],"MMM")</f>
        <v>Aug</v>
      </c>
      <c r="G3255" s="1" t="str">
        <f>TEXT(Sales_tbl[[#This Row],[Order Date]],"YYY")</f>
        <v>2016</v>
      </c>
      <c r="H3255" t="s">
        <v>27</v>
      </c>
      <c r="I3255">
        <v>6</v>
      </c>
      <c r="J3255" s="4">
        <v>53.35</v>
      </c>
      <c r="K3255" s="4">
        <v>320.10000000000002</v>
      </c>
    </row>
    <row r="3256" spans="1:11" x14ac:dyDescent="0.25">
      <c r="A3256" t="s">
        <v>30</v>
      </c>
      <c r="B3256" t="s">
        <v>68</v>
      </c>
      <c r="C3256" t="s">
        <v>11</v>
      </c>
      <c r="D3256" t="s">
        <v>361</v>
      </c>
      <c r="E3256" s="1">
        <v>42606</v>
      </c>
      <c r="F3256" s="1" t="str">
        <f>TEXT(Sales_tbl[[#This Row],[Order Date]],"MMM")</f>
        <v>Aug</v>
      </c>
      <c r="G3256" s="1" t="str">
        <f>TEXT(Sales_tbl[[#This Row],[Order Date]],"YYY")</f>
        <v>2016</v>
      </c>
      <c r="H3256" t="s">
        <v>27</v>
      </c>
      <c r="I3256">
        <v>5</v>
      </c>
      <c r="J3256" s="4">
        <v>53.35</v>
      </c>
      <c r="K3256" s="4">
        <v>266.75</v>
      </c>
    </row>
    <row r="3257" spans="1:11" x14ac:dyDescent="0.25">
      <c r="A3257" t="s">
        <v>9</v>
      </c>
      <c r="B3257" t="s">
        <v>14</v>
      </c>
      <c r="C3257" t="s">
        <v>11</v>
      </c>
      <c r="D3257" t="s">
        <v>479</v>
      </c>
      <c r="E3257" s="1">
        <v>42606</v>
      </c>
      <c r="F3257" s="1" t="str">
        <f>TEXT(Sales_tbl[[#This Row],[Order Date]],"MMM")</f>
        <v>Aug</v>
      </c>
      <c r="G3257" s="1" t="str">
        <f>TEXT(Sales_tbl[[#This Row],[Order Date]],"YYY")</f>
        <v>2016</v>
      </c>
      <c r="H3257" t="s">
        <v>13</v>
      </c>
      <c r="I3257">
        <v>4</v>
      </c>
      <c r="J3257" s="4">
        <v>12.42</v>
      </c>
      <c r="K3257" s="4">
        <v>49.68</v>
      </c>
    </row>
    <row r="3258" spans="1:11" x14ac:dyDescent="0.25">
      <c r="A3258" t="s">
        <v>9</v>
      </c>
      <c r="B3258" t="s">
        <v>21</v>
      </c>
      <c r="C3258" t="s">
        <v>11</v>
      </c>
      <c r="D3258" t="s">
        <v>274</v>
      </c>
      <c r="E3258" s="1">
        <v>42606</v>
      </c>
      <c r="F3258" s="1" t="str">
        <f>TEXT(Sales_tbl[[#This Row],[Order Date]],"MMM")</f>
        <v>Aug</v>
      </c>
      <c r="G3258" s="1" t="str">
        <f>TEXT(Sales_tbl[[#This Row],[Order Date]],"YYY")</f>
        <v>2016</v>
      </c>
      <c r="H3258" t="s">
        <v>20</v>
      </c>
      <c r="I3258">
        <v>6</v>
      </c>
      <c r="J3258" s="4">
        <v>16.32</v>
      </c>
      <c r="K3258" s="4">
        <v>97.92</v>
      </c>
    </row>
    <row r="3259" spans="1:11" x14ac:dyDescent="0.25">
      <c r="A3259" t="s">
        <v>25</v>
      </c>
      <c r="B3259" t="s">
        <v>17</v>
      </c>
      <c r="C3259" t="s">
        <v>18</v>
      </c>
      <c r="D3259" t="s">
        <v>294</v>
      </c>
      <c r="E3259" s="1">
        <v>42606</v>
      </c>
      <c r="F3259" s="1" t="str">
        <f>TEXT(Sales_tbl[[#This Row],[Order Date]],"MMM")</f>
        <v>Aug</v>
      </c>
      <c r="G3259" s="1" t="str">
        <f>TEXT(Sales_tbl[[#This Row],[Order Date]],"YYY")</f>
        <v>2016</v>
      </c>
      <c r="H3259" t="s">
        <v>20</v>
      </c>
      <c r="I3259">
        <v>2</v>
      </c>
      <c r="J3259" s="4">
        <v>16.32</v>
      </c>
      <c r="K3259" s="4">
        <v>32.64</v>
      </c>
    </row>
    <row r="3260" spans="1:11" x14ac:dyDescent="0.25">
      <c r="A3260" t="s">
        <v>25</v>
      </c>
      <c r="B3260" t="s">
        <v>52</v>
      </c>
      <c r="C3260" t="s">
        <v>18</v>
      </c>
      <c r="D3260" t="s">
        <v>497</v>
      </c>
      <c r="E3260" s="1">
        <v>42606</v>
      </c>
      <c r="F3260" s="1" t="str">
        <f>TEXT(Sales_tbl[[#This Row],[Order Date]],"MMM")</f>
        <v>Aug</v>
      </c>
      <c r="G3260" s="1" t="str">
        <f>TEXT(Sales_tbl[[#This Row],[Order Date]],"YYY")</f>
        <v>2016</v>
      </c>
      <c r="H3260" t="s">
        <v>13</v>
      </c>
      <c r="I3260">
        <v>5</v>
      </c>
      <c r="J3260" s="4">
        <v>12.42</v>
      </c>
      <c r="K3260" s="4">
        <v>62.1</v>
      </c>
    </row>
    <row r="3261" spans="1:11" x14ac:dyDescent="0.25">
      <c r="A3261" t="s">
        <v>46</v>
      </c>
      <c r="B3261" t="s">
        <v>14</v>
      </c>
      <c r="C3261" t="s">
        <v>11</v>
      </c>
      <c r="D3261" t="s">
        <v>474</v>
      </c>
      <c r="E3261" s="1">
        <v>42606</v>
      </c>
      <c r="F3261" s="1" t="str">
        <f>TEXT(Sales_tbl[[#This Row],[Order Date]],"MMM")</f>
        <v>Aug</v>
      </c>
      <c r="G3261" s="1" t="str">
        <f>TEXT(Sales_tbl[[#This Row],[Order Date]],"YYY")</f>
        <v>2016</v>
      </c>
      <c r="H3261" t="s">
        <v>13</v>
      </c>
      <c r="I3261">
        <v>1</v>
      </c>
      <c r="J3261" s="4">
        <v>12.42</v>
      </c>
      <c r="K3261" s="4">
        <v>12.42</v>
      </c>
    </row>
    <row r="3262" spans="1:11" x14ac:dyDescent="0.25">
      <c r="A3262" t="s">
        <v>9</v>
      </c>
      <c r="B3262" t="s">
        <v>10</v>
      </c>
      <c r="C3262" t="s">
        <v>11</v>
      </c>
      <c r="D3262" t="s">
        <v>370</v>
      </c>
      <c r="E3262" s="1">
        <v>42606</v>
      </c>
      <c r="F3262" s="1" t="str">
        <f>TEXT(Sales_tbl[[#This Row],[Order Date]],"MMM")</f>
        <v>Aug</v>
      </c>
      <c r="G3262" s="1" t="str">
        <f>TEXT(Sales_tbl[[#This Row],[Order Date]],"YYY")</f>
        <v>2016</v>
      </c>
      <c r="H3262" t="s">
        <v>20</v>
      </c>
      <c r="I3262">
        <v>5</v>
      </c>
      <c r="J3262" s="4">
        <v>16.32</v>
      </c>
      <c r="K3262" s="4">
        <v>81.599999999999994</v>
      </c>
    </row>
    <row r="3263" spans="1:11" x14ac:dyDescent="0.25">
      <c r="A3263" t="s">
        <v>46</v>
      </c>
      <c r="B3263" t="s">
        <v>10</v>
      </c>
      <c r="C3263" t="s">
        <v>11</v>
      </c>
      <c r="D3263" t="s">
        <v>367</v>
      </c>
      <c r="E3263" s="1">
        <v>42606</v>
      </c>
      <c r="F3263" s="1" t="str">
        <f>TEXT(Sales_tbl[[#This Row],[Order Date]],"MMM")</f>
        <v>Aug</v>
      </c>
      <c r="G3263" s="1" t="str">
        <f>TEXT(Sales_tbl[[#This Row],[Order Date]],"YYY")</f>
        <v>2016</v>
      </c>
      <c r="H3263" t="s">
        <v>24</v>
      </c>
      <c r="I3263">
        <v>8</v>
      </c>
      <c r="J3263" s="4">
        <v>17.829999999999998</v>
      </c>
      <c r="K3263" s="4">
        <v>142.63999999999999</v>
      </c>
    </row>
    <row r="3264" spans="1:11" x14ac:dyDescent="0.25">
      <c r="A3264" t="s">
        <v>9</v>
      </c>
      <c r="B3264" t="s">
        <v>14</v>
      </c>
      <c r="C3264" t="s">
        <v>11</v>
      </c>
      <c r="D3264" t="s">
        <v>32</v>
      </c>
      <c r="E3264" s="1">
        <v>42606</v>
      </c>
      <c r="F3264" s="1" t="str">
        <f>TEXT(Sales_tbl[[#This Row],[Order Date]],"MMM")</f>
        <v>Aug</v>
      </c>
      <c r="G3264" s="1" t="str">
        <f>TEXT(Sales_tbl[[#This Row],[Order Date]],"YYY")</f>
        <v>2016</v>
      </c>
      <c r="H3264" t="s">
        <v>13</v>
      </c>
      <c r="I3264">
        <v>5</v>
      </c>
      <c r="J3264" s="4">
        <v>12.42</v>
      </c>
      <c r="K3264" s="4">
        <v>62.1</v>
      </c>
    </row>
    <row r="3265" spans="1:11" x14ac:dyDescent="0.25">
      <c r="A3265" t="s">
        <v>25</v>
      </c>
      <c r="B3265" t="s">
        <v>17</v>
      </c>
      <c r="C3265" t="s">
        <v>18</v>
      </c>
      <c r="D3265" t="s">
        <v>178</v>
      </c>
      <c r="E3265" s="1">
        <v>42606</v>
      </c>
      <c r="F3265" s="1" t="str">
        <f>TEXT(Sales_tbl[[#This Row],[Order Date]],"MMM")</f>
        <v>Aug</v>
      </c>
      <c r="G3265" s="1" t="str">
        <f>TEXT(Sales_tbl[[#This Row],[Order Date]],"YYY")</f>
        <v>2016</v>
      </c>
      <c r="H3265" t="s">
        <v>13</v>
      </c>
      <c r="I3265">
        <v>9</v>
      </c>
      <c r="J3265" s="4">
        <v>12.42</v>
      </c>
      <c r="K3265" s="4">
        <v>111.78</v>
      </c>
    </row>
    <row r="3266" spans="1:11" x14ac:dyDescent="0.25">
      <c r="A3266" t="s">
        <v>30</v>
      </c>
      <c r="B3266" t="s">
        <v>21</v>
      </c>
      <c r="C3266" t="s">
        <v>11</v>
      </c>
      <c r="D3266" t="s">
        <v>233</v>
      </c>
      <c r="E3266" s="1">
        <v>42606</v>
      </c>
      <c r="F3266" s="1" t="str">
        <f>TEXT(Sales_tbl[[#This Row],[Order Date]],"MMM")</f>
        <v>Aug</v>
      </c>
      <c r="G3266" s="1" t="str">
        <f>TEXT(Sales_tbl[[#This Row],[Order Date]],"YYY")</f>
        <v>2016</v>
      </c>
      <c r="H3266" t="s">
        <v>27</v>
      </c>
      <c r="I3266">
        <v>1</v>
      </c>
      <c r="J3266" s="4">
        <v>53.35</v>
      </c>
      <c r="K3266" s="4">
        <v>53.35</v>
      </c>
    </row>
    <row r="3267" spans="1:11" x14ac:dyDescent="0.25">
      <c r="A3267" t="s">
        <v>9</v>
      </c>
      <c r="B3267" t="s">
        <v>68</v>
      </c>
      <c r="C3267" t="s">
        <v>11</v>
      </c>
      <c r="D3267" t="s">
        <v>329</v>
      </c>
      <c r="E3267" s="1">
        <v>42606</v>
      </c>
      <c r="F3267" s="1" t="str">
        <f>TEXT(Sales_tbl[[#This Row],[Order Date]],"MMM")</f>
        <v>Aug</v>
      </c>
      <c r="G3267" s="1" t="str">
        <f>TEXT(Sales_tbl[[#This Row],[Order Date]],"YYY")</f>
        <v>2016</v>
      </c>
      <c r="H3267" t="s">
        <v>13</v>
      </c>
      <c r="I3267">
        <v>2</v>
      </c>
      <c r="J3267" s="4">
        <v>12.42</v>
      </c>
      <c r="K3267" s="4">
        <v>24.84</v>
      </c>
    </row>
    <row r="3268" spans="1:11" x14ac:dyDescent="0.25">
      <c r="A3268" t="s">
        <v>25</v>
      </c>
      <c r="B3268" t="s">
        <v>122</v>
      </c>
      <c r="C3268" t="s">
        <v>18</v>
      </c>
      <c r="D3268" t="s">
        <v>421</v>
      </c>
      <c r="E3268" s="1">
        <v>42607</v>
      </c>
      <c r="F3268" s="1" t="str">
        <f>TEXT(Sales_tbl[[#This Row],[Order Date]],"MMM")</f>
        <v>Aug</v>
      </c>
      <c r="G3268" s="1" t="str">
        <f>TEXT(Sales_tbl[[#This Row],[Order Date]],"YYY")</f>
        <v>2016</v>
      </c>
      <c r="H3268" t="s">
        <v>13</v>
      </c>
      <c r="I3268">
        <v>2</v>
      </c>
      <c r="J3268" s="4">
        <v>12.42</v>
      </c>
      <c r="K3268" s="4">
        <v>24.84</v>
      </c>
    </row>
    <row r="3269" spans="1:11" x14ac:dyDescent="0.25">
      <c r="A3269" t="s">
        <v>30</v>
      </c>
      <c r="B3269" t="s">
        <v>10</v>
      </c>
      <c r="C3269" t="s">
        <v>11</v>
      </c>
      <c r="D3269" t="s">
        <v>491</v>
      </c>
      <c r="E3269" s="1">
        <v>42607</v>
      </c>
      <c r="F3269" s="1" t="str">
        <f>TEXT(Sales_tbl[[#This Row],[Order Date]],"MMM")</f>
        <v>Aug</v>
      </c>
      <c r="G3269" s="1" t="str">
        <f>TEXT(Sales_tbl[[#This Row],[Order Date]],"YYY")</f>
        <v>2016</v>
      </c>
      <c r="H3269" t="s">
        <v>13</v>
      </c>
      <c r="I3269">
        <v>9</v>
      </c>
      <c r="J3269" s="4">
        <v>12.42</v>
      </c>
      <c r="K3269" s="4">
        <v>111.78</v>
      </c>
    </row>
    <row r="3270" spans="1:11" x14ac:dyDescent="0.25">
      <c r="A3270" t="s">
        <v>25</v>
      </c>
      <c r="B3270" t="s">
        <v>17</v>
      </c>
      <c r="C3270" t="s">
        <v>18</v>
      </c>
      <c r="D3270" t="s">
        <v>238</v>
      </c>
      <c r="E3270" s="1">
        <v>42607</v>
      </c>
      <c r="F3270" s="1" t="str">
        <f>TEXT(Sales_tbl[[#This Row],[Order Date]],"MMM")</f>
        <v>Aug</v>
      </c>
      <c r="G3270" s="1" t="str">
        <f>TEXT(Sales_tbl[[#This Row],[Order Date]],"YYY")</f>
        <v>2016</v>
      </c>
      <c r="H3270" t="s">
        <v>13</v>
      </c>
      <c r="I3270">
        <v>10</v>
      </c>
      <c r="J3270" s="4">
        <v>12.42</v>
      </c>
      <c r="K3270" s="4">
        <v>124.2</v>
      </c>
    </row>
    <row r="3271" spans="1:11" x14ac:dyDescent="0.25">
      <c r="A3271" t="s">
        <v>16</v>
      </c>
      <c r="B3271" t="s">
        <v>52</v>
      </c>
      <c r="C3271" t="s">
        <v>18</v>
      </c>
      <c r="D3271" t="s">
        <v>284</v>
      </c>
      <c r="E3271" s="1">
        <v>42607</v>
      </c>
      <c r="F3271" s="1" t="str">
        <f>TEXT(Sales_tbl[[#This Row],[Order Date]],"MMM")</f>
        <v>Aug</v>
      </c>
      <c r="G3271" s="1" t="str">
        <f>TEXT(Sales_tbl[[#This Row],[Order Date]],"YYY")</f>
        <v>2016</v>
      </c>
      <c r="H3271" t="s">
        <v>13</v>
      </c>
      <c r="I3271">
        <v>10</v>
      </c>
      <c r="J3271" s="4">
        <v>12.42</v>
      </c>
      <c r="K3271" s="4">
        <v>124.2</v>
      </c>
    </row>
    <row r="3272" spans="1:11" x14ac:dyDescent="0.25">
      <c r="A3272" t="s">
        <v>46</v>
      </c>
      <c r="B3272" t="s">
        <v>21</v>
      </c>
      <c r="C3272" t="s">
        <v>11</v>
      </c>
      <c r="D3272" t="s">
        <v>275</v>
      </c>
      <c r="E3272" s="1">
        <v>42607</v>
      </c>
      <c r="F3272" s="1" t="str">
        <f>TEXT(Sales_tbl[[#This Row],[Order Date]],"MMM")</f>
        <v>Aug</v>
      </c>
      <c r="G3272" s="1" t="str">
        <f>TEXT(Sales_tbl[[#This Row],[Order Date]],"YYY")</f>
        <v>2016</v>
      </c>
      <c r="H3272" t="s">
        <v>27</v>
      </c>
      <c r="I3272">
        <v>2</v>
      </c>
      <c r="J3272" s="4">
        <v>53.35</v>
      </c>
      <c r="K3272" s="4">
        <v>106.7</v>
      </c>
    </row>
    <row r="3273" spans="1:11" x14ac:dyDescent="0.25">
      <c r="A3273" t="s">
        <v>9</v>
      </c>
      <c r="B3273" t="s">
        <v>14</v>
      </c>
      <c r="C3273" t="s">
        <v>11</v>
      </c>
      <c r="D3273" t="s">
        <v>32</v>
      </c>
      <c r="E3273" s="1">
        <v>42607</v>
      </c>
      <c r="F3273" s="1" t="str">
        <f>TEXT(Sales_tbl[[#This Row],[Order Date]],"MMM")</f>
        <v>Aug</v>
      </c>
      <c r="G3273" s="1" t="str">
        <f>TEXT(Sales_tbl[[#This Row],[Order Date]],"YYY")</f>
        <v>2016</v>
      </c>
      <c r="H3273" t="s">
        <v>13</v>
      </c>
      <c r="I3273">
        <v>2</v>
      </c>
      <c r="J3273" s="4">
        <v>12.42</v>
      </c>
      <c r="K3273" s="4">
        <v>24.84</v>
      </c>
    </row>
    <row r="3274" spans="1:11" x14ac:dyDescent="0.25">
      <c r="A3274" t="s">
        <v>30</v>
      </c>
      <c r="B3274" t="s">
        <v>10</v>
      </c>
      <c r="C3274" t="s">
        <v>11</v>
      </c>
      <c r="D3274" t="s">
        <v>395</v>
      </c>
      <c r="E3274" s="1">
        <v>42607</v>
      </c>
      <c r="F3274" s="1" t="str">
        <f>TEXT(Sales_tbl[[#This Row],[Order Date]],"MMM")</f>
        <v>Aug</v>
      </c>
      <c r="G3274" s="1" t="str">
        <f>TEXT(Sales_tbl[[#This Row],[Order Date]],"YYY")</f>
        <v>2016</v>
      </c>
      <c r="H3274" t="s">
        <v>20</v>
      </c>
      <c r="I3274">
        <v>9</v>
      </c>
      <c r="J3274" s="4">
        <v>16.32</v>
      </c>
      <c r="K3274" s="4">
        <v>146.88</v>
      </c>
    </row>
    <row r="3275" spans="1:11" x14ac:dyDescent="0.25">
      <c r="A3275" t="s">
        <v>16</v>
      </c>
      <c r="B3275" t="s">
        <v>17</v>
      </c>
      <c r="C3275" t="s">
        <v>18</v>
      </c>
      <c r="D3275" t="s">
        <v>146</v>
      </c>
      <c r="E3275" s="1">
        <v>42607</v>
      </c>
      <c r="F3275" s="1" t="str">
        <f>TEXT(Sales_tbl[[#This Row],[Order Date]],"MMM")</f>
        <v>Aug</v>
      </c>
      <c r="G3275" s="1" t="str">
        <f>TEXT(Sales_tbl[[#This Row],[Order Date]],"YYY")</f>
        <v>2016</v>
      </c>
      <c r="H3275" t="s">
        <v>27</v>
      </c>
      <c r="I3275">
        <v>4</v>
      </c>
      <c r="J3275" s="4">
        <v>53.35</v>
      </c>
      <c r="K3275" s="4">
        <v>213.4</v>
      </c>
    </row>
    <row r="3276" spans="1:11" x14ac:dyDescent="0.25">
      <c r="A3276" t="s">
        <v>9</v>
      </c>
      <c r="B3276" t="s">
        <v>14</v>
      </c>
      <c r="C3276" t="s">
        <v>11</v>
      </c>
      <c r="D3276" t="s">
        <v>241</v>
      </c>
      <c r="E3276" s="1">
        <v>42607</v>
      </c>
      <c r="F3276" s="1" t="str">
        <f>TEXT(Sales_tbl[[#This Row],[Order Date]],"MMM")</f>
        <v>Aug</v>
      </c>
      <c r="G3276" s="1" t="str">
        <f>TEXT(Sales_tbl[[#This Row],[Order Date]],"YYY")</f>
        <v>2016</v>
      </c>
      <c r="H3276" t="s">
        <v>13</v>
      </c>
      <c r="I3276">
        <v>6</v>
      </c>
      <c r="J3276" s="4">
        <v>12.42</v>
      </c>
      <c r="K3276" s="4">
        <v>74.52</v>
      </c>
    </row>
    <row r="3277" spans="1:11" x14ac:dyDescent="0.25">
      <c r="A3277" t="s">
        <v>9</v>
      </c>
      <c r="B3277" t="s">
        <v>68</v>
      </c>
      <c r="C3277" t="s">
        <v>11</v>
      </c>
      <c r="D3277" t="s">
        <v>450</v>
      </c>
      <c r="E3277" s="1">
        <v>42607</v>
      </c>
      <c r="F3277" s="1" t="str">
        <f>TEXT(Sales_tbl[[#This Row],[Order Date]],"MMM")</f>
        <v>Aug</v>
      </c>
      <c r="G3277" s="1" t="str">
        <f>TEXT(Sales_tbl[[#This Row],[Order Date]],"YYY")</f>
        <v>2016</v>
      </c>
      <c r="H3277" t="s">
        <v>13</v>
      </c>
      <c r="I3277">
        <v>1</v>
      </c>
      <c r="J3277" s="4">
        <v>12.42</v>
      </c>
      <c r="K3277" s="4">
        <v>12.42</v>
      </c>
    </row>
    <row r="3278" spans="1:11" x14ac:dyDescent="0.25">
      <c r="A3278" t="s">
        <v>30</v>
      </c>
      <c r="B3278" t="s">
        <v>14</v>
      </c>
      <c r="C3278" t="s">
        <v>11</v>
      </c>
      <c r="D3278" t="s">
        <v>343</v>
      </c>
      <c r="E3278" s="1">
        <v>42608</v>
      </c>
      <c r="F3278" s="1" t="str">
        <f>TEXT(Sales_tbl[[#This Row],[Order Date]],"MMM")</f>
        <v>Aug</v>
      </c>
      <c r="G3278" s="1" t="str">
        <f>TEXT(Sales_tbl[[#This Row],[Order Date]],"YYY")</f>
        <v>2016</v>
      </c>
      <c r="H3278" t="s">
        <v>27</v>
      </c>
      <c r="I3278">
        <v>3</v>
      </c>
      <c r="J3278" s="4">
        <v>53.35</v>
      </c>
      <c r="K3278" s="4">
        <v>160.05000000000001</v>
      </c>
    </row>
    <row r="3279" spans="1:11" x14ac:dyDescent="0.25">
      <c r="A3279" t="s">
        <v>25</v>
      </c>
      <c r="B3279" t="s">
        <v>34</v>
      </c>
      <c r="C3279" t="s">
        <v>18</v>
      </c>
      <c r="D3279" t="s">
        <v>551</v>
      </c>
      <c r="E3279" s="1">
        <v>42608</v>
      </c>
      <c r="F3279" s="1" t="str">
        <f>TEXT(Sales_tbl[[#This Row],[Order Date]],"MMM")</f>
        <v>Aug</v>
      </c>
      <c r="G3279" s="1" t="str">
        <f>TEXT(Sales_tbl[[#This Row],[Order Date]],"YYY")</f>
        <v>2016</v>
      </c>
      <c r="H3279" t="s">
        <v>13</v>
      </c>
      <c r="I3279">
        <v>4</v>
      </c>
      <c r="J3279" s="4">
        <v>12.42</v>
      </c>
      <c r="K3279" s="4">
        <v>49.68</v>
      </c>
    </row>
    <row r="3280" spans="1:11" x14ac:dyDescent="0.25">
      <c r="A3280" t="s">
        <v>46</v>
      </c>
      <c r="B3280" t="s">
        <v>10</v>
      </c>
      <c r="C3280" t="s">
        <v>11</v>
      </c>
      <c r="D3280" t="s">
        <v>408</v>
      </c>
      <c r="E3280" s="1">
        <v>42608</v>
      </c>
      <c r="F3280" s="1" t="str">
        <f>TEXT(Sales_tbl[[#This Row],[Order Date]],"MMM")</f>
        <v>Aug</v>
      </c>
      <c r="G3280" s="1" t="str">
        <f>TEXT(Sales_tbl[[#This Row],[Order Date]],"YYY")</f>
        <v>2016</v>
      </c>
      <c r="H3280" t="s">
        <v>27</v>
      </c>
      <c r="I3280">
        <v>3</v>
      </c>
      <c r="J3280" s="4">
        <v>53.35</v>
      </c>
      <c r="K3280" s="4">
        <v>160.05000000000001</v>
      </c>
    </row>
    <row r="3281" spans="1:11" x14ac:dyDescent="0.25">
      <c r="A3281" t="s">
        <v>46</v>
      </c>
      <c r="B3281" t="s">
        <v>14</v>
      </c>
      <c r="C3281" t="s">
        <v>11</v>
      </c>
      <c r="D3281" t="s">
        <v>473</v>
      </c>
      <c r="E3281" s="1">
        <v>42608</v>
      </c>
      <c r="F3281" s="1" t="str">
        <f>TEXT(Sales_tbl[[#This Row],[Order Date]],"MMM")</f>
        <v>Aug</v>
      </c>
      <c r="G3281" s="1" t="str">
        <f>TEXT(Sales_tbl[[#This Row],[Order Date]],"YYY")</f>
        <v>2016</v>
      </c>
      <c r="H3281" t="s">
        <v>20</v>
      </c>
      <c r="I3281">
        <v>7</v>
      </c>
      <c r="J3281" s="4">
        <v>16.32</v>
      </c>
      <c r="K3281" s="4">
        <v>114.24000000000001</v>
      </c>
    </row>
    <row r="3282" spans="1:11" x14ac:dyDescent="0.25">
      <c r="A3282" t="s">
        <v>16</v>
      </c>
      <c r="B3282" t="s">
        <v>17</v>
      </c>
      <c r="C3282" t="s">
        <v>18</v>
      </c>
      <c r="D3282" t="s">
        <v>192</v>
      </c>
      <c r="E3282" s="1">
        <v>42608</v>
      </c>
      <c r="F3282" s="1" t="str">
        <f>TEXT(Sales_tbl[[#This Row],[Order Date]],"MMM")</f>
        <v>Aug</v>
      </c>
      <c r="G3282" s="1" t="str">
        <f>TEXT(Sales_tbl[[#This Row],[Order Date]],"YYY")</f>
        <v>2016</v>
      </c>
      <c r="H3282" t="s">
        <v>20</v>
      </c>
      <c r="I3282">
        <v>2</v>
      </c>
      <c r="J3282" s="4">
        <v>16.32</v>
      </c>
      <c r="K3282" s="4">
        <v>32.64</v>
      </c>
    </row>
    <row r="3283" spans="1:11" x14ac:dyDescent="0.25">
      <c r="A3283" t="s">
        <v>30</v>
      </c>
      <c r="B3283" t="s">
        <v>14</v>
      </c>
      <c r="C3283" t="s">
        <v>11</v>
      </c>
      <c r="D3283" t="s">
        <v>95</v>
      </c>
      <c r="E3283" s="1">
        <v>42608</v>
      </c>
      <c r="F3283" s="1" t="str">
        <f>TEXT(Sales_tbl[[#This Row],[Order Date]],"MMM")</f>
        <v>Aug</v>
      </c>
      <c r="G3283" s="1" t="str">
        <f>TEXT(Sales_tbl[[#This Row],[Order Date]],"YYY")</f>
        <v>2016</v>
      </c>
      <c r="H3283" t="s">
        <v>13</v>
      </c>
      <c r="I3283">
        <v>10</v>
      </c>
      <c r="J3283" s="4">
        <v>12.42</v>
      </c>
      <c r="K3283" s="4">
        <v>124.2</v>
      </c>
    </row>
    <row r="3284" spans="1:11" x14ac:dyDescent="0.25">
      <c r="A3284" t="s">
        <v>30</v>
      </c>
      <c r="B3284" t="s">
        <v>14</v>
      </c>
      <c r="C3284" t="s">
        <v>11</v>
      </c>
      <c r="D3284" t="s">
        <v>524</v>
      </c>
      <c r="E3284" s="1">
        <v>42608</v>
      </c>
      <c r="F3284" s="1" t="str">
        <f>TEXT(Sales_tbl[[#This Row],[Order Date]],"MMM")</f>
        <v>Aug</v>
      </c>
      <c r="G3284" s="1" t="str">
        <f>TEXT(Sales_tbl[[#This Row],[Order Date]],"YYY")</f>
        <v>2016</v>
      </c>
      <c r="H3284" t="s">
        <v>13</v>
      </c>
      <c r="I3284">
        <v>5</v>
      </c>
      <c r="J3284" s="4">
        <v>12.42</v>
      </c>
      <c r="K3284" s="4">
        <v>62.1</v>
      </c>
    </row>
    <row r="3285" spans="1:11" x14ac:dyDescent="0.25">
      <c r="A3285" t="s">
        <v>25</v>
      </c>
      <c r="B3285" t="s">
        <v>52</v>
      </c>
      <c r="C3285" t="s">
        <v>18</v>
      </c>
      <c r="D3285" t="s">
        <v>176</v>
      </c>
      <c r="E3285" s="1">
        <v>42608</v>
      </c>
      <c r="F3285" s="1" t="str">
        <f>TEXT(Sales_tbl[[#This Row],[Order Date]],"MMM")</f>
        <v>Aug</v>
      </c>
      <c r="G3285" s="1" t="str">
        <f>TEXT(Sales_tbl[[#This Row],[Order Date]],"YYY")</f>
        <v>2016</v>
      </c>
      <c r="H3285" t="s">
        <v>24</v>
      </c>
      <c r="I3285">
        <v>8</v>
      </c>
      <c r="J3285" s="4">
        <v>17.829999999999998</v>
      </c>
      <c r="K3285" s="4">
        <v>142.63999999999999</v>
      </c>
    </row>
    <row r="3286" spans="1:11" x14ac:dyDescent="0.25">
      <c r="A3286" t="s">
        <v>9</v>
      </c>
      <c r="B3286" t="s">
        <v>14</v>
      </c>
      <c r="C3286" t="s">
        <v>11</v>
      </c>
      <c r="D3286" t="s">
        <v>470</v>
      </c>
      <c r="E3286" s="1">
        <v>42609</v>
      </c>
      <c r="F3286" s="1" t="str">
        <f>TEXT(Sales_tbl[[#This Row],[Order Date]],"MMM")</f>
        <v>Aug</v>
      </c>
      <c r="G3286" s="1" t="str">
        <f>TEXT(Sales_tbl[[#This Row],[Order Date]],"YYY")</f>
        <v>2016</v>
      </c>
      <c r="H3286" t="s">
        <v>13</v>
      </c>
      <c r="I3286">
        <v>10</v>
      </c>
      <c r="J3286" s="4">
        <v>12.42</v>
      </c>
      <c r="K3286" s="4">
        <v>124.2</v>
      </c>
    </row>
    <row r="3287" spans="1:11" x14ac:dyDescent="0.25">
      <c r="A3287" t="s">
        <v>9</v>
      </c>
      <c r="B3287" t="s">
        <v>14</v>
      </c>
      <c r="C3287" t="s">
        <v>11</v>
      </c>
      <c r="D3287" t="s">
        <v>168</v>
      </c>
      <c r="E3287" s="1">
        <v>42609</v>
      </c>
      <c r="F3287" s="1" t="str">
        <f>TEXT(Sales_tbl[[#This Row],[Order Date]],"MMM")</f>
        <v>Aug</v>
      </c>
      <c r="G3287" s="1" t="str">
        <f>TEXT(Sales_tbl[[#This Row],[Order Date]],"YYY")</f>
        <v>2016</v>
      </c>
      <c r="H3287" t="s">
        <v>20</v>
      </c>
      <c r="I3287">
        <v>8</v>
      </c>
      <c r="J3287" s="4">
        <v>16.32</v>
      </c>
      <c r="K3287" s="4">
        <v>130.56</v>
      </c>
    </row>
    <row r="3288" spans="1:11" x14ac:dyDescent="0.25">
      <c r="A3288" t="s">
        <v>25</v>
      </c>
      <c r="B3288" t="s">
        <v>17</v>
      </c>
      <c r="C3288" t="s">
        <v>18</v>
      </c>
      <c r="D3288" t="s">
        <v>477</v>
      </c>
      <c r="E3288" s="1">
        <v>42609</v>
      </c>
      <c r="F3288" s="1" t="str">
        <f>TEXT(Sales_tbl[[#This Row],[Order Date]],"MMM")</f>
        <v>Aug</v>
      </c>
      <c r="G3288" s="1" t="str">
        <f>TEXT(Sales_tbl[[#This Row],[Order Date]],"YYY")</f>
        <v>2016</v>
      </c>
      <c r="H3288" t="s">
        <v>20</v>
      </c>
      <c r="I3288">
        <v>3</v>
      </c>
      <c r="J3288" s="4">
        <v>16.32</v>
      </c>
      <c r="K3288" s="4">
        <v>48.96</v>
      </c>
    </row>
    <row r="3289" spans="1:11" x14ac:dyDescent="0.25">
      <c r="A3289" t="s">
        <v>9</v>
      </c>
      <c r="B3289" t="s">
        <v>10</v>
      </c>
      <c r="C3289" t="s">
        <v>11</v>
      </c>
      <c r="D3289" t="s">
        <v>537</v>
      </c>
      <c r="E3289" s="1">
        <v>42609</v>
      </c>
      <c r="F3289" s="1" t="str">
        <f>TEXT(Sales_tbl[[#This Row],[Order Date]],"MMM")</f>
        <v>Aug</v>
      </c>
      <c r="G3289" s="1" t="str">
        <f>TEXT(Sales_tbl[[#This Row],[Order Date]],"YYY")</f>
        <v>2016</v>
      </c>
      <c r="H3289" t="s">
        <v>24</v>
      </c>
      <c r="I3289">
        <v>3</v>
      </c>
      <c r="J3289" s="4">
        <v>17.829999999999998</v>
      </c>
      <c r="K3289" s="4">
        <v>53.489999999999995</v>
      </c>
    </row>
    <row r="3290" spans="1:11" x14ac:dyDescent="0.25">
      <c r="A3290" t="s">
        <v>16</v>
      </c>
      <c r="B3290" t="s">
        <v>34</v>
      </c>
      <c r="C3290" t="s">
        <v>18</v>
      </c>
      <c r="D3290" t="s">
        <v>508</v>
      </c>
      <c r="E3290" s="1">
        <v>42609</v>
      </c>
      <c r="F3290" s="1" t="str">
        <f>TEXT(Sales_tbl[[#This Row],[Order Date]],"MMM")</f>
        <v>Aug</v>
      </c>
      <c r="G3290" s="1" t="str">
        <f>TEXT(Sales_tbl[[#This Row],[Order Date]],"YYY")</f>
        <v>2016</v>
      </c>
      <c r="H3290" t="s">
        <v>24</v>
      </c>
      <c r="I3290">
        <v>9</v>
      </c>
      <c r="J3290" s="4">
        <v>17.829999999999998</v>
      </c>
      <c r="K3290" s="4">
        <v>160.46999999999997</v>
      </c>
    </row>
    <row r="3291" spans="1:11" x14ac:dyDescent="0.25">
      <c r="A3291" t="s">
        <v>25</v>
      </c>
      <c r="B3291" t="s">
        <v>17</v>
      </c>
      <c r="C3291" t="s">
        <v>18</v>
      </c>
      <c r="D3291" t="s">
        <v>324</v>
      </c>
      <c r="E3291" s="1">
        <v>42609</v>
      </c>
      <c r="F3291" s="1" t="str">
        <f>TEXT(Sales_tbl[[#This Row],[Order Date]],"MMM")</f>
        <v>Aug</v>
      </c>
      <c r="G3291" s="1" t="str">
        <f>TEXT(Sales_tbl[[#This Row],[Order Date]],"YYY")</f>
        <v>2016</v>
      </c>
      <c r="H3291" t="s">
        <v>27</v>
      </c>
      <c r="I3291">
        <v>1</v>
      </c>
      <c r="J3291" s="4">
        <v>53.35</v>
      </c>
      <c r="K3291" s="4">
        <v>53.35</v>
      </c>
    </row>
    <row r="3292" spans="1:11" x14ac:dyDescent="0.25">
      <c r="A3292" t="s">
        <v>9</v>
      </c>
      <c r="B3292" t="s">
        <v>14</v>
      </c>
      <c r="C3292" t="s">
        <v>11</v>
      </c>
      <c r="D3292" t="s">
        <v>242</v>
      </c>
      <c r="E3292" s="1">
        <v>42609</v>
      </c>
      <c r="F3292" s="1" t="str">
        <f>TEXT(Sales_tbl[[#This Row],[Order Date]],"MMM")</f>
        <v>Aug</v>
      </c>
      <c r="G3292" s="1" t="str">
        <f>TEXT(Sales_tbl[[#This Row],[Order Date]],"YYY")</f>
        <v>2016</v>
      </c>
      <c r="H3292" t="s">
        <v>27</v>
      </c>
      <c r="I3292">
        <v>5</v>
      </c>
      <c r="J3292" s="4">
        <v>53.35</v>
      </c>
      <c r="K3292" s="4">
        <v>266.75</v>
      </c>
    </row>
    <row r="3293" spans="1:11" x14ac:dyDescent="0.25">
      <c r="A3293" t="s">
        <v>30</v>
      </c>
      <c r="B3293" t="s">
        <v>10</v>
      </c>
      <c r="C3293" t="s">
        <v>11</v>
      </c>
      <c r="D3293" t="s">
        <v>350</v>
      </c>
      <c r="E3293" s="1">
        <v>42609</v>
      </c>
      <c r="F3293" s="1" t="str">
        <f>TEXT(Sales_tbl[[#This Row],[Order Date]],"MMM")</f>
        <v>Aug</v>
      </c>
      <c r="G3293" s="1" t="str">
        <f>TEXT(Sales_tbl[[#This Row],[Order Date]],"YYY")</f>
        <v>2016</v>
      </c>
      <c r="H3293" t="s">
        <v>13</v>
      </c>
      <c r="I3293">
        <v>3</v>
      </c>
      <c r="J3293" s="4">
        <v>12.42</v>
      </c>
      <c r="K3293" s="4">
        <v>37.26</v>
      </c>
    </row>
    <row r="3294" spans="1:11" x14ac:dyDescent="0.25">
      <c r="A3294" t="s">
        <v>46</v>
      </c>
      <c r="B3294" t="s">
        <v>14</v>
      </c>
      <c r="C3294" t="s">
        <v>11</v>
      </c>
      <c r="D3294" t="s">
        <v>120</v>
      </c>
      <c r="E3294" s="1">
        <v>42609</v>
      </c>
      <c r="F3294" s="1" t="str">
        <f>TEXT(Sales_tbl[[#This Row],[Order Date]],"MMM")</f>
        <v>Aug</v>
      </c>
      <c r="G3294" s="1" t="str">
        <f>TEXT(Sales_tbl[[#This Row],[Order Date]],"YYY")</f>
        <v>2016</v>
      </c>
      <c r="H3294" t="s">
        <v>13</v>
      </c>
      <c r="I3294">
        <v>4</v>
      </c>
      <c r="J3294" s="4">
        <v>12.42</v>
      </c>
      <c r="K3294" s="4">
        <v>49.68</v>
      </c>
    </row>
    <row r="3295" spans="1:11" x14ac:dyDescent="0.25">
      <c r="A3295" t="s">
        <v>9</v>
      </c>
      <c r="B3295" t="s">
        <v>21</v>
      </c>
      <c r="C3295" t="s">
        <v>11</v>
      </c>
      <c r="D3295" t="s">
        <v>517</v>
      </c>
      <c r="E3295" s="1">
        <v>42609</v>
      </c>
      <c r="F3295" s="1" t="str">
        <f>TEXT(Sales_tbl[[#This Row],[Order Date]],"MMM")</f>
        <v>Aug</v>
      </c>
      <c r="G3295" s="1" t="str">
        <f>TEXT(Sales_tbl[[#This Row],[Order Date]],"YYY")</f>
        <v>2016</v>
      </c>
      <c r="H3295" t="s">
        <v>13</v>
      </c>
      <c r="I3295">
        <v>3</v>
      </c>
      <c r="J3295" s="4">
        <v>12.42</v>
      </c>
      <c r="K3295" s="4">
        <v>37.26</v>
      </c>
    </row>
    <row r="3296" spans="1:11" x14ac:dyDescent="0.25">
      <c r="A3296" t="s">
        <v>9</v>
      </c>
      <c r="B3296" t="s">
        <v>10</v>
      </c>
      <c r="C3296" t="s">
        <v>11</v>
      </c>
      <c r="D3296" t="s">
        <v>72</v>
      </c>
      <c r="E3296" s="1">
        <v>42609</v>
      </c>
      <c r="F3296" s="1" t="str">
        <f>TEXT(Sales_tbl[[#This Row],[Order Date]],"MMM")</f>
        <v>Aug</v>
      </c>
      <c r="G3296" s="1" t="str">
        <f>TEXT(Sales_tbl[[#This Row],[Order Date]],"YYY")</f>
        <v>2016</v>
      </c>
      <c r="H3296" t="s">
        <v>20</v>
      </c>
      <c r="I3296">
        <v>5</v>
      </c>
      <c r="J3296" s="4">
        <v>16.32</v>
      </c>
      <c r="K3296" s="4">
        <v>81.599999999999994</v>
      </c>
    </row>
    <row r="3297" spans="1:11" x14ac:dyDescent="0.25">
      <c r="A3297" t="s">
        <v>25</v>
      </c>
      <c r="B3297" t="s">
        <v>34</v>
      </c>
      <c r="C3297" t="s">
        <v>18</v>
      </c>
      <c r="D3297" t="s">
        <v>334</v>
      </c>
      <c r="E3297" s="1">
        <v>42609</v>
      </c>
      <c r="F3297" s="1" t="str">
        <f>TEXT(Sales_tbl[[#This Row],[Order Date]],"MMM")</f>
        <v>Aug</v>
      </c>
      <c r="G3297" s="1" t="str">
        <f>TEXT(Sales_tbl[[#This Row],[Order Date]],"YYY")</f>
        <v>2016</v>
      </c>
      <c r="H3297" t="s">
        <v>24</v>
      </c>
      <c r="I3297">
        <v>5</v>
      </c>
      <c r="J3297" s="4">
        <v>17.829999999999998</v>
      </c>
      <c r="K3297" s="4">
        <v>89.149999999999991</v>
      </c>
    </row>
    <row r="3298" spans="1:11" x14ac:dyDescent="0.25">
      <c r="A3298" t="s">
        <v>9</v>
      </c>
      <c r="B3298" t="s">
        <v>10</v>
      </c>
      <c r="C3298" t="s">
        <v>11</v>
      </c>
      <c r="D3298" t="s">
        <v>44</v>
      </c>
      <c r="E3298" s="1">
        <v>42609</v>
      </c>
      <c r="F3298" s="1" t="str">
        <f>TEXT(Sales_tbl[[#This Row],[Order Date]],"MMM")</f>
        <v>Aug</v>
      </c>
      <c r="G3298" s="1" t="str">
        <f>TEXT(Sales_tbl[[#This Row],[Order Date]],"YYY")</f>
        <v>2016</v>
      </c>
      <c r="H3298" t="s">
        <v>13</v>
      </c>
      <c r="I3298">
        <v>7</v>
      </c>
      <c r="J3298" s="4">
        <v>12.42</v>
      </c>
      <c r="K3298" s="4">
        <v>86.94</v>
      </c>
    </row>
    <row r="3299" spans="1:11" x14ac:dyDescent="0.25">
      <c r="A3299" t="s">
        <v>25</v>
      </c>
      <c r="B3299" t="s">
        <v>122</v>
      </c>
      <c r="C3299" t="s">
        <v>18</v>
      </c>
      <c r="D3299" t="s">
        <v>550</v>
      </c>
      <c r="E3299" s="1">
        <v>42609</v>
      </c>
      <c r="F3299" s="1" t="str">
        <f>TEXT(Sales_tbl[[#This Row],[Order Date]],"MMM")</f>
        <v>Aug</v>
      </c>
      <c r="G3299" s="1" t="str">
        <f>TEXT(Sales_tbl[[#This Row],[Order Date]],"YYY")</f>
        <v>2016</v>
      </c>
      <c r="H3299" t="s">
        <v>20</v>
      </c>
      <c r="I3299">
        <v>6</v>
      </c>
      <c r="J3299" s="4">
        <v>16.32</v>
      </c>
      <c r="K3299" s="4">
        <v>97.92</v>
      </c>
    </row>
    <row r="3300" spans="1:11" x14ac:dyDescent="0.25">
      <c r="A3300" t="s">
        <v>30</v>
      </c>
      <c r="B3300" t="s">
        <v>10</v>
      </c>
      <c r="C3300" t="s">
        <v>11</v>
      </c>
      <c r="D3300" t="s">
        <v>355</v>
      </c>
      <c r="E3300" s="1">
        <v>42609</v>
      </c>
      <c r="F3300" s="1" t="str">
        <f>TEXT(Sales_tbl[[#This Row],[Order Date]],"MMM")</f>
        <v>Aug</v>
      </c>
      <c r="G3300" s="1" t="str">
        <f>TEXT(Sales_tbl[[#This Row],[Order Date]],"YYY")</f>
        <v>2016</v>
      </c>
      <c r="H3300" t="s">
        <v>27</v>
      </c>
      <c r="I3300">
        <v>10</v>
      </c>
      <c r="J3300" s="4">
        <v>53.35</v>
      </c>
      <c r="K3300" s="4">
        <v>533.5</v>
      </c>
    </row>
    <row r="3301" spans="1:11" x14ac:dyDescent="0.25">
      <c r="A3301" t="s">
        <v>30</v>
      </c>
      <c r="B3301" t="s">
        <v>14</v>
      </c>
      <c r="C3301" t="s">
        <v>11</v>
      </c>
      <c r="D3301" t="s">
        <v>225</v>
      </c>
      <c r="E3301" s="1">
        <v>42610</v>
      </c>
      <c r="F3301" s="1" t="str">
        <f>TEXT(Sales_tbl[[#This Row],[Order Date]],"MMM")</f>
        <v>Aug</v>
      </c>
      <c r="G3301" s="1" t="str">
        <f>TEXT(Sales_tbl[[#This Row],[Order Date]],"YYY")</f>
        <v>2016</v>
      </c>
      <c r="H3301" t="s">
        <v>13</v>
      </c>
      <c r="I3301">
        <v>1</v>
      </c>
      <c r="J3301" s="4">
        <v>12.42</v>
      </c>
      <c r="K3301" s="4">
        <v>12.42</v>
      </c>
    </row>
    <row r="3302" spans="1:11" x14ac:dyDescent="0.25">
      <c r="A3302" t="s">
        <v>16</v>
      </c>
      <c r="B3302" t="s">
        <v>52</v>
      </c>
      <c r="C3302" t="s">
        <v>18</v>
      </c>
      <c r="D3302" t="s">
        <v>53</v>
      </c>
      <c r="E3302" s="1">
        <v>42610</v>
      </c>
      <c r="F3302" s="1" t="str">
        <f>TEXT(Sales_tbl[[#This Row],[Order Date]],"MMM")</f>
        <v>Aug</v>
      </c>
      <c r="G3302" s="1" t="str">
        <f>TEXT(Sales_tbl[[#This Row],[Order Date]],"YYY")</f>
        <v>2016</v>
      </c>
      <c r="H3302" t="s">
        <v>24</v>
      </c>
      <c r="I3302">
        <v>9</v>
      </c>
      <c r="J3302" s="4">
        <v>17.829999999999998</v>
      </c>
      <c r="K3302" s="4">
        <v>160.46999999999997</v>
      </c>
    </row>
    <row r="3303" spans="1:11" x14ac:dyDescent="0.25">
      <c r="A3303" t="s">
        <v>9</v>
      </c>
      <c r="B3303" t="s">
        <v>10</v>
      </c>
      <c r="C3303" t="s">
        <v>11</v>
      </c>
      <c r="D3303" t="s">
        <v>172</v>
      </c>
      <c r="E3303" s="1">
        <v>42610</v>
      </c>
      <c r="F3303" s="1" t="str">
        <f>TEXT(Sales_tbl[[#This Row],[Order Date]],"MMM")</f>
        <v>Aug</v>
      </c>
      <c r="G3303" s="1" t="str">
        <f>TEXT(Sales_tbl[[#This Row],[Order Date]],"YYY")</f>
        <v>2016</v>
      </c>
      <c r="H3303" t="s">
        <v>13</v>
      </c>
      <c r="I3303">
        <v>4</v>
      </c>
      <c r="J3303" s="4">
        <v>12.42</v>
      </c>
      <c r="K3303" s="4">
        <v>49.68</v>
      </c>
    </row>
    <row r="3304" spans="1:11" x14ac:dyDescent="0.25">
      <c r="A3304" t="s">
        <v>9</v>
      </c>
      <c r="B3304" t="s">
        <v>21</v>
      </c>
      <c r="C3304" t="s">
        <v>11</v>
      </c>
      <c r="D3304" t="s">
        <v>327</v>
      </c>
      <c r="E3304" s="1">
        <v>42610</v>
      </c>
      <c r="F3304" s="1" t="str">
        <f>TEXT(Sales_tbl[[#This Row],[Order Date]],"MMM")</f>
        <v>Aug</v>
      </c>
      <c r="G3304" s="1" t="str">
        <f>TEXT(Sales_tbl[[#This Row],[Order Date]],"YYY")</f>
        <v>2016</v>
      </c>
      <c r="H3304" t="s">
        <v>13</v>
      </c>
      <c r="I3304">
        <v>4</v>
      </c>
      <c r="J3304" s="4">
        <v>12.42</v>
      </c>
      <c r="K3304" s="4">
        <v>49.68</v>
      </c>
    </row>
    <row r="3305" spans="1:11" x14ac:dyDescent="0.25">
      <c r="A3305" t="s">
        <v>9</v>
      </c>
      <c r="B3305" t="s">
        <v>68</v>
      </c>
      <c r="C3305" t="s">
        <v>11</v>
      </c>
      <c r="D3305" t="s">
        <v>315</v>
      </c>
      <c r="E3305" s="1">
        <v>42610</v>
      </c>
      <c r="F3305" s="1" t="str">
        <f>TEXT(Sales_tbl[[#This Row],[Order Date]],"MMM")</f>
        <v>Aug</v>
      </c>
      <c r="G3305" s="1" t="str">
        <f>TEXT(Sales_tbl[[#This Row],[Order Date]],"YYY")</f>
        <v>2016</v>
      </c>
      <c r="H3305" t="s">
        <v>27</v>
      </c>
      <c r="I3305">
        <v>8</v>
      </c>
      <c r="J3305" s="4">
        <v>53.35</v>
      </c>
      <c r="K3305" s="4">
        <v>426.8</v>
      </c>
    </row>
    <row r="3306" spans="1:11" x14ac:dyDescent="0.25">
      <c r="A3306" t="s">
        <v>16</v>
      </c>
      <c r="B3306" t="s">
        <v>52</v>
      </c>
      <c r="C3306" t="s">
        <v>18</v>
      </c>
      <c r="D3306" t="s">
        <v>360</v>
      </c>
      <c r="E3306" s="1">
        <v>42610</v>
      </c>
      <c r="F3306" s="1" t="str">
        <f>TEXT(Sales_tbl[[#This Row],[Order Date]],"MMM")</f>
        <v>Aug</v>
      </c>
      <c r="G3306" s="1" t="str">
        <f>TEXT(Sales_tbl[[#This Row],[Order Date]],"YYY")</f>
        <v>2016</v>
      </c>
      <c r="H3306" t="s">
        <v>27</v>
      </c>
      <c r="I3306">
        <v>3</v>
      </c>
      <c r="J3306" s="4">
        <v>53.35</v>
      </c>
      <c r="K3306" s="4">
        <v>160.05000000000001</v>
      </c>
    </row>
    <row r="3307" spans="1:11" x14ac:dyDescent="0.25">
      <c r="A3307" t="s">
        <v>9</v>
      </c>
      <c r="B3307" t="s">
        <v>14</v>
      </c>
      <c r="C3307" t="s">
        <v>11</v>
      </c>
      <c r="D3307" t="s">
        <v>295</v>
      </c>
      <c r="E3307" s="1">
        <v>42611</v>
      </c>
      <c r="F3307" s="1" t="str">
        <f>TEXT(Sales_tbl[[#This Row],[Order Date]],"MMM")</f>
        <v>Aug</v>
      </c>
      <c r="G3307" s="1" t="str">
        <f>TEXT(Sales_tbl[[#This Row],[Order Date]],"YYY")</f>
        <v>2016</v>
      </c>
      <c r="H3307" t="s">
        <v>27</v>
      </c>
      <c r="I3307">
        <v>8</v>
      </c>
      <c r="J3307" s="4">
        <v>53.35</v>
      </c>
      <c r="K3307" s="4">
        <v>426.8</v>
      </c>
    </row>
    <row r="3308" spans="1:11" x14ac:dyDescent="0.25">
      <c r="A3308" t="s">
        <v>9</v>
      </c>
      <c r="B3308" t="s">
        <v>68</v>
      </c>
      <c r="C3308" t="s">
        <v>11</v>
      </c>
      <c r="D3308" t="s">
        <v>240</v>
      </c>
      <c r="E3308" s="1">
        <v>42611</v>
      </c>
      <c r="F3308" s="1" t="str">
        <f>TEXT(Sales_tbl[[#This Row],[Order Date]],"MMM")</f>
        <v>Aug</v>
      </c>
      <c r="G3308" s="1" t="str">
        <f>TEXT(Sales_tbl[[#This Row],[Order Date]],"YYY")</f>
        <v>2016</v>
      </c>
      <c r="H3308" t="s">
        <v>13</v>
      </c>
      <c r="I3308">
        <v>7</v>
      </c>
      <c r="J3308" s="4">
        <v>12.42</v>
      </c>
      <c r="K3308" s="4">
        <v>86.94</v>
      </c>
    </row>
    <row r="3309" spans="1:11" x14ac:dyDescent="0.25">
      <c r="A3309" t="s">
        <v>25</v>
      </c>
      <c r="B3309" t="s">
        <v>17</v>
      </c>
      <c r="C3309" t="s">
        <v>18</v>
      </c>
      <c r="D3309" t="s">
        <v>366</v>
      </c>
      <c r="E3309" s="1">
        <v>42611</v>
      </c>
      <c r="F3309" s="1" t="str">
        <f>TEXT(Sales_tbl[[#This Row],[Order Date]],"MMM")</f>
        <v>Aug</v>
      </c>
      <c r="G3309" s="1" t="str">
        <f>TEXT(Sales_tbl[[#This Row],[Order Date]],"YYY")</f>
        <v>2016</v>
      </c>
      <c r="H3309" t="s">
        <v>13</v>
      </c>
      <c r="I3309">
        <v>6</v>
      </c>
      <c r="J3309" s="4">
        <v>12.42</v>
      </c>
      <c r="K3309" s="4">
        <v>74.52</v>
      </c>
    </row>
    <row r="3310" spans="1:11" x14ac:dyDescent="0.25">
      <c r="A3310" t="s">
        <v>9</v>
      </c>
      <c r="B3310" t="s">
        <v>10</v>
      </c>
      <c r="C3310" t="s">
        <v>11</v>
      </c>
      <c r="D3310" t="s">
        <v>72</v>
      </c>
      <c r="E3310" s="1">
        <v>42611</v>
      </c>
      <c r="F3310" s="1" t="str">
        <f>TEXT(Sales_tbl[[#This Row],[Order Date]],"MMM")</f>
        <v>Aug</v>
      </c>
      <c r="G3310" s="1" t="str">
        <f>TEXT(Sales_tbl[[#This Row],[Order Date]],"YYY")</f>
        <v>2016</v>
      </c>
      <c r="H3310" t="s">
        <v>13</v>
      </c>
      <c r="I3310">
        <v>9</v>
      </c>
      <c r="J3310" s="4">
        <v>12.42</v>
      </c>
      <c r="K3310" s="4">
        <v>111.78</v>
      </c>
    </row>
    <row r="3311" spans="1:11" x14ac:dyDescent="0.25">
      <c r="A3311" t="s">
        <v>16</v>
      </c>
      <c r="B3311" t="s">
        <v>17</v>
      </c>
      <c r="C3311" t="s">
        <v>18</v>
      </c>
      <c r="D3311" t="s">
        <v>544</v>
      </c>
      <c r="E3311" s="1">
        <v>42611</v>
      </c>
      <c r="F3311" s="1" t="str">
        <f>TEXT(Sales_tbl[[#This Row],[Order Date]],"MMM")</f>
        <v>Aug</v>
      </c>
      <c r="G3311" s="1" t="str">
        <f>TEXT(Sales_tbl[[#This Row],[Order Date]],"YYY")</f>
        <v>2016</v>
      </c>
      <c r="H3311" t="s">
        <v>13</v>
      </c>
      <c r="I3311">
        <v>8</v>
      </c>
      <c r="J3311" s="4">
        <v>12.42</v>
      </c>
      <c r="K3311" s="4">
        <v>99.36</v>
      </c>
    </row>
    <row r="3312" spans="1:11" x14ac:dyDescent="0.25">
      <c r="A3312" t="s">
        <v>25</v>
      </c>
      <c r="B3312" t="s">
        <v>34</v>
      </c>
      <c r="C3312" t="s">
        <v>18</v>
      </c>
      <c r="D3312" t="s">
        <v>526</v>
      </c>
      <c r="E3312" s="1">
        <v>42611</v>
      </c>
      <c r="F3312" s="1" t="str">
        <f>TEXT(Sales_tbl[[#This Row],[Order Date]],"MMM")</f>
        <v>Aug</v>
      </c>
      <c r="G3312" s="1" t="str">
        <f>TEXT(Sales_tbl[[#This Row],[Order Date]],"YYY")</f>
        <v>2016</v>
      </c>
      <c r="H3312" t="s">
        <v>27</v>
      </c>
      <c r="I3312">
        <v>6</v>
      </c>
      <c r="J3312" s="4">
        <v>53.35</v>
      </c>
      <c r="K3312" s="4">
        <v>320.10000000000002</v>
      </c>
    </row>
    <row r="3313" spans="1:11" x14ac:dyDescent="0.25">
      <c r="A3313" t="s">
        <v>9</v>
      </c>
      <c r="B3313" t="s">
        <v>10</v>
      </c>
      <c r="C3313" t="s">
        <v>11</v>
      </c>
      <c r="D3313" t="s">
        <v>363</v>
      </c>
      <c r="E3313" s="1">
        <v>42611</v>
      </c>
      <c r="F3313" s="1" t="str">
        <f>TEXT(Sales_tbl[[#This Row],[Order Date]],"MMM")</f>
        <v>Aug</v>
      </c>
      <c r="G3313" s="1" t="str">
        <f>TEXT(Sales_tbl[[#This Row],[Order Date]],"YYY")</f>
        <v>2016</v>
      </c>
      <c r="H3313" t="s">
        <v>27</v>
      </c>
      <c r="I3313">
        <v>2</v>
      </c>
      <c r="J3313" s="4">
        <v>53.35</v>
      </c>
      <c r="K3313" s="4">
        <v>106.7</v>
      </c>
    </row>
    <row r="3314" spans="1:11" x14ac:dyDescent="0.25">
      <c r="A3314" t="s">
        <v>16</v>
      </c>
      <c r="B3314" t="s">
        <v>34</v>
      </c>
      <c r="C3314" t="s">
        <v>18</v>
      </c>
      <c r="D3314" t="s">
        <v>85</v>
      </c>
      <c r="E3314" s="1">
        <v>42611</v>
      </c>
      <c r="F3314" s="1" t="str">
        <f>TEXT(Sales_tbl[[#This Row],[Order Date]],"MMM")</f>
        <v>Aug</v>
      </c>
      <c r="G3314" s="1" t="str">
        <f>TEXT(Sales_tbl[[#This Row],[Order Date]],"YYY")</f>
        <v>2016</v>
      </c>
      <c r="H3314" t="s">
        <v>13</v>
      </c>
      <c r="I3314">
        <v>4</v>
      </c>
      <c r="J3314" s="4">
        <v>12.42</v>
      </c>
      <c r="K3314" s="4">
        <v>49.68</v>
      </c>
    </row>
    <row r="3315" spans="1:11" x14ac:dyDescent="0.25">
      <c r="A3315" t="s">
        <v>9</v>
      </c>
      <c r="B3315" t="s">
        <v>10</v>
      </c>
      <c r="C3315" t="s">
        <v>11</v>
      </c>
      <c r="D3315" t="s">
        <v>419</v>
      </c>
      <c r="E3315" s="1">
        <v>42611</v>
      </c>
      <c r="F3315" s="1" t="str">
        <f>TEXT(Sales_tbl[[#This Row],[Order Date]],"MMM")</f>
        <v>Aug</v>
      </c>
      <c r="G3315" s="1" t="str">
        <f>TEXT(Sales_tbl[[#This Row],[Order Date]],"YYY")</f>
        <v>2016</v>
      </c>
      <c r="H3315" t="s">
        <v>24</v>
      </c>
      <c r="I3315">
        <v>4</v>
      </c>
      <c r="J3315" s="4">
        <v>17.829999999999998</v>
      </c>
      <c r="K3315" s="4">
        <v>71.319999999999993</v>
      </c>
    </row>
    <row r="3316" spans="1:11" x14ac:dyDescent="0.25">
      <c r="A3316" t="s">
        <v>9</v>
      </c>
      <c r="B3316" t="s">
        <v>14</v>
      </c>
      <c r="C3316" t="s">
        <v>11</v>
      </c>
      <c r="D3316" t="s">
        <v>536</v>
      </c>
      <c r="E3316" s="1">
        <v>42611</v>
      </c>
      <c r="F3316" s="1" t="str">
        <f>TEXT(Sales_tbl[[#This Row],[Order Date]],"MMM")</f>
        <v>Aug</v>
      </c>
      <c r="G3316" s="1" t="str">
        <f>TEXT(Sales_tbl[[#This Row],[Order Date]],"YYY")</f>
        <v>2016</v>
      </c>
      <c r="H3316" t="s">
        <v>13</v>
      </c>
      <c r="I3316">
        <v>2</v>
      </c>
      <c r="J3316" s="4">
        <v>12.42</v>
      </c>
      <c r="K3316" s="4">
        <v>24.84</v>
      </c>
    </row>
    <row r="3317" spans="1:11" x14ac:dyDescent="0.25">
      <c r="A3317" t="s">
        <v>30</v>
      </c>
      <c r="B3317" t="s">
        <v>14</v>
      </c>
      <c r="C3317" t="s">
        <v>11</v>
      </c>
      <c r="D3317" t="s">
        <v>217</v>
      </c>
      <c r="E3317" s="1">
        <v>42611</v>
      </c>
      <c r="F3317" s="1" t="str">
        <f>TEXT(Sales_tbl[[#This Row],[Order Date]],"MMM")</f>
        <v>Aug</v>
      </c>
      <c r="G3317" s="1" t="str">
        <f>TEXT(Sales_tbl[[#This Row],[Order Date]],"YYY")</f>
        <v>2016</v>
      </c>
      <c r="H3317" t="s">
        <v>13</v>
      </c>
      <c r="I3317">
        <v>4</v>
      </c>
      <c r="J3317" s="4">
        <v>12.42</v>
      </c>
      <c r="K3317" s="4">
        <v>49.68</v>
      </c>
    </row>
    <row r="3318" spans="1:11" x14ac:dyDescent="0.25">
      <c r="A3318" t="s">
        <v>25</v>
      </c>
      <c r="B3318" t="s">
        <v>17</v>
      </c>
      <c r="C3318" t="s">
        <v>18</v>
      </c>
      <c r="D3318" t="s">
        <v>347</v>
      </c>
      <c r="E3318" s="1">
        <v>42611</v>
      </c>
      <c r="F3318" s="1" t="str">
        <f>TEXT(Sales_tbl[[#This Row],[Order Date]],"MMM")</f>
        <v>Aug</v>
      </c>
      <c r="G3318" s="1" t="str">
        <f>TEXT(Sales_tbl[[#This Row],[Order Date]],"YYY")</f>
        <v>2016</v>
      </c>
      <c r="H3318" t="s">
        <v>20</v>
      </c>
      <c r="I3318">
        <v>4</v>
      </c>
      <c r="J3318" s="4">
        <v>16.32</v>
      </c>
      <c r="K3318" s="4">
        <v>65.28</v>
      </c>
    </row>
    <row r="3319" spans="1:11" x14ac:dyDescent="0.25">
      <c r="A3319" t="s">
        <v>30</v>
      </c>
      <c r="B3319" t="s">
        <v>10</v>
      </c>
      <c r="C3319" t="s">
        <v>11</v>
      </c>
      <c r="D3319" t="s">
        <v>121</v>
      </c>
      <c r="E3319" s="1">
        <v>42611</v>
      </c>
      <c r="F3319" s="1" t="str">
        <f>TEXT(Sales_tbl[[#This Row],[Order Date]],"MMM")</f>
        <v>Aug</v>
      </c>
      <c r="G3319" s="1" t="str">
        <f>TEXT(Sales_tbl[[#This Row],[Order Date]],"YYY")</f>
        <v>2016</v>
      </c>
      <c r="H3319" t="s">
        <v>24</v>
      </c>
      <c r="I3319">
        <v>9</v>
      </c>
      <c r="J3319" s="4">
        <v>17.829999999999998</v>
      </c>
      <c r="K3319" s="4">
        <v>160.46999999999997</v>
      </c>
    </row>
    <row r="3320" spans="1:11" x14ac:dyDescent="0.25">
      <c r="A3320" t="s">
        <v>30</v>
      </c>
      <c r="B3320" t="s">
        <v>14</v>
      </c>
      <c r="C3320" t="s">
        <v>11</v>
      </c>
      <c r="D3320" t="s">
        <v>227</v>
      </c>
      <c r="E3320" s="1">
        <v>42611</v>
      </c>
      <c r="F3320" s="1" t="str">
        <f>TEXT(Sales_tbl[[#This Row],[Order Date]],"MMM")</f>
        <v>Aug</v>
      </c>
      <c r="G3320" s="1" t="str">
        <f>TEXT(Sales_tbl[[#This Row],[Order Date]],"YYY")</f>
        <v>2016</v>
      </c>
      <c r="H3320" t="s">
        <v>24</v>
      </c>
      <c r="I3320">
        <v>2</v>
      </c>
      <c r="J3320" s="4">
        <v>17.829999999999998</v>
      </c>
      <c r="K3320" s="4">
        <v>35.659999999999997</v>
      </c>
    </row>
    <row r="3321" spans="1:11" x14ac:dyDescent="0.25">
      <c r="A3321" t="s">
        <v>9</v>
      </c>
      <c r="B3321" t="s">
        <v>68</v>
      </c>
      <c r="C3321" t="s">
        <v>11</v>
      </c>
      <c r="D3321" t="s">
        <v>137</v>
      </c>
      <c r="E3321" s="1">
        <v>42611</v>
      </c>
      <c r="F3321" s="1" t="str">
        <f>TEXT(Sales_tbl[[#This Row],[Order Date]],"MMM")</f>
        <v>Aug</v>
      </c>
      <c r="G3321" s="1" t="str">
        <f>TEXT(Sales_tbl[[#This Row],[Order Date]],"YYY")</f>
        <v>2016</v>
      </c>
      <c r="H3321" t="s">
        <v>24</v>
      </c>
      <c r="I3321">
        <v>6</v>
      </c>
      <c r="J3321" s="4">
        <v>17.829999999999998</v>
      </c>
      <c r="K3321" s="4">
        <v>106.97999999999999</v>
      </c>
    </row>
    <row r="3322" spans="1:11" x14ac:dyDescent="0.25">
      <c r="A3322" t="s">
        <v>9</v>
      </c>
      <c r="B3322" t="s">
        <v>10</v>
      </c>
      <c r="C3322" t="s">
        <v>11</v>
      </c>
      <c r="D3322" t="s">
        <v>165</v>
      </c>
      <c r="E3322" s="1">
        <v>42611</v>
      </c>
      <c r="F3322" s="1" t="str">
        <f>TEXT(Sales_tbl[[#This Row],[Order Date]],"MMM")</f>
        <v>Aug</v>
      </c>
      <c r="G3322" s="1" t="str">
        <f>TEXT(Sales_tbl[[#This Row],[Order Date]],"YYY")</f>
        <v>2016</v>
      </c>
      <c r="H3322" t="s">
        <v>13</v>
      </c>
      <c r="I3322">
        <v>10</v>
      </c>
      <c r="J3322" s="4">
        <v>12.42</v>
      </c>
      <c r="K3322" s="4">
        <v>124.2</v>
      </c>
    </row>
    <row r="3323" spans="1:11" x14ac:dyDescent="0.25">
      <c r="A3323" t="s">
        <v>25</v>
      </c>
      <c r="B3323" t="s">
        <v>34</v>
      </c>
      <c r="C3323" t="s">
        <v>18</v>
      </c>
      <c r="D3323" t="s">
        <v>301</v>
      </c>
      <c r="E3323" s="1">
        <v>42611</v>
      </c>
      <c r="F3323" s="1" t="str">
        <f>TEXT(Sales_tbl[[#This Row],[Order Date]],"MMM")</f>
        <v>Aug</v>
      </c>
      <c r="G3323" s="1" t="str">
        <f>TEXT(Sales_tbl[[#This Row],[Order Date]],"YYY")</f>
        <v>2016</v>
      </c>
      <c r="H3323" t="s">
        <v>27</v>
      </c>
      <c r="I3323">
        <v>6</v>
      </c>
      <c r="J3323" s="4">
        <v>53.35</v>
      </c>
      <c r="K3323" s="4">
        <v>320.10000000000002</v>
      </c>
    </row>
    <row r="3324" spans="1:11" x14ac:dyDescent="0.25">
      <c r="A3324" t="s">
        <v>9</v>
      </c>
      <c r="B3324" t="s">
        <v>68</v>
      </c>
      <c r="C3324" t="s">
        <v>11</v>
      </c>
      <c r="D3324" t="s">
        <v>329</v>
      </c>
      <c r="E3324" s="1">
        <v>42611</v>
      </c>
      <c r="F3324" s="1" t="str">
        <f>TEXT(Sales_tbl[[#This Row],[Order Date]],"MMM")</f>
        <v>Aug</v>
      </c>
      <c r="G3324" s="1" t="str">
        <f>TEXT(Sales_tbl[[#This Row],[Order Date]],"YYY")</f>
        <v>2016</v>
      </c>
      <c r="H3324" t="s">
        <v>13</v>
      </c>
      <c r="I3324">
        <v>4</v>
      </c>
      <c r="J3324" s="4">
        <v>12.42</v>
      </c>
      <c r="K3324" s="4">
        <v>49.68</v>
      </c>
    </row>
    <row r="3325" spans="1:11" x14ac:dyDescent="0.25">
      <c r="A3325" t="s">
        <v>9</v>
      </c>
      <c r="B3325" t="s">
        <v>14</v>
      </c>
      <c r="C3325" t="s">
        <v>11</v>
      </c>
      <c r="D3325" t="s">
        <v>225</v>
      </c>
      <c r="E3325" s="1">
        <v>42612</v>
      </c>
      <c r="F3325" s="1" t="str">
        <f>TEXT(Sales_tbl[[#This Row],[Order Date]],"MMM")</f>
        <v>Aug</v>
      </c>
      <c r="G3325" s="1" t="str">
        <f>TEXT(Sales_tbl[[#This Row],[Order Date]],"YYY")</f>
        <v>2016</v>
      </c>
      <c r="H3325" t="s">
        <v>13</v>
      </c>
      <c r="I3325">
        <v>5</v>
      </c>
      <c r="J3325" s="4">
        <v>12.42</v>
      </c>
      <c r="K3325" s="4">
        <v>62.1</v>
      </c>
    </row>
    <row r="3326" spans="1:11" x14ac:dyDescent="0.25">
      <c r="A3326" t="s">
        <v>25</v>
      </c>
      <c r="B3326" t="s">
        <v>17</v>
      </c>
      <c r="C3326" t="s">
        <v>18</v>
      </c>
      <c r="D3326" t="s">
        <v>484</v>
      </c>
      <c r="E3326" s="1">
        <v>42612</v>
      </c>
      <c r="F3326" s="1" t="str">
        <f>TEXT(Sales_tbl[[#This Row],[Order Date]],"MMM")</f>
        <v>Aug</v>
      </c>
      <c r="G3326" s="1" t="str">
        <f>TEXT(Sales_tbl[[#This Row],[Order Date]],"YYY")</f>
        <v>2016</v>
      </c>
      <c r="H3326" t="s">
        <v>13</v>
      </c>
      <c r="I3326">
        <v>1</v>
      </c>
      <c r="J3326" s="4">
        <v>12.42</v>
      </c>
      <c r="K3326" s="4">
        <v>12.42</v>
      </c>
    </row>
    <row r="3327" spans="1:11" x14ac:dyDescent="0.25">
      <c r="A3327" t="s">
        <v>9</v>
      </c>
      <c r="B3327" t="s">
        <v>10</v>
      </c>
      <c r="C3327" t="s">
        <v>11</v>
      </c>
      <c r="D3327" t="s">
        <v>88</v>
      </c>
      <c r="E3327" s="1">
        <v>42612</v>
      </c>
      <c r="F3327" s="1" t="str">
        <f>TEXT(Sales_tbl[[#This Row],[Order Date]],"MMM")</f>
        <v>Aug</v>
      </c>
      <c r="G3327" s="1" t="str">
        <f>TEXT(Sales_tbl[[#This Row],[Order Date]],"YYY")</f>
        <v>2016</v>
      </c>
      <c r="H3327" t="s">
        <v>24</v>
      </c>
      <c r="I3327">
        <v>10</v>
      </c>
      <c r="J3327" s="4">
        <v>17.829999999999998</v>
      </c>
      <c r="K3327" s="4">
        <v>178.29999999999998</v>
      </c>
    </row>
    <row r="3328" spans="1:11" x14ac:dyDescent="0.25">
      <c r="A3328" t="s">
        <v>30</v>
      </c>
      <c r="B3328" t="s">
        <v>68</v>
      </c>
      <c r="C3328" t="s">
        <v>11</v>
      </c>
      <c r="D3328" t="s">
        <v>325</v>
      </c>
      <c r="E3328" s="1">
        <v>42612</v>
      </c>
      <c r="F3328" s="1" t="str">
        <f>TEXT(Sales_tbl[[#This Row],[Order Date]],"MMM")</f>
        <v>Aug</v>
      </c>
      <c r="G3328" s="1" t="str">
        <f>TEXT(Sales_tbl[[#This Row],[Order Date]],"YYY")</f>
        <v>2016</v>
      </c>
      <c r="H3328" t="s">
        <v>13</v>
      </c>
      <c r="I3328">
        <v>4</v>
      </c>
      <c r="J3328" s="4">
        <v>12.42</v>
      </c>
      <c r="K3328" s="4">
        <v>49.68</v>
      </c>
    </row>
    <row r="3329" spans="1:11" x14ac:dyDescent="0.25">
      <c r="A3329" t="s">
        <v>25</v>
      </c>
      <c r="B3329" t="s">
        <v>52</v>
      </c>
      <c r="C3329" t="s">
        <v>18</v>
      </c>
      <c r="D3329" t="s">
        <v>277</v>
      </c>
      <c r="E3329" s="1">
        <v>42612</v>
      </c>
      <c r="F3329" s="1" t="str">
        <f>TEXT(Sales_tbl[[#This Row],[Order Date]],"MMM")</f>
        <v>Aug</v>
      </c>
      <c r="G3329" s="1" t="str">
        <f>TEXT(Sales_tbl[[#This Row],[Order Date]],"YYY")</f>
        <v>2016</v>
      </c>
      <c r="H3329" t="s">
        <v>24</v>
      </c>
      <c r="I3329">
        <v>8</v>
      </c>
      <c r="J3329" s="4">
        <v>17.829999999999998</v>
      </c>
      <c r="K3329" s="4">
        <v>142.63999999999999</v>
      </c>
    </row>
    <row r="3330" spans="1:11" x14ac:dyDescent="0.25">
      <c r="A3330" t="s">
        <v>9</v>
      </c>
      <c r="B3330" t="s">
        <v>10</v>
      </c>
      <c r="C3330" t="s">
        <v>11</v>
      </c>
      <c r="D3330" t="s">
        <v>435</v>
      </c>
      <c r="E3330" s="1">
        <v>42612</v>
      </c>
      <c r="F3330" s="1" t="str">
        <f>TEXT(Sales_tbl[[#This Row],[Order Date]],"MMM")</f>
        <v>Aug</v>
      </c>
      <c r="G3330" s="1" t="str">
        <f>TEXT(Sales_tbl[[#This Row],[Order Date]],"YYY")</f>
        <v>2016</v>
      </c>
      <c r="H3330" t="s">
        <v>27</v>
      </c>
      <c r="I3330">
        <v>5</v>
      </c>
      <c r="J3330" s="4">
        <v>53.35</v>
      </c>
      <c r="K3330" s="4">
        <v>266.75</v>
      </c>
    </row>
    <row r="3331" spans="1:11" x14ac:dyDescent="0.25">
      <c r="A3331" t="s">
        <v>25</v>
      </c>
      <c r="B3331" t="s">
        <v>34</v>
      </c>
      <c r="C3331" t="s">
        <v>18</v>
      </c>
      <c r="D3331" t="s">
        <v>482</v>
      </c>
      <c r="E3331" s="1">
        <v>42612</v>
      </c>
      <c r="F3331" s="1" t="str">
        <f>TEXT(Sales_tbl[[#This Row],[Order Date]],"MMM")</f>
        <v>Aug</v>
      </c>
      <c r="G3331" s="1" t="str">
        <f>TEXT(Sales_tbl[[#This Row],[Order Date]],"YYY")</f>
        <v>2016</v>
      </c>
      <c r="H3331" t="s">
        <v>13</v>
      </c>
      <c r="I3331">
        <v>5</v>
      </c>
      <c r="J3331" s="4">
        <v>12.42</v>
      </c>
      <c r="K3331" s="4">
        <v>62.1</v>
      </c>
    </row>
    <row r="3332" spans="1:11" x14ac:dyDescent="0.25">
      <c r="A3332" t="s">
        <v>30</v>
      </c>
      <c r="B3332" t="s">
        <v>10</v>
      </c>
      <c r="C3332" t="s">
        <v>11</v>
      </c>
      <c r="D3332" t="s">
        <v>432</v>
      </c>
      <c r="E3332" s="1">
        <v>42612</v>
      </c>
      <c r="F3332" s="1" t="str">
        <f>TEXT(Sales_tbl[[#This Row],[Order Date]],"MMM")</f>
        <v>Aug</v>
      </c>
      <c r="G3332" s="1" t="str">
        <f>TEXT(Sales_tbl[[#This Row],[Order Date]],"YYY")</f>
        <v>2016</v>
      </c>
      <c r="H3332" t="s">
        <v>24</v>
      </c>
      <c r="I3332">
        <v>3</v>
      </c>
      <c r="J3332" s="4">
        <v>17.829999999999998</v>
      </c>
      <c r="K3332" s="4">
        <v>53.489999999999995</v>
      </c>
    </row>
    <row r="3333" spans="1:11" x14ac:dyDescent="0.25">
      <c r="A3333" t="s">
        <v>30</v>
      </c>
      <c r="B3333" t="s">
        <v>10</v>
      </c>
      <c r="C3333" t="s">
        <v>11</v>
      </c>
      <c r="D3333" t="s">
        <v>170</v>
      </c>
      <c r="E3333" s="1">
        <v>42613</v>
      </c>
      <c r="F3333" s="1" t="str">
        <f>TEXT(Sales_tbl[[#This Row],[Order Date]],"MMM")</f>
        <v>Aug</v>
      </c>
      <c r="G3333" s="1" t="str">
        <f>TEXT(Sales_tbl[[#This Row],[Order Date]],"YYY")</f>
        <v>2016</v>
      </c>
      <c r="H3333" t="s">
        <v>13</v>
      </c>
      <c r="I3333">
        <v>3</v>
      </c>
      <c r="J3333" s="4">
        <v>12.42</v>
      </c>
      <c r="K3333" s="4">
        <v>37.26</v>
      </c>
    </row>
    <row r="3334" spans="1:11" x14ac:dyDescent="0.25">
      <c r="A3334" t="s">
        <v>25</v>
      </c>
      <c r="B3334" t="s">
        <v>52</v>
      </c>
      <c r="C3334" t="s">
        <v>18</v>
      </c>
      <c r="D3334" t="s">
        <v>202</v>
      </c>
      <c r="E3334" s="1">
        <v>42613</v>
      </c>
      <c r="F3334" s="1" t="str">
        <f>TEXT(Sales_tbl[[#This Row],[Order Date]],"MMM")</f>
        <v>Aug</v>
      </c>
      <c r="G3334" s="1" t="str">
        <f>TEXT(Sales_tbl[[#This Row],[Order Date]],"YYY")</f>
        <v>2016</v>
      </c>
      <c r="H3334" t="s">
        <v>24</v>
      </c>
      <c r="I3334">
        <v>6</v>
      </c>
      <c r="J3334" s="4">
        <v>17.829999999999998</v>
      </c>
      <c r="K3334" s="4">
        <v>106.97999999999999</v>
      </c>
    </row>
    <row r="3335" spans="1:11" x14ac:dyDescent="0.25">
      <c r="A3335" t="s">
        <v>25</v>
      </c>
      <c r="B3335" t="s">
        <v>34</v>
      </c>
      <c r="C3335" t="s">
        <v>18</v>
      </c>
      <c r="D3335" t="s">
        <v>540</v>
      </c>
      <c r="E3335" s="1">
        <v>42613</v>
      </c>
      <c r="F3335" s="1" t="str">
        <f>TEXT(Sales_tbl[[#This Row],[Order Date]],"MMM")</f>
        <v>Aug</v>
      </c>
      <c r="G3335" s="1" t="str">
        <f>TEXT(Sales_tbl[[#This Row],[Order Date]],"YYY")</f>
        <v>2016</v>
      </c>
      <c r="H3335" t="s">
        <v>20</v>
      </c>
      <c r="I3335">
        <v>7</v>
      </c>
      <c r="J3335" s="4">
        <v>16.32</v>
      </c>
      <c r="K3335" s="4">
        <v>114.24000000000001</v>
      </c>
    </row>
    <row r="3336" spans="1:11" x14ac:dyDescent="0.25">
      <c r="A3336" t="s">
        <v>46</v>
      </c>
      <c r="B3336" t="s">
        <v>10</v>
      </c>
      <c r="C3336" t="s">
        <v>11</v>
      </c>
      <c r="D3336" t="s">
        <v>433</v>
      </c>
      <c r="E3336" s="1">
        <v>42613</v>
      </c>
      <c r="F3336" s="1" t="str">
        <f>TEXT(Sales_tbl[[#This Row],[Order Date]],"MMM")</f>
        <v>Aug</v>
      </c>
      <c r="G3336" s="1" t="str">
        <f>TEXT(Sales_tbl[[#This Row],[Order Date]],"YYY")</f>
        <v>2016</v>
      </c>
      <c r="H3336" t="s">
        <v>27</v>
      </c>
      <c r="I3336">
        <v>2</v>
      </c>
      <c r="J3336" s="4">
        <v>53.35</v>
      </c>
      <c r="K3336" s="4">
        <v>106.7</v>
      </c>
    </row>
    <row r="3337" spans="1:11" x14ac:dyDescent="0.25">
      <c r="A3337" t="s">
        <v>9</v>
      </c>
      <c r="B3337" t="s">
        <v>10</v>
      </c>
      <c r="C3337" t="s">
        <v>11</v>
      </c>
      <c r="D3337" t="s">
        <v>506</v>
      </c>
      <c r="E3337" s="1">
        <v>42613</v>
      </c>
      <c r="F3337" s="1" t="str">
        <f>TEXT(Sales_tbl[[#This Row],[Order Date]],"MMM")</f>
        <v>Aug</v>
      </c>
      <c r="G3337" s="1" t="str">
        <f>TEXT(Sales_tbl[[#This Row],[Order Date]],"YYY")</f>
        <v>2016</v>
      </c>
      <c r="H3337" t="s">
        <v>13</v>
      </c>
      <c r="I3337">
        <v>7</v>
      </c>
      <c r="J3337" s="4">
        <v>12.42</v>
      </c>
      <c r="K3337" s="4">
        <v>86.94</v>
      </c>
    </row>
    <row r="3338" spans="1:11" x14ac:dyDescent="0.25">
      <c r="A3338" t="s">
        <v>46</v>
      </c>
      <c r="B3338" t="s">
        <v>14</v>
      </c>
      <c r="C3338" t="s">
        <v>11</v>
      </c>
      <c r="D3338" t="s">
        <v>453</v>
      </c>
      <c r="E3338" s="1">
        <v>42613</v>
      </c>
      <c r="F3338" s="1" t="str">
        <f>TEXT(Sales_tbl[[#This Row],[Order Date]],"MMM")</f>
        <v>Aug</v>
      </c>
      <c r="G3338" s="1" t="str">
        <f>TEXT(Sales_tbl[[#This Row],[Order Date]],"YYY")</f>
        <v>2016</v>
      </c>
      <c r="H3338" t="s">
        <v>13</v>
      </c>
      <c r="I3338">
        <v>4</v>
      </c>
      <c r="J3338" s="4">
        <v>12.42</v>
      </c>
      <c r="K3338" s="4">
        <v>49.68</v>
      </c>
    </row>
    <row r="3339" spans="1:11" x14ac:dyDescent="0.25">
      <c r="A3339" t="s">
        <v>30</v>
      </c>
      <c r="B3339" t="s">
        <v>21</v>
      </c>
      <c r="C3339" t="s">
        <v>11</v>
      </c>
      <c r="D3339" t="s">
        <v>495</v>
      </c>
      <c r="E3339" s="1">
        <v>42613</v>
      </c>
      <c r="F3339" s="1" t="str">
        <f>TEXT(Sales_tbl[[#This Row],[Order Date]],"MMM")</f>
        <v>Aug</v>
      </c>
      <c r="G3339" s="1" t="str">
        <f>TEXT(Sales_tbl[[#This Row],[Order Date]],"YYY")</f>
        <v>2016</v>
      </c>
      <c r="H3339" t="s">
        <v>13</v>
      </c>
      <c r="I3339">
        <v>1</v>
      </c>
      <c r="J3339" s="4">
        <v>12.42</v>
      </c>
      <c r="K3339" s="4">
        <v>12.42</v>
      </c>
    </row>
    <row r="3340" spans="1:11" x14ac:dyDescent="0.25">
      <c r="A3340" t="s">
        <v>9</v>
      </c>
      <c r="B3340" t="s">
        <v>21</v>
      </c>
      <c r="C3340" t="s">
        <v>11</v>
      </c>
      <c r="D3340" t="s">
        <v>236</v>
      </c>
      <c r="E3340" s="1">
        <v>42613</v>
      </c>
      <c r="F3340" s="1" t="str">
        <f>TEXT(Sales_tbl[[#This Row],[Order Date]],"MMM")</f>
        <v>Aug</v>
      </c>
      <c r="G3340" s="1" t="str">
        <f>TEXT(Sales_tbl[[#This Row],[Order Date]],"YYY")</f>
        <v>2016</v>
      </c>
      <c r="H3340" t="s">
        <v>13</v>
      </c>
      <c r="I3340">
        <v>4</v>
      </c>
      <c r="J3340" s="4">
        <v>12.42</v>
      </c>
      <c r="K3340" s="4">
        <v>49.68</v>
      </c>
    </row>
    <row r="3341" spans="1:11" x14ac:dyDescent="0.25">
      <c r="A3341" t="s">
        <v>30</v>
      </c>
      <c r="B3341" t="s">
        <v>10</v>
      </c>
      <c r="C3341" t="s">
        <v>11</v>
      </c>
      <c r="D3341" t="s">
        <v>339</v>
      </c>
      <c r="E3341" s="1">
        <v>42613</v>
      </c>
      <c r="F3341" s="1" t="str">
        <f>TEXT(Sales_tbl[[#This Row],[Order Date]],"MMM")</f>
        <v>Aug</v>
      </c>
      <c r="G3341" s="1" t="str">
        <f>TEXT(Sales_tbl[[#This Row],[Order Date]],"YYY")</f>
        <v>2016</v>
      </c>
      <c r="H3341" t="s">
        <v>20</v>
      </c>
      <c r="I3341">
        <v>9</v>
      </c>
      <c r="J3341" s="4">
        <v>16.32</v>
      </c>
      <c r="K3341" s="4">
        <v>146.88</v>
      </c>
    </row>
    <row r="3342" spans="1:11" x14ac:dyDescent="0.25">
      <c r="A3342" t="s">
        <v>30</v>
      </c>
      <c r="B3342" t="s">
        <v>14</v>
      </c>
      <c r="C3342" t="s">
        <v>11</v>
      </c>
      <c r="D3342" t="s">
        <v>43</v>
      </c>
      <c r="E3342" s="1">
        <v>42613</v>
      </c>
      <c r="F3342" s="1" t="str">
        <f>TEXT(Sales_tbl[[#This Row],[Order Date]],"MMM")</f>
        <v>Aug</v>
      </c>
      <c r="G3342" s="1" t="str">
        <f>TEXT(Sales_tbl[[#This Row],[Order Date]],"YYY")</f>
        <v>2016</v>
      </c>
      <c r="H3342" t="s">
        <v>27</v>
      </c>
      <c r="I3342">
        <v>2</v>
      </c>
      <c r="J3342" s="4">
        <v>53.35</v>
      </c>
      <c r="K3342" s="4">
        <v>106.7</v>
      </c>
    </row>
    <row r="3343" spans="1:11" x14ac:dyDescent="0.25">
      <c r="A3343" t="s">
        <v>25</v>
      </c>
      <c r="B3343" t="s">
        <v>34</v>
      </c>
      <c r="C3343" t="s">
        <v>18</v>
      </c>
      <c r="D3343" t="s">
        <v>74</v>
      </c>
      <c r="E3343" s="1">
        <v>42613</v>
      </c>
      <c r="F3343" s="1" t="str">
        <f>TEXT(Sales_tbl[[#This Row],[Order Date]],"MMM")</f>
        <v>Aug</v>
      </c>
      <c r="G3343" s="1" t="str">
        <f>TEXT(Sales_tbl[[#This Row],[Order Date]],"YYY")</f>
        <v>2016</v>
      </c>
      <c r="H3343" t="s">
        <v>24</v>
      </c>
      <c r="I3343">
        <v>2</v>
      </c>
      <c r="J3343" s="4">
        <v>17.829999999999998</v>
      </c>
      <c r="K3343" s="4">
        <v>35.659999999999997</v>
      </c>
    </row>
    <row r="3344" spans="1:11" x14ac:dyDescent="0.25">
      <c r="A3344" t="s">
        <v>46</v>
      </c>
      <c r="B3344" t="s">
        <v>10</v>
      </c>
      <c r="C3344" t="s">
        <v>11</v>
      </c>
      <c r="D3344" t="s">
        <v>100</v>
      </c>
      <c r="E3344" s="1">
        <v>42613</v>
      </c>
      <c r="F3344" s="1" t="str">
        <f>TEXT(Sales_tbl[[#This Row],[Order Date]],"MMM")</f>
        <v>Aug</v>
      </c>
      <c r="G3344" s="1" t="str">
        <f>TEXT(Sales_tbl[[#This Row],[Order Date]],"YYY")</f>
        <v>2016</v>
      </c>
      <c r="H3344" t="s">
        <v>24</v>
      </c>
      <c r="I3344">
        <v>9</v>
      </c>
      <c r="J3344" s="4">
        <v>17.829999999999998</v>
      </c>
      <c r="K3344" s="4">
        <v>160.46999999999997</v>
      </c>
    </row>
    <row r="3345" spans="1:11" x14ac:dyDescent="0.25">
      <c r="A3345" t="s">
        <v>9</v>
      </c>
      <c r="B3345" t="s">
        <v>14</v>
      </c>
      <c r="C3345" t="s">
        <v>11</v>
      </c>
      <c r="D3345" t="s">
        <v>494</v>
      </c>
      <c r="E3345" s="1">
        <v>42613</v>
      </c>
      <c r="F3345" s="1" t="str">
        <f>TEXT(Sales_tbl[[#This Row],[Order Date]],"MMM")</f>
        <v>Aug</v>
      </c>
      <c r="G3345" s="1" t="str">
        <f>TEXT(Sales_tbl[[#This Row],[Order Date]],"YYY")</f>
        <v>2016</v>
      </c>
      <c r="H3345" t="s">
        <v>13</v>
      </c>
      <c r="I3345">
        <v>4</v>
      </c>
      <c r="J3345" s="4">
        <v>12.42</v>
      </c>
      <c r="K3345" s="4">
        <v>49.68</v>
      </c>
    </row>
    <row r="3346" spans="1:11" x14ac:dyDescent="0.25">
      <c r="A3346" t="s">
        <v>30</v>
      </c>
      <c r="B3346" t="s">
        <v>68</v>
      </c>
      <c r="C3346" t="s">
        <v>11</v>
      </c>
      <c r="D3346" t="s">
        <v>329</v>
      </c>
      <c r="E3346" s="1">
        <v>42614</v>
      </c>
      <c r="F3346" s="1" t="str">
        <f>TEXT(Sales_tbl[[#This Row],[Order Date]],"MMM")</f>
        <v>Sep</v>
      </c>
      <c r="G3346" s="1" t="str">
        <f>TEXT(Sales_tbl[[#This Row],[Order Date]],"YYY")</f>
        <v>2016</v>
      </c>
      <c r="H3346" t="s">
        <v>27</v>
      </c>
      <c r="I3346">
        <v>4</v>
      </c>
      <c r="J3346" s="4">
        <v>53.35</v>
      </c>
      <c r="K3346" s="4">
        <v>213.4</v>
      </c>
    </row>
    <row r="3347" spans="1:11" x14ac:dyDescent="0.25">
      <c r="A3347" t="s">
        <v>16</v>
      </c>
      <c r="B3347" t="s">
        <v>17</v>
      </c>
      <c r="C3347" t="s">
        <v>18</v>
      </c>
      <c r="D3347" t="s">
        <v>133</v>
      </c>
      <c r="E3347" s="1">
        <v>42614</v>
      </c>
      <c r="F3347" s="1" t="str">
        <f>TEXT(Sales_tbl[[#This Row],[Order Date]],"MMM")</f>
        <v>Sep</v>
      </c>
      <c r="G3347" s="1" t="str">
        <f>TEXT(Sales_tbl[[#This Row],[Order Date]],"YYY")</f>
        <v>2016</v>
      </c>
      <c r="H3347" t="s">
        <v>27</v>
      </c>
      <c r="I3347">
        <v>9</v>
      </c>
      <c r="J3347" s="4">
        <v>53.35</v>
      </c>
      <c r="K3347" s="4">
        <v>480.15000000000003</v>
      </c>
    </row>
    <row r="3348" spans="1:11" x14ac:dyDescent="0.25">
      <c r="A3348" t="s">
        <v>25</v>
      </c>
      <c r="B3348" t="s">
        <v>34</v>
      </c>
      <c r="C3348" t="s">
        <v>18</v>
      </c>
      <c r="D3348" t="s">
        <v>549</v>
      </c>
      <c r="E3348" s="1">
        <v>42614</v>
      </c>
      <c r="F3348" s="1" t="str">
        <f>TEXT(Sales_tbl[[#This Row],[Order Date]],"MMM")</f>
        <v>Sep</v>
      </c>
      <c r="G3348" s="1" t="str">
        <f>TEXT(Sales_tbl[[#This Row],[Order Date]],"YYY")</f>
        <v>2016</v>
      </c>
      <c r="H3348" t="s">
        <v>13</v>
      </c>
      <c r="I3348">
        <v>10</v>
      </c>
      <c r="J3348" s="4">
        <v>12.42</v>
      </c>
      <c r="K3348" s="4">
        <v>124.2</v>
      </c>
    </row>
    <row r="3349" spans="1:11" x14ac:dyDescent="0.25">
      <c r="A3349" t="s">
        <v>25</v>
      </c>
      <c r="B3349" t="s">
        <v>52</v>
      </c>
      <c r="C3349" t="s">
        <v>18</v>
      </c>
      <c r="D3349" t="s">
        <v>360</v>
      </c>
      <c r="E3349" s="1">
        <v>42614</v>
      </c>
      <c r="F3349" s="1" t="str">
        <f>TEXT(Sales_tbl[[#This Row],[Order Date]],"MMM")</f>
        <v>Sep</v>
      </c>
      <c r="G3349" s="1" t="str">
        <f>TEXT(Sales_tbl[[#This Row],[Order Date]],"YYY")</f>
        <v>2016</v>
      </c>
      <c r="H3349" t="s">
        <v>13</v>
      </c>
      <c r="I3349">
        <v>1</v>
      </c>
      <c r="J3349" s="4">
        <v>12.42</v>
      </c>
      <c r="K3349" s="4">
        <v>12.42</v>
      </c>
    </row>
    <row r="3350" spans="1:11" x14ac:dyDescent="0.25">
      <c r="A3350" t="s">
        <v>30</v>
      </c>
      <c r="B3350" t="s">
        <v>10</v>
      </c>
      <c r="C3350" t="s">
        <v>11</v>
      </c>
      <c r="D3350" t="s">
        <v>102</v>
      </c>
      <c r="E3350" s="1">
        <v>42614</v>
      </c>
      <c r="F3350" s="1" t="str">
        <f>TEXT(Sales_tbl[[#This Row],[Order Date]],"MMM")</f>
        <v>Sep</v>
      </c>
      <c r="G3350" s="1" t="str">
        <f>TEXT(Sales_tbl[[#This Row],[Order Date]],"YYY")</f>
        <v>2016</v>
      </c>
      <c r="H3350" t="s">
        <v>13</v>
      </c>
      <c r="I3350">
        <v>10</v>
      </c>
      <c r="J3350" s="4">
        <v>12.42</v>
      </c>
      <c r="K3350" s="4">
        <v>124.2</v>
      </c>
    </row>
    <row r="3351" spans="1:11" x14ac:dyDescent="0.25">
      <c r="A3351" t="s">
        <v>30</v>
      </c>
      <c r="B3351" t="s">
        <v>14</v>
      </c>
      <c r="C3351" t="s">
        <v>11</v>
      </c>
      <c r="D3351" t="s">
        <v>199</v>
      </c>
      <c r="E3351" s="1">
        <v>42614</v>
      </c>
      <c r="F3351" s="1" t="str">
        <f>TEXT(Sales_tbl[[#This Row],[Order Date]],"MMM")</f>
        <v>Sep</v>
      </c>
      <c r="G3351" s="1" t="str">
        <f>TEXT(Sales_tbl[[#This Row],[Order Date]],"YYY")</f>
        <v>2016</v>
      </c>
      <c r="H3351" t="s">
        <v>24</v>
      </c>
      <c r="I3351">
        <v>3</v>
      </c>
      <c r="J3351" s="4">
        <v>17.829999999999998</v>
      </c>
      <c r="K3351" s="4">
        <v>53.489999999999995</v>
      </c>
    </row>
    <row r="3352" spans="1:11" x14ac:dyDescent="0.25">
      <c r="A3352" t="s">
        <v>16</v>
      </c>
      <c r="B3352" t="s">
        <v>34</v>
      </c>
      <c r="C3352" t="s">
        <v>18</v>
      </c>
      <c r="D3352" t="s">
        <v>55</v>
      </c>
      <c r="E3352" s="1">
        <v>42614</v>
      </c>
      <c r="F3352" s="1" t="str">
        <f>TEXT(Sales_tbl[[#This Row],[Order Date]],"MMM")</f>
        <v>Sep</v>
      </c>
      <c r="G3352" s="1" t="str">
        <f>TEXT(Sales_tbl[[#This Row],[Order Date]],"YYY")</f>
        <v>2016</v>
      </c>
      <c r="H3352" t="s">
        <v>24</v>
      </c>
      <c r="I3352">
        <v>2</v>
      </c>
      <c r="J3352" s="4">
        <v>17.829999999999998</v>
      </c>
      <c r="K3352" s="4">
        <v>35.659999999999997</v>
      </c>
    </row>
    <row r="3353" spans="1:11" x14ac:dyDescent="0.25">
      <c r="A3353" t="s">
        <v>30</v>
      </c>
      <c r="B3353" t="s">
        <v>14</v>
      </c>
      <c r="C3353" t="s">
        <v>11</v>
      </c>
      <c r="D3353" t="s">
        <v>439</v>
      </c>
      <c r="E3353" s="1">
        <v>42614</v>
      </c>
      <c r="F3353" s="1" t="str">
        <f>TEXT(Sales_tbl[[#This Row],[Order Date]],"MMM")</f>
        <v>Sep</v>
      </c>
      <c r="G3353" s="1" t="str">
        <f>TEXT(Sales_tbl[[#This Row],[Order Date]],"YYY")</f>
        <v>2016</v>
      </c>
      <c r="H3353" t="s">
        <v>20</v>
      </c>
      <c r="I3353">
        <v>3</v>
      </c>
      <c r="J3353" s="4">
        <v>16.32</v>
      </c>
      <c r="K3353" s="4">
        <v>48.96</v>
      </c>
    </row>
    <row r="3354" spans="1:11" x14ac:dyDescent="0.25">
      <c r="A3354" t="s">
        <v>25</v>
      </c>
      <c r="B3354" t="s">
        <v>17</v>
      </c>
      <c r="C3354" t="s">
        <v>18</v>
      </c>
      <c r="D3354" t="s">
        <v>489</v>
      </c>
      <c r="E3354" s="1">
        <v>42614</v>
      </c>
      <c r="F3354" s="1" t="str">
        <f>TEXT(Sales_tbl[[#This Row],[Order Date]],"MMM")</f>
        <v>Sep</v>
      </c>
      <c r="G3354" s="1" t="str">
        <f>TEXT(Sales_tbl[[#This Row],[Order Date]],"YYY")</f>
        <v>2016</v>
      </c>
      <c r="H3354" t="s">
        <v>13</v>
      </c>
      <c r="I3354">
        <v>3</v>
      </c>
      <c r="J3354" s="4">
        <v>12.42</v>
      </c>
      <c r="K3354" s="4">
        <v>37.26</v>
      </c>
    </row>
    <row r="3355" spans="1:11" x14ac:dyDescent="0.25">
      <c r="A3355" t="s">
        <v>16</v>
      </c>
      <c r="B3355" t="s">
        <v>17</v>
      </c>
      <c r="C3355" t="s">
        <v>18</v>
      </c>
      <c r="D3355" t="s">
        <v>125</v>
      </c>
      <c r="E3355" s="1">
        <v>42614</v>
      </c>
      <c r="F3355" s="1" t="str">
        <f>TEXT(Sales_tbl[[#This Row],[Order Date]],"MMM")</f>
        <v>Sep</v>
      </c>
      <c r="G3355" s="1" t="str">
        <f>TEXT(Sales_tbl[[#This Row],[Order Date]],"YYY")</f>
        <v>2016</v>
      </c>
      <c r="H3355" t="s">
        <v>13</v>
      </c>
      <c r="I3355">
        <v>1</v>
      </c>
      <c r="J3355" s="4">
        <v>12.42</v>
      </c>
      <c r="K3355" s="4">
        <v>12.42</v>
      </c>
    </row>
    <row r="3356" spans="1:11" x14ac:dyDescent="0.25">
      <c r="A3356" t="s">
        <v>30</v>
      </c>
      <c r="B3356" t="s">
        <v>14</v>
      </c>
      <c r="C3356" t="s">
        <v>11</v>
      </c>
      <c r="D3356" t="s">
        <v>250</v>
      </c>
      <c r="E3356" s="1">
        <v>42614</v>
      </c>
      <c r="F3356" s="1" t="str">
        <f>TEXT(Sales_tbl[[#This Row],[Order Date]],"MMM")</f>
        <v>Sep</v>
      </c>
      <c r="G3356" s="1" t="str">
        <f>TEXT(Sales_tbl[[#This Row],[Order Date]],"YYY")</f>
        <v>2016</v>
      </c>
      <c r="H3356" t="s">
        <v>24</v>
      </c>
      <c r="I3356">
        <v>6</v>
      </c>
      <c r="J3356" s="4">
        <v>17.829999999999998</v>
      </c>
      <c r="K3356" s="4">
        <v>106.97999999999999</v>
      </c>
    </row>
    <row r="3357" spans="1:11" x14ac:dyDescent="0.25">
      <c r="A3357" t="s">
        <v>25</v>
      </c>
      <c r="B3357" t="s">
        <v>52</v>
      </c>
      <c r="C3357" t="s">
        <v>18</v>
      </c>
      <c r="D3357" t="s">
        <v>505</v>
      </c>
      <c r="E3357" s="1">
        <v>42614</v>
      </c>
      <c r="F3357" s="1" t="str">
        <f>TEXT(Sales_tbl[[#This Row],[Order Date]],"MMM")</f>
        <v>Sep</v>
      </c>
      <c r="G3357" s="1" t="str">
        <f>TEXT(Sales_tbl[[#This Row],[Order Date]],"YYY")</f>
        <v>2016</v>
      </c>
      <c r="H3357" t="s">
        <v>24</v>
      </c>
      <c r="I3357">
        <v>5</v>
      </c>
      <c r="J3357" s="4">
        <v>17.829999999999998</v>
      </c>
      <c r="K3357" s="4">
        <v>89.149999999999991</v>
      </c>
    </row>
    <row r="3358" spans="1:11" x14ac:dyDescent="0.25">
      <c r="A3358" t="s">
        <v>9</v>
      </c>
      <c r="B3358" t="s">
        <v>10</v>
      </c>
      <c r="C3358" t="s">
        <v>11</v>
      </c>
      <c r="D3358" t="s">
        <v>194</v>
      </c>
      <c r="E3358" s="1">
        <v>42614</v>
      </c>
      <c r="F3358" s="1" t="str">
        <f>TEXT(Sales_tbl[[#This Row],[Order Date]],"MMM")</f>
        <v>Sep</v>
      </c>
      <c r="G3358" s="1" t="str">
        <f>TEXT(Sales_tbl[[#This Row],[Order Date]],"YYY")</f>
        <v>2016</v>
      </c>
      <c r="H3358" t="s">
        <v>24</v>
      </c>
      <c r="I3358">
        <v>3</v>
      </c>
      <c r="J3358" s="4">
        <v>17.829999999999998</v>
      </c>
      <c r="K3358" s="4">
        <v>53.489999999999995</v>
      </c>
    </row>
    <row r="3359" spans="1:11" x14ac:dyDescent="0.25">
      <c r="A3359" t="s">
        <v>9</v>
      </c>
      <c r="B3359" t="s">
        <v>14</v>
      </c>
      <c r="C3359" t="s">
        <v>11</v>
      </c>
      <c r="D3359" t="s">
        <v>221</v>
      </c>
      <c r="E3359" s="1">
        <v>42614</v>
      </c>
      <c r="F3359" s="1" t="str">
        <f>TEXT(Sales_tbl[[#This Row],[Order Date]],"MMM")</f>
        <v>Sep</v>
      </c>
      <c r="G3359" s="1" t="str">
        <f>TEXT(Sales_tbl[[#This Row],[Order Date]],"YYY")</f>
        <v>2016</v>
      </c>
      <c r="H3359" t="s">
        <v>27</v>
      </c>
      <c r="I3359">
        <v>7</v>
      </c>
      <c r="J3359" s="4">
        <v>53.35</v>
      </c>
      <c r="K3359" s="4">
        <v>373.45</v>
      </c>
    </row>
    <row r="3360" spans="1:11" x14ac:dyDescent="0.25">
      <c r="A3360" t="s">
        <v>9</v>
      </c>
      <c r="B3360" t="s">
        <v>14</v>
      </c>
      <c r="C3360" t="s">
        <v>11</v>
      </c>
      <c r="D3360" t="s">
        <v>417</v>
      </c>
      <c r="E3360" s="1">
        <v>42614</v>
      </c>
      <c r="F3360" s="1" t="str">
        <f>TEXT(Sales_tbl[[#This Row],[Order Date]],"MMM")</f>
        <v>Sep</v>
      </c>
      <c r="G3360" s="1" t="str">
        <f>TEXT(Sales_tbl[[#This Row],[Order Date]],"YYY")</f>
        <v>2016</v>
      </c>
      <c r="H3360" t="s">
        <v>20</v>
      </c>
      <c r="I3360">
        <v>7</v>
      </c>
      <c r="J3360" s="4">
        <v>16.32</v>
      </c>
      <c r="K3360" s="4">
        <v>114.24000000000001</v>
      </c>
    </row>
    <row r="3361" spans="1:11" x14ac:dyDescent="0.25">
      <c r="A3361" t="s">
        <v>9</v>
      </c>
      <c r="B3361" t="s">
        <v>14</v>
      </c>
      <c r="C3361" t="s">
        <v>11</v>
      </c>
      <c r="D3361" t="s">
        <v>442</v>
      </c>
      <c r="E3361" s="1">
        <v>42614</v>
      </c>
      <c r="F3361" s="1" t="str">
        <f>TEXT(Sales_tbl[[#This Row],[Order Date]],"MMM")</f>
        <v>Sep</v>
      </c>
      <c r="G3361" s="1" t="str">
        <f>TEXT(Sales_tbl[[#This Row],[Order Date]],"YYY")</f>
        <v>2016</v>
      </c>
      <c r="H3361" t="s">
        <v>20</v>
      </c>
      <c r="I3361">
        <v>6</v>
      </c>
      <c r="J3361" s="4">
        <v>16.32</v>
      </c>
      <c r="K3361" s="4">
        <v>97.92</v>
      </c>
    </row>
    <row r="3362" spans="1:11" x14ac:dyDescent="0.25">
      <c r="A3362" t="s">
        <v>30</v>
      </c>
      <c r="B3362" t="s">
        <v>10</v>
      </c>
      <c r="C3362" t="s">
        <v>11</v>
      </c>
      <c r="D3362" t="s">
        <v>387</v>
      </c>
      <c r="E3362" s="1">
        <v>42614</v>
      </c>
      <c r="F3362" s="1" t="str">
        <f>TEXT(Sales_tbl[[#This Row],[Order Date]],"MMM")</f>
        <v>Sep</v>
      </c>
      <c r="G3362" s="1" t="str">
        <f>TEXT(Sales_tbl[[#This Row],[Order Date]],"YYY")</f>
        <v>2016</v>
      </c>
      <c r="H3362" t="s">
        <v>24</v>
      </c>
      <c r="I3362">
        <v>9</v>
      </c>
      <c r="J3362" s="4">
        <v>17.829999999999998</v>
      </c>
      <c r="K3362" s="4">
        <v>160.46999999999997</v>
      </c>
    </row>
    <row r="3363" spans="1:11" x14ac:dyDescent="0.25">
      <c r="A3363" t="s">
        <v>25</v>
      </c>
      <c r="B3363" t="s">
        <v>52</v>
      </c>
      <c r="C3363" t="s">
        <v>18</v>
      </c>
      <c r="D3363" t="s">
        <v>541</v>
      </c>
      <c r="E3363" s="1">
        <v>42614</v>
      </c>
      <c r="F3363" s="1" t="str">
        <f>TEXT(Sales_tbl[[#This Row],[Order Date]],"MMM")</f>
        <v>Sep</v>
      </c>
      <c r="G3363" s="1" t="str">
        <f>TEXT(Sales_tbl[[#This Row],[Order Date]],"YYY")</f>
        <v>2016</v>
      </c>
      <c r="H3363" t="s">
        <v>27</v>
      </c>
      <c r="I3363">
        <v>1</v>
      </c>
      <c r="J3363" s="4">
        <v>53.35</v>
      </c>
      <c r="K3363" s="4">
        <v>53.35</v>
      </c>
    </row>
    <row r="3364" spans="1:11" x14ac:dyDescent="0.25">
      <c r="A3364" t="s">
        <v>9</v>
      </c>
      <c r="B3364" t="s">
        <v>68</v>
      </c>
      <c r="C3364" t="s">
        <v>11</v>
      </c>
      <c r="D3364" t="s">
        <v>485</v>
      </c>
      <c r="E3364" s="1">
        <v>42615</v>
      </c>
      <c r="F3364" s="1" t="str">
        <f>TEXT(Sales_tbl[[#This Row],[Order Date]],"MMM")</f>
        <v>Sep</v>
      </c>
      <c r="G3364" s="1" t="str">
        <f>TEXT(Sales_tbl[[#This Row],[Order Date]],"YYY")</f>
        <v>2016</v>
      </c>
      <c r="H3364" t="s">
        <v>13</v>
      </c>
      <c r="I3364">
        <v>4</v>
      </c>
      <c r="J3364" s="4">
        <v>12.42</v>
      </c>
      <c r="K3364" s="4">
        <v>49.68</v>
      </c>
    </row>
    <row r="3365" spans="1:11" x14ac:dyDescent="0.25">
      <c r="A3365" t="s">
        <v>46</v>
      </c>
      <c r="B3365" t="s">
        <v>10</v>
      </c>
      <c r="C3365" t="s">
        <v>11</v>
      </c>
      <c r="D3365" t="s">
        <v>219</v>
      </c>
      <c r="E3365" s="1">
        <v>42615</v>
      </c>
      <c r="F3365" s="1" t="str">
        <f>TEXT(Sales_tbl[[#This Row],[Order Date]],"MMM")</f>
        <v>Sep</v>
      </c>
      <c r="G3365" s="1" t="str">
        <f>TEXT(Sales_tbl[[#This Row],[Order Date]],"YYY")</f>
        <v>2016</v>
      </c>
      <c r="H3365" t="s">
        <v>27</v>
      </c>
      <c r="I3365">
        <v>7</v>
      </c>
      <c r="J3365" s="4">
        <v>53.35</v>
      </c>
      <c r="K3365" s="4">
        <v>373.45</v>
      </c>
    </row>
    <row r="3366" spans="1:11" x14ac:dyDescent="0.25">
      <c r="A3366" t="s">
        <v>25</v>
      </c>
      <c r="B3366" t="s">
        <v>34</v>
      </c>
      <c r="C3366" t="s">
        <v>18</v>
      </c>
      <c r="D3366" t="s">
        <v>166</v>
      </c>
      <c r="E3366" s="1">
        <v>42615</v>
      </c>
      <c r="F3366" s="1" t="str">
        <f>TEXT(Sales_tbl[[#This Row],[Order Date]],"MMM")</f>
        <v>Sep</v>
      </c>
      <c r="G3366" s="1" t="str">
        <f>TEXT(Sales_tbl[[#This Row],[Order Date]],"YYY")</f>
        <v>2016</v>
      </c>
      <c r="H3366" t="s">
        <v>13</v>
      </c>
      <c r="I3366">
        <v>6</v>
      </c>
      <c r="J3366" s="4">
        <v>12.42</v>
      </c>
      <c r="K3366" s="4">
        <v>74.52</v>
      </c>
    </row>
    <row r="3367" spans="1:11" x14ac:dyDescent="0.25">
      <c r="A3367" t="s">
        <v>9</v>
      </c>
      <c r="B3367" t="s">
        <v>14</v>
      </c>
      <c r="C3367" t="s">
        <v>11</v>
      </c>
      <c r="D3367" t="s">
        <v>105</v>
      </c>
      <c r="E3367" s="1">
        <v>42615</v>
      </c>
      <c r="F3367" s="1" t="str">
        <f>TEXT(Sales_tbl[[#This Row],[Order Date]],"MMM")</f>
        <v>Sep</v>
      </c>
      <c r="G3367" s="1" t="str">
        <f>TEXT(Sales_tbl[[#This Row],[Order Date]],"YYY")</f>
        <v>2016</v>
      </c>
      <c r="H3367" t="s">
        <v>13</v>
      </c>
      <c r="I3367">
        <v>7</v>
      </c>
      <c r="J3367" s="4">
        <v>12.42</v>
      </c>
      <c r="K3367" s="4">
        <v>86.94</v>
      </c>
    </row>
    <row r="3368" spans="1:11" x14ac:dyDescent="0.25">
      <c r="A3368" t="s">
        <v>30</v>
      </c>
      <c r="B3368" t="s">
        <v>14</v>
      </c>
      <c r="C3368" t="s">
        <v>11</v>
      </c>
      <c r="D3368" t="s">
        <v>461</v>
      </c>
      <c r="E3368" s="1">
        <v>42615</v>
      </c>
      <c r="F3368" s="1" t="str">
        <f>TEXT(Sales_tbl[[#This Row],[Order Date]],"MMM")</f>
        <v>Sep</v>
      </c>
      <c r="G3368" s="1" t="str">
        <f>TEXT(Sales_tbl[[#This Row],[Order Date]],"YYY")</f>
        <v>2016</v>
      </c>
      <c r="H3368" t="s">
        <v>20</v>
      </c>
      <c r="I3368">
        <v>5</v>
      </c>
      <c r="J3368" s="4">
        <v>16.32</v>
      </c>
      <c r="K3368" s="4">
        <v>81.599999999999994</v>
      </c>
    </row>
    <row r="3369" spans="1:11" x14ac:dyDescent="0.25">
      <c r="A3369" t="s">
        <v>9</v>
      </c>
      <c r="B3369" t="s">
        <v>14</v>
      </c>
      <c r="C3369" t="s">
        <v>11</v>
      </c>
      <c r="D3369" t="s">
        <v>295</v>
      </c>
      <c r="E3369" s="1">
        <v>42615</v>
      </c>
      <c r="F3369" s="1" t="str">
        <f>TEXT(Sales_tbl[[#This Row],[Order Date]],"MMM")</f>
        <v>Sep</v>
      </c>
      <c r="G3369" s="1" t="str">
        <f>TEXT(Sales_tbl[[#This Row],[Order Date]],"YYY")</f>
        <v>2016</v>
      </c>
      <c r="H3369" t="s">
        <v>13</v>
      </c>
      <c r="I3369">
        <v>4</v>
      </c>
      <c r="J3369" s="4">
        <v>12.42</v>
      </c>
      <c r="K3369" s="4">
        <v>49.68</v>
      </c>
    </row>
    <row r="3370" spans="1:11" x14ac:dyDescent="0.25">
      <c r="A3370" t="s">
        <v>16</v>
      </c>
      <c r="B3370" t="s">
        <v>17</v>
      </c>
      <c r="C3370" t="s">
        <v>18</v>
      </c>
      <c r="D3370" t="s">
        <v>41</v>
      </c>
      <c r="E3370" s="1">
        <v>42615</v>
      </c>
      <c r="F3370" s="1" t="str">
        <f>TEXT(Sales_tbl[[#This Row],[Order Date]],"MMM")</f>
        <v>Sep</v>
      </c>
      <c r="G3370" s="1" t="str">
        <f>TEXT(Sales_tbl[[#This Row],[Order Date]],"YYY")</f>
        <v>2016</v>
      </c>
      <c r="H3370" t="s">
        <v>24</v>
      </c>
      <c r="I3370">
        <v>2</v>
      </c>
      <c r="J3370" s="4">
        <v>17.829999999999998</v>
      </c>
      <c r="K3370" s="4">
        <v>35.659999999999997</v>
      </c>
    </row>
    <row r="3371" spans="1:11" x14ac:dyDescent="0.25">
      <c r="A3371" t="s">
        <v>30</v>
      </c>
      <c r="B3371" t="s">
        <v>14</v>
      </c>
      <c r="C3371" t="s">
        <v>11</v>
      </c>
      <c r="D3371" t="s">
        <v>252</v>
      </c>
      <c r="E3371" s="1">
        <v>42615</v>
      </c>
      <c r="F3371" s="1" t="str">
        <f>TEXT(Sales_tbl[[#This Row],[Order Date]],"MMM")</f>
        <v>Sep</v>
      </c>
      <c r="G3371" s="1" t="str">
        <f>TEXT(Sales_tbl[[#This Row],[Order Date]],"YYY")</f>
        <v>2016</v>
      </c>
      <c r="H3371" t="s">
        <v>13</v>
      </c>
      <c r="I3371">
        <v>3</v>
      </c>
      <c r="J3371" s="4">
        <v>12.42</v>
      </c>
      <c r="K3371" s="4">
        <v>37.26</v>
      </c>
    </row>
    <row r="3372" spans="1:11" x14ac:dyDescent="0.25">
      <c r="A3372" t="s">
        <v>9</v>
      </c>
      <c r="B3372" t="s">
        <v>14</v>
      </c>
      <c r="C3372" t="s">
        <v>11</v>
      </c>
      <c r="D3372" t="s">
        <v>43</v>
      </c>
      <c r="E3372" s="1">
        <v>42615</v>
      </c>
      <c r="F3372" s="1" t="str">
        <f>TEXT(Sales_tbl[[#This Row],[Order Date]],"MMM")</f>
        <v>Sep</v>
      </c>
      <c r="G3372" s="1" t="str">
        <f>TEXT(Sales_tbl[[#This Row],[Order Date]],"YYY")</f>
        <v>2016</v>
      </c>
      <c r="H3372" t="s">
        <v>13</v>
      </c>
      <c r="I3372">
        <v>2</v>
      </c>
      <c r="J3372" s="4">
        <v>12.42</v>
      </c>
      <c r="K3372" s="4">
        <v>24.84</v>
      </c>
    </row>
    <row r="3373" spans="1:11" x14ac:dyDescent="0.25">
      <c r="A3373" t="s">
        <v>16</v>
      </c>
      <c r="B3373" t="s">
        <v>17</v>
      </c>
      <c r="C3373" t="s">
        <v>18</v>
      </c>
      <c r="D3373" t="s">
        <v>178</v>
      </c>
      <c r="E3373" s="1">
        <v>42615</v>
      </c>
      <c r="F3373" s="1" t="str">
        <f>TEXT(Sales_tbl[[#This Row],[Order Date]],"MMM")</f>
        <v>Sep</v>
      </c>
      <c r="G3373" s="1" t="str">
        <f>TEXT(Sales_tbl[[#This Row],[Order Date]],"YYY")</f>
        <v>2016</v>
      </c>
      <c r="H3373" t="s">
        <v>20</v>
      </c>
      <c r="I3373">
        <v>6</v>
      </c>
      <c r="J3373" s="4">
        <v>16.32</v>
      </c>
      <c r="K3373" s="4">
        <v>97.92</v>
      </c>
    </row>
    <row r="3374" spans="1:11" x14ac:dyDescent="0.25">
      <c r="A3374" t="s">
        <v>30</v>
      </c>
      <c r="B3374" t="s">
        <v>14</v>
      </c>
      <c r="C3374" t="s">
        <v>11</v>
      </c>
      <c r="D3374" t="s">
        <v>454</v>
      </c>
      <c r="E3374" s="1">
        <v>42615</v>
      </c>
      <c r="F3374" s="1" t="str">
        <f>TEXT(Sales_tbl[[#This Row],[Order Date]],"MMM")</f>
        <v>Sep</v>
      </c>
      <c r="G3374" s="1" t="str">
        <f>TEXT(Sales_tbl[[#This Row],[Order Date]],"YYY")</f>
        <v>2016</v>
      </c>
      <c r="H3374" t="s">
        <v>24</v>
      </c>
      <c r="I3374">
        <v>7</v>
      </c>
      <c r="J3374" s="4">
        <v>17.829999999999998</v>
      </c>
      <c r="K3374" s="4">
        <v>124.80999999999999</v>
      </c>
    </row>
    <row r="3375" spans="1:11" x14ac:dyDescent="0.25">
      <c r="A3375" t="s">
        <v>9</v>
      </c>
      <c r="B3375" t="s">
        <v>21</v>
      </c>
      <c r="C3375" t="s">
        <v>11</v>
      </c>
      <c r="D3375" t="s">
        <v>286</v>
      </c>
      <c r="E3375" s="1">
        <v>42615</v>
      </c>
      <c r="F3375" s="1" t="str">
        <f>TEXT(Sales_tbl[[#This Row],[Order Date]],"MMM")</f>
        <v>Sep</v>
      </c>
      <c r="G3375" s="1" t="str">
        <f>TEXT(Sales_tbl[[#This Row],[Order Date]],"YYY")</f>
        <v>2016</v>
      </c>
      <c r="H3375" t="s">
        <v>20</v>
      </c>
      <c r="I3375">
        <v>4</v>
      </c>
      <c r="J3375" s="4">
        <v>16.32</v>
      </c>
      <c r="K3375" s="4">
        <v>65.28</v>
      </c>
    </row>
    <row r="3376" spans="1:11" x14ac:dyDescent="0.25">
      <c r="A3376" t="s">
        <v>46</v>
      </c>
      <c r="B3376" t="s">
        <v>14</v>
      </c>
      <c r="C3376" t="s">
        <v>11</v>
      </c>
      <c r="D3376" t="s">
        <v>379</v>
      </c>
      <c r="E3376" s="1">
        <v>42616</v>
      </c>
      <c r="F3376" s="1" t="str">
        <f>TEXT(Sales_tbl[[#This Row],[Order Date]],"MMM")</f>
        <v>Sep</v>
      </c>
      <c r="G3376" s="1" t="str">
        <f>TEXT(Sales_tbl[[#This Row],[Order Date]],"YYY")</f>
        <v>2016</v>
      </c>
      <c r="H3376" t="s">
        <v>24</v>
      </c>
      <c r="I3376">
        <v>10</v>
      </c>
      <c r="J3376" s="4">
        <v>17.829999999999998</v>
      </c>
      <c r="K3376" s="4">
        <v>178.29999999999998</v>
      </c>
    </row>
    <row r="3377" spans="1:11" x14ac:dyDescent="0.25">
      <c r="A3377" t="s">
        <v>25</v>
      </c>
      <c r="B3377" t="s">
        <v>52</v>
      </c>
      <c r="C3377" t="s">
        <v>18</v>
      </c>
      <c r="D3377" t="s">
        <v>107</v>
      </c>
      <c r="E3377" s="1">
        <v>42616</v>
      </c>
      <c r="F3377" s="1" t="str">
        <f>TEXT(Sales_tbl[[#This Row],[Order Date]],"MMM")</f>
        <v>Sep</v>
      </c>
      <c r="G3377" s="1" t="str">
        <f>TEXT(Sales_tbl[[#This Row],[Order Date]],"YYY")</f>
        <v>2016</v>
      </c>
      <c r="H3377" t="s">
        <v>27</v>
      </c>
      <c r="I3377">
        <v>6</v>
      </c>
      <c r="J3377" s="4">
        <v>53.35</v>
      </c>
      <c r="K3377" s="4">
        <v>320.10000000000002</v>
      </c>
    </row>
    <row r="3378" spans="1:11" x14ac:dyDescent="0.25">
      <c r="A3378" t="s">
        <v>46</v>
      </c>
      <c r="B3378" t="s">
        <v>14</v>
      </c>
      <c r="C3378" t="s">
        <v>11</v>
      </c>
      <c r="D3378" t="s">
        <v>212</v>
      </c>
      <c r="E3378" s="1">
        <v>42616</v>
      </c>
      <c r="F3378" s="1" t="str">
        <f>TEXT(Sales_tbl[[#This Row],[Order Date]],"MMM")</f>
        <v>Sep</v>
      </c>
      <c r="G3378" s="1" t="str">
        <f>TEXT(Sales_tbl[[#This Row],[Order Date]],"YYY")</f>
        <v>2016</v>
      </c>
      <c r="H3378" t="s">
        <v>27</v>
      </c>
      <c r="I3378">
        <v>2</v>
      </c>
      <c r="J3378" s="4">
        <v>53.35</v>
      </c>
      <c r="K3378" s="4">
        <v>106.7</v>
      </c>
    </row>
    <row r="3379" spans="1:11" x14ac:dyDescent="0.25">
      <c r="A3379" t="s">
        <v>9</v>
      </c>
      <c r="B3379" t="s">
        <v>21</v>
      </c>
      <c r="C3379" t="s">
        <v>11</v>
      </c>
      <c r="D3379" t="s">
        <v>392</v>
      </c>
      <c r="E3379" s="1">
        <v>42616</v>
      </c>
      <c r="F3379" s="1" t="str">
        <f>TEXT(Sales_tbl[[#This Row],[Order Date]],"MMM")</f>
        <v>Sep</v>
      </c>
      <c r="G3379" s="1" t="str">
        <f>TEXT(Sales_tbl[[#This Row],[Order Date]],"YYY")</f>
        <v>2016</v>
      </c>
      <c r="H3379" t="s">
        <v>20</v>
      </c>
      <c r="I3379">
        <v>10</v>
      </c>
      <c r="J3379" s="4">
        <v>16.32</v>
      </c>
      <c r="K3379" s="4">
        <v>163.19999999999999</v>
      </c>
    </row>
    <row r="3380" spans="1:11" x14ac:dyDescent="0.25">
      <c r="A3380" t="s">
        <v>25</v>
      </c>
      <c r="B3380" t="s">
        <v>52</v>
      </c>
      <c r="C3380" t="s">
        <v>18</v>
      </c>
      <c r="D3380" t="s">
        <v>465</v>
      </c>
      <c r="E3380" s="1">
        <v>42616</v>
      </c>
      <c r="F3380" s="1" t="str">
        <f>TEXT(Sales_tbl[[#This Row],[Order Date]],"MMM")</f>
        <v>Sep</v>
      </c>
      <c r="G3380" s="1" t="str">
        <f>TEXT(Sales_tbl[[#This Row],[Order Date]],"YYY")</f>
        <v>2016</v>
      </c>
      <c r="H3380" t="s">
        <v>27</v>
      </c>
      <c r="I3380">
        <v>2</v>
      </c>
      <c r="J3380" s="4">
        <v>53.35</v>
      </c>
      <c r="K3380" s="4">
        <v>106.7</v>
      </c>
    </row>
    <row r="3381" spans="1:11" x14ac:dyDescent="0.25">
      <c r="A3381" t="s">
        <v>9</v>
      </c>
      <c r="B3381" t="s">
        <v>10</v>
      </c>
      <c r="C3381" t="s">
        <v>11</v>
      </c>
      <c r="D3381" t="s">
        <v>194</v>
      </c>
      <c r="E3381" s="1">
        <v>42616</v>
      </c>
      <c r="F3381" s="1" t="str">
        <f>TEXT(Sales_tbl[[#This Row],[Order Date]],"MMM")</f>
        <v>Sep</v>
      </c>
      <c r="G3381" s="1" t="str">
        <f>TEXT(Sales_tbl[[#This Row],[Order Date]],"YYY")</f>
        <v>2016</v>
      </c>
      <c r="H3381" t="s">
        <v>13</v>
      </c>
      <c r="I3381">
        <v>3</v>
      </c>
      <c r="J3381" s="4">
        <v>12.42</v>
      </c>
      <c r="K3381" s="4">
        <v>37.26</v>
      </c>
    </row>
    <row r="3382" spans="1:11" x14ac:dyDescent="0.25">
      <c r="A3382" t="s">
        <v>25</v>
      </c>
      <c r="B3382" t="s">
        <v>52</v>
      </c>
      <c r="C3382" t="s">
        <v>18</v>
      </c>
      <c r="D3382" t="s">
        <v>127</v>
      </c>
      <c r="E3382" s="1">
        <v>42616</v>
      </c>
      <c r="F3382" s="1" t="str">
        <f>TEXT(Sales_tbl[[#This Row],[Order Date]],"MMM")</f>
        <v>Sep</v>
      </c>
      <c r="G3382" s="1" t="str">
        <f>TEXT(Sales_tbl[[#This Row],[Order Date]],"YYY")</f>
        <v>2016</v>
      </c>
      <c r="H3382" t="s">
        <v>13</v>
      </c>
      <c r="I3382">
        <v>10</v>
      </c>
      <c r="J3382" s="4">
        <v>12.42</v>
      </c>
      <c r="K3382" s="4">
        <v>124.2</v>
      </c>
    </row>
    <row r="3383" spans="1:11" x14ac:dyDescent="0.25">
      <c r="A3383" t="s">
        <v>25</v>
      </c>
      <c r="B3383" t="s">
        <v>52</v>
      </c>
      <c r="C3383" t="s">
        <v>18</v>
      </c>
      <c r="D3383" t="s">
        <v>98</v>
      </c>
      <c r="E3383" s="1">
        <v>42616</v>
      </c>
      <c r="F3383" s="1" t="str">
        <f>TEXT(Sales_tbl[[#This Row],[Order Date]],"MMM")</f>
        <v>Sep</v>
      </c>
      <c r="G3383" s="1" t="str">
        <f>TEXT(Sales_tbl[[#This Row],[Order Date]],"YYY")</f>
        <v>2016</v>
      </c>
      <c r="H3383" t="s">
        <v>20</v>
      </c>
      <c r="I3383">
        <v>6</v>
      </c>
      <c r="J3383" s="4">
        <v>16.32</v>
      </c>
      <c r="K3383" s="4">
        <v>97.92</v>
      </c>
    </row>
    <row r="3384" spans="1:11" x14ac:dyDescent="0.25">
      <c r="A3384" t="s">
        <v>9</v>
      </c>
      <c r="B3384" t="s">
        <v>14</v>
      </c>
      <c r="C3384" t="s">
        <v>11</v>
      </c>
      <c r="D3384" t="s">
        <v>442</v>
      </c>
      <c r="E3384" s="1">
        <v>42616</v>
      </c>
      <c r="F3384" s="1" t="str">
        <f>TEXT(Sales_tbl[[#This Row],[Order Date]],"MMM")</f>
        <v>Sep</v>
      </c>
      <c r="G3384" s="1" t="str">
        <f>TEXT(Sales_tbl[[#This Row],[Order Date]],"YYY")</f>
        <v>2016</v>
      </c>
      <c r="H3384" t="s">
        <v>13</v>
      </c>
      <c r="I3384">
        <v>1</v>
      </c>
      <c r="J3384" s="4">
        <v>12.42</v>
      </c>
      <c r="K3384" s="4">
        <v>12.42</v>
      </c>
    </row>
    <row r="3385" spans="1:11" x14ac:dyDescent="0.25">
      <c r="A3385" t="s">
        <v>9</v>
      </c>
      <c r="B3385" t="s">
        <v>10</v>
      </c>
      <c r="C3385" t="s">
        <v>11</v>
      </c>
      <c r="D3385" t="s">
        <v>355</v>
      </c>
      <c r="E3385" s="1">
        <v>42616</v>
      </c>
      <c r="F3385" s="1" t="str">
        <f>TEXT(Sales_tbl[[#This Row],[Order Date]],"MMM")</f>
        <v>Sep</v>
      </c>
      <c r="G3385" s="1" t="str">
        <f>TEXT(Sales_tbl[[#This Row],[Order Date]],"YYY")</f>
        <v>2016</v>
      </c>
      <c r="H3385" t="s">
        <v>24</v>
      </c>
      <c r="I3385">
        <v>9</v>
      </c>
      <c r="J3385" s="4">
        <v>17.829999999999998</v>
      </c>
      <c r="K3385" s="4">
        <v>160.46999999999997</v>
      </c>
    </row>
    <row r="3386" spans="1:11" x14ac:dyDescent="0.25">
      <c r="A3386" t="s">
        <v>30</v>
      </c>
      <c r="B3386" t="s">
        <v>10</v>
      </c>
      <c r="C3386" t="s">
        <v>11</v>
      </c>
      <c r="D3386" t="s">
        <v>370</v>
      </c>
      <c r="E3386" s="1">
        <v>42616</v>
      </c>
      <c r="F3386" s="1" t="str">
        <f>TEXT(Sales_tbl[[#This Row],[Order Date]],"MMM")</f>
        <v>Sep</v>
      </c>
      <c r="G3386" s="1" t="str">
        <f>TEXT(Sales_tbl[[#This Row],[Order Date]],"YYY")</f>
        <v>2016</v>
      </c>
      <c r="H3386" t="s">
        <v>13</v>
      </c>
      <c r="I3386">
        <v>2</v>
      </c>
      <c r="J3386" s="4">
        <v>12.42</v>
      </c>
      <c r="K3386" s="4">
        <v>24.84</v>
      </c>
    </row>
    <row r="3387" spans="1:11" x14ac:dyDescent="0.25">
      <c r="A3387" t="s">
        <v>16</v>
      </c>
      <c r="B3387" t="s">
        <v>34</v>
      </c>
      <c r="C3387" t="s">
        <v>18</v>
      </c>
      <c r="D3387" t="s">
        <v>206</v>
      </c>
      <c r="E3387" s="1">
        <v>42616</v>
      </c>
      <c r="F3387" s="1" t="str">
        <f>TEXT(Sales_tbl[[#This Row],[Order Date]],"MMM")</f>
        <v>Sep</v>
      </c>
      <c r="G3387" s="1" t="str">
        <f>TEXT(Sales_tbl[[#This Row],[Order Date]],"YYY")</f>
        <v>2016</v>
      </c>
      <c r="H3387" t="s">
        <v>24</v>
      </c>
      <c r="I3387">
        <v>5</v>
      </c>
      <c r="J3387" s="4">
        <v>17.829999999999998</v>
      </c>
      <c r="K3387" s="4">
        <v>89.149999999999991</v>
      </c>
    </row>
    <row r="3388" spans="1:11" x14ac:dyDescent="0.25">
      <c r="A3388" t="s">
        <v>25</v>
      </c>
      <c r="B3388" t="s">
        <v>17</v>
      </c>
      <c r="C3388" t="s">
        <v>18</v>
      </c>
      <c r="D3388" t="s">
        <v>216</v>
      </c>
      <c r="E3388" s="1">
        <v>42616</v>
      </c>
      <c r="F3388" s="1" t="str">
        <f>TEXT(Sales_tbl[[#This Row],[Order Date]],"MMM")</f>
        <v>Sep</v>
      </c>
      <c r="G3388" s="1" t="str">
        <f>TEXT(Sales_tbl[[#This Row],[Order Date]],"YYY")</f>
        <v>2016</v>
      </c>
      <c r="H3388" t="s">
        <v>13</v>
      </c>
      <c r="I3388">
        <v>4</v>
      </c>
      <c r="J3388" s="4">
        <v>12.42</v>
      </c>
      <c r="K3388" s="4">
        <v>49.68</v>
      </c>
    </row>
    <row r="3389" spans="1:11" x14ac:dyDescent="0.25">
      <c r="A3389" t="s">
        <v>9</v>
      </c>
      <c r="B3389" t="s">
        <v>14</v>
      </c>
      <c r="C3389" t="s">
        <v>11</v>
      </c>
      <c r="D3389" t="s">
        <v>28</v>
      </c>
      <c r="E3389" s="1">
        <v>42616</v>
      </c>
      <c r="F3389" s="1" t="str">
        <f>TEXT(Sales_tbl[[#This Row],[Order Date]],"MMM")</f>
        <v>Sep</v>
      </c>
      <c r="G3389" s="1" t="str">
        <f>TEXT(Sales_tbl[[#This Row],[Order Date]],"YYY")</f>
        <v>2016</v>
      </c>
      <c r="H3389" t="s">
        <v>27</v>
      </c>
      <c r="I3389">
        <v>2</v>
      </c>
      <c r="J3389" s="4">
        <v>53.35</v>
      </c>
      <c r="K3389" s="4">
        <v>106.7</v>
      </c>
    </row>
    <row r="3390" spans="1:11" x14ac:dyDescent="0.25">
      <c r="A3390" t="s">
        <v>25</v>
      </c>
      <c r="B3390" t="s">
        <v>52</v>
      </c>
      <c r="C3390" t="s">
        <v>18</v>
      </c>
      <c r="D3390" t="s">
        <v>302</v>
      </c>
      <c r="E3390" s="1">
        <v>42616</v>
      </c>
      <c r="F3390" s="1" t="str">
        <f>TEXT(Sales_tbl[[#This Row],[Order Date]],"MMM")</f>
        <v>Sep</v>
      </c>
      <c r="G3390" s="1" t="str">
        <f>TEXT(Sales_tbl[[#This Row],[Order Date]],"YYY")</f>
        <v>2016</v>
      </c>
      <c r="H3390" t="s">
        <v>27</v>
      </c>
      <c r="I3390">
        <v>5</v>
      </c>
      <c r="J3390" s="4">
        <v>53.35</v>
      </c>
      <c r="K3390" s="4">
        <v>266.75</v>
      </c>
    </row>
    <row r="3391" spans="1:11" x14ac:dyDescent="0.25">
      <c r="A3391" t="s">
        <v>9</v>
      </c>
      <c r="B3391" t="s">
        <v>21</v>
      </c>
      <c r="C3391" t="s">
        <v>11</v>
      </c>
      <c r="D3391" t="s">
        <v>273</v>
      </c>
      <c r="E3391" s="1">
        <v>42616</v>
      </c>
      <c r="F3391" s="1" t="str">
        <f>TEXT(Sales_tbl[[#This Row],[Order Date]],"MMM")</f>
        <v>Sep</v>
      </c>
      <c r="G3391" s="1" t="str">
        <f>TEXT(Sales_tbl[[#This Row],[Order Date]],"YYY")</f>
        <v>2016</v>
      </c>
      <c r="H3391" t="s">
        <v>20</v>
      </c>
      <c r="I3391">
        <v>2</v>
      </c>
      <c r="J3391" s="4">
        <v>16.32</v>
      </c>
      <c r="K3391" s="4">
        <v>32.64</v>
      </c>
    </row>
    <row r="3392" spans="1:11" x14ac:dyDescent="0.25">
      <c r="A3392" t="s">
        <v>46</v>
      </c>
      <c r="B3392" t="s">
        <v>10</v>
      </c>
      <c r="C3392" t="s">
        <v>11</v>
      </c>
      <c r="D3392" t="s">
        <v>258</v>
      </c>
      <c r="E3392" s="1">
        <v>42617</v>
      </c>
      <c r="F3392" s="1" t="str">
        <f>TEXT(Sales_tbl[[#This Row],[Order Date]],"MMM")</f>
        <v>Sep</v>
      </c>
      <c r="G3392" s="1" t="str">
        <f>TEXT(Sales_tbl[[#This Row],[Order Date]],"YYY")</f>
        <v>2016</v>
      </c>
      <c r="H3392" t="s">
        <v>24</v>
      </c>
      <c r="I3392">
        <v>6</v>
      </c>
      <c r="J3392" s="4">
        <v>17.829999999999998</v>
      </c>
      <c r="K3392" s="4">
        <v>106.97999999999999</v>
      </c>
    </row>
    <row r="3393" spans="1:11" x14ac:dyDescent="0.25">
      <c r="A3393" t="s">
        <v>46</v>
      </c>
      <c r="B3393" t="s">
        <v>10</v>
      </c>
      <c r="C3393" t="s">
        <v>11</v>
      </c>
      <c r="D3393" t="s">
        <v>339</v>
      </c>
      <c r="E3393" s="1">
        <v>42617</v>
      </c>
      <c r="F3393" s="1" t="str">
        <f>TEXT(Sales_tbl[[#This Row],[Order Date]],"MMM")</f>
        <v>Sep</v>
      </c>
      <c r="G3393" s="1" t="str">
        <f>TEXT(Sales_tbl[[#This Row],[Order Date]],"YYY")</f>
        <v>2016</v>
      </c>
      <c r="H3393" t="s">
        <v>27</v>
      </c>
      <c r="I3393">
        <v>10</v>
      </c>
      <c r="J3393" s="4">
        <v>53.35</v>
      </c>
      <c r="K3393" s="4">
        <v>533.5</v>
      </c>
    </row>
    <row r="3394" spans="1:11" x14ac:dyDescent="0.25">
      <c r="A3394" t="s">
        <v>25</v>
      </c>
      <c r="B3394" t="s">
        <v>52</v>
      </c>
      <c r="C3394" t="s">
        <v>18</v>
      </c>
      <c r="D3394" t="s">
        <v>272</v>
      </c>
      <c r="E3394" s="1">
        <v>42617</v>
      </c>
      <c r="F3394" s="1" t="str">
        <f>TEXT(Sales_tbl[[#This Row],[Order Date]],"MMM")</f>
        <v>Sep</v>
      </c>
      <c r="G3394" s="1" t="str">
        <f>TEXT(Sales_tbl[[#This Row],[Order Date]],"YYY")</f>
        <v>2016</v>
      </c>
      <c r="H3394" t="s">
        <v>24</v>
      </c>
      <c r="I3394">
        <v>3</v>
      </c>
      <c r="J3394" s="4">
        <v>17.829999999999998</v>
      </c>
      <c r="K3394" s="4">
        <v>53.489999999999995</v>
      </c>
    </row>
    <row r="3395" spans="1:11" x14ac:dyDescent="0.25">
      <c r="A3395" t="s">
        <v>9</v>
      </c>
      <c r="B3395" t="s">
        <v>10</v>
      </c>
      <c r="C3395" t="s">
        <v>11</v>
      </c>
      <c r="D3395" t="s">
        <v>207</v>
      </c>
      <c r="E3395" s="1">
        <v>42617</v>
      </c>
      <c r="F3395" s="1" t="str">
        <f>TEXT(Sales_tbl[[#This Row],[Order Date]],"MMM")</f>
        <v>Sep</v>
      </c>
      <c r="G3395" s="1" t="str">
        <f>TEXT(Sales_tbl[[#This Row],[Order Date]],"YYY")</f>
        <v>2016</v>
      </c>
      <c r="H3395" t="s">
        <v>20</v>
      </c>
      <c r="I3395">
        <v>2</v>
      </c>
      <c r="J3395" s="4">
        <v>16.32</v>
      </c>
      <c r="K3395" s="4">
        <v>32.64</v>
      </c>
    </row>
    <row r="3396" spans="1:11" x14ac:dyDescent="0.25">
      <c r="A3396" t="s">
        <v>25</v>
      </c>
      <c r="B3396" t="s">
        <v>52</v>
      </c>
      <c r="C3396" t="s">
        <v>18</v>
      </c>
      <c r="D3396" t="s">
        <v>114</v>
      </c>
      <c r="E3396" s="1">
        <v>42617</v>
      </c>
      <c r="F3396" s="1" t="str">
        <f>TEXT(Sales_tbl[[#This Row],[Order Date]],"MMM")</f>
        <v>Sep</v>
      </c>
      <c r="G3396" s="1" t="str">
        <f>TEXT(Sales_tbl[[#This Row],[Order Date]],"YYY")</f>
        <v>2016</v>
      </c>
      <c r="H3396" t="s">
        <v>13</v>
      </c>
      <c r="I3396">
        <v>4</v>
      </c>
      <c r="J3396" s="4">
        <v>12.42</v>
      </c>
      <c r="K3396" s="4">
        <v>49.68</v>
      </c>
    </row>
    <row r="3397" spans="1:11" x14ac:dyDescent="0.25">
      <c r="A3397" t="s">
        <v>9</v>
      </c>
      <c r="B3397" t="s">
        <v>10</v>
      </c>
      <c r="C3397" t="s">
        <v>11</v>
      </c>
      <c r="D3397" t="s">
        <v>430</v>
      </c>
      <c r="E3397" s="1">
        <v>42617</v>
      </c>
      <c r="F3397" s="1" t="str">
        <f>TEXT(Sales_tbl[[#This Row],[Order Date]],"MMM")</f>
        <v>Sep</v>
      </c>
      <c r="G3397" s="1" t="str">
        <f>TEXT(Sales_tbl[[#This Row],[Order Date]],"YYY")</f>
        <v>2016</v>
      </c>
      <c r="H3397" t="s">
        <v>13</v>
      </c>
      <c r="I3397">
        <v>7</v>
      </c>
      <c r="J3397" s="4">
        <v>12.42</v>
      </c>
      <c r="K3397" s="4">
        <v>86.94</v>
      </c>
    </row>
    <row r="3398" spans="1:11" x14ac:dyDescent="0.25">
      <c r="A3398" t="s">
        <v>9</v>
      </c>
      <c r="B3398" t="s">
        <v>68</v>
      </c>
      <c r="C3398" t="s">
        <v>11</v>
      </c>
      <c r="D3398" t="s">
        <v>129</v>
      </c>
      <c r="E3398" s="1">
        <v>42617</v>
      </c>
      <c r="F3398" s="1" t="str">
        <f>TEXT(Sales_tbl[[#This Row],[Order Date]],"MMM")</f>
        <v>Sep</v>
      </c>
      <c r="G3398" s="1" t="str">
        <f>TEXT(Sales_tbl[[#This Row],[Order Date]],"YYY")</f>
        <v>2016</v>
      </c>
      <c r="H3398" t="s">
        <v>27</v>
      </c>
      <c r="I3398">
        <v>1</v>
      </c>
      <c r="J3398" s="4">
        <v>53.35</v>
      </c>
      <c r="K3398" s="4">
        <v>53.35</v>
      </c>
    </row>
    <row r="3399" spans="1:11" x14ac:dyDescent="0.25">
      <c r="A3399" t="s">
        <v>9</v>
      </c>
      <c r="B3399" t="s">
        <v>14</v>
      </c>
      <c r="C3399" t="s">
        <v>11</v>
      </c>
      <c r="D3399" t="s">
        <v>105</v>
      </c>
      <c r="E3399" s="1">
        <v>42617</v>
      </c>
      <c r="F3399" s="1" t="str">
        <f>TEXT(Sales_tbl[[#This Row],[Order Date]],"MMM")</f>
        <v>Sep</v>
      </c>
      <c r="G3399" s="1" t="str">
        <f>TEXT(Sales_tbl[[#This Row],[Order Date]],"YYY")</f>
        <v>2016</v>
      </c>
      <c r="H3399" t="s">
        <v>13</v>
      </c>
      <c r="I3399">
        <v>8</v>
      </c>
      <c r="J3399" s="4">
        <v>12.42</v>
      </c>
      <c r="K3399" s="4">
        <v>99.36</v>
      </c>
    </row>
    <row r="3400" spans="1:11" x14ac:dyDescent="0.25">
      <c r="A3400" t="s">
        <v>9</v>
      </c>
      <c r="B3400" t="s">
        <v>14</v>
      </c>
      <c r="C3400" t="s">
        <v>11</v>
      </c>
      <c r="D3400" t="s">
        <v>215</v>
      </c>
      <c r="E3400" s="1">
        <v>42617</v>
      </c>
      <c r="F3400" s="1" t="str">
        <f>TEXT(Sales_tbl[[#This Row],[Order Date]],"MMM")</f>
        <v>Sep</v>
      </c>
      <c r="G3400" s="1" t="str">
        <f>TEXT(Sales_tbl[[#This Row],[Order Date]],"YYY")</f>
        <v>2016</v>
      </c>
      <c r="H3400" t="s">
        <v>24</v>
      </c>
      <c r="I3400">
        <v>7</v>
      </c>
      <c r="J3400" s="4">
        <v>17.829999999999998</v>
      </c>
      <c r="K3400" s="4">
        <v>124.80999999999999</v>
      </c>
    </row>
    <row r="3401" spans="1:11" x14ac:dyDescent="0.25">
      <c r="A3401" t="s">
        <v>30</v>
      </c>
      <c r="B3401" t="s">
        <v>21</v>
      </c>
      <c r="C3401" t="s">
        <v>11</v>
      </c>
      <c r="D3401" t="s">
        <v>444</v>
      </c>
      <c r="E3401" s="1">
        <v>42617</v>
      </c>
      <c r="F3401" s="1" t="str">
        <f>TEXT(Sales_tbl[[#This Row],[Order Date]],"MMM")</f>
        <v>Sep</v>
      </c>
      <c r="G3401" s="1" t="str">
        <f>TEXT(Sales_tbl[[#This Row],[Order Date]],"YYY")</f>
        <v>2016</v>
      </c>
      <c r="H3401" t="s">
        <v>24</v>
      </c>
      <c r="I3401">
        <v>6</v>
      </c>
      <c r="J3401" s="4">
        <v>17.829999999999998</v>
      </c>
      <c r="K3401" s="4">
        <v>106.97999999999999</v>
      </c>
    </row>
    <row r="3402" spans="1:11" x14ac:dyDescent="0.25">
      <c r="A3402" t="s">
        <v>16</v>
      </c>
      <c r="B3402" t="s">
        <v>17</v>
      </c>
      <c r="C3402" t="s">
        <v>18</v>
      </c>
      <c r="D3402" t="s">
        <v>324</v>
      </c>
      <c r="E3402" s="1">
        <v>42617</v>
      </c>
      <c r="F3402" s="1" t="str">
        <f>TEXT(Sales_tbl[[#This Row],[Order Date]],"MMM")</f>
        <v>Sep</v>
      </c>
      <c r="G3402" s="1" t="str">
        <f>TEXT(Sales_tbl[[#This Row],[Order Date]],"YYY")</f>
        <v>2016</v>
      </c>
      <c r="H3402" t="s">
        <v>13</v>
      </c>
      <c r="I3402">
        <v>9</v>
      </c>
      <c r="J3402" s="4">
        <v>12.42</v>
      </c>
      <c r="K3402" s="4">
        <v>111.78</v>
      </c>
    </row>
    <row r="3403" spans="1:11" x14ac:dyDescent="0.25">
      <c r="A3403" t="s">
        <v>9</v>
      </c>
      <c r="B3403" t="s">
        <v>10</v>
      </c>
      <c r="C3403" t="s">
        <v>11</v>
      </c>
      <c r="D3403" t="s">
        <v>533</v>
      </c>
      <c r="E3403" s="1">
        <v>42617</v>
      </c>
      <c r="F3403" s="1" t="str">
        <f>TEXT(Sales_tbl[[#This Row],[Order Date]],"MMM")</f>
        <v>Sep</v>
      </c>
      <c r="G3403" s="1" t="str">
        <f>TEXT(Sales_tbl[[#This Row],[Order Date]],"YYY")</f>
        <v>2016</v>
      </c>
      <c r="H3403" t="s">
        <v>24</v>
      </c>
      <c r="I3403">
        <v>10</v>
      </c>
      <c r="J3403" s="4">
        <v>17.829999999999998</v>
      </c>
      <c r="K3403" s="4">
        <v>178.29999999999998</v>
      </c>
    </row>
    <row r="3404" spans="1:11" x14ac:dyDescent="0.25">
      <c r="A3404" t="s">
        <v>16</v>
      </c>
      <c r="B3404" t="s">
        <v>17</v>
      </c>
      <c r="C3404" t="s">
        <v>18</v>
      </c>
      <c r="D3404" t="s">
        <v>377</v>
      </c>
      <c r="E3404" s="1">
        <v>42617</v>
      </c>
      <c r="F3404" s="1" t="str">
        <f>TEXT(Sales_tbl[[#This Row],[Order Date]],"MMM")</f>
        <v>Sep</v>
      </c>
      <c r="G3404" s="1" t="str">
        <f>TEXT(Sales_tbl[[#This Row],[Order Date]],"YYY")</f>
        <v>2016</v>
      </c>
      <c r="H3404" t="s">
        <v>13</v>
      </c>
      <c r="I3404">
        <v>7</v>
      </c>
      <c r="J3404" s="4">
        <v>12.42</v>
      </c>
      <c r="K3404" s="4">
        <v>86.94</v>
      </c>
    </row>
    <row r="3405" spans="1:11" x14ac:dyDescent="0.25">
      <c r="A3405" t="s">
        <v>25</v>
      </c>
      <c r="B3405" t="s">
        <v>52</v>
      </c>
      <c r="C3405" t="s">
        <v>18</v>
      </c>
      <c r="D3405" t="s">
        <v>67</v>
      </c>
      <c r="E3405" s="1">
        <v>42618</v>
      </c>
      <c r="F3405" s="1" t="str">
        <f>TEXT(Sales_tbl[[#This Row],[Order Date]],"MMM")</f>
        <v>Sep</v>
      </c>
      <c r="G3405" s="1" t="str">
        <f>TEXT(Sales_tbl[[#This Row],[Order Date]],"YYY")</f>
        <v>2016</v>
      </c>
      <c r="H3405" t="s">
        <v>27</v>
      </c>
      <c r="I3405">
        <v>4</v>
      </c>
      <c r="J3405" s="4">
        <v>53.35</v>
      </c>
      <c r="K3405" s="4">
        <v>213.4</v>
      </c>
    </row>
    <row r="3406" spans="1:11" x14ac:dyDescent="0.25">
      <c r="A3406" t="s">
        <v>46</v>
      </c>
      <c r="B3406" t="s">
        <v>10</v>
      </c>
      <c r="C3406" t="s">
        <v>11</v>
      </c>
      <c r="D3406" t="s">
        <v>432</v>
      </c>
      <c r="E3406" s="1">
        <v>42618</v>
      </c>
      <c r="F3406" s="1" t="str">
        <f>TEXT(Sales_tbl[[#This Row],[Order Date]],"MMM")</f>
        <v>Sep</v>
      </c>
      <c r="G3406" s="1" t="str">
        <f>TEXT(Sales_tbl[[#This Row],[Order Date]],"YYY")</f>
        <v>2016</v>
      </c>
      <c r="H3406" t="s">
        <v>13</v>
      </c>
      <c r="I3406">
        <v>6</v>
      </c>
      <c r="J3406" s="4">
        <v>12.42</v>
      </c>
      <c r="K3406" s="4">
        <v>74.52</v>
      </c>
    </row>
    <row r="3407" spans="1:11" x14ac:dyDescent="0.25">
      <c r="A3407" t="s">
        <v>9</v>
      </c>
      <c r="B3407" t="s">
        <v>21</v>
      </c>
      <c r="C3407" t="s">
        <v>11</v>
      </c>
      <c r="D3407" t="s">
        <v>475</v>
      </c>
      <c r="E3407" s="1">
        <v>42618</v>
      </c>
      <c r="F3407" s="1" t="str">
        <f>TEXT(Sales_tbl[[#This Row],[Order Date]],"MMM")</f>
        <v>Sep</v>
      </c>
      <c r="G3407" s="1" t="str">
        <f>TEXT(Sales_tbl[[#This Row],[Order Date]],"YYY")</f>
        <v>2016</v>
      </c>
      <c r="H3407" t="s">
        <v>13</v>
      </c>
      <c r="I3407">
        <v>1</v>
      </c>
      <c r="J3407" s="4">
        <v>12.42</v>
      </c>
      <c r="K3407" s="4">
        <v>12.42</v>
      </c>
    </row>
    <row r="3408" spans="1:11" x14ac:dyDescent="0.25">
      <c r="A3408" t="s">
        <v>25</v>
      </c>
      <c r="B3408" t="s">
        <v>122</v>
      </c>
      <c r="C3408" t="s">
        <v>18</v>
      </c>
      <c r="D3408" t="s">
        <v>141</v>
      </c>
      <c r="E3408" s="1">
        <v>42618</v>
      </c>
      <c r="F3408" s="1" t="str">
        <f>TEXT(Sales_tbl[[#This Row],[Order Date]],"MMM")</f>
        <v>Sep</v>
      </c>
      <c r="G3408" s="1" t="str">
        <f>TEXT(Sales_tbl[[#This Row],[Order Date]],"YYY")</f>
        <v>2016</v>
      </c>
      <c r="H3408" t="s">
        <v>27</v>
      </c>
      <c r="I3408">
        <v>1</v>
      </c>
      <c r="J3408" s="4">
        <v>53.35</v>
      </c>
      <c r="K3408" s="4">
        <v>53.35</v>
      </c>
    </row>
    <row r="3409" spans="1:11" x14ac:dyDescent="0.25">
      <c r="A3409" t="s">
        <v>9</v>
      </c>
      <c r="B3409" t="s">
        <v>10</v>
      </c>
      <c r="C3409" t="s">
        <v>11</v>
      </c>
      <c r="D3409" t="s">
        <v>308</v>
      </c>
      <c r="E3409" s="1">
        <v>42618</v>
      </c>
      <c r="F3409" s="1" t="str">
        <f>TEXT(Sales_tbl[[#This Row],[Order Date]],"MMM")</f>
        <v>Sep</v>
      </c>
      <c r="G3409" s="1" t="str">
        <f>TEXT(Sales_tbl[[#This Row],[Order Date]],"YYY")</f>
        <v>2016</v>
      </c>
      <c r="H3409" t="s">
        <v>13</v>
      </c>
      <c r="I3409">
        <v>4</v>
      </c>
      <c r="J3409" s="4">
        <v>12.42</v>
      </c>
      <c r="K3409" s="4">
        <v>49.68</v>
      </c>
    </row>
    <row r="3410" spans="1:11" x14ac:dyDescent="0.25">
      <c r="A3410" t="s">
        <v>9</v>
      </c>
      <c r="B3410" t="s">
        <v>21</v>
      </c>
      <c r="C3410" t="s">
        <v>11</v>
      </c>
      <c r="D3410" t="s">
        <v>231</v>
      </c>
      <c r="E3410" s="1">
        <v>42618</v>
      </c>
      <c r="F3410" s="1" t="str">
        <f>TEXT(Sales_tbl[[#This Row],[Order Date]],"MMM")</f>
        <v>Sep</v>
      </c>
      <c r="G3410" s="1" t="str">
        <f>TEXT(Sales_tbl[[#This Row],[Order Date]],"YYY")</f>
        <v>2016</v>
      </c>
      <c r="H3410" t="s">
        <v>13</v>
      </c>
      <c r="I3410">
        <v>3</v>
      </c>
      <c r="J3410" s="4">
        <v>12.42</v>
      </c>
      <c r="K3410" s="4">
        <v>37.26</v>
      </c>
    </row>
    <row r="3411" spans="1:11" x14ac:dyDescent="0.25">
      <c r="A3411" t="s">
        <v>30</v>
      </c>
      <c r="B3411" t="s">
        <v>14</v>
      </c>
      <c r="C3411" t="s">
        <v>11</v>
      </c>
      <c r="D3411" t="s">
        <v>242</v>
      </c>
      <c r="E3411" s="1">
        <v>42618</v>
      </c>
      <c r="F3411" s="1" t="str">
        <f>TEXT(Sales_tbl[[#This Row],[Order Date]],"MMM")</f>
        <v>Sep</v>
      </c>
      <c r="G3411" s="1" t="str">
        <f>TEXT(Sales_tbl[[#This Row],[Order Date]],"YYY")</f>
        <v>2016</v>
      </c>
      <c r="H3411" t="s">
        <v>13</v>
      </c>
      <c r="I3411">
        <v>8</v>
      </c>
      <c r="J3411" s="4">
        <v>12.42</v>
      </c>
      <c r="K3411" s="4">
        <v>99.36</v>
      </c>
    </row>
    <row r="3412" spans="1:11" x14ac:dyDescent="0.25">
      <c r="A3412" t="s">
        <v>30</v>
      </c>
      <c r="B3412" t="s">
        <v>21</v>
      </c>
      <c r="C3412" t="s">
        <v>11</v>
      </c>
      <c r="D3412" t="s">
        <v>300</v>
      </c>
      <c r="E3412" s="1">
        <v>42618</v>
      </c>
      <c r="F3412" s="1" t="str">
        <f>TEXT(Sales_tbl[[#This Row],[Order Date]],"MMM")</f>
        <v>Sep</v>
      </c>
      <c r="G3412" s="1" t="str">
        <f>TEXT(Sales_tbl[[#This Row],[Order Date]],"YYY")</f>
        <v>2016</v>
      </c>
      <c r="H3412" t="s">
        <v>24</v>
      </c>
      <c r="I3412">
        <v>10</v>
      </c>
      <c r="J3412" s="4">
        <v>17.829999999999998</v>
      </c>
      <c r="K3412" s="4">
        <v>178.29999999999998</v>
      </c>
    </row>
    <row r="3413" spans="1:11" x14ac:dyDescent="0.25">
      <c r="A3413" t="s">
        <v>9</v>
      </c>
      <c r="B3413" t="s">
        <v>10</v>
      </c>
      <c r="C3413" t="s">
        <v>11</v>
      </c>
      <c r="D3413" t="s">
        <v>208</v>
      </c>
      <c r="E3413" s="1">
        <v>42618</v>
      </c>
      <c r="F3413" s="1" t="str">
        <f>TEXT(Sales_tbl[[#This Row],[Order Date]],"MMM")</f>
        <v>Sep</v>
      </c>
      <c r="G3413" s="1" t="str">
        <f>TEXT(Sales_tbl[[#This Row],[Order Date]],"YYY")</f>
        <v>2016</v>
      </c>
      <c r="H3413" t="s">
        <v>27</v>
      </c>
      <c r="I3413">
        <v>4</v>
      </c>
      <c r="J3413" s="4">
        <v>53.35</v>
      </c>
      <c r="K3413" s="4">
        <v>213.4</v>
      </c>
    </row>
    <row r="3414" spans="1:11" x14ac:dyDescent="0.25">
      <c r="A3414" t="s">
        <v>9</v>
      </c>
      <c r="B3414" t="s">
        <v>10</v>
      </c>
      <c r="C3414" t="s">
        <v>11</v>
      </c>
      <c r="D3414" t="s">
        <v>229</v>
      </c>
      <c r="E3414" s="1">
        <v>42618</v>
      </c>
      <c r="F3414" s="1" t="str">
        <f>TEXT(Sales_tbl[[#This Row],[Order Date]],"MMM")</f>
        <v>Sep</v>
      </c>
      <c r="G3414" s="1" t="str">
        <f>TEXT(Sales_tbl[[#This Row],[Order Date]],"YYY")</f>
        <v>2016</v>
      </c>
      <c r="H3414" t="s">
        <v>24</v>
      </c>
      <c r="I3414">
        <v>5</v>
      </c>
      <c r="J3414" s="4">
        <v>17.829999999999998</v>
      </c>
      <c r="K3414" s="4">
        <v>89.149999999999991</v>
      </c>
    </row>
    <row r="3415" spans="1:11" x14ac:dyDescent="0.25">
      <c r="A3415" t="s">
        <v>9</v>
      </c>
      <c r="B3415" t="s">
        <v>14</v>
      </c>
      <c r="C3415" t="s">
        <v>11</v>
      </c>
      <c r="D3415" t="s">
        <v>454</v>
      </c>
      <c r="E3415" s="1">
        <v>42618</v>
      </c>
      <c r="F3415" s="1" t="str">
        <f>TEXT(Sales_tbl[[#This Row],[Order Date]],"MMM")</f>
        <v>Sep</v>
      </c>
      <c r="G3415" s="1" t="str">
        <f>TEXT(Sales_tbl[[#This Row],[Order Date]],"YYY")</f>
        <v>2016</v>
      </c>
      <c r="H3415" t="s">
        <v>13</v>
      </c>
      <c r="I3415">
        <v>3</v>
      </c>
      <c r="J3415" s="4">
        <v>12.42</v>
      </c>
      <c r="K3415" s="4">
        <v>37.26</v>
      </c>
    </row>
    <row r="3416" spans="1:11" x14ac:dyDescent="0.25">
      <c r="A3416" t="s">
        <v>9</v>
      </c>
      <c r="B3416" t="s">
        <v>10</v>
      </c>
      <c r="C3416" t="s">
        <v>11</v>
      </c>
      <c r="D3416" t="s">
        <v>367</v>
      </c>
      <c r="E3416" s="1">
        <v>42618</v>
      </c>
      <c r="F3416" s="1" t="str">
        <f>TEXT(Sales_tbl[[#This Row],[Order Date]],"MMM")</f>
        <v>Sep</v>
      </c>
      <c r="G3416" s="1" t="str">
        <f>TEXT(Sales_tbl[[#This Row],[Order Date]],"YYY")</f>
        <v>2016</v>
      </c>
      <c r="H3416" t="s">
        <v>13</v>
      </c>
      <c r="I3416">
        <v>1</v>
      </c>
      <c r="J3416" s="4">
        <v>12.42</v>
      </c>
      <c r="K3416" s="4">
        <v>12.42</v>
      </c>
    </row>
    <row r="3417" spans="1:11" x14ac:dyDescent="0.25">
      <c r="A3417" t="s">
        <v>25</v>
      </c>
      <c r="B3417" t="s">
        <v>17</v>
      </c>
      <c r="C3417" t="s">
        <v>18</v>
      </c>
      <c r="D3417" t="s">
        <v>197</v>
      </c>
      <c r="E3417" s="1">
        <v>42619</v>
      </c>
      <c r="F3417" s="1" t="str">
        <f>TEXT(Sales_tbl[[#This Row],[Order Date]],"MMM")</f>
        <v>Sep</v>
      </c>
      <c r="G3417" s="1" t="str">
        <f>TEXT(Sales_tbl[[#This Row],[Order Date]],"YYY")</f>
        <v>2016</v>
      </c>
      <c r="H3417" t="s">
        <v>24</v>
      </c>
      <c r="I3417">
        <v>5</v>
      </c>
      <c r="J3417" s="4">
        <v>17.829999999999998</v>
      </c>
      <c r="K3417" s="4">
        <v>89.149999999999991</v>
      </c>
    </row>
    <row r="3418" spans="1:11" x14ac:dyDescent="0.25">
      <c r="A3418" t="s">
        <v>25</v>
      </c>
      <c r="B3418" t="s">
        <v>17</v>
      </c>
      <c r="C3418" t="s">
        <v>18</v>
      </c>
      <c r="D3418" t="s">
        <v>158</v>
      </c>
      <c r="E3418" s="1">
        <v>42619</v>
      </c>
      <c r="F3418" s="1" t="str">
        <f>TEXT(Sales_tbl[[#This Row],[Order Date]],"MMM")</f>
        <v>Sep</v>
      </c>
      <c r="G3418" s="1" t="str">
        <f>TEXT(Sales_tbl[[#This Row],[Order Date]],"YYY")</f>
        <v>2016</v>
      </c>
      <c r="H3418" t="s">
        <v>24</v>
      </c>
      <c r="I3418">
        <v>4</v>
      </c>
      <c r="J3418" s="4">
        <v>17.829999999999998</v>
      </c>
      <c r="K3418" s="4">
        <v>71.319999999999993</v>
      </c>
    </row>
    <row r="3419" spans="1:11" x14ac:dyDescent="0.25">
      <c r="A3419" t="s">
        <v>25</v>
      </c>
      <c r="B3419" t="s">
        <v>34</v>
      </c>
      <c r="C3419" t="s">
        <v>18</v>
      </c>
      <c r="D3419" t="s">
        <v>515</v>
      </c>
      <c r="E3419" s="1">
        <v>42619</v>
      </c>
      <c r="F3419" s="1" t="str">
        <f>TEXT(Sales_tbl[[#This Row],[Order Date]],"MMM")</f>
        <v>Sep</v>
      </c>
      <c r="G3419" s="1" t="str">
        <f>TEXT(Sales_tbl[[#This Row],[Order Date]],"YYY")</f>
        <v>2016</v>
      </c>
      <c r="H3419" t="s">
        <v>24</v>
      </c>
      <c r="I3419">
        <v>10</v>
      </c>
      <c r="J3419" s="4">
        <v>17.829999999999998</v>
      </c>
      <c r="K3419" s="4">
        <v>178.29999999999998</v>
      </c>
    </row>
    <row r="3420" spans="1:11" x14ac:dyDescent="0.25">
      <c r="A3420" t="s">
        <v>9</v>
      </c>
      <c r="B3420" t="s">
        <v>10</v>
      </c>
      <c r="C3420" t="s">
        <v>11</v>
      </c>
      <c r="D3420" t="s">
        <v>419</v>
      </c>
      <c r="E3420" s="1">
        <v>42619</v>
      </c>
      <c r="F3420" s="1" t="str">
        <f>TEXT(Sales_tbl[[#This Row],[Order Date]],"MMM")</f>
        <v>Sep</v>
      </c>
      <c r="G3420" s="1" t="str">
        <f>TEXT(Sales_tbl[[#This Row],[Order Date]],"YYY")</f>
        <v>2016</v>
      </c>
      <c r="H3420" t="s">
        <v>24</v>
      </c>
      <c r="I3420">
        <v>3</v>
      </c>
      <c r="J3420" s="4">
        <v>17.829999999999998</v>
      </c>
      <c r="K3420" s="4">
        <v>53.489999999999995</v>
      </c>
    </row>
    <row r="3421" spans="1:11" x14ac:dyDescent="0.25">
      <c r="A3421" t="s">
        <v>25</v>
      </c>
      <c r="B3421" t="s">
        <v>17</v>
      </c>
      <c r="C3421" t="s">
        <v>18</v>
      </c>
      <c r="D3421" t="s">
        <v>178</v>
      </c>
      <c r="E3421" s="1">
        <v>42619</v>
      </c>
      <c r="F3421" s="1" t="str">
        <f>TEXT(Sales_tbl[[#This Row],[Order Date]],"MMM")</f>
        <v>Sep</v>
      </c>
      <c r="G3421" s="1" t="str">
        <f>TEXT(Sales_tbl[[#This Row],[Order Date]],"YYY")</f>
        <v>2016</v>
      </c>
      <c r="H3421" t="s">
        <v>13</v>
      </c>
      <c r="I3421">
        <v>7</v>
      </c>
      <c r="J3421" s="4">
        <v>12.42</v>
      </c>
      <c r="K3421" s="4">
        <v>86.94</v>
      </c>
    </row>
    <row r="3422" spans="1:11" x14ac:dyDescent="0.25">
      <c r="A3422" t="s">
        <v>9</v>
      </c>
      <c r="B3422" t="s">
        <v>10</v>
      </c>
      <c r="C3422" t="s">
        <v>11</v>
      </c>
      <c r="D3422" t="s">
        <v>430</v>
      </c>
      <c r="E3422" s="1">
        <v>42619</v>
      </c>
      <c r="F3422" s="1" t="str">
        <f>TEXT(Sales_tbl[[#This Row],[Order Date]],"MMM")</f>
        <v>Sep</v>
      </c>
      <c r="G3422" s="1" t="str">
        <f>TEXT(Sales_tbl[[#This Row],[Order Date]],"YYY")</f>
        <v>2016</v>
      </c>
      <c r="H3422" t="s">
        <v>27</v>
      </c>
      <c r="I3422">
        <v>8</v>
      </c>
      <c r="J3422" s="4">
        <v>53.35</v>
      </c>
      <c r="K3422" s="4">
        <v>426.8</v>
      </c>
    </row>
    <row r="3423" spans="1:11" x14ac:dyDescent="0.25">
      <c r="A3423" t="s">
        <v>30</v>
      </c>
      <c r="B3423" t="s">
        <v>14</v>
      </c>
      <c r="C3423" t="s">
        <v>11</v>
      </c>
      <c r="D3423" t="s">
        <v>333</v>
      </c>
      <c r="E3423" s="1">
        <v>42619</v>
      </c>
      <c r="F3423" s="1" t="str">
        <f>TEXT(Sales_tbl[[#This Row],[Order Date]],"MMM")</f>
        <v>Sep</v>
      </c>
      <c r="G3423" s="1" t="str">
        <f>TEXT(Sales_tbl[[#This Row],[Order Date]],"YYY")</f>
        <v>2016</v>
      </c>
      <c r="H3423" t="s">
        <v>13</v>
      </c>
      <c r="I3423">
        <v>7</v>
      </c>
      <c r="J3423" s="4">
        <v>12.42</v>
      </c>
      <c r="K3423" s="4">
        <v>86.94</v>
      </c>
    </row>
    <row r="3424" spans="1:11" x14ac:dyDescent="0.25">
      <c r="A3424" t="s">
        <v>25</v>
      </c>
      <c r="B3424" t="s">
        <v>34</v>
      </c>
      <c r="C3424" t="s">
        <v>18</v>
      </c>
      <c r="D3424" t="s">
        <v>352</v>
      </c>
      <c r="E3424" s="1">
        <v>42619</v>
      </c>
      <c r="F3424" s="1" t="str">
        <f>TEXT(Sales_tbl[[#This Row],[Order Date]],"MMM")</f>
        <v>Sep</v>
      </c>
      <c r="G3424" s="1" t="str">
        <f>TEXT(Sales_tbl[[#This Row],[Order Date]],"YYY")</f>
        <v>2016</v>
      </c>
      <c r="H3424" t="s">
        <v>13</v>
      </c>
      <c r="I3424">
        <v>4</v>
      </c>
      <c r="J3424" s="4">
        <v>12.42</v>
      </c>
      <c r="K3424" s="4">
        <v>49.68</v>
      </c>
    </row>
    <row r="3425" spans="1:11" x14ac:dyDescent="0.25">
      <c r="A3425" t="s">
        <v>9</v>
      </c>
      <c r="B3425" t="s">
        <v>10</v>
      </c>
      <c r="C3425" t="s">
        <v>11</v>
      </c>
      <c r="D3425" t="s">
        <v>258</v>
      </c>
      <c r="E3425" s="1">
        <v>42619</v>
      </c>
      <c r="F3425" s="1" t="str">
        <f>TEXT(Sales_tbl[[#This Row],[Order Date]],"MMM")</f>
        <v>Sep</v>
      </c>
      <c r="G3425" s="1" t="str">
        <f>TEXT(Sales_tbl[[#This Row],[Order Date]],"YYY")</f>
        <v>2016</v>
      </c>
      <c r="H3425" t="s">
        <v>13</v>
      </c>
      <c r="I3425">
        <v>8</v>
      </c>
      <c r="J3425" s="4">
        <v>12.42</v>
      </c>
      <c r="K3425" s="4">
        <v>99.36</v>
      </c>
    </row>
    <row r="3426" spans="1:11" x14ac:dyDescent="0.25">
      <c r="A3426" t="s">
        <v>9</v>
      </c>
      <c r="B3426" t="s">
        <v>68</v>
      </c>
      <c r="C3426" t="s">
        <v>11</v>
      </c>
      <c r="D3426" t="s">
        <v>315</v>
      </c>
      <c r="E3426" s="1">
        <v>42619</v>
      </c>
      <c r="F3426" s="1" t="str">
        <f>TEXT(Sales_tbl[[#This Row],[Order Date]],"MMM")</f>
        <v>Sep</v>
      </c>
      <c r="G3426" s="1" t="str">
        <f>TEXT(Sales_tbl[[#This Row],[Order Date]],"YYY")</f>
        <v>2016</v>
      </c>
      <c r="H3426" t="s">
        <v>20</v>
      </c>
      <c r="I3426">
        <v>8</v>
      </c>
      <c r="J3426" s="4">
        <v>16.32</v>
      </c>
      <c r="K3426" s="4">
        <v>130.56</v>
      </c>
    </row>
    <row r="3427" spans="1:11" x14ac:dyDescent="0.25">
      <c r="A3427" t="s">
        <v>9</v>
      </c>
      <c r="B3427" t="s">
        <v>21</v>
      </c>
      <c r="C3427" t="s">
        <v>11</v>
      </c>
      <c r="D3427" t="s">
        <v>368</v>
      </c>
      <c r="E3427" s="1">
        <v>42619</v>
      </c>
      <c r="F3427" s="1" t="str">
        <f>TEXT(Sales_tbl[[#This Row],[Order Date]],"MMM")</f>
        <v>Sep</v>
      </c>
      <c r="G3427" s="1" t="str">
        <f>TEXT(Sales_tbl[[#This Row],[Order Date]],"YYY")</f>
        <v>2016</v>
      </c>
      <c r="H3427" t="s">
        <v>24</v>
      </c>
      <c r="I3427">
        <v>2</v>
      </c>
      <c r="J3427" s="4">
        <v>17.829999999999998</v>
      </c>
      <c r="K3427" s="4">
        <v>35.659999999999997</v>
      </c>
    </row>
    <row r="3428" spans="1:11" x14ac:dyDescent="0.25">
      <c r="A3428" t="s">
        <v>25</v>
      </c>
      <c r="B3428" t="s">
        <v>122</v>
      </c>
      <c r="C3428" t="s">
        <v>18</v>
      </c>
      <c r="D3428" t="s">
        <v>498</v>
      </c>
      <c r="E3428" s="1">
        <v>42619</v>
      </c>
      <c r="F3428" s="1" t="str">
        <f>TEXT(Sales_tbl[[#This Row],[Order Date]],"MMM")</f>
        <v>Sep</v>
      </c>
      <c r="G3428" s="1" t="str">
        <f>TEXT(Sales_tbl[[#This Row],[Order Date]],"YYY")</f>
        <v>2016</v>
      </c>
      <c r="H3428" t="s">
        <v>13</v>
      </c>
      <c r="I3428">
        <v>10</v>
      </c>
      <c r="J3428" s="4">
        <v>12.42</v>
      </c>
      <c r="K3428" s="4">
        <v>124.2</v>
      </c>
    </row>
    <row r="3429" spans="1:11" x14ac:dyDescent="0.25">
      <c r="A3429" t="s">
        <v>9</v>
      </c>
      <c r="B3429" t="s">
        <v>10</v>
      </c>
      <c r="C3429" t="s">
        <v>11</v>
      </c>
      <c r="D3429" t="s">
        <v>106</v>
      </c>
      <c r="E3429" s="1">
        <v>42619</v>
      </c>
      <c r="F3429" s="1" t="str">
        <f>TEXT(Sales_tbl[[#This Row],[Order Date]],"MMM")</f>
        <v>Sep</v>
      </c>
      <c r="G3429" s="1" t="str">
        <f>TEXT(Sales_tbl[[#This Row],[Order Date]],"YYY")</f>
        <v>2016</v>
      </c>
      <c r="H3429" t="s">
        <v>24</v>
      </c>
      <c r="I3429">
        <v>4</v>
      </c>
      <c r="J3429" s="4">
        <v>17.829999999999998</v>
      </c>
      <c r="K3429" s="4">
        <v>71.319999999999993</v>
      </c>
    </row>
    <row r="3430" spans="1:11" x14ac:dyDescent="0.25">
      <c r="A3430" t="s">
        <v>9</v>
      </c>
      <c r="B3430" t="s">
        <v>21</v>
      </c>
      <c r="C3430" t="s">
        <v>11</v>
      </c>
      <c r="D3430" t="s">
        <v>291</v>
      </c>
      <c r="E3430" s="1">
        <v>42619</v>
      </c>
      <c r="F3430" s="1" t="str">
        <f>TEXT(Sales_tbl[[#This Row],[Order Date]],"MMM")</f>
        <v>Sep</v>
      </c>
      <c r="G3430" s="1" t="str">
        <f>TEXT(Sales_tbl[[#This Row],[Order Date]],"YYY")</f>
        <v>2016</v>
      </c>
      <c r="H3430" t="s">
        <v>24</v>
      </c>
      <c r="I3430">
        <v>9</v>
      </c>
      <c r="J3430" s="4">
        <v>17.829999999999998</v>
      </c>
      <c r="K3430" s="4">
        <v>160.46999999999997</v>
      </c>
    </row>
    <row r="3431" spans="1:11" x14ac:dyDescent="0.25">
      <c r="A3431" t="s">
        <v>25</v>
      </c>
      <c r="B3431" t="s">
        <v>17</v>
      </c>
      <c r="C3431" t="s">
        <v>18</v>
      </c>
      <c r="D3431" t="s">
        <v>366</v>
      </c>
      <c r="E3431" s="1">
        <v>42620</v>
      </c>
      <c r="F3431" s="1" t="str">
        <f>TEXT(Sales_tbl[[#This Row],[Order Date]],"MMM")</f>
        <v>Sep</v>
      </c>
      <c r="G3431" s="1" t="str">
        <f>TEXT(Sales_tbl[[#This Row],[Order Date]],"YYY")</f>
        <v>2016</v>
      </c>
      <c r="H3431" t="s">
        <v>27</v>
      </c>
      <c r="I3431">
        <v>10</v>
      </c>
      <c r="J3431" s="4">
        <v>53.35</v>
      </c>
      <c r="K3431" s="4">
        <v>533.5</v>
      </c>
    </row>
    <row r="3432" spans="1:11" x14ac:dyDescent="0.25">
      <c r="A3432" t="s">
        <v>9</v>
      </c>
      <c r="B3432" t="s">
        <v>14</v>
      </c>
      <c r="C3432" t="s">
        <v>11</v>
      </c>
      <c r="D3432" t="s">
        <v>241</v>
      </c>
      <c r="E3432" s="1">
        <v>42620</v>
      </c>
      <c r="F3432" s="1" t="str">
        <f>TEXT(Sales_tbl[[#This Row],[Order Date]],"MMM")</f>
        <v>Sep</v>
      </c>
      <c r="G3432" s="1" t="str">
        <f>TEXT(Sales_tbl[[#This Row],[Order Date]],"YYY")</f>
        <v>2016</v>
      </c>
      <c r="H3432" t="s">
        <v>13</v>
      </c>
      <c r="I3432">
        <v>3</v>
      </c>
      <c r="J3432" s="4">
        <v>12.42</v>
      </c>
      <c r="K3432" s="4">
        <v>37.26</v>
      </c>
    </row>
    <row r="3433" spans="1:11" x14ac:dyDescent="0.25">
      <c r="A3433" t="s">
        <v>25</v>
      </c>
      <c r="B3433" t="s">
        <v>52</v>
      </c>
      <c r="C3433" t="s">
        <v>18</v>
      </c>
      <c r="D3433" t="s">
        <v>397</v>
      </c>
      <c r="E3433" s="1">
        <v>42620</v>
      </c>
      <c r="F3433" s="1" t="str">
        <f>TEXT(Sales_tbl[[#This Row],[Order Date]],"MMM")</f>
        <v>Sep</v>
      </c>
      <c r="G3433" s="1" t="str">
        <f>TEXT(Sales_tbl[[#This Row],[Order Date]],"YYY")</f>
        <v>2016</v>
      </c>
      <c r="H3433" t="s">
        <v>13</v>
      </c>
      <c r="I3433">
        <v>2</v>
      </c>
      <c r="J3433" s="4">
        <v>12.42</v>
      </c>
      <c r="K3433" s="4">
        <v>24.84</v>
      </c>
    </row>
    <row r="3434" spans="1:11" x14ac:dyDescent="0.25">
      <c r="A3434" t="s">
        <v>25</v>
      </c>
      <c r="B3434" t="s">
        <v>52</v>
      </c>
      <c r="C3434" t="s">
        <v>18</v>
      </c>
      <c r="D3434" t="s">
        <v>61</v>
      </c>
      <c r="E3434" s="1">
        <v>42620</v>
      </c>
      <c r="F3434" s="1" t="str">
        <f>TEXT(Sales_tbl[[#This Row],[Order Date]],"MMM")</f>
        <v>Sep</v>
      </c>
      <c r="G3434" s="1" t="str">
        <f>TEXT(Sales_tbl[[#This Row],[Order Date]],"YYY")</f>
        <v>2016</v>
      </c>
      <c r="H3434" t="s">
        <v>24</v>
      </c>
      <c r="I3434">
        <v>7</v>
      </c>
      <c r="J3434" s="4">
        <v>17.829999999999998</v>
      </c>
      <c r="K3434" s="4">
        <v>124.80999999999999</v>
      </c>
    </row>
    <row r="3435" spans="1:11" x14ac:dyDescent="0.25">
      <c r="A3435" t="s">
        <v>9</v>
      </c>
      <c r="B3435" t="s">
        <v>14</v>
      </c>
      <c r="C3435" t="s">
        <v>11</v>
      </c>
      <c r="D3435" t="s">
        <v>529</v>
      </c>
      <c r="E3435" s="1">
        <v>42620</v>
      </c>
      <c r="F3435" s="1" t="str">
        <f>TEXT(Sales_tbl[[#This Row],[Order Date]],"MMM")</f>
        <v>Sep</v>
      </c>
      <c r="G3435" s="1" t="str">
        <f>TEXT(Sales_tbl[[#This Row],[Order Date]],"YYY")</f>
        <v>2016</v>
      </c>
      <c r="H3435" t="s">
        <v>13</v>
      </c>
      <c r="I3435">
        <v>8</v>
      </c>
      <c r="J3435" s="4">
        <v>12.42</v>
      </c>
      <c r="K3435" s="4">
        <v>99.36</v>
      </c>
    </row>
    <row r="3436" spans="1:11" x14ac:dyDescent="0.25">
      <c r="A3436" t="s">
        <v>46</v>
      </c>
      <c r="B3436" t="s">
        <v>10</v>
      </c>
      <c r="C3436" t="s">
        <v>11</v>
      </c>
      <c r="D3436" t="s">
        <v>193</v>
      </c>
      <c r="E3436" s="1">
        <v>42620</v>
      </c>
      <c r="F3436" s="1" t="str">
        <f>TEXT(Sales_tbl[[#This Row],[Order Date]],"MMM")</f>
        <v>Sep</v>
      </c>
      <c r="G3436" s="1" t="str">
        <f>TEXT(Sales_tbl[[#This Row],[Order Date]],"YYY")</f>
        <v>2016</v>
      </c>
      <c r="H3436" t="s">
        <v>13</v>
      </c>
      <c r="I3436">
        <v>4</v>
      </c>
      <c r="J3436" s="4">
        <v>12.42</v>
      </c>
      <c r="K3436" s="4">
        <v>49.68</v>
      </c>
    </row>
    <row r="3437" spans="1:11" x14ac:dyDescent="0.25">
      <c r="A3437" t="s">
        <v>25</v>
      </c>
      <c r="B3437" t="s">
        <v>34</v>
      </c>
      <c r="C3437" t="s">
        <v>18</v>
      </c>
      <c r="D3437" t="s">
        <v>437</v>
      </c>
      <c r="E3437" s="1">
        <v>42620</v>
      </c>
      <c r="F3437" s="1" t="str">
        <f>TEXT(Sales_tbl[[#This Row],[Order Date]],"MMM")</f>
        <v>Sep</v>
      </c>
      <c r="G3437" s="1" t="str">
        <f>TEXT(Sales_tbl[[#This Row],[Order Date]],"YYY")</f>
        <v>2016</v>
      </c>
      <c r="H3437" t="s">
        <v>20</v>
      </c>
      <c r="I3437">
        <v>2</v>
      </c>
      <c r="J3437" s="4">
        <v>16.32</v>
      </c>
      <c r="K3437" s="4">
        <v>32.64</v>
      </c>
    </row>
    <row r="3438" spans="1:11" x14ac:dyDescent="0.25">
      <c r="A3438" t="s">
        <v>16</v>
      </c>
      <c r="B3438" t="s">
        <v>122</v>
      </c>
      <c r="C3438" t="s">
        <v>18</v>
      </c>
      <c r="D3438" t="s">
        <v>123</v>
      </c>
      <c r="E3438" s="1">
        <v>42620</v>
      </c>
      <c r="F3438" s="1" t="str">
        <f>TEXT(Sales_tbl[[#This Row],[Order Date]],"MMM")</f>
        <v>Sep</v>
      </c>
      <c r="G3438" s="1" t="str">
        <f>TEXT(Sales_tbl[[#This Row],[Order Date]],"YYY")</f>
        <v>2016</v>
      </c>
      <c r="H3438" t="s">
        <v>13</v>
      </c>
      <c r="I3438">
        <v>10</v>
      </c>
      <c r="J3438" s="4">
        <v>12.42</v>
      </c>
      <c r="K3438" s="4">
        <v>124.2</v>
      </c>
    </row>
    <row r="3439" spans="1:11" x14ac:dyDescent="0.25">
      <c r="A3439" t="s">
        <v>25</v>
      </c>
      <c r="B3439" t="s">
        <v>122</v>
      </c>
      <c r="C3439" t="s">
        <v>18</v>
      </c>
      <c r="D3439" t="s">
        <v>288</v>
      </c>
      <c r="E3439" s="1">
        <v>42620</v>
      </c>
      <c r="F3439" s="1" t="str">
        <f>TEXT(Sales_tbl[[#This Row],[Order Date]],"MMM")</f>
        <v>Sep</v>
      </c>
      <c r="G3439" s="1" t="str">
        <f>TEXT(Sales_tbl[[#This Row],[Order Date]],"YYY")</f>
        <v>2016</v>
      </c>
      <c r="H3439" t="s">
        <v>13</v>
      </c>
      <c r="I3439">
        <v>4</v>
      </c>
      <c r="J3439" s="4">
        <v>12.42</v>
      </c>
      <c r="K3439" s="4">
        <v>49.68</v>
      </c>
    </row>
    <row r="3440" spans="1:11" x14ac:dyDescent="0.25">
      <c r="A3440" t="s">
        <v>46</v>
      </c>
      <c r="B3440" t="s">
        <v>14</v>
      </c>
      <c r="C3440" t="s">
        <v>11</v>
      </c>
      <c r="D3440" t="s">
        <v>32</v>
      </c>
      <c r="E3440" s="1">
        <v>42620</v>
      </c>
      <c r="F3440" s="1" t="str">
        <f>TEXT(Sales_tbl[[#This Row],[Order Date]],"MMM")</f>
        <v>Sep</v>
      </c>
      <c r="G3440" s="1" t="str">
        <f>TEXT(Sales_tbl[[#This Row],[Order Date]],"YYY")</f>
        <v>2016</v>
      </c>
      <c r="H3440" t="s">
        <v>13</v>
      </c>
      <c r="I3440">
        <v>2</v>
      </c>
      <c r="J3440" s="4">
        <v>12.42</v>
      </c>
      <c r="K3440" s="4">
        <v>24.84</v>
      </c>
    </row>
    <row r="3441" spans="1:11" x14ac:dyDescent="0.25">
      <c r="A3441" t="s">
        <v>25</v>
      </c>
      <c r="B3441" t="s">
        <v>17</v>
      </c>
      <c r="C3441" t="s">
        <v>18</v>
      </c>
      <c r="D3441" t="s">
        <v>57</v>
      </c>
      <c r="E3441" s="1">
        <v>42620</v>
      </c>
      <c r="F3441" s="1" t="str">
        <f>TEXT(Sales_tbl[[#This Row],[Order Date]],"MMM")</f>
        <v>Sep</v>
      </c>
      <c r="G3441" s="1" t="str">
        <f>TEXT(Sales_tbl[[#This Row],[Order Date]],"YYY")</f>
        <v>2016</v>
      </c>
      <c r="H3441" t="s">
        <v>20</v>
      </c>
      <c r="I3441">
        <v>4</v>
      </c>
      <c r="J3441" s="4">
        <v>16.32</v>
      </c>
      <c r="K3441" s="4">
        <v>65.28</v>
      </c>
    </row>
    <row r="3442" spans="1:11" x14ac:dyDescent="0.25">
      <c r="A3442" t="s">
        <v>46</v>
      </c>
      <c r="B3442" t="s">
        <v>68</v>
      </c>
      <c r="C3442" t="s">
        <v>11</v>
      </c>
      <c r="D3442" t="s">
        <v>318</v>
      </c>
      <c r="E3442" s="1">
        <v>42620</v>
      </c>
      <c r="F3442" s="1" t="str">
        <f>TEXT(Sales_tbl[[#This Row],[Order Date]],"MMM")</f>
        <v>Sep</v>
      </c>
      <c r="G3442" s="1" t="str">
        <f>TEXT(Sales_tbl[[#This Row],[Order Date]],"YYY")</f>
        <v>2016</v>
      </c>
      <c r="H3442" t="s">
        <v>13</v>
      </c>
      <c r="I3442">
        <v>10</v>
      </c>
      <c r="J3442" s="4">
        <v>12.42</v>
      </c>
      <c r="K3442" s="4">
        <v>124.2</v>
      </c>
    </row>
    <row r="3443" spans="1:11" x14ac:dyDescent="0.25">
      <c r="A3443" t="s">
        <v>25</v>
      </c>
      <c r="B3443" t="s">
        <v>34</v>
      </c>
      <c r="C3443" t="s">
        <v>18</v>
      </c>
      <c r="D3443" t="s">
        <v>371</v>
      </c>
      <c r="E3443" s="1">
        <v>42620</v>
      </c>
      <c r="F3443" s="1" t="str">
        <f>TEXT(Sales_tbl[[#This Row],[Order Date]],"MMM")</f>
        <v>Sep</v>
      </c>
      <c r="G3443" s="1" t="str">
        <f>TEXT(Sales_tbl[[#This Row],[Order Date]],"YYY")</f>
        <v>2016</v>
      </c>
      <c r="H3443" t="s">
        <v>13</v>
      </c>
      <c r="I3443">
        <v>3</v>
      </c>
      <c r="J3443" s="4">
        <v>12.42</v>
      </c>
      <c r="K3443" s="4">
        <v>37.26</v>
      </c>
    </row>
    <row r="3444" spans="1:11" x14ac:dyDescent="0.25">
      <c r="A3444" t="s">
        <v>9</v>
      </c>
      <c r="B3444" t="s">
        <v>14</v>
      </c>
      <c r="C3444" t="s">
        <v>11</v>
      </c>
      <c r="D3444" t="s">
        <v>242</v>
      </c>
      <c r="E3444" s="1">
        <v>42620</v>
      </c>
      <c r="F3444" s="1" t="str">
        <f>TEXT(Sales_tbl[[#This Row],[Order Date]],"MMM")</f>
        <v>Sep</v>
      </c>
      <c r="G3444" s="1" t="str">
        <f>TEXT(Sales_tbl[[#This Row],[Order Date]],"YYY")</f>
        <v>2016</v>
      </c>
      <c r="H3444" t="s">
        <v>20</v>
      </c>
      <c r="I3444">
        <v>5</v>
      </c>
      <c r="J3444" s="4">
        <v>16.32</v>
      </c>
      <c r="K3444" s="4">
        <v>81.599999999999994</v>
      </c>
    </row>
    <row r="3445" spans="1:11" x14ac:dyDescent="0.25">
      <c r="A3445" t="s">
        <v>9</v>
      </c>
      <c r="B3445" t="s">
        <v>68</v>
      </c>
      <c r="C3445" t="s">
        <v>11</v>
      </c>
      <c r="D3445" t="s">
        <v>399</v>
      </c>
      <c r="E3445" s="1">
        <v>42620</v>
      </c>
      <c r="F3445" s="1" t="str">
        <f>TEXT(Sales_tbl[[#This Row],[Order Date]],"MMM")</f>
        <v>Sep</v>
      </c>
      <c r="G3445" s="1" t="str">
        <f>TEXT(Sales_tbl[[#This Row],[Order Date]],"YYY")</f>
        <v>2016</v>
      </c>
      <c r="H3445" t="s">
        <v>13</v>
      </c>
      <c r="I3445">
        <v>6</v>
      </c>
      <c r="J3445" s="4">
        <v>12.42</v>
      </c>
      <c r="K3445" s="4">
        <v>74.52</v>
      </c>
    </row>
    <row r="3446" spans="1:11" x14ac:dyDescent="0.25">
      <c r="A3446" t="s">
        <v>30</v>
      </c>
      <c r="B3446" t="s">
        <v>14</v>
      </c>
      <c r="C3446" t="s">
        <v>11</v>
      </c>
      <c r="D3446" t="s">
        <v>321</v>
      </c>
      <c r="E3446" s="1">
        <v>42620</v>
      </c>
      <c r="F3446" s="1" t="str">
        <f>TEXT(Sales_tbl[[#This Row],[Order Date]],"MMM")</f>
        <v>Sep</v>
      </c>
      <c r="G3446" s="1" t="str">
        <f>TEXT(Sales_tbl[[#This Row],[Order Date]],"YYY")</f>
        <v>2016</v>
      </c>
      <c r="H3446" t="s">
        <v>20</v>
      </c>
      <c r="I3446">
        <v>1</v>
      </c>
      <c r="J3446" s="4">
        <v>16.32</v>
      </c>
      <c r="K3446" s="4">
        <v>16.32</v>
      </c>
    </row>
    <row r="3447" spans="1:11" x14ac:dyDescent="0.25">
      <c r="A3447" t="s">
        <v>9</v>
      </c>
      <c r="B3447" t="s">
        <v>14</v>
      </c>
      <c r="C3447" t="s">
        <v>11</v>
      </c>
      <c r="D3447" t="s">
        <v>449</v>
      </c>
      <c r="E3447" s="1">
        <v>42620</v>
      </c>
      <c r="F3447" s="1" t="str">
        <f>TEXT(Sales_tbl[[#This Row],[Order Date]],"MMM")</f>
        <v>Sep</v>
      </c>
      <c r="G3447" s="1" t="str">
        <f>TEXT(Sales_tbl[[#This Row],[Order Date]],"YYY")</f>
        <v>2016</v>
      </c>
      <c r="H3447" t="s">
        <v>13</v>
      </c>
      <c r="I3447">
        <v>2</v>
      </c>
      <c r="J3447" s="4">
        <v>12.42</v>
      </c>
      <c r="K3447" s="4">
        <v>24.84</v>
      </c>
    </row>
    <row r="3448" spans="1:11" x14ac:dyDescent="0.25">
      <c r="A3448" t="s">
        <v>30</v>
      </c>
      <c r="B3448" t="s">
        <v>14</v>
      </c>
      <c r="C3448" t="s">
        <v>11</v>
      </c>
      <c r="D3448" t="s">
        <v>105</v>
      </c>
      <c r="E3448" s="1">
        <v>42620</v>
      </c>
      <c r="F3448" s="1" t="str">
        <f>TEXT(Sales_tbl[[#This Row],[Order Date]],"MMM")</f>
        <v>Sep</v>
      </c>
      <c r="G3448" s="1" t="str">
        <f>TEXT(Sales_tbl[[#This Row],[Order Date]],"YYY")</f>
        <v>2016</v>
      </c>
      <c r="H3448" t="s">
        <v>13</v>
      </c>
      <c r="I3448">
        <v>7</v>
      </c>
      <c r="J3448" s="4">
        <v>12.42</v>
      </c>
      <c r="K3448" s="4">
        <v>86.94</v>
      </c>
    </row>
    <row r="3449" spans="1:11" x14ac:dyDescent="0.25">
      <c r="A3449" t="s">
        <v>25</v>
      </c>
      <c r="B3449" t="s">
        <v>34</v>
      </c>
      <c r="C3449" t="s">
        <v>18</v>
      </c>
      <c r="D3449" t="s">
        <v>247</v>
      </c>
      <c r="E3449" s="1">
        <v>42620</v>
      </c>
      <c r="F3449" s="1" t="str">
        <f>TEXT(Sales_tbl[[#This Row],[Order Date]],"MMM")</f>
        <v>Sep</v>
      </c>
      <c r="G3449" s="1" t="str">
        <f>TEXT(Sales_tbl[[#This Row],[Order Date]],"YYY")</f>
        <v>2016</v>
      </c>
      <c r="H3449" t="s">
        <v>13</v>
      </c>
      <c r="I3449">
        <v>2</v>
      </c>
      <c r="J3449" s="4">
        <v>12.42</v>
      </c>
      <c r="K3449" s="4">
        <v>24.84</v>
      </c>
    </row>
    <row r="3450" spans="1:11" x14ac:dyDescent="0.25">
      <c r="A3450" t="s">
        <v>30</v>
      </c>
      <c r="B3450" t="s">
        <v>10</v>
      </c>
      <c r="C3450" t="s">
        <v>11</v>
      </c>
      <c r="D3450" t="s">
        <v>451</v>
      </c>
      <c r="E3450" s="1">
        <v>42620</v>
      </c>
      <c r="F3450" s="1" t="str">
        <f>TEXT(Sales_tbl[[#This Row],[Order Date]],"MMM")</f>
        <v>Sep</v>
      </c>
      <c r="G3450" s="1" t="str">
        <f>TEXT(Sales_tbl[[#This Row],[Order Date]],"YYY")</f>
        <v>2016</v>
      </c>
      <c r="H3450" t="s">
        <v>13</v>
      </c>
      <c r="I3450">
        <v>9</v>
      </c>
      <c r="J3450" s="4">
        <v>12.42</v>
      </c>
      <c r="K3450" s="4">
        <v>111.78</v>
      </c>
    </row>
    <row r="3451" spans="1:11" x14ac:dyDescent="0.25">
      <c r="A3451" t="s">
        <v>9</v>
      </c>
      <c r="B3451" t="s">
        <v>68</v>
      </c>
      <c r="C3451" t="s">
        <v>11</v>
      </c>
      <c r="D3451" t="s">
        <v>80</v>
      </c>
      <c r="E3451" s="1">
        <v>42620</v>
      </c>
      <c r="F3451" s="1" t="str">
        <f>TEXT(Sales_tbl[[#This Row],[Order Date]],"MMM")</f>
        <v>Sep</v>
      </c>
      <c r="G3451" s="1" t="str">
        <f>TEXT(Sales_tbl[[#This Row],[Order Date]],"YYY")</f>
        <v>2016</v>
      </c>
      <c r="H3451" t="s">
        <v>13</v>
      </c>
      <c r="I3451">
        <v>2</v>
      </c>
      <c r="J3451" s="4">
        <v>12.42</v>
      </c>
      <c r="K3451" s="4">
        <v>24.84</v>
      </c>
    </row>
    <row r="3452" spans="1:11" x14ac:dyDescent="0.25">
      <c r="A3452" t="s">
        <v>25</v>
      </c>
      <c r="B3452" t="s">
        <v>122</v>
      </c>
      <c r="C3452" t="s">
        <v>18</v>
      </c>
      <c r="D3452" t="s">
        <v>492</v>
      </c>
      <c r="E3452" s="1">
        <v>42620</v>
      </c>
      <c r="F3452" s="1" t="str">
        <f>TEXT(Sales_tbl[[#This Row],[Order Date]],"MMM")</f>
        <v>Sep</v>
      </c>
      <c r="G3452" s="1" t="str">
        <f>TEXT(Sales_tbl[[#This Row],[Order Date]],"YYY")</f>
        <v>2016</v>
      </c>
      <c r="H3452" t="s">
        <v>27</v>
      </c>
      <c r="I3452">
        <v>7</v>
      </c>
      <c r="J3452" s="4">
        <v>53.35</v>
      </c>
      <c r="K3452" s="4">
        <v>373.45</v>
      </c>
    </row>
    <row r="3453" spans="1:11" x14ac:dyDescent="0.25">
      <c r="A3453" t="s">
        <v>25</v>
      </c>
      <c r="B3453" t="s">
        <v>52</v>
      </c>
      <c r="C3453" t="s">
        <v>18</v>
      </c>
      <c r="D3453" t="s">
        <v>319</v>
      </c>
      <c r="E3453" s="1">
        <v>42621</v>
      </c>
      <c r="F3453" s="1" t="str">
        <f>TEXT(Sales_tbl[[#This Row],[Order Date]],"MMM")</f>
        <v>Sep</v>
      </c>
      <c r="G3453" s="1" t="str">
        <f>TEXT(Sales_tbl[[#This Row],[Order Date]],"YYY")</f>
        <v>2016</v>
      </c>
      <c r="H3453" t="s">
        <v>27</v>
      </c>
      <c r="I3453">
        <v>5</v>
      </c>
      <c r="J3453" s="4">
        <v>53.35</v>
      </c>
      <c r="K3453" s="4">
        <v>266.75</v>
      </c>
    </row>
    <row r="3454" spans="1:11" x14ac:dyDescent="0.25">
      <c r="A3454" t="s">
        <v>16</v>
      </c>
      <c r="B3454" t="s">
        <v>34</v>
      </c>
      <c r="C3454" t="s">
        <v>18</v>
      </c>
      <c r="D3454" t="s">
        <v>352</v>
      </c>
      <c r="E3454" s="1">
        <v>42621</v>
      </c>
      <c r="F3454" s="1" t="str">
        <f>TEXT(Sales_tbl[[#This Row],[Order Date]],"MMM")</f>
        <v>Sep</v>
      </c>
      <c r="G3454" s="1" t="str">
        <f>TEXT(Sales_tbl[[#This Row],[Order Date]],"YYY")</f>
        <v>2016</v>
      </c>
      <c r="H3454" t="s">
        <v>13</v>
      </c>
      <c r="I3454">
        <v>6</v>
      </c>
      <c r="J3454" s="4">
        <v>12.42</v>
      </c>
      <c r="K3454" s="4">
        <v>74.52</v>
      </c>
    </row>
    <row r="3455" spans="1:11" x14ac:dyDescent="0.25">
      <c r="A3455" t="s">
        <v>25</v>
      </c>
      <c r="B3455" t="s">
        <v>17</v>
      </c>
      <c r="C3455" t="s">
        <v>18</v>
      </c>
      <c r="D3455" t="s">
        <v>211</v>
      </c>
      <c r="E3455" s="1">
        <v>42621</v>
      </c>
      <c r="F3455" s="1" t="str">
        <f>TEXT(Sales_tbl[[#This Row],[Order Date]],"MMM")</f>
        <v>Sep</v>
      </c>
      <c r="G3455" s="1" t="str">
        <f>TEXT(Sales_tbl[[#This Row],[Order Date]],"YYY")</f>
        <v>2016</v>
      </c>
      <c r="H3455" t="s">
        <v>24</v>
      </c>
      <c r="I3455">
        <v>1</v>
      </c>
      <c r="J3455" s="4">
        <v>17.829999999999998</v>
      </c>
      <c r="K3455" s="4">
        <v>17.829999999999998</v>
      </c>
    </row>
    <row r="3456" spans="1:11" x14ac:dyDescent="0.25">
      <c r="A3456" t="s">
        <v>25</v>
      </c>
      <c r="B3456" t="s">
        <v>52</v>
      </c>
      <c r="C3456" t="s">
        <v>18</v>
      </c>
      <c r="D3456" t="s">
        <v>127</v>
      </c>
      <c r="E3456" s="1">
        <v>42621</v>
      </c>
      <c r="F3456" s="1" t="str">
        <f>TEXT(Sales_tbl[[#This Row],[Order Date]],"MMM")</f>
        <v>Sep</v>
      </c>
      <c r="G3456" s="1" t="str">
        <f>TEXT(Sales_tbl[[#This Row],[Order Date]],"YYY")</f>
        <v>2016</v>
      </c>
      <c r="H3456" t="s">
        <v>13</v>
      </c>
      <c r="I3456">
        <v>2</v>
      </c>
      <c r="J3456" s="4">
        <v>12.42</v>
      </c>
      <c r="K3456" s="4">
        <v>24.84</v>
      </c>
    </row>
    <row r="3457" spans="1:11" x14ac:dyDescent="0.25">
      <c r="A3457" t="s">
        <v>25</v>
      </c>
      <c r="B3457" t="s">
        <v>52</v>
      </c>
      <c r="C3457" t="s">
        <v>18</v>
      </c>
      <c r="D3457" t="s">
        <v>434</v>
      </c>
      <c r="E3457" s="1">
        <v>42621</v>
      </c>
      <c r="F3457" s="1" t="str">
        <f>TEXT(Sales_tbl[[#This Row],[Order Date]],"MMM")</f>
        <v>Sep</v>
      </c>
      <c r="G3457" s="1" t="str">
        <f>TEXT(Sales_tbl[[#This Row],[Order Date]],"YYY")</f>
        <v>2016</v>
      </c>
      <c r="H3457" t="s">
        <v>13</v>
      </c>
      <c r="I3457">
        <v>3</v>
      </c>
      <c r="J3457" s="4">
        <v>12.42</v>
      </c>
      <c r="K3457" s="4">
        <v>37.26</v>
      </c>
    </row>
    <row r="3458" spans="1:11" x14ac:dyDescent="0.25">
      <c r="A3458" t="s">
        <v>16</v>
      </c>
      <c r="B3458" t="s">
        <v>52</v>
      </c>
      <c r="C3458" t="s">
        <v>18</v>
      </c>
      <c r="D3458" t="s">
        <v>547</v>
      </c>
      <c r="E3458" s="1">
        <v>42621</v>
      </c>
      <c r="F3458" s="1" t="str">
        <f>TEXT(Sales_tbl[[#This Row],[Order Date]],"MMM")</f>
        <v>Sep</v>
      </c>
      <c r="G3458" s="1" t="str">
        <f>TEXT(Sales_tbl[[#This Row],[Order Date]],"YYY")</f>
        <v>2016</v>
      </c>
      <c r="H3458" t="s">
        <v>27</v>
      </c>
      <c r="I3458">
        <v>1</v>
      </c>
      <c r="J3458" s="4">
        <v>53.35</v>
      </c>
      <c r="K3458" s="4">
        <v>53.35</v>
      </c>
    </row>
    <row r="3459" spans="1:11" x14ac:dyDescent="0.25">
      <c r="A3459" t="s">
        <v>46</v>
      </c>
      <c r="B3459" t="s">
        <v>21</v>
      </c>
      <c r="C3459" t="s">
        <v>11</v>
      </c>
      <c r="D3459" t="s">
        <v>514</v>
      </c>
      <c r="E3459" s="1">
        <v>42621</v>
      </c>
      <c r="F3459" s="1" t="str">
        <f>TEXT(Sales_tbl[[#This Row],[Order Date]],"MMM")</f>
        <v>Sep</v>
      </c>
      <c r="G3459" s="1" t="str">
        <f>TEXT(Sales_tbl[[#This Row],[Order Date]],"YYY")</f>
        <v>2016</v>
      </c>
      <c r="H3459" t="s">
        <v>13</v>
      </c>
      <c r="I3459">
        <v>2</v>
      </c>
      <c r="J3459" s="4">
        <v>12.42</v>
      </c>
      <c r="K3459" s="4">
        <v>24.84</v>
      </c>
    </row>
    <row r="3460" spans="1:11" x14ac:dyDescent="0.25">
      <c r="A3460" t="s">
        <v>25</v>
      </c>
      <c r="B3460" t="s">
        <v>17</v>
      </c>
      <c r="C3460" t="s">
        <v>18</v>
      </c>
      <c r="D3460" t="s">
        <v>211</v>
      </c>
      <c r="E3460" s="1">
        <v>42621</v>
      </c>
      <c r="F3460" s="1" t="str">
        <f>TEXT(Sales_tbl[[#This Row],[Order Date]],"MMM")</f>
        <v>Sep</v>
      </c>
      <c r="G3460" s="1" t="str">
        <f>TEXT(Sales_tbl[[#This Row],[Order Date]],"YYY")</f>
        <v>2016</v>
      </c>
      <c r="H3460" t="s">
        <v>13</v>
      </c>
      <c r="I3460">
        <v>1</v>
      </c>
      <c r="J3460" s="4">
        <v>12.42</v>
      </c>
      <c r="K3460" s="4">
        <v>12.42</v>
      </c>
    </row>
    <row r="3461" spans="1:11" x14ac:dyDescent="0.25">
      <c r="A3461" t="s">
        <v>9</v>
      </c>
      <c r="B3461" t="s">
        <v>10</v>
      </c>
      <c r="C3461" t="s">
        <v>11</v>
      </c>
      <c r="D3461" t="s">
        <v>395</v>
      </c>
      <c r="E3461" s="1">
        <v>42622</v>
      </c>
      <c r="F3461" s="1" t="str">
        <f>TEXT(Sales_tbl[[#This Row],[Order Date]],"MMM")</f>
        <v>Sep</v>
      </c>
      <c r="G3461" s="1" t="str">
        <f>TEXT(Sales_tbl[[#This Row],[Order Date]],"YYY")</f>
        <v>2016</v>
      </c>
      <c r="H3461" t="s">
        <v>13</v>
      </c>
      <c r="I3461">
        <v>2</v>
      </c>
      <c r="J3461" s="4">
        <v>12.42</v>
      </c>
      <c r="K3461" s="4">
        <v>24.84</v>
      </c>
    </row>
    <row r="3462" spans="1:11" x14ac:dyDescent="0.25">
      <c r="A3462" t="s">
        <v>9</v>
      </c>
      <c r="B3462" t="s">
        <v>10</v>
      </c>
      <c r="C3462" t="s">
        <v>11</v>
      </c>
      <c r="D3462" t="s">
        <v>367</v>
      </c>
      <c r="E3462" s="1">
        <v>42622</v>
      </c>
      <c r="F3462" s="1" t="str">
        <f>TEXT(Sales_tbl[[#This Row],[Order Date]],"MMM")</f>
        <v>Sep</v>
      </c>
      <c r="G3462" s="1" t="str">
        <f>TEXT(Sales_tbl[[#This Row],[Order Date]],"YYY")</f>
        <v>2016</v>
      </c>
      <c r="H3462" t="s">
        <v>13</v>
      </c>
      <c r="I3462">
        <v>8</v>
      </c>
      <c r="J3462" s="4">
        <v>12.42</v>
      </c>
      <c r="K3462" s="4">
        <v>99.36</v>
      </c>
    </row>
    <row r="3463" spans="1:11" x14ac:dyDescent="0.25">
      <c r="A3463" t="s">
        <v>16</v>
      </c>
      <c r="B3463" t="s">
        <v>17</v>
      </c>
      <c r="C3463" t="s">
        <v>18</v>
      </c>
      <c r="D3463" t="s">
        <v>71</v>
      </c>
      <c r="E3463" s="1">
        <v>42622</v>
      </c>
      <c r="F3463" s="1" t="str">
        <f>TEXT(Sales_tbl[[#This Row],[Order Date]],"MMM")</f>
        <v>Sep</v>
      </c>
      <c r="G3463" s="1" t="str">
        <f>TEXT(Sales_tbl[[#This Row],[Order Date]],"YYY")</f>
        <v>2016</v>
      </c>
      <c r="H3463" t="s">
        <v>20</v>
      </c>
      <c r="I3463">
        <v>7</v>
      </c>
      <c r="J3463" s="4">
        <v>16.32</v>
      </c>
      <c r="K3463" s="4">
        <v>114.24000000000001</v>
      </c>
    </row>
    <row r="3464" spans="1:11" x14ac:dyDescent="0.25">
      <c r="A3464" t="s">
        <v>16</v>
      </c>
      <c r="B3464" t="s">
        <v>17</v>
      </c>
      <c r="C3464" t="s">
        <v>18</v>
      </c>
      <c r="D3464" t="s">
        <v>66</v>
      </c>
      <c r="E3464" s="1">
        <v>42622</v>
      </c>
      <c r="F3464" s="1" t="str">
        <f>TEXT(Sales_tbl[[#This Row],[Order Date]],"MMM")</f>
        <v>Sep</v>
      </c>
      <c r="G3464" s="1" t="str">
        <f>TEXT(Sales_tbl[[#This Row],[Order Date]],"YYY")</f>
        <v>2016</v>
      </c>
      <c r="H3464" t="s">
        <v>13</v>
      </c>
      <c r="I3464">
        <v>9</v>
      </c>
      <c r="J3464" s="4">
        <v>12.42</v>
      </c>
      <c r="K3464" s="4">
        <v>111.78</v>
      </c>
    </row>
    <row r="3465" spans="1:11" x14ac:dyDescent="0.25">
      <c r="A3465" t="s">
        <v>9</v>
      </c>
      <c r="B3465" t="s">
        <v>21</v>
      </c>
      <c r="C3465" t="s">
        <v>11</v>
      </c>
      <c r="D3465" t="s">
        <v>383</v>
      </c>
      <c r="E3465" s="1">
        <v>42622</v>
      </c>
      <c r="F3465" s="1" t="str">
        <f>TEXT(Sales_tbl[[#This Row],[Order Date]],"MMM")</f>
        <v>Sep</v>
      </c>
      <c r="G3465" s="1" t="str">
        <f>TEXT(Sales_tbl[[#This Row],[Order Date]],"YYY")</f>
        <v>2016</v>
      </c>
      <c r="H3465" t="s">
        <v>24</v>
      </c>
      <c r="I3465">
        <v>5</v>
      </c>
      <c r="J3465" s="4">
        <v>17.829999999999998</v>
      </c>
      <c r="K3465" s="4">
        <v>89.149999999999991</v>
      </c>
    </row>
    <row r="3466" spans="1:11" x14ac:dyDescent="0.25">
      <c r="A3466" t="s">
        <v>25</v>
      </c>
      <c r="B3466" t="s">
        <v>34</v>
      </c>
      <c r="C3466" t="s">
        <v>18</v>
      </c>
      <c r="D3466" t="s">
        <v>267</v>
      </c>
      <c r="E3466" s="1">
        <v>42622</v>
      </c>
      <c r="F3466" s="1" t="str">
        <f>TEXT(Sales_tbl[[#This Row],[Order Date]],"MMM")</f>
        <v>Sep</v>
      </c>
      <c r="G3466" s="1" t="str">
        <f>TEXT(Sales_tbl[[#This Row],[Order Date]],"YYY")</f>
        <v>2016</v>
      </c>
      <c r="H3466" t="s">
        <v>27</v>
      </c>
      <c r="I3466">
        <v>1</v>
      </c>
      <c r="J3466" s="4">
        <v>53.35</v>
      </c>
      <c r="K3466" s="4">
        <v>53.35</v>
      </c>
    </row>
    <row r="3467" spans="1:11" x14ac:dyDescent="0.25">
      <c r="A3467" t="s">
        <v>9</v>
      </c>
      <c r="B3467" t="s">
        <v>14</v>
      </c>
      <c r="C3467" t="s">
        <v>11</v>
      </c>
      <c r="D3467" t="s">
        <v>410</v>
      </c>
      <c r="E3467" s="1">
        <v>42622</v>
      </c>
      <c r="F3467" s="1" t="str">
        <f>TEXT(Sales_tbl[[#This Row],[Order Date]],"MMM")</f>
        <v>Sep</v>
      </c>
      <c r="G3467" s="1" t="str">
        <f>TEXT(Sales_tbl[[#This Row],[Order Date]],"YYY")</f>
        <v>2016</v>
      </c>
      <c r="H3467" t="s">
        <v>13</v>
      </c>
      <c r="I3467">
        <v>8</v>
      </c>
      <c r="J3467" s="4">
        <v>12.42</v>
      </c>
      <c r="K3467" s="4">
        <v>99.36</v>
      </c>
    </row>
    <row r="3468" spans="1:11" x14ac:dyDescent="0.25">
      <c r="A3468" t="s">
        <v>9</v>
      </c>
      <c r="B3468" t="s">
        <v>68</v>
      </c>
      <c r="C3468" t="s">
        <v>11</v>
      </c>
      <c r="D3468" t="s">
        <v>70</v>
      </c>
      <c r="E3468" s="1">
        <v>42622</v>
      </c>
      <c r="F3468" s="1" t="str">
        <f>TEXT(Sales_tbl[[#This Row],[Order Date]],"MMM")</f>
        <v>Sep</v>
      </c>
      <c r="G3468" s="1" t="str">
        <f>TEXT(Sales_tbl[[#This Row],[Order Date]],"YYY")</f>
        <v>2016</v>
      </c>
      <c r="H3468" t="s">
        <v>13</v>
      </c>
      <c r="I3468">
        <v>8</v>
      </c>
      <c r="J3468" s="4">
        <v>12.42</v>
      </c>
      <c r="K3468" s="4">
        <v>99.36</v>
      </c>
    </row>
    <row r="3469" spans="1:11" x14ac:dyDescent="0.25">
      <c r="A3469" t="s">
        <v>9</v>
      </c>
      <c r="B3469" t="s">
        <v>21</v>
      </c>
      <c r="C3469" t="s">
        <v>11</v>
      </c>
      <c r="D3469" t="s">
        <v>480</v>
      </c>
      <c r="E3469" s="1">
        <v>42622</v>
      </c>
      <c r="F3469" s="1" t="str">
        <f>TEXT(Sales_tbl[[#This Row],[Order Date]],"MMM")</f>
        <v>Sep</v>
      </c>
      <c r="G3469" s="1" t="str">
        <f>TEXT(Sales_tbl[[#This Row],[Order Date]],"YYY")</f>
        <v>2016</v>
      </c>
      <c r="H3469" t="s">
        <v>13</v>
      </c>
      <c r="I3469">
        <v>3</v>
      </c>
      <c r="J3469" s="4">
        <v>12.42</v>
      </c>
      <c r="K3469" s="4">
        <v>37.26</v>
      </c>
    </row>
    <row r="3470" spans="1:11" x14ac:dyDescent="0.25">
      <c r="A3470" t="s">
        <v>9</v>
      </c>
      <c r="B3470" t="s">
        <v>14</v>
      </c>
      <c r="C3470" t="s">
        <v>11</v>
      </c>
      <c r="D3470" t="s">
        <v>181</v>
      </c>
      <c r="E3470" s="1">
        <v>42622</v>
      </c>
      <c r="F3470" s="1" t="str">
        <f>TEXT(Sales_tbl[[#This Row],[Order Date]],"MMM")</f>
        <v>Sep</v>
      </c>
      <c r="G3470" s="1" t="str">
        <f>TEXT(Sales_tbl[[#This Row],[Order Date]],"YYY")</f>
        <v>2016</v>
      </c>
      <c r="H3470" t="s">
        <v>13</v>
      </c>
      <c r="I3470">
        <v>4</v>
      </c>
      <c r="J3470" s="4">
        <v>12.42</v>
      </c>
      <c r="K3470" s="4">
        <v>49.68</v>
      </c>
    </row>
    <row r="3471" spans="1:11" x14ac:dyDescent="0.25">
      <c r="A3471" t="s">
        <v>30</v>
      </c>
      <c r="B3471" t="s">
        <v>14</v>
      </c>
      <c r="C3471" t="s">
        <v>11</v>
      </c>
      <c r="D3471" t="s">
        <v>316</v>
      </c>
      <c r="E3471" s="1">
        <v>42622</v>
      </c>
      <c r="F3471" s="1" t="str">
        <f>TEXT(Sales_tbl[[#This Row],[Order Date]],"MMM")</f>
        <v>Sep</v>
      </c>
      <c r="G3471" s="1" t="str">
        <f>TEXT(Sales_tbl[[#This Row],[Order Date]],"YYY")</f>
        <v>2016</v>
      </c>
      <c r="H3471" t="s">
        <v>27</v>
      </c>
      <c r="I3471">
        <v>5</v>
      </c>
      <c r="J3471" s="4">
        <v>53.35</v>
      </c>
      <c r="K3471" s="4">
        <v>266.75</v>
      </c>
    </row>
    <row r="3472" spans="1:11" x14ac:dyDescent="0.25">
      <c r="A3472" t="s">
        <v>16</v>
      </c>
      <c r="B3472" t="s">
        <v>34</v>
      </c>
      <c r="C3472" t="s">
        <v>18</v>
      </c>
      <c r="D3472" t="s">
        <v>254</v>
      </c>
      <c r="E3472" s="1">
        <v>42622</v>
      </c>
      <c r="F3472" s="1" t="str">
        <f>TEXT(Sales_tbl[[#This Row],[Order Date]],"MMM")</f>
        <v>Sep</v>
      </c>
      <c r="G3472" s="1" t="str">
        <f>TEXT(Sales_tbl[[#This Row],[Order Date]],"YYY")</f>
        <v>2016</v>
      </c>
      <c r="H3472" t="s">
        <v>27</v>
      </c>
      <c r="I3472">
        <v>4</v>
      </c>
      <c r="J3472" s="4">
        <v>53.35</v>
      </c>
      <c r="K3472" s="4">
        <v>213.4</v>
      </c>
    </row>
    <row r="3473" spans="1:11" x14ac:dyDescent="0.25">
      <c r="A3473" t="s">
        <v>46</v>
      </c>
      <c r="B3473" t="s">
        <v>68</v>
      </c>
      <c r="C3473" t="s">
        <v>11</v>
      </c>
      <c r="D3473" t="s">
        <v>70</v>
      </c>
      <c r="E3473" s="1">
        <v>42622</v>
      </c>
      <c r="F3473" s="1" t="str">
        <f>TEXT(Sales_tbl[[#This Row],[Order Date]],"MMM")</f>
        <v>Sep</v>
      </c>
      <c r="G3473" s="1" t="str">
        <f>TEXT(Sales_tbl[[#This Row],[Order Date]],"YYY")</f>
        <v>2016</v>
      </c>
      <c r="H3473" t="s">
        <v>27</v>
      </c>
      <c r="I3473">
        <v>10</v>
      </c>
      <c r="J3473" s="4">
        <v>53.35</v>
      </c>
      <c r="K3473" s="4">
        <v>533.5</v>
      </c>
    </row>
    <row r="3474" spans="1:11" x14ac:dyDescent="0.25">
      <c r="A3474" t="s">
        <v>9</v>
      </c>
      <c r="B3474" t="s">
        <v>68</v>
      </c>
      <c r="C3474" t="s">
        <v>11</v>
      </c>
      <c r="D3474" t="s">
        <v>80</v>
      </c>
      <c r="E3474" s="1">
        <v>42622</v>
      </c>
      <c r="F3474" s="1" t="str">
        <f>TEXT(Sales_tbl[[#This Row],[Order Date]],"MMM")</f>
        <v>Sep</v>
      </c>
      <c r="G3474" s="1" t="str">
        <f>TEXT(Sales_tbl[[#This Row],[Order Date]],"YYY")</f>
        <v>2016</v>
      </c>
      <c r="H3474" t="s">
        <v>20</v>
      </c>
      <c r="I3474">
        <v>1</v>
      </c>
      <c r="J3474" s="4">
        <v>16.32</v>
      </c>
      <c r="K3474" s="4">
        <v>16.32</v>
      </c>
    </row>
    <row r="3475" spans="1:11" x14ac:dyDescent="0.25">
      <c r="A3475" t="s">
        <v>25</v>
      </c>
      <c r="B3475" t="s">
        <v>52</v>
      </c>
      <c r="C3475" t="s">
        <v>18</v>
      </c>
      <c r="D3475" t="s">
        <v>202</v>
      </c>
      <c r="E3475" s="1">
        <v>42622</v>
      </c>
      <c r="F3475" s="1" t="str">
        <f>TEXT(Sales_tbl[[#This Row],[Order Date]],"MMM")</f>
        <v>Sep</v>
      </c>
      <c r="G3475" s="1" t="str">
        <f>TEXT(Sales_tbl[[#This Row],[Order Date]],"YYY")</f>
        <v>2016</v>
      </c>
      <c r="H3475" t="s">
        <v>20</v>
      </c>
      <c r="I3475">
        <v>1</v>
      </c>
      <c r="J3475" s="4">
        <v>16.32</v>
      </c>
      <c r="K3475" s="4">
        <v>16.32</v>
      </c>
    </row>
    <row r="3476" spans="1:11" x14ac:dyDescent="0.25">
      <c r="A3476" t="s">
        <v>25</v>
      </c>
      <c r="B3476" t="s">
        <v>17</v>
      </c>
      <c r="C3476" t="s">
        <v>18</v>
      </c>
      <c r="D3476" t="s">
        <v>332</v>
      </c>
      <c r="E3476" s="1">
        <v>42622</v>
      </c>
      <c r="F3476" s="1" t="str">
        <f>TEXT(Sales_tbl[[#This Row],[Order Date]],"MMM")</f>
        <v>Sep</v>
      </c>
      <c r="G3476" s="1" t="str">
        <f>TEXT(Sales_tbl[[#This Row],[Order Date]],"YYY")</f>
        <v>2016</v>
      </c>
      <c r="H3476" t="s">
        <v>13</v>
      </c>
      <c r="I3476">
        <v>2</v>
      </c>
      <c r="J3476" s="4">
        <v>12.42</v>
      </c>
      <c r="K3476" s="4">
        <v>24.84</v>
      </c>
    </row>
    <row r="3477" spans="1:11" x14ac:dyDescent="0.25">
      <c r="A3477" t="s">
        <v>25</v>
      </c>
      <c r="B3477" t="s">
        <v>52</v>
      </c>
      <c r="C3477" t="s">
        <v>18</v>
      </c>
      <c r="D3477" t="s">
        <v>94</v>
      </c>
      <c r="E3477" s="1">
        <v>42622</v>
      </c>
      <c r="F3477" s="1" t="str">
        <f>TEXT(Sales_tbl[[#This Row],[Order Date]],"MMM")</f>
        <v>Sep</v>
      </c>
      <c r="G3477" s="1" t="str">
        <f>TEXT(Sales_tbl[[#This Row],[Order Date]],"YYY")</f>
        <v>2016</v>
      </c>
      <c r="H3477" t="s">
        <v>13</v>
      </c>
      <c r="I3477">
        <v>9</v>
      </c>
      <c r="J3477" s="4">
        <v>12.42</v>
      </c>
      <c r="K3477" s="4">
        <v>111.78</v>
      </c>
    </row>
    <row r="3478" spans="1:11" x14ac:dyDescent="0.25">
      <c r="A3478" t="s">
        <v>30</v>
      </c>
      <c r="B3478" t="s">
        <v>10</v>
      </c>
      <c r="C3478" t="s">
        <v>11</v>
      </c>
      <c r="D3478" t="s">
        <v>149</v>
      </c>
      <c r="E3478" s="1">
        <v>42623</v>
      </c>
      <c r="F3478" s="1" t="str">
        <f>TEXT(Sales_tbl[[#This Row],[Order Date]],"MMM")</f>
        <v>Sep</v>
      </c>
      <c r="G3478" s="1" t="str">
        <f>TEXT(Sales_tbl[[#This Row],[Order Date]],"YYY")</f>
        <v>2016</v>
      </c>
      <c r="H3478" t="s">
        <v>13</v>
      </c>
      <c r="I3478">
        <v>4</v>
      </c>
      <c r="J3478" s="4">
        <v>12.42</v>
      </c>
      <c r="K3478" s="4">
        <v>49.68</v>
      </c>
    </row>
    <row r="3479" spans="1:11" x14ac:dyDescent="0.25">
      <c r="A3479" t="s">
        <v>30</v>
      </c>
      <c r="B3479" t="s">
        <v>10</v>
      </c>
      <c r="C3479" t="s">
        <v>11</v>
      </c>
      <c r="D3479" t="s">
        <v>42</v>
      </c>
      <c r="E3479" s="1">
        <v>42623</v>
      </c>
      <c r="F3479" s="1" t="str">
        <f>TEXT(Sales_tbl[[#This Row],[Order Date]],"MMM")</f>
        <v>Sep</v>
      </c>
      <c r="G3479" s="1" t="str">
        <f>TEXT(Sales_tbl[[#This Row],[Order Date]],"YYY")</f>
        <v>2016</v>
      </c>
      <c r="H3479" t="s">
        <v>20</v>
      </c>
      <c r="I3479">
        <v>7</v>
      </c>
      <c r="J3479" s="4">
        <v>16.32</v>
      </c>
      <c r="K3479" s="4">
        <v>114.24000000000001</v>
      </c>
    </row>
    <row r="3480" spans="1:11" x14ac:dyDescent="0.25">
      <c r="A3480" t="s">
        <v>9</v>
      </c>
      <c r="B3480" t="s">
        <v>21</v>
      </c>
      <c r="C3480" t="s">
        <v>11</v>
      </c>
      <c r="D3480" t="s">
        <v>428</v>
      </c>
      <c r="E3480" s="1">
        <v>42623</v>
      </c>
      <c r="F3480" s="1" t="str">
        <f>TEXT(Sales_tbl[[#This Row],[Order Date]],"MMM")</f>
        <v>Sep</v>
      </c>
      <c r="G3480" s="1" t="str">
        <f>TEXT(Sales_tbl[[#This Row],[Order Date]],"YYY")</f>
        <v>2016</v>
      </c>
      <c r="H3480" t="s">
        <v>20</v>
      </c>
      <c r="I3480">
        <v>4</v>
      </c>
      <c r="J3480" s="4">
        <v>16.32</v>
      </c>
      <c r="K3480" s="4">
        <v>65.28</v>
      </c>
    </row>
    <row r="3481" spans="1:11" x14ac:dyDescent="0.25">
      <c r="A3481" t="s">
        <v>16</v>
      </c>
      <c r="B3481" t="s">
        <v>34</v>
      </c>
      <c r="C3481" t="s">
        <v>18</v>
      </c>
      <c r="D3481" t="s">
        <v>328</v>
      </c>
      <c r="E3481" s="1">
        <v>42623</v>
      </c>
      <c r="F3481" s="1" t="str">
        <f>TEXT(Sales_tbl[[#This Row],[Order Date]],"MMM")</f>
        <v>Sep</v>
      </c>
      <c r="G3481" s="1" t="str">
        <f>TEXT(Sales_tbl[[#This Row],[Order Date]],"YYY")</f>
        <v>2016</v>
      </c>
      <c r="H3481" t="s">
        <v>24</v>
      </c>
      <c r="I3481">
        <v>5</v>
      </c>
      <c r="J3481" s="4">
        <v>17.829999999999998</v>
      </c>
      <c r="K3481" s="4">
        <v>89.149999999999991</v>
      </c>
    </row>
    <row r="3482" spans="1:11" x14ac:dyDescent="0.25">
      <c r="A3482" t="s">
        <v>9</v>
      </c>
      <c r="B3482" t="s">
        <v>10</v>
      </c>
      <c r="C3482" t="s">
        <v>11</v>
      </c>
      <c r="D3482" t="s">
        <v>363</v>
      </c>
      <c r="E3482" s="1">
        <v>42623</v>
      </c>
      <c r="F3482" s="1" t="str">
        <f>TEXT(Sales_tbl[[#This Row],[Order Date]],"MMM")</f>
        <v>Sep</v>
      </c>
      <c r="G3482" s="1" t="str">
        <f>TEXT(Sales_tbl[[#This Row],[Order Date]],"YYY")</f>
        <v>2016</v>
      </c>
      <c r="H3482" t="s">
        <v>27</v>
      </c>
      <c r="I3482">
        <v>2</v>
      </c>
      <c r="J3482" s="4">
        <v>53.35</v>
      </c>
      <c r="K3482" s="4">
        <v>106.7</v>
      </c>
    </row>
    <row r="3483" spans="1:11" x14ac:dyDescent="0.25">
      <c r="A3483" t="s">
        <v>9</v>
      </c>
      <c r="B3483" t="s">
        <v>14</v>
      </c>
      <c r="C3483" t="s">
        <v>11</v>
      </c>
      <c r="D3483" t="s">
        <v>356</v>
      </c>
      <c r="E3483" s="1">
        <v>42623</v>
      </c>
      <c r="F3483" s="1" t="str">
        <f>TEXT(Sales_tbl[[#This Row],[Order Date]],"MMM")</f>
        <v>Sep</v>
      </c>
      <c r="G3483" s="1" t="str">
        <f>TEXT(Sales_tbl[[#This Row],[Order Date]],"YYY")</f>
        <v>2016</v>
      </c>
      <c r="H3483" t="s">
        <v>27</v>
      </c>
      <c r="I3483">
        <v>6</v>
      </c>
      <c r="J3483" s="4">
        <v>53.35</v>
      </c>
      <c r="K3483" s="4">
        <v>320.10000000000002</v>
      </c>
    </row>
    <row r="3484" spans="1:11" x14ac:dyDescent="0.25">
      <c r="A3484" t="s">
        <v>9</v>
      </c>
      <c r="B3484" t="s">
        <v>68</v>
      </c>
      <c r="C3484" t="s">
        <v>11</v>
      </c>
      <c r="D3484" t="s">
        <v>329</v>
      </c>
      <c r="E3484" s="1">
        <v>42623</v>
      </c>
      <c r="F3484" s="1" t="str">
        <f>TEXT(Sales_tbl[[#This Row],[Order Date]],"MMM")</f>
        <v>Sep</v>
      </c>
      <c r="G3484" s="1" t="str">
        <f>TEXT(Sales_tbl[[#This Row],[Order Date]],"YYY")</f>
        <v>2016</v>
      </c>
      <c r="H3484" t="s">
        <v>13</v>
      </c>
      <c r="I3484">
        <v>5</v>
      </c>
      <c r="J3484" s="4">
        <v>12.42</v>
      </c>
      <c r="K3484" s="4">
        <v>62.1</v>
      </c>
    </row>
    <row r="3485" spans="1:11" x14ac:dyDescent="0.25">
      <c r="A3485" t="s">
        <v>25</v>
      </c>
      <c r="B3485" t="s">
        <v>34</v>
      </c>
      <c r="C3485" t="s">
        <v>18</v>
      </c>
      <c r="D3485" t="s">
        <v>77</v>
      </c>
      <c r="E3485" s="1">
        <v>42623</v>
      </c>
      <c r="F3485" s="1" t="str">
        <f>TEXT(Sales_tbl[[#This Row],[Order Date]],"MMM")</f>
        <v>Sep</v>
      </c>
      <c r="G3485" s="1" t="str">
        <f>TEXT(Sales_tbl[[#This Row],[Order Date]],"YYY")</f>
        <v>2016</v>
      </c>
      <c r="H3485" t="s">
        <v>27</v>
      </c>
      <c r="I3485">
        <v>2</v>
      </c>
      <c r="J3485" s="4">
        <v>53.35</v>
      </c>
      <c r="K3485" s="4">
        <v>106.7</v>
      </c>
    </row>
    <row r="3486" spans="1:11" x14ac:dyDescent="0.25">
      <c r="A3486" t="s">
        <v>9</v>
      </c>
      <c r="B3486" t="s">
        <v>10</v>
      </c>
      <c r="C3486" t="s">
        <v>11</v>
      </c>
      <c r="D3486" t="s">
        <v>220</v>
      </c>
      <c r="E3486" s="1">
        <v>42623</v>
      </c>
      <c r="F3486" s="1" t="str">
        <f>TEXT(Sales_tbl[[#This Row],[Order Date]],"MMM")</f>
        <v>Sep</v>
      </c>
      <c r="G3486" s="1" t="str">
        <f>TEXT(Sales_tbl[[#This Row],[Order Date]],"YYY")</f>
        <v>2016</v>
      </c>
      <c r="H3486" t="s">
        <v>13</v>
      </c>
      <c r="I3486">
        <v>3</v>
      </c>
      <c r="J3486" s="4">
        <v>12.42</v>
      </c>
      <c r="K3486" s="4">
        <v>37.26</v>
      </c>
    </row>
    <row r="3487" spans="1:11" x14ac:dyDescent="0.25">
      <c r="A3487" t="s">
        <v>30</v>
      </c>
      <c r="B3487" t="s">
        <v>10</v>
      </c>
      <c r="C3487" t="s">
        <v>11</v>
      </c>
      <c r="D3487" t="s">
        <v>381</v>
      </c>
      <c r="E3487" s="1">
        <v>42623</v>
      </c>
      <c r="F3487" s="1" t="str">
        <f>TEXT(Sales_tbl[[#This Row],[Order Date]],"MMM")</f>
        <v>Sep</v>
      </c>
      <c r="G3487" s="1" t="str">
        <f>TEXT(Sales_tbl[[#This Row],[Order Date]],"YYY")</f>
        <v>2016</v>
      </c>
      <c r="H3487" t="s">
        <v>20</v>
      </c>
      <c r="I3487">
        <v>4</v>
      </c>
      <c r="J3487" s="4">
        <v>16.32</v>
      </c>
      <c r="K3487" s="4">
        <v>65.28</v>
      </c>
    </row>
    <row r="3488" spans="1:11" x14ac:dyDescent="0.25">
      <c r="A3488" t="s">
        <v>25</v>
      </c>
      <c r="B3488" t="s">
        <v>17</v>
      </c>
      <c r="C3488" t="s">
        <v>18</v>
      </c>
      <c r="D3488" t="s">
        <v>59</v>
      </c>
      <c r="E3488" s="1">
        <v>42624</v>
      </c>
      <c r="F3488" s="1" t="str">
        <f>TEXT(Sales_tbl[[#This Row],[Order Date]],"MMM")</f>
        <v>Sep</v>
      </c>
      <c r="G3488" s="1" t="str">
        <f>TEXT(Sales_tbl[[#This Row],[Order Date]],"YYY")</f>
        <v>2016</v>
      </c>
      <c r="H3488" t="s">
        <v>24</v>
      </c>
      <c r="I3488">
        <v>5</v>
      </c>
      <c r="J3488" s="4">
        <v>17.829999999999998</v>
      </c>
      <c r="K3488" s="4">
        <v>89.149999999999991</v>
      </c>
    </row>
    <row r="3489" spans="1:11" x14ac:dyDescent="0.25">
      <c r="A3489" t="s">
        <v>9</v>
      </c>
      <c r="B3489" t="s">
        <v>14</v>
      </c>
      <c r="C3489" t="s">
        <v>11</v>
      </c>
      <c r="D3489" t="s">
        <v>439</v>
      </c>
      <c r="E3489" s="1">
        <v>42624</v>
      </c>
      <c r="F3489" s="1" t="str">
        <f>TEXT(Sales_tbl[[#This Row],[Order Date]],"MMM")</f>
        <v>Sep</v>
      </c>
      <c r="G3489" s="1" t="str">
        <f>TEXT(Sales_tbl[[#This Row],[Order Date]],"YYY")</f>
        <v>2016</v>
      </c>
      <c r="H3489" t="s">
        <v>24</v>
      </c>
      <c r="I3489">
        <v>5</v>
      </c>
      <c r="J3489" s="4">
        <v>17.829999999999998</v>
      </c>
      <c r="K3489" s="4">
        <v>89.149999999999991</v>
      </c>
    </row>
    <row r="3490" spans="1:11" x14ac:dyDescent="0.25">
      <c r="A3490" t="s">
        <v>25</v>
      </c>
      <c r="B3490" t="s">
        <v>34</v>
      </c>
      <c r="C3490" t="s">
        <v>18</v>
      </c>
      <c r="D3490" t="s">
        <v>317</v>
      </c>
      <c r="E3490" s="1">
        <v>42624</v>
      </c>
      <c r="F3490" s="1" t="str">
        <f>TEXT(Sales_tbl[[#This Row],[Order Date]],"MMM")</f>
        <v>Sep</v>
      </c>
      <c r="G3490" s="1" t="str">
        <f>TEXT(Sales_tbl[[#This Row],[Order Date]],"YYY")</f>
        <v>2016</v>
      </c>
      <c r="H3490" t="s">
        <v>24</v>
      </c>
      <c r="I3490">
        <v>10</v>
      </c>
      <c r="J3490" s="4">
        <v>17.829999999999998</v>
      </c>
      <c r="K3490" s="4">
        <v>178.29999999999998</v>
      </c>
    </row>
    <row r="3491" spans="1:11" x14ac:dyDescent="0.25">
      <c r="A3491" t="s">
        <v>25</v>
      </c>
      <c r="B3491" t="s">
        <v>17</v>
      </c>
      <c r="C3491" t="s">
        <v>18</v>
      </c>
      <c r="D3491" t="s">
        <v>401</v>
      </c>
      <c r="E3491" s="1">
        <v>42624</v>
      </c>
      <c r="F3491" s="1" t="str">
        <f>TEXT(Sales_tbl[[#This Row],[Order Date]],"MMM")</f>
        <v>Sep</v>
      </c>
      <c r="G3491" s="1" t="str">
        <f>TEXT(Sales_tbl[[#This Row],[Order Date]],"YYY")</f>
        <v>2016</v>
      </c>
      <c r="H3491" t="s">
        <v>27</v>
      </c>
      <c r="I3491">
        <v>5</v>
      </c>
      <c r="J3491" s="4">
        <v>53.35</v>
      </c>
      <c r="K3491" s="4">
        <v>266.75</v>
      </c>
    </row>
    <row r="3492" spans="1:11" x14ac:dyDescent="0.25">
      <c r="A3492" t="s">
        <v>46</v>
      </c>
      <c r="B3492" t="s">
        <v>10</v>
      </c>
      <c r="C3492" t="s">
        <v>11</v>
      </c>
      <c r="D3492" t="s">
        <v>100</v>
      </c>
      <c r="E3492" s="1">
        <v>42624</v>
      </c>
      <c r="F3492" s="1" t="str">
        <f>TEXT(Sales_tbl[[#This Row],[Order Date]],"MMM")</f>
        <v>Sep</v>
      </c>
      <c r="G3492" s="1" t="str">
        <f>TEXT(Sales_tbl[[#This Row],[Order Date]],"YYY")</f>
        <v>2016</v>
      </c>
      <c r="H3492" t="s">
        <v>20</v>
      </c>
      <c r="I3492">
        <v>6</v>
      </c>
      <c r="J3492" s="4">
        <v>16.32</v>
      </c>
      <c r="K3492" s="4">
        <v>97.92</v>
      </c>
    </row>
    <row r="3493" spans="1:11" x14ac:dyDescent="0.25">
      <c r="A3493" t="s">
        <v>25</v>
      </c>
      <c r="B3493" t="s">
        <v>122</v>
      </c>
      <c r="C3493" t="s">
        <v>18</v>
      </c>
      <c r="D3493" t="s">
        <v>443</v>
      </c>
      <c r="E3493" s="1">
        <v>42624</v>
      </c>
      <c r="F3493" s="1" t="str">
        <f>TEXT(Sales_tbl[[#This Row],[Order Date]],"MMM")</f>
        <v>Sep</v>
      </c>
      <c r="G3493" s="1" t="str">
        <f>TEXT(Sales_tbl[[#This Row],[Order Date]],"YYY")</f>
        <v>2016</v>
      </c>
      <c r="H3493" t="s">
        <v>13</v>
      </c>
      <c r="I3493">
        <v>2</v>
      </c>
      <c r="J3493" s="4">
        <v>12.42</v>
      </c>
      <c r="K3493" s="4">
        <v>24.84</v>
      </c>
    </row>
    <row r="3494" spans="1:11" x14ac:dyDescent="0.25">
      <c r="A3494" t="s">
        <v>9</v>
      </c>
      <c r="B3494" t="s">
        <v>21</v>
      </c>
      <c r="C3494" t="s">
        <v>11</v>
      </c>
      <c r="D3494" t="s">
        <v>514</v>
      </c>
      <c r="E3494" s="1">
        <v>42624</v>
      </c>
      <c r="F3494" s="1" t="str">
        <f>TEXT(Sales_tbl[[#This Row],[Order Date]],"MMM")</f>
        <v>Sep</v>
      </c>
      <c r="G3494" s="1" t="str">
        <f>TEXT(Sales_tbl[[#This Row],[Order Date]],"YYY")</f>
        <v>2016</v>
      </c>
      <c r="H3494" t="s">
        <v>27</v>
      </c>
      <c r="I3494">
        <v>6</v>
      </c>
      <c r="J3494" s="4">
        <v>53.35</v>
      </c>
      <c r="K3494" s="4">
        <v>320.10000000000002</v>
      </c>
    </row>
    <row r="3495" spans="1:11" x14ac:dyDescent="0.25">
      <c r="A3495" t="s">
        <v>25</v>
      </c>
      <c r="B3495" t="s">
        <v>52</v>
      </c>
      <c r="C3495" t="s">
        <v>18</v>
      </c>
      <c r="D3495" t="s">
        <v>76</v>
      </c>
      <c r="E3495" s="1">
        <v>42624</v>
      </c>
      <c r="F3495" s="1" t="str">
        <f>TEXT(Sales_tbl[[#This Row],[Order Date]],"MMM")</f>
        <v>Sep</v>
      </c>
      <c r="G3495" s="1" t="str">
        <f>TEXT(Sales_tbl[[#This Row],[Order Date]],"YYY")</f>
        <v>2016</v>
      </c>
      <c r="H3495" t="s">
        <v>27</v>
      </c>
      <c r="I3495">
        <v>6</v>
      </c>
      <c r="J3495" s="4">
        <v>53.35</v>
      </c>
      <c r="K3495" s="4">
        <v>320.10000000000002</v>
      </c>
    </row>
    <row r="3496" spans="1:11" x14ac:dyDescent="0.25">
      <c r="A3496" t="s">
        <v>9</v>
      </c>
      <c r="B3496" t="s">
        <v>21</v>
      </c>
      <c r="C3496" t="s">
        <v>11</v>
      </c>
      <c r="D3496" t="s">
        <v>23</v>
      </c>
      <c r="E3496" s="1">
        <v>42624</v>
      </c>
      <c r="F3496" s="1" t="str">
        <f>TEXT(Sales_tbl[[#This Row],[Order Date]],"MMM")</f>
        <v>Sep</v>
      </c>
      <c r="G3496" s="1" t="str">
        <f>TEXT(Sales_tbl[[#This Row],[Order Date]],"YYY")</f>
        <v>2016</v>
      </c>
      <c r="H3496" t="s">
        <v>13</v>
      </c>
      <c r="I3496">
        <v>8</v>
      </c>
      <c r="J3496" s="4">
        <v>12.42</v>
      </c>
      <c r="K3496" s="4">
        <v>99.36</v>
      </c>
    </row>
    <row r="3497" spans="1:11" x14ac:dyDescent="0.25">
      <c r="A3497" t="s">
        <v>25</v>
      </c>
      <c r="B3497" t="s">
        <v>17</v>
      </c>
      <c r="C3497" t="s">
        <v>18</v>
      </c>
      <c r="D3497" t="s">
        <v>456</v>
      </c>
      <c r="E3497" s="1">
        <v>42624</v>
      </c>
      <c r="F3497" s="1" t="str">
        <f>TEXT(Sales_tbl[[#This Row],[Order Date]],"MMM")</f>
        <v>Sep</v>
      </c>
      <c r="G3497" s="1" t="str">
        <f>TEXT(Sales_tbl[[#This Row],[Order Date]],"YYY")</f>
        <v>2016</v>
      </c>
      <c r="H3497" t="s">
        <v>24</v>
      </c>
      <c r="I3497">
        <v>2</v>
      </c>
      <c r="J3497" s="4">
        <v>17.829999999999998</v>
      </c>
      <c r="K3497" s="4">
        <v>35.659999999999997</v>
      </c>
    </row>
    <row r="3498" spans="1:11" x14ac:dyDescent="0.25">
      <c r="A3498" t="s">
        <v>9</v>
      </c>
      <c r="B3498" t="s">
        <v>14</v>
      </c>
      <c r="C3498" t="s">
        <v>11</v>
      </c>
      <c r="D3498" t="s">
        <v>181</v>
      </c>
      <c r="E3498" s="1">
        <v>42624</v>
      </c>
      <c r="F3498" s="1" t="str">
        <f>TEXT(Sales_tbl[[#This Row],[Order Date]],"MMM")</f>
        <v>Sep</v>
      </c>
      <c r="G3498" s="1" t="str">
        <f>TEXT(Sales_tbl[[#This Row],[Order Date]],"YYY")</f>
        <v>2016</v>
      </c>
      <c r="H3498" t="s">
        <v>13</v>
      </c>
      <c r="I3498">
        <v>4</v>
      </c>
      <c r="J3498" s="4">
        <v>12.42</v>
      </c>
      <c r="K3498" s="4">
        <v>49.68</v>
      </c>
    </row>
    <row r="3499" spans="1:11" x14ac:dyDescent="0.25">
      <c r="A3499" t="s">
        <v>25</v>
      </c>
      <c r="B3499" t="s">
        <v>122</v>
      </c>
      <c r="C3499" t="s">
        <v>18</v>
      </c>
      <c r="D3499" t="s">
        <v>288</v>
      </c>
      <c r="E3499" s="1">
        <v>42624</v>
      </c>
      <c r="F3499" s="1" t="str">
        <f>TEXT(Sales_tbl[[#This Row],[Order Date]],"MMM")</f>
        <v>Sep</v>
      </c>
      <c r="G3499" s="1" t="str">
        <f>TEXT(Sales_tbl[[#This Row],[Order Date]],"YYY")</f>
        <v>2016</v>
      </c>
      <c r="H3499" t="s">
        <v>24</v>
      </c>
      <c r="I3499">
        <v>6</v>
      </c>
      <c r="J3499" s="4">
        <v>17.829999999999998</v>
      </c>
      <c r="K3499" s="4">
        <v>106.97999999999999</v>
      </c>
    </row>
    <row r="3500" spans="1:11" x14ac:dyDescent="0.25">
      <c r="A3500" t="s">
        <v>9</v>
      </c>
      <c r="B3500" t="s">
        <v>14</v>
      </c>
      <c r="C3500" t="s">
        <v>11</v>
      </c>
      <c r="D3500" t="s">
        <v>353</v>
      </c>
      <c r="E3500" s="1">
        <v>42624</v>
      </c>
      <c r="F3500" s="1" t="str">
        <f>TEXT(Sales_tbl[[#This Row],[Order Date]],"MMM")</f>
        <v>Sep</v>
      </c>
      <c r="G3500" s="1" t="str">
        <f>TEXT(Sales_tbl[[#This Row],[Order Date]],"YYY")</f>
        <v>2016</v>
      </c>
      <c r="H3500" t="s">
        <v>27</v>
      </c>
      <c r="I3500">
        <v>6</v>
      </c>
      <c r="J3500" s="4">
        <v>53.35</v>
      </c>
      <c r="K3500" s="4">
        <v>320.10000000000002</v>
      </c>
    </row>
    <row r="3501" spans="1:11" x14ac:dyDescent="0.25">
      <c r="A3501" t="s">
        <v>9</v>
      </c>
      <c r="B3501" t="s">
        <v>10</v>
      </c>
      <c r="C3501" t="s">
        <v>11</v>
      </c>
      <c r="D3501" t="s">
        <v>104</v>
      </c>
      <c r="E3501" s="1">
        <v>42624</v>
      </c>
      <c r="F3501" s="1" t="str">
        <f>TEXT(Sales_tbl[[#This Row],[Order Date]],"MMM")</f>
        <v>Sep</v>
      </c>
      <c r="G3501" s="1" t="str">
        <f>TEXT(Sales_tbl[[#This Row],[Order Date]],"YYY")</f>
        <v>2016</v>
      </c>
      <c r="H3501" t="s">
        <v>24</v>
      </c>
      <c r="I3501">
        <v>3</v>
      </c>
      <c r="J3501" s="4">
        <v>17.829999999999998</v>
      </c>
      <c r="K3501" s="4">
        <v>53.489999999999995</v>
      </c>
    </row>
    <row r="3502" spans="1:11" x14ac:dyDescent="0.25">
      <c r="A3502" t="s">
        <v>25</v>
      </c>
      <c r="B3502" t="s">
        <v>52</v>
      </c>
      <c r="C3502" t="s">
        <v>18</v>
      </c>
      <c r="D3502" t="s">
        <v>237</v>
      </c>
      <c r="E3502" s="1">
        <v>42624</v>
      </c>
      <c r="F3502" s="1" t="str">
        <f>TEXT(Sales_tbl[[#This Row],[Order Date]],"MMM")</f>
        <v>Sep</v>
      </c>
      <c r="G3502" s="1" t="str">
        <f>TEXT(Sales_tbl[[#This Row],[Order Date]],"YYY")</f>
        <v>2016</v>
      </c>
      <c r="H3502" t="s">
        <v>13</v>
      </c>
      <c r="I3502">
        <v>1</v>
      </c>
      <c r="J3502" s="4">
        <v>12.42</v>
      </c>
      <c r="K3502" s="4">
        <v>12.42</v>
      </c>
    </row>
    <row r="3503" spans="1:11" x14ac:dyDescent="0.25">
      <c r="A3503" t="s">
        <v>46</v>
      </c>
      <c r="B3503" t="s">
        <v>10</v>
      </c>
      <c r="C3503" t="s">
        <v>11</v>
      </c>
      <c r="D3503" t="s">
        <v>260</v>
      </c>
      <c r="E3503" s="1">
        <v>42624</v>
      </c>
      <c r="F3503" s="1" t="str">
        <f>TEXT(Sales_tbl[[#This Row],[Order Date]],"MMM")</f>
        <v>Sep</v>
      </c>
      <c r="G3503" s="1" t="str">
        <f>TEXT(Sales_tbl[[#This Row],[Order Date]],"YYY")</f>
        <v>2016</v>
      </c>
      <c r="H3503" t="s">
        <v>27</v>
      </c>
      <c r="I3503">
        <v>5</v>
      </c>
      <c r="J3503" s="4">
        <v>53.35</v>
      </c>
      <c r="K3503" s="4">
        <v>266.75</v>
      </c>
    </row>
    <row r="3504" spans="1:11" x14ac:dyDescent="0.25">
      <c r="A3504" t="s">
        <v>30</v>
      </c>
      <c r="B3504" t="s">
        <v>10</v>
      </c>
      <c r="C3504" t="s">
        <v>11</v>
      </c>
      <c r="D3504" t="s">
        <v>208</v>
      </c>
      <c r="E3504" s="1">
        <v>42625</v>
      </c>
      <c r="F3504" s="1" t="str">
        <f>TEXT(Sales_tbl[[#This Row],[Order Date]],"MMM")</f>
        <v>Sep</v>
      </c>
      <c r="G3504" s="1" t="str">
        <f>TEXT(Sales_tbl[[#This Row],[Order Date]],"YYY")</f>
        <v>2016</v>
      </c>
      <c r="H3504" t="s">
        <v>24</v>
      </c>
      <c r="I3504">
        <v>10</v>
      </c>
      <c r="J3504" s="4">
        <v>17.829999999999998</v>
      </c>
      <c r="K3504" s="4">
        <v>178.29999999999998</v>
      </c>
    </row>
    <row r="3505" spans="1:11" x14ac:dyDescent="0.25">
      <c r="A3505" t="s">
        <v>9</v>
      </c>
      <c r="B3505" t="s">
        <v>21</v>
      </c>
      <c r="C3505" t="s">
        <v>11</v>
      </c>
      <c r="D3505" t="s">
        <v>348</v>
      </c>
      <c r="E3505" s="1">
        <v>42625</v>
      </c>
      <c r="F3505" s="1" t="str">
        <f>TEXT(Sales_tbl[[#This Row],[Order Date]],"MMM")</f>
        <v>Sep</v>
      </c>
      <c r="G3505" s="1" t="str">
        <f>TEXT(Sales_tbl[[#This Row],[Order Date]],"YYY")</f>
        <v>2016</v>
      </c>
      <c r="H3505" t="s">
        <v>24</v>
      </c>
      <c r="I3505">
        <v>2</v>
      </c>
      <c r="J3505" s="4">
        <v>17.829999999999998</v>
      </c>
      <c r="K3505" s="4">
        <v>35.659999999999997</v>
      </c>
    </row>
    <row r="3506" spans="1:11" x14ac:dyDescent="0.25">
      <c r="A3506" t="s">
        <v>16</v>
      </c>
      <c r="B3506" t="s">
        <v>34</v>
      </c>
      <c r="C3506" t="s">
        <v>18</v>
      </c>
      <c r="D3506" t="s">
        <v>526</v>
      </c>
      <c r="E3506" s="1">
        <v>42625</v>
      </c>
      <c r="F3506" s="1" t="str">
        <f>TEXT(Sales_tbl[[#This Row],[Order Date]],"MMM")</f>
        <v>Sep</v>
      </c>
      <c r="G3506" s="1" t="str">
        <f>TEXT(Sales_tbl[[#This Row],[Order Date]],"YYY")</f>
        <v>2016</v>
      </c>
      <c r="H3506" t="s">
        <v>24</v>
      </c>
      <c r="I3506">
        <v>8</v>
      </c>
      <c r="J3506" s="4">
        <v>17.829999999999998</v>
      </c>
      <c r="K3506" s="4">
        <v>142.63999999999999</v>
      </c>
    </row>
    <row r="3507" spans="1:11" x14ac:dyDescent="0.25">
      <c r="A3507" t="s">
        <v>25</v>
      </c>
      <c r="B3507" t="s">
        <v>52</v>
      </c>
      <c r="C3507" t="s">
        <v>18</v>
      </c>
      <c r="D3507" t="s">
        <v>259</v>
      </c>
      <c r="E3507" s="1">
        <v>42625</v>
      </c>
      <c r="F3507" s="1" t="str">
        <f>TEXT(Sales_tbl[[#This Row],[Order Date]],"MMM")</f>
        <v>Sep</v>
      </c>
      <c r="G3507" s="1" t="str">
        <f>TEXT(Sales_tbl[[#This Row],[Order Date]],"YYY")</f>
        <v>2016</v>
      </c>
      <c r="H3507" t="s">
        <v>27</v>
      </c>
      <c r="I3507">
        <v>6</v>
      </c>
      <c r="J3507" s="4">
        <v>53.35</v>
      </c>
      <c r="K3507" s="4">
        <v>320.10000000000002</v>
      </c>
    </row>
    <row r="3508" spans="1:11" x14ac:dyDescent="0.25">
      <c r="A3508" t="s">
        <v>9</v>
      </c>
      <c r="B3508" t="s">
        <v>10</v>
      </c>
      <c r="C3508" t="s">
        <v>11</v>
      </c>
      <c r="D3508" t="s">
        <v>527</v>
      </c>
      <c r="E3508" s="1">
        <v>42625</v>
      </c>
      <c r="F3508" s="1" t="str">
        <f>TEXT(Sales_tbl[[#This Row],[Order Date]],"MMM")</f>
        <v>Sep</v>
      </c>
      <c r="G3508" s="1" t="str">
        <f>TEXT(Sales_tbl[[#This Row],[Order Date]],"YYY")</f>
        <v>2016</v>
      </c>
      <c r="H3508" t="s">
        <v>13</v>
      </c>
      <c r="I3508">
        <v>1</v>
      </c>
      <c r="J3508" s="4">
        <v>12.42</v>
      </c>
      <c r="K3508" s="4">
        <v>12.42</v>
      </c>
    </row>
    <row r="3509" spans="1:11" x14ac:dyDescent="0.25">
      <c r="A3509" t="s">
        <v>9</v>
      </c>
      <c r="B3509" t="s">
        <v>21</v>
      </c>
      <c r="C3509" t="s">
        <v>11</v>
      </c>
      <c r="D3509" t="s">
        <v>300</v>
      </c>
      <c r="E3509" s="1">
        <v>42625</v>
      </c>
      <c r="F3509" s="1" t="str">
        <f>TEXT(Sales_tbl[[#This Row],[Order Date]],"MMM")</f>
        <v>Sep</v>
      </c>
      <c r="G3509" s="1" t="str">
        <f>TEXT(Sales_tbl[[#This Row],[Order Date]],"YYY")</f>
        <v>2016</v>
      </c>
      <c r="H3509" t="s">
        <v>24</v>
      </c>
      <c r="I3509">
        <v>4</v>
      </c>
      <c r="J3509" s="4">
        <v>17.829999999999998</v>
      </c>
      <c r="K3509" s="4">
        <v>71.319999999999993</v>
      </c>
    </row>
    <row r="3510" spans="1:11" x14ac:dyDescent="0.25">
      <c r="A3510" t="s">
        <v>25</v>
      </c>
      <c r="B3510" t="s">
        <v>34</v>
      </c>
      <c r="C3510" t="s">
        <v>18</v>
      </c>
      <c r="D3510" t="s">
        <v>301</v>
      </c>
      <c r="E3510" s="1">
        <v>42625</v>
      </c>
      <c r="F3510" s="1" t="str">
        <f>TEXT(Sales_tbl[[#This Row],[Order Date]],"MMM")</f>
        <v>Sep</v>
      </c>
      <c r="G3510" s="1" t="str">
        <f>TEXT(Sales_tbl[[#This Row],[Order Date]],"YYY")</f>
        <v>2016</v>
      </c>
      <c r="H3510" t="s">
        <v>24</v>
      </c>
      <c r="I3510">
        <v>3</v>
      </c>
      <c r="J3510" s="4">
        <v>17.829999999999998</v>
      </c>
      <c r="K3510" s="4">
        <v>53.489999999999995</v>
      </c>
    </row>
    <row r="3511" spans="1:11" x14ac:dyDescent="0.25">
      <c r="A3511" t="s">
        <v>25</v>
      </c>
      <c r="B3511" t="s">
        <v>17</v>
      </c>
      <c r="C3511" t="s">
        <v>18</v>
      </c>
      <c r="D3511" t="s">
        <v>369</v>
      </c>
      <c r="E3511" s="1">
        <v>42625</v>
      </c>
      <c r="F3511" s="1" t="str">
        <f>TEXT(Sales_tbl[[#This Row],[Order Date]],"MMM")</f>
        <v>Sep</v>
      </c>
      <c r="G3511" s="1" t="str">
        <f>TEXT(Sales_tbl[[#This Row],[Order Date]],"YYY")</f>
        <v>2016</v>
      </c>
      <c r="H3511" t="s">
        <v>13</v>
      </c>
      <c r="I3511">
        <v>10</v>
      </c>
      <c r="J3511" s="4">
        <v>12.42</v>
      </c>
      <c r="K3511" s="4">
        <v>124.2</v>
      </c>
    </row>
    <row r="3512" spans="1:11" x14ac:dyDescent="0.25">
      <c r="A3512" t="s">
        <v>9</v>
      </c>
      <c r="B3512" t="s">
        <v>10</v>
      </c>
      <c r="C3512" t="s">
        <v>11</v>
      </c>
      <c r="D3512" t="s">
        <v>367</v>
      </c>
      <c r="E3512" s="1">
        <v>42625</v>
      </c>
      <c r="F3512" s="1" t="str">
        <f>TEXT(Sales_tbl[[#This Row],[Order Date]],"MMM")</f>
        <v>Sep</v>
      </c>
      <c r="G3512" s="1" t="str">
        <f>TEXT(Sales_tbl[[#This Row],[Order Date]],"YYY")</f>
        <v>2016</v>
      </c>
      <c r="H3512" t="s">
        <v>13</v>
      </c>
      <c r="I3512">
        <v>1</v>
      </c>
      <c r="J3512" s="4">
        <v>12.42</v>
      </c>
      <c r="K3512" s="4">
        <v>12.42</v>
      </c>
    </row>
    <row r="3513" spans="1:11" x14ac:dyDescent="0.25">
      <c r="A3513" t="s">
        <v>9</v>
      </c>
      <c r="B3513" t="s">
        <v>10</v>
      </c>
      <c r="C3513" t="s">
        <v>11</v>
      </c>
      <c r="D3513" t="s">
        <v>44</v>
      </c>
      <c r="E3513" s="1">
        <v>42625</v>
      </c>
      <c r="F3513" s="1" t="str">
        <f>TEXT(Sales_tbl[[#This Row],[Order Date]],"MMM")</f>
        <v>Sep</v>
      </c>
      <c r="G3513" s="1" t="str">
        <f>TEXT(Sales_tbl[[#This Row],[Order Date]],"YYY")</f>
        <v>2016</v>
      </c>
      <c r="H3513" t="s">
        <v>24</v>
      </c>
      <c r="I3513">
        <v>9</v>
      </c>
      <c r="J3513" s="4">
        <v>17.829999999999998</v>
      </c>
      <c r="K3513" s="4">
        <v>160.46999999999997</v>
      </c>
    </row>
    <row r="3514" spans="1:11" x14ac:dyDescent="0.25">
      <c r="A3514" t="s">
        <v>9</v>
      </c>
      <c r="B3514" t="s">
        <v>14</v>
      </c>
      <c r="C3514" t="s">
        <v>11</v>
      </c>
      <c r="D3514" t="s">
        <v>417</v>
      </c>
      <c r="E3514" s="1">
        <v>42625</v>
      </c>
      <c r="F3514" s="1" t="str">
        <f>TEXT(Sales_tbl[[#This Row],[Order Date]],"MMM")</f>
        <v>Sep</v>
      </c>
      <c r="G3514" s="1" t="str">
        <f>TEXT(Sales_tbl[[#This Row],[Order Date]],"YYY")</f>
        <v>2016</v>
      </c>
      <c r="H3514" t="s">
        <v>20</v>
      </c>
      <c r="I3514">
        <v>3</v>
      </c>
      <c r="J3514" s="4">
        <v>16.32</v>
      </c>
      <c r="K3514" s="4">
        <v>48.96</v>
      </c>
    </row>
    <row r="3515" spans="1:11" x14ac:dyDescent="0.25">
      <c r="A3515" t="s">
        <v>16</v>
      </c>
      <c r="B3515" t="s">
        <v>52</v>
      </c>
      <c r="C3515" t="s">
        <v>18</v>
      </c>
      <c r="D3515" t="s">
        <v>292</v>
      </c>
      <c r="E3515" s="1">
        <v>42625</v>
      </c>
      <c r="F3515" s="1" t="str">
        <f>TEXT(Sales_tbl[[#This Row],[Order Date]],"MMM")</f>
        <v>Sep</v>
      </c>
      <c r="G3515" s="1" t="str">
        <f>TEXT(Sales_tbl[[#This Row],[Order Date]],"YYY")</f>
        <v>2016</v>
      </c>
      <c r="H3515" t="s">
        <v>13</v>
      </c>
      <c r="I3515">
        <v>6</v>
      </c>
      <c r="J3515" s="4">
        <v>12.42</v>
      </c>
      <c r="K3515" s="4">
        <v>74.52</v>
      </c>
    </row>
    <row r="3516" spans="1:11" x14ac:dyDescent="0.25">
      <c r="A3516" t="s">
        <v>9</v>
      </c>
      <c r="B3516" t="s">
        <v>68</v>
      </c>
      <c r="C3516" t="s">
        <v>11</v>
      </c>
      <c r="D3516" t="s">
        <v>485</v>
      </c>
      <c r="E3516" s="1">
        <v>42625</v>
      </c>
      <c r="F3516" s="1" t="str">
        <f>TEXT(Sales_tbl[[#This Row],[Order Date]],"MMM")</f>
        <v>Sep</v>
      </c>
      <c r="G3516" s="1" t="str">
        <f>TEXT(Sales_tbl[[#This Row],[Order Date]],"YYY")</f>
        <v>2016</v>
      </c>
      <c r="H3516" t="s">
        <v>27</v>
      </c>
      <c r="I3516">
        <v>4</v>
      </c>
      <c r="J3516" s="4">
        <v>53.35</v>
      </c>
      <c r="K3516" s="4">
        <v>213.4</v>
      </c>
    </row>
    <row r="3517" spans="1:11" x14ac:dyDescent="0.25">
      <c r="A3517" t="s">
        <v>9</v>
      </c>
      <c r="B3517" t="s">
        <v>21</v>
      </c>
      <c r="C3517" t="s">
        <v>11</v>
      </c>
      <c r="D3517" t="s">
        <v>236</v>
      </c>
      <c r="E3517" s="1">
        <v>42625</v>
      </c>
      <c r="F3517" s="1" t="str">
        <f>TEXT(Sales_tbl[[#This Row],[Order Date]],"MMM")</f>
        <v>Sep</v>
      </c>
      <c r="G3517" s="1" t="str">
        <f>TEXT(Sales_tbl[[#This Row],[Order Date]],"YYY")</f>
        <v>2016</v>
      </c>
      <c r="H3517" t="s">
        <v>13</v>
      </c>
      <c r="I3517">
        <v>7</v>
      </c>
      <c r="J3517" s="4">
        <v>12.42</v>
      </c>
      <c r="K3517" s="4">
        <v>86.94</v>
      </c>
    </row>
    <row r="3518" spans="1:11" x14ac:dyDescent="0.25">
      <c r="A3518" t="s">
        <v>9</v>
      </c>
      <c r="B3518" t="s">
        <v>14</v>
      </c>
      <c r="C3518" t="s">
        <v>11</v>
      </c>
      <c r="D3518" t="s">
        <v>405</v>
      </c>
      <c r="E3518" s="1">
        <v>42625</v>
      </c>
      <c r="F3518" s="1" t="str">
        <f>TEXT(Sales_tbl[[#This Row],[Order Date]],"MMM")</f>
        <v>Sep</v>
      </c>
      <c r="G3518" s="1" t="str">
        <f>TEXT(Sales_tbl[[#This Row],[Order Date]],"YYY")</f>
        <v>2016</v>
      </c>
      <c r="H3518" t="s">
        <v>13</v>
      </c>
      <c r="I3518">
        <v>1</v>
      </c>
      <c r="J3518" s="4">
        <v>12.42</v>
      </c>
      <c r="K3518" s="4">
        <v>12.42</v>
      </c>
    </row>
    <row r="3519" spans="1:11" x14ac:dyDescent="0.25">
      <c r="A3519" t="s">
        <v>16</v>
      </c>
      <c r="B3519" t="s">
        <v>17</v>
      </c>
      <c r="C3519" t="s">
        <v>18</v>
      </c>
      <c r="D3519" t="s">
        <v>174</v>
      </c>
      <c r="E3519" s="1">
        <v>42625</v>
      </c>
      <c r="F3519" s="1" t="str">
        <f>TEXT(Sales_tbl[[#This Row],[Order Date]],"MMM")</f>
        <v>Sep</v>
      </c>
      <c r="G3519" s="1" t="str">
        <f>TEXT(Sales_tbl[[#This Row],[Order Date]],"YYY")</f>
        <v>2016</v>
      </c>
      <c r="H3519" t="s">
        <v>13</v>
      </c>
      <c r="I3519">
        <v>8</v>
      </c>
      <c r="J3519" s="4">
        <v>12.42</v>
      </c>
      <c r="K3519" s="4">
        <v>99.36</v>
      </c>
    </row>
    <row r="3520" spans="1:11" x14ac:dyDescent="0.25">
      <c r="A3520" t="s">
        <v>25</v>
      </c>
      <c r="B3520" t="s">
        <v>34</v>
      </c>
      <c r="C3520" t="s">
        <v>18</v>
      </c>
      <c r="D3520" t="s">
        <v>267</v>
      </c>
      <c r="E3520" s="1">
        <v>42625</v>
      </c>
      <c r="F3520" s="1" t="str">
        <f>TEXT(Sales_tbl[[#This Row],[Order Date]],"MMM")</f>
        <v>Sep</v>
      </c>
      <c r="G3520" s="1" t="str">
        <f>TEXT(Sales_tbl[[#This Row],[Order Date]],"YYY")</f>
        <v>2016</v>
      </c>
      <c r="H3520" t="s">
        <v>20</v>
      </c>
      <c r="I3520">
        <v>1</v>
      </c>
      <c r="J3520" s="4">
        <v>16.32</v>
      </c>
      <c r="K3520" s="4">
        <v>16.32</v>
      </c>
    </row>
    <row r="3521" spans="1:11" x14ac:dyDescent="0.25">
      <c r="A3521" t="s">
        <v>16</v>
      </c>
      <c r="B3521" t="s">
        <v>52</v>
      </c>
      <c r="C3521" t="s">
        <v>18</v>
      </c>
      <c r="D3521" t="s">
        <v>259</v>
      </c>
      <c r="E3521" s="1">
        <v>42626</v>
      </c>
      <c r="F3521" s="1" t="str">
        <f>TEXT(Sales_tbl[[#This Row],[Order Date]],"MMM")</f>
        <v>Sep</v>
      </c>
      <c r="G3521" s="1" t="str">
        <f>TEXT(Sales_tbl[[#This Row],[Order Date]],"YYY")</f>
        <v>2016</v>
      </c>
      <c r="H3521" t="s">
        <v>27</v>
      </c>
      <c r="I3521">
        <v>9</v>
      </c>
      <c r="J3521" s="4">
        <v>53.35</v>
      </c>
      <c r="K3521" s="4">
        <v>480.15000000000003</v>
      </c>
    </row>
    <row r="3522" spans="1:11" x14ac:dyDescent="0.25">
      <c r="A3522" t="s">
        <v>9</v>
      </c>
      <c r="B3522" t="s">
        <v>14</v>
      </c>
      <c r="C3522" t="s">
        <v>11</v>
      </c>
      <c r="D3522" t="s">
        <v>293</v>
      </c>
      <c r="E3522" s="1">
        <v>42626</v>
      </c>
      <c r="F3522" s="1" t="str">
        <f>TEXT(Sales_tbl[[#This Row],[Order Date]],"MMM")</f>
        <v>Sep</v>
      </c>
      <c r="G3522" s="1" t="str">
        <f>TEXT(Sales_tbl[[#This Row],[Order Date]],"YYY")</f>
        <v>2016</v>
      </c>
      <c r="H3522" t="s">
        <v>13</v>
      </c>
      <c r="I3522">
        <v>7</v>
      </c>
      <c r="J3522" s="4">
        <v>12.42</v>
      </c>
      <c r="K3522" s="4">
        <v>86.94</v>
      </c>
    </row>
    <row r="3523" spans="1:11" x14ac:dyDescent="0.25">
      <c r="A3523" t="s">
        <v>16</v>
      </c>
      <c r="B3523" t="s">
        <v>17</v>
      </c>
      <c r="C3523" t="s">
        <v>18</v>
      </c>
      <c r="D3523" t="s">
        <v>489</v>
      </c>
      <c r="E3523" s="1">
        <v>42626</v>
      </c>
      <c r="F3523" s="1" t="str">
        <f>TEXT(Sales_tbl[[#This Row],[Order Date]],"MMM")</f>
        <v>Sep</v>
      </c>
      <c r="G3523" s="1" t="str">
        <f>TEXT(Sales_tbl[[#This Row],[Order Date]],"YYY")</f>
        <v>2016</v>
      </c>
      <c r="H3523" t="s">
        <v>24</v>
      </c>
      <c r="I3523">
        <v>3</v>
      </c>
      <c r="J3523" s="4">
        <v>17.829999999999998</v>
      </c>
      <c r="K3523" s="4">
        <v>53.489999999999995</v>
      </c>
    </row>
    <row r="3524" spans="1:11" x14ac:dyDescent="0.25">
      <c r="A3524" t="s">
        <v>30</v>
      </c>
      <c r="B3524" t="s">
        <v>14</v>
      </c>
      <c r="C3524" t="s">
        <v>11</v>
      </c>
      <c r="D3524" t="s">
        <v>322</v>
      </c>
      <c r="E3524" s="1">
        <v>42626</v>
      </c>
      <c r="F3524" s="1" t="str">
        <f>TEXT(Sales_tbl[[#This Row],[Order Date]],"MMM")</f>
        <v>Sep</v>
      </c>
      <c r="G3524" s="1" t="str">
        <f>TEXT(Sales_tbl[[#This Row],[Order Date]],"YYY")</f>
        <v>2016</v>
      </c>
      <c r="H3524" t="s">
        <v>24</v>
      </c>
      <c r="I3524">
        <v>4</v>
      </c>
      <c r="J3524" s="4">
        <v>17.829999999999998</v>
      </c>
      <c r="K3524" s="4">
        <v>71.319999999999993</v>
      </c>
    </row>
    <row r="3525" spans="1:11" x14ac:dyDescent="0.25">
      <c r="A3525" t="s">
        <v>9</v>
      </c>
      <c r="B3525" t="s">
        <v>10</v>
      </c>
      <c r="C3525" t="s">
        <v>11</v>
      </c>
      <c r="D3525" t="s">
        <v>532</v>
      </c>
      <c r="E3525" s="1">
        <v>42626</v>
      </c>
      <c r="F3525" s="1" t="str">
        <f>TEXT(Sales_tbl[[#This Row],[Order Date]],"MMM")</f>
        <v>Sep</v>
      </c>
      <c r="G3525" s="1" t="str">
        <f>TEXT(Sales_tbl[[#This Row],[Order Date]],"YYY")</f>
        <v>2016</v>
      </c>
      <c r="H3525" t="s">
        <v>24</v>
      </c>
      <c r="I3525">
        <v>8</v>
      </c>
      <c r="J3525" s="4">
        <v>17.829999999999998</v>
      </c>
      <c r="K3525" s="4">
        <v>142.63999999999999</v>
      </c>
    </row>
    <row r="3526" spans="1:11" x14ac:dyDescent="0.25">
      <c r="A3526" t="s">
        <v>9</v>
      </c>
      <c r="B3526" t="s">
        <v>14</v>
      </c>
      <c r="C3526" t="s">
        <v>11</v>
      </c>
      <c r="D3526" t="s">
        <v>389</v>
      </c>
      <c r="E3526" s="1">
        <v>42626</v>
      </c>
      <c r="F3526" s="1" t="str">
        <f>TEXT(Sales_tbl[[#This Row],[Order Date]],"MMM")</f>
        <v>Sep</v>
      </c>
      <c r="G3526" s="1" t="str">
        <f>TEXT(Sales_tbl[[#This Row],[Order Date]],"YYY")</f>
        <v>2016</v>
      </c>
      <c r="H3526" t="s">
        <v>24</v>
      </c>
      <c r="I3526">
        <v>6</v>
      </c>
      <c r="J3526" s="4">
        <v>17.829999999999998</v>
      </c>
      <c r="K3526" s="4">
        <v>106.97999999999999</v>
      </c>
    </row>
    <row r="3527" spans="1:11" x14ac:dyDescent="0.25">
      <c r="A3527" t="s">
        <v>16</v>
      </c>
      <c r="B3527" t="s">
        <v>17</v>
      </c>
      <c r="C3527" t="s">
        <v>18</v>
      </c>
      <c r="D3527" t="s">
        <v>394</v>
      </c>
      <c r="E3527" s="1">
        <v>42626</v>
      </c>
      <c r="F3527" s="1" t="str">
        <f>TEXT(Sales_tbl[[#This Row],[Order Date]],"MMM")</f>
        <v>Sep</v>
      </c>
      <c r="G3527" s="1" t="str">
        <f>TEXT(Sales_tbl[[#This Row],[Order Date]],"YYY")</f>
        <v>2016</v>
      </c>
      <c r="H3527" t="s">
        <v>13</v>
      </c>
      <c r="I3527">
        <v>1</v>
      </c>
      <c r="J3527" s="4">
        <v>12.42</v>
      </c>
      <c r="K3527" s="4">
        <v>12.42</v>
      </c>
    </row>
    <row r="3528" spans="1:11" x14ac:dyDescent="0.25">
      <c r="A3528" t="s">
        <v>46</v>
      </c>
      <c r="B3528" t="s">
        <v>14</v>
      </c>
      <c r="C3528" t="s">
        <v>11</v>
      </c>
      <c r="D3528" t="s">
        <v>92</v>
      </c>
      <c r="E3528" s="1">
        <v>42626</v>
      </c>
      <c r="F3528" s="1" t="str">
        <f>TEXT(Sales_tbl[[#This Row],[Order Date]],"MMM")</f>
        <v>Sep</v>
      </c>
      <c r="G3528" s="1" t="str">
        <f>TEXT(Sales_tbl[[#This Row],[Order Date]],"YYY")</f>
        <v>2016</v>
      </c>
      <c r="H3528" t="s">
        <v>27</v>
      </c>
      <c r="I3528">
        <v>3</v>
      </c>
      <c r="J3528" s="4">
        <v>53.35</v>
      </c>
      <c r="K3528" s="4">
        <v>160.05000000000001</v>
      </c>
    </row>
    <row r="3529" spans="1:11" x14ac:dyDescent="0.25">
      <c r="A3529" t="s">
        <v>25</v>
      </c>
      <c r="B3529" t="s">
        <v>52</v>
      </c>
      <c r="C3529" t="s">
        <v>18</v>
      </c>
      <c r="D3529" t="s">
        <v>115</v>
      </c>
      <c r="E3529" s="1">
        <v>42626</v>
      </c>
      <c r="F3529" s="1" t="str">
        <f>TEXT(Sales_tbl[[#This Row],[Order Date]],"MMM")</f>
        <v>Sep</v>
      </c>
      <c r="G3529" s="1" t="str">
        <f>TEXT(Sales_tbl[[#This Row],[Order Date]],"YYY")</f>
        <v>2016</v>
      </c>
      <c r="H3529" t="s">
        <v>27</v>
      </c>
      <c r="I3529">
        <v>9</v>
      </c>
      <c r="J3529" s="4">
        <v>53.35</v>
      </c>
      <c r="K3529" s="4">
        <v>480.15000000000003</v>
      </c>
    </row>
    <row r="3530" spans="1:11" x14ac:dyDescent="0.25">
      <c r="A3530" t="s">
        <v>9</v>
      </c>
      <c r="B3530" t="s">
        <v>21</v>
      </c>
      <c r="C3530" t="s">
        <v>11</v>
      </c>
      <c r="D3530" t="s">
        <v>504</v>
      </c>
      <c r="E3530" s="1">
        <v>42626</v>
      </c>
      <c r="F3530" s="1" t="str">
        <f>TEXT(Sales_tbl[[#This Row],[Order Date]],"MMM")</f>
        <v>Sep</v>
      </c>
      <c r="G3530" s="1" t="str">
        <f>TEXT(Sales_tbl[[#This Row],[Order Date]],"YYY")</f>
        <v>2016</v>
      </c>
      <c r="H3530" t="s">
        <v>24</v>
      </c>
      <c r="I3530">
        <v>2</v>
      </c>
      <c r="J3530" s="4">
        <v>17.829999999999998</v>
      </c>
      <c r="K3530" s="4">
        <v>35.659999999999997</v>
      </c>
    </row>
    <row r="3531" spans="1:11" x14ac:dyDescent="0.25">
      <c r="A3531" t="s">
        <v>9</v>
      </c>
      <c r="B3531" t="s">
        <v>21</v>
      </c>
      <c r="C3531" t="s">
        <v>11</v>
      </c>
      <c r="D3531" t="s">
        <v>161</v>
      </c>
      <c r="E3531" s="1">
        <v>42626</v>
      </c>
      <c r="F3531" s="1" t="str">
        <f>TEXT(Sales_tbl[[#This Row],[Order Date]],"MMM")</f>
        <v>Sep</v>
      </c>
      <c r="G3531" s="1" t="str">
        <f>TEXT(Sales_tbl[[#This Row],[Order Date]],"YYY")</f>
        <v>2016</v>
      </c>
      <c r="H3531" t="s">
        <v>24</v>
      </c>
      <c r="I3531">
        <v>3</v>
      </c>
      <c r="J3531" s="4">
        <v>17.829999999999998</v>
      </c>
      <c r="K3531" s="4">
        <v>53.489999999999995</v>
      </c>
    </row>
    <row r="3532" spans="1:11" x14ac:dyDescent="0.25">
      <c r="A3532" t="s">
        <v>46</v>
      </c>
      <c r="B3532" t="s">
        <v>68</v>
      </c>
      <c r="C3532" t="s">
        <v>11</v>
      </c>
      <c r="D3532" t="s">
        <v>195</v>
      </c>
      <c r="E3532" s="1">
        <v>42627</v>
      </c>
      <c r="F3532" s="1" t="str">
        <f>TEXT(Sales_tbl[[#This Row],[Order Date]],"MMM")</f>
        <v>Sep</v>
      </c>
      <c r="G3532" s="1" t="str">
        <f>TEXT(Sales_tbl[[#This Row],[Order Date]],"YYY")</f>
        <v>2016</v>
      </c>
      <c r="H3532" t="s">
        <v>20</v>
      </c>
      <c r="I3532">
        <v>1</v>
      </c>
      <c r="J3532" s="4">
        <v>16.32</v>
      </c>
      <c r="K3532" s="4">
        <v>16.32</v>
      </c>
    </row>
    <row r="3533" spans="1:11" x14ac:dyDescent="0.25">
      <c r="A3533" t="s">
        <v>9</v>
      </c>
      <c r="B3533" t="s">
        <v>10</v>
      </c>
      <c r="C3533" t="s">
        <v>11</v>
      </c>
      <c r="D3533" t="s">
        <v>193</v>
      </c>
      <c r="E3533" s="1">
        <v>42627</v>
      </c>
      <c r="F3533" s="1" t="str">
        <f>TEXT(Sales_tbl[[#This Row],[Order Date]],"MMM")</f>
        <v>Sep</v>
      </c>
      <c r="G3533" s="1" t="str">
        <f>TEXT(Sales_tbl[[#This Row],[Order Date]],"YYY")</f>
        <v>2016</v>
      </c>
      <c r="H3533" t="s">
        <v>27</v>
      </c>
      <c r="I3533">
        <v>6</v>
      </c>
      <c r="J3533" s="4">
        <v>53.35</v>
      </c>
      <c r="K3533" s="4">
        <v>320.10000000000002</v>
      </c>
    </row>
    <row r="3534" spans="1:11" x14ac:dyDescent="0.25">
      <c r="A3534" t="s">
        <v>46</v>
      </c>
      <c r="B3534" t="s">
        <v>14</v>
      </c>
      <c r="C3534" t="s">
        <v>11</v>
      </c>
      <c r="D3534" t="s">
        <v>512</v>
      </c>
      <c r="E3534" s="1">
        <v>42627</v>
      </c>
      <c r="F3534" s="1" t="str">
        <f>TEXT(Sales_tbl[[#This Row],[Order Date]],"MMM")</f>
        <v>Sep</v>
      </c>
      <c r="G3534" s="1" t="str">
        <f>TEXT(Sales_tbl[[#This Row],[Order Date]],"YYY")</f>
        <v>2016</v>
      </c>
      <c r="H3534" t="s">
        <v>24</v>
      </c>
      <c r="I3534">
        <v>9</v>
      </c>
      <c r="J3534" s="4">
        <v>17.829999999999998</v>
      </c>
      <c r="K3534" s="4">
        <v>160.46999999999997</v>
      </c>
    </row>
    <row r="3535" spans="1:11" x14ac:dyDescent="0.25">
      <c r="A3535" t="s">
        <v>30</v>
      </c>
      <c r="B3535" t="s">
        <v>10</v>
      </c>
      <c r="C3535" t="s">
        <v>11</v>
      </c>
      <c r="D3535" t="s">
        <v>194</v>
      </c>
      <c r="E3535" s="1">
        <v>42627</v>
      </c>
      <c r="F3535" s="1" t="str">
        <f>TEXT(Sales_tbl[[#This Row],[Order Date]],"MMM")</f>
        <v>Sep</v>
      </c>
      <c r="G3535" s="1" t="str">
        <f>TEXT(Sales_tbl[[#This Row],[Order Date]],"YYY")</f>
        <v>2016</v>
      </c>
      <c r="H3535" t="s">
        <v>20</v>
      </c>
      <c r="I3535">
        <v>5</v>
      </c>
      <c r="J3535" s="4">
        <v>16.32</v>
      </c>
      <c r="K3535" s="4">
        <v>81.599999999999994</v>
      </c>
    </row>
    <row r="3536" spans="1:11" x14ac:dyDescent="0.25">
      <c r="A3536" t="s">
        <v>30</v>
      </c>
      <c r="B3536" t="s">
        <v>10</v>
      </c>
      <c r="C3536" t="s">
        <v>11</v>
      </c>
      <c r="D3536" t="s">
        <v>354</v>
      </c>
      <c r="E3536" s="1">
        <v>42627</v>
      </c>
      <c r="F3536" s="1" t="str">
        <f>TEXT(Sales_tbl[[#This Row],[Order Date]],"MMM")</f>
        <v>Sep</v>
      </c>
      <c r="G3536" s="1" t="str">
        <f>TEXT(Sales_tbl[[#This Row],[Order Date]],"YYY")</f>
        <v>2016</v>
      </c>
      <c r="H3536" t="s">
        <v>13</v>
      </c>
      <c r="I3536">
        <v>7</v>
      </c>
      <c r="J3536" s="4">
        <v>12.42</v>
      </c>
      <c r="K3536" s="4">
        <v>86.94</v>
      </c>
    </row>
    <row r="3537" spans="1:11" x14ac:dyDescent="0.25">
      <c r="A3537" t="s">
        <v>25</v>
      </c>
      <c r="B3537" t="s">
        <v>52</v>
      </c>
      <c r="C3537" t="s">
        <v>18</v>
      </c>
      <c r="D3537" t="s">
        <v>360</v>
      </c>
      <c r="E3537" s="1">
        <v>42627</v>
      </c>
      <c r="F3537" s="1" t="str">
        <f>TEXT(Sales_tbl[[#This Row],[Order Date]],"MMM")</f>
        <v>Sep</v>
      </c>
      <c r="G3537" s="1" t="str">
        <f>TEXT(Sales_tbl[[#This Row],[Order Date]],"YYY")</f>
        <v>2016</v>
      </c>
      <c r="H3537" t="s">
        <v>13</v>
      </c>
      <c r="I3537">
        <v>7</v>
      </c>
      <c r="J3537" s="4">
        <v>12.42</v>
      </c>
      <c r="K3537" s="4">
        <v>86.94</v>
      </c>
    </row>
    <row r="3538" spans="1:11" x14ac:dyDescent="0.25">
      <c r="A3538" t="s">
        <v>9</v>
      </c>
      <c r="B3538" t="s">
        <v>14</v>
      </c>
      <c r="C3538" t="s">
        <v>11</v>
      </c>
      <c r="D3538" t="s">
        <v>364</v>
      </c>
      <c r="E3538" s="1">
        <v>42627</v>
      </c>
      <c r="F3538" s="1" t="str">
        <f>TEXT(Sales_tbl[[#This Row],[Order Date]],"MMM")</f>
        <v>Sep</v>
      </c>
      <c r="G3538" s="1" t="str">
        <f>TEXT(Sales_tbl[[#This Row],[Order Date]],"YYY")</f>
        <v>2016</v>
      </c>
      <c r="H3538" t="s">
        <v>13</v>
      </c>
      <c r="I3538">
        <v>5</v>
      </c>
      <c r="J3538" s="4">
        <v>12.42</v>
      </c>
      <c r="K3538" s="4">
        <v>62.1</v>
      </c>
    </row>
    <row r="3539" spans="1:11" x14ac:dyDescent="0.25">
      <c r="A3539" t="s">
        <v>16</v>
      </c>
      <c r="B3539" t="s">
        <v>52</v>
      </c>
      <c r="C3539" t="s">
        <v>18</v>
      </c>
      <c r="D3539" t="s">
        <v>138</v>
      </c>
      <c r="E3539" s="1">
        <v>42627</v>
      </c>
      <c r="F3539" s="1" t="str">
        <f>TEXT(Sales_tbl[[#This Row],[Order Date]],"MMM")</f>
        <v>Sep</v>
      </c>
      <c r="G3539" s="1" t="str">
        <f>TEXT(Sales_tbl[[#This Row],[Order Date]],"YYY")</f>
        <v>2016</v>
      </c>
      <c r="H3539" t="s">
        <v>13</v>
      </c>
      <c r="I3539">
        <v>7</v>
      </c>
      <c r="J3539" s="4">
        <v>12.42</v>
      </c>
      <c r="K3539" s="4">
        <v>86.94</v>
      </c>
    </row>
    <row r="3540" spans="1:11" x14ac:dyDescent="0.25">
      <c r="A3540" t="s">
        <v>46</v>
      </c>
      <c r="B3540" t="s">
        <v>21</v>
      </c>
      <c r="C3540" t="s">
        <v>11</v>
      </c>
      <c r="D3540" t="s">
        <v>407</v>
      </c>
      <c r="E3540" s="1">
        <v>42627</v>
      </c>
      <c r="F3540" s="1" t="str">
        <f>TEXT(Sales_tbl[[#This Row],[Order Date]],"MMM")</f>
        <v>Sep</v>
      </c>
      <c r="G3540" s="1" t="str">
        <f>TEXT(Sales_tbl[[#This Row],[Order Date]],"YYY")</f>
        <v>2016</v>
      </c>
      <c r="H3540" t="s">
        <v>24</v>
      </c>
      <c r="I3540">
        <v>3</v>
      </c>
      <c r="J3540" s="4">
        <v>17.829999999999998</v>
      </c>
      <c r="K3540" s="4">
        <v>53.489999999999995</v>
      </c>
    </row>
    <row r="3541" spans="1:11" x14ac:dyDescent="0.25">
      <c r="A3541" t="s">
        <v>46</v>
      </c>
      <c r="B3541" t="s">
        <v>21</v>
      </c>
      <c r="C3541" t="s">
        <v>11</v>
      </c>
      <c r="D3541" t="s">
        <v>428</v>
      </c>
      <c r="E3541" s="1">
        <v>42627</v>
      </c>
      <c r="F3541" s="1" t="str">
        <f>TEXT(Sales_tbl[[#This Row],[Order Date]],"MMM")</f>
        <v>Sep</v>
      </c>
      <c r="G3541" s="1" t="str">
        <f>TEXT(Sales_tbl[[#This Row],[Order Date]],"YYY")</f>
        <v>2016</v>
      </c>
      <c r="H3541" t="s">
        <v>24</v>
      </c>
      <c r="I3541">
        <v>10</v>
      </c>
      <c r="J3541" s="4">
        <v>17.829999999999998</v>
      </c>
      <c r="K3541" s="4">
        <v>178.29999999999998</v>
      </c>
    </row>
    <row r="3542" spans="1:11" x14ac:dyDescent="0.25">
      <c r="A3542" t="s">
        <v>16</v>
      </c>
      <c r="B3542" t="s">
        <v>34</v>
      </c>
      <c r="C3542" t="s">
        <v>18</v>
      </c>
      <c r="D3542" t="s">
        <v>549</v>
      </c>
      <c r="E3542" s="1">
        <v>42627</v>
      </c>
      <c r="F3542" s="1" t="str">
        <f>TEXT(Sales_tbl[[#This Row],[Order Date]],"MMM")</f>
        <v>Sep</v>
      </c>
      <c r="G3542" s="1" t="str">
        <f>TEXT(Sales_tbl[[#This Row],[Order Date]],"YYY")</f>
        <v>2016</v>
      </c>
      <c r="H3542" t="s">
        <v>27</v>
      </c>
      <c r="I3542">
        <v>6</v>
      </c>
      <c r="J3542" s="4">
        <v>53.35</v>
      </c>
      <c r="K3542" s="4">
        <v>320.10000000000002</v>
      </c>
    </row>
    <row r="3543" spans="1:11" x14ac:dyDescent="0.25">
      <c r="A3543" t="s">
        <v>16</v>
      </c>
      <c r="B3543" t="s">
        <v>17</v>
      </c>
      <c r="C3543" t="s">
        <v>18</v>
      </c>
      <c r="D3543" t="s">
        <v>401</v>
      </c>
      <c r="E3543" s="1">
        <v>42627</v>
      </c>
      <c r="F3543" s="1" t="str">
        <f>TEXT(Sales_tbl[[#This Row],[Order Date]],"MMM")</f>
        <v>Sep</v>
      </c>
      <c r="G3543" s="1" t="str">
        <f>TEXT(Sales_tbl[[#This Row],[Order Date]],"YYY")</f>
        <v>2016</v>
      </c>
      <c r="H3543" t="s">
        <v>27</v>
      </c>
      <c r="I3543">
        <v>10</v>
      </c>
      <c r="J3543" s="4">
        <v>53.35</v>
      </c>
      <c r="K3543" s="4">
        <v>533.5</v>
      </c>
    </row>
    <row r="3544" spans="1:11" x14ac:dyDescent="0.25">
      <c r="A3544" t="s">
        <v>9</v>
      </c>
      <c r="B3544" t="s">
        <v>14</v>
      </c>
      <c r="C3544" t="s">
        <v>11</v>
      </c>
      <c r="D3544" t="s">
        <v>297</v>
      </c>
      <c r="E3544" s="1">
        <v>42627</v>
      </c>
      <c r="F3544" s="1" t="str">
        <f>TEXT(Sales_tbl[[#This Row],[Order Date]],"MMM")</f>
        <v>Sep</v>
      </c>
      <c r="G3544" s="1" t="str">
        <f>TEXT(Sales_tbl[[#This Row],[Order Date]],"YYY")</f>
        <v>2016</v>
      </c>
      <c r="H3544" t="s">
        <v>13</v>
      </c>
      <c r="I3544">
        <v>7</v>
      </c>
      <c r="J3544" s="4">
        <v>12.42</v>
      </c>
      <c r="K3544" s="4">
        <v>86.94</v>
      </c>
    </row>
    <row r="3545" spans="1:11" x14ac:dyDescent="0.25">
      <c r="A3545" t="s">
        <v>16</v>
      </c>
      <c r="B3545" t="s">
        <v>122</v>
      </c>
      <c r="C3545" t="s">
        <v>18</v>
      </c>
      <c r="D3545" t="s">
        <v>492</v>
      </c>
      <c r="E3545" s="1">
        <v>42627</v>
      </c>
      <c r="F3545" s="1" t="str">
        <f>TEXT(Sales_tbl[[#This Row],[Order Date]],"MMM")</f>
        <v>Sep</v>
      </c>
      <c r="G3545" s="1" t="str">
        <f>TEXT(Sales_tbl[[#This Row],[Order Date]],"YYY")</f>
        <v>2016</v>
      </c>
      <c r="H3545" t="s">
        <v>13</v>
      </c>
      <c r="I3545">
        <v>6</v>
      </c>
      <c r="J3545" s="4">
        <v>12.42</v>
      </c>
      <c r="K3545" s="4">
        <v>74.52</v>
      </c>
    </row>
    <row r="3546" spans="1:11" x14ac:dyDescent="0.25">
      <c r="A3546" t="s">
        <v>9</v>
      </c>
      <c r="B3546" t="s">
        <v>68</v>
      </c>
      <c r="C3546" t="s">
        <v>11</v>
      </c>
      <c r="D3546" t="s">
        <v>450</v>
      </c>
      <c r="E3546" s="1">
        <v>42627</v>
      </c>
      <c r="F3546" s="1" t="str">
        <f>TEXT(Sales_tbl[[#This Row],[Order Date]],"MMM")</f>
        <v>Sep</v>
      </c>
      <c r="G3546" s="1" t="str">
        <f>TEXT(Sales_tbl[[#This Row],[Order Date]],"YYY")</f>
        <v>2016</v>
      </c>
      <c r="H3546" t="s">
        <v>24</v>
      </c>
      <c r="I3546">
        <v>6</v>
      </c>
      <c r="J3546" s="4">
        <v>17.829999999999998</v>
      </c>
      <c r="K3546" s="4">
        <v>106.97999999999999</v>
      </c>
    </row>
    <row r="3547" spans="1:11" x14ac:dyDescent="0.25">
      <c r="A3547" t="s">
        <v>25</v>
      </c>
      <c r="B3547" t="s">
        <v>52</v>
      </c>
      <c r="C3547" t="s">
        <v>18</v>
      </c>
      <c r="D3547" t="s">
        <v>86</v>
      </c>
      <c r="E3547" s="1">
        <v>42627</v>
      </c>
      <c r="F3547" s="1" t="str">
        <f>TEXT(Sales_tbl[[#This Row],[Order Date]],"MMM")</f>
        <v>Sep</v>
      </c>
      <c r="G3547" s="1" t="str">
        <f>TEXT(Sales_tbl[[#This Row],[Order Date]],"YYY")</f>
        <v>2016</v>
      </c>
      <c r="H3547" t="s">
        <v>20</v>
      </c>
      <c r="I3547">
        <v>1</v>
      </c>
      <c r="J3547" s="4">
        <v>16.32</v>
      </c>
      <c r="K3547" s="4">
        <v>16.32</v>
      </c>
    </row>
    <row r="3548" spans="1:11" x14ac:dyDescent="0.25">
      <c r="A3548" t="s">
        <v>9</v>
      </c>
      <c r="B3548" t="s">
        <v>14</v>
      </c>
      <c r="C3548" t="s">
        <v>11</v>
      </c>
      <c r="D3548" t="s">
        <v>499</v>
      </c>
      <c r="E3548" s="1">
        <v>42627</v>
      </c>
      <c r="F3548" s="1" t="str">
        <f>TEXT(Sales_tbl[[#This Row],[Order Date]],"MMM")</f>
        <v>Sep</v>
      </c>
      <c r="G3548" s="1" t="str">
        <f>TEXT(Sales_tbl[[#This Row],[Order Date]],"YYY")</f>
        <v>2016</v>
      </c>
      <c r="H3548" t="s">
        <v>13</v>
      </c>
      <c r="I3548">
        <v>4</v>
      </c>
      <c r="J3548" s="4">
        <v>12.42</v>
      </c>
      <c r="K3548" s="4">
        <v>49.68</v>
      </c>
    </row>
    <row r="3549" spans="1:11" x14ac:dyDescent="0.25">
      <c r="A3549" t="s">
        <v>46</v>
      </c>
      <c r="B3549" t="s">
        <v>14</v>
      </c>
      <c r="C3549" t="s">
        <v>11</v>
      </c>
      <c r="D3549" t="s">
        <v>134</v>
      </c>
      <c r="E3549" s="1">
        <v>42628</v>
      </c>
      <c r="F3549" s="1" t="str">
        <f>TEXT(Sales_tbl[[#This Row],[Order Date]],"MMM")</f>
        <v>Sep</v>
      </c>
      <c r="G3549" s="1" t="str">
        <f>TEXT(Sales_tbl[[#This Row],[Order Date]],"YYY")</f>
        <v>2016</v>
      </c>
      <c r="H3549" t="s">
        <v>20</v>
      </c>
      <c r="I3549">
        <v>5</v>
      </c>
      <c r="J3549" s="4">
        <v>16.32</v>
      </c>
      <c r="K3549" s="4">
        <v>81.599999999999994</v>
      </c>
    </row>
    <row r="3550" spans="1:11" x14ac:dyDescent="0.25">
      <c r="A3550" t="s">
        <v>16</v>
      </c>
      <c r="B3550" t="s">
        <v>17</v>
      </c>
      <c r="C3550" t="s">
        <v>18</v>
      </c>
      <c r="D3550" t="s">
        <v>262</v>
      </c>
      <c r="E3550" s="1">
        <v>42628</v>
      </c>
      <c r="F3550" s="1" t="str">
        <f>TEXT(Sales_tbl[[#This Row],[Order Date]],"MMM")</f>
        <v>Sep</v>
      </c>
      <c r="G3550" s="1" t="str">
        <f>TEXT(Sales_tbl[[#This Row],[Order Date]],"YYY")</f>
        <v>2016</v>
      </c>
      <c r="H3550" t="s">
        <v>27</v>
      </c>
      <c r="I3550">
        <v>4</v>
      </c>
      <c r="J3550" s="4">
        <v>53.35</v>
      </c>
      <c r="K3550" s="4">
        <v>213.4</v>
      </c>
    </row>
    <row r="3551" spans="1:11" x14ac:dyDescent="0.25">
      <c r="A3551" t="s">
        <v>25</v>
      </c>
      <c r="B3551" t="s">
        <v>34</v>
      </c>
      <c r="C3551" t="s">
        <v>18</v>
      </c>
      <c r="D3551" t="s">
        <v>467</v>
      </c>
      <c r="E3551" s="1">
        <v>42628</v>
      </c>
      <c r="F3551" s="1" t="str">
        <f>TEXT(Sales_tbl[[#This Row],[Order Date]],"MMM")</f>
        <v>Sep</v>
      </c>
      <c r="G3551" s="1" t="str">
        <f>TEXT(Sales_tbl[[#This Row],[Order Date]],"YYY")</f>
        <v>2016</v>
      </c>
      <c r="H3551" t="s">
        <v>13</v>
      </c>
      <c r="I3551">
        <v>10</v>
      </c>
      <c r="J3551" s="4">
        <v>12.42</v>
      </c>
      <c r="K3551" s="4">
        <v>124.2</v>
      </c>
    </row>
    <row r="3552" spans="1:11" x14ac:dyDescent="0.25">
      <c r="A3552" t="s">
        <v>16</v>
      </c>
      <c r="B3552" t="s">
        <v>34</v>
      </c>
      <c r="C3552" t="s">
        <v>18</v>
      </c>
      <c r="D3552" t="s">
        <v>511</v>
      </c>
      <c r="E3552" s="1">
        <v>42628</v>
      </c>
      <c r="F3552" s="1" t="str">
        <f>TEXT(Sales_tbl[[#This Row],[Order Date]],"MMM")</f>
        <v>Sep</v>
      </c>
      <c r="G3552" s="1" t="str">
        <f>TEXT(Sales_tbl[[#This Row],[Order Date]],"YYY")</f>
        <v>2016</v>
      </c>
      <c r="H3552" t="s">
        <v>20</v>
      </c>
      <c r="I3552">
        <v>6</v>
      </c>
      <c r="J3552" s="4">
        <v>16.32</v>
      </c>
      <c r="K3552" s="4">
        <v>97.92</v>
      </c>
    </row>
    <row r="3553" spans="1:11" x14ac:dyDescent="0.25">
      <c r="A3553" t="s">
        <v>25</v>
      </c>
      <c r="B3553" t="s">
        <v>34</v>
      </c>
      <c r="C3553" t="s">
        <v>18</v>
      </c>
      <c r="D3553" t="s">
        <v>77</v>
      </c>
      <c r="E3553" s="1">
        <v>42628</v>
      </c>
      <c r="F3553" s="1" t="str">
        <f>TEXT(Sales_tbl[[#This Row],[Order Date]],"MMM")</f>
        <v>Sep</v>
      </c>
      <c r="G3553" s="1" t="str">
        <f>TEXT(Sales_tbl[[#This Row],[Order Date]],"YYY")</f>
        <v>2016</v>
      </c>
      <c r="H3553" t="s">
        <v>13</v>
      </c>
      <c r="I3553">
        <v>10</v>
      </c>
      <c r="J3553" s="4">
        <v>12.42</v>
      </c>
      <c r="K3553" s="4">
        <v>124.2</v>
      </c>
    </row>
    <row r="3554" spans="1:11" x14ac:dyDescent="0.25">
      <c r="A3554" t="s">
        <v>9</v>
      </c>
      <c r="B3554" t="s">
        <v>14</v>
      </c>
      <c r="C3554" t="s">
        <v>11</v>
      </c>
      <c r="D3554" t="s">
        <v>75</v>
      </c>
      <c r="E3554" s="1">
        <v>42628</v>
      </c>
      <c r="F3554" s="1" t="str">
        <f>TEXT(Sales_tbl[[#This Row],[Order Date]],"MMM")</f>
        <v>Sep</v>
      </c>
      <c r="G3554" s="1" t="str">
        <f>TEXT(Sales_tbl[[#This Row],[Order Date]],"YYY")</f>
        <v>2016</v>
      </c>
      <c r="H3554" t="s">
        <v>13</v>
      </c>
      <c r="I3554">
        <v>7</v>
      </c>
      <c r="J3554" s="4">
        <v>12.42</v>
      </c>
      <c r="K3554" s="4">
        <v>86.94</v>
      </c>
    </row>
    <row r="3555" spans="1:11" x14ac:dyDescent="0.25">
      <c r="A3555" t="s">
        <v>16</v>
      </c>
      <c r="B3555" t="s">
        <v>122</v>
      </c>
      <c r="C3555" t="s">
        <v>18</v>
      </c>
      <c r="D3555" t="s">
        <v>455</v>
      </c>
      <c r="E3555" s="1">
        <v>42628</v>
      </c>
      <c r="F3555" s="1" t="str">
        <f>TEXT(Sales_tbl[[#This Row],[Order Date]],"MMM")</f>
        <v>Sep</v>
      </c>
      <c r="G3555" s="1" t="str">
        <f>TEXT(Sales_tbl[[#This Row],[Order Date]],"YYY")</f>
        <v>2016</v>
      </c>
      <c r="H3555" t="s">
        <v>13</v>
      </c>
      <c r="I3555">
        <v>2</v>
      </c>
      <c r="J3555" s="4">
        <v>12.42</v>
      </c>
      <c r="K3555" s="4">
        <v>24.84</v>
      </c>
    </row>
    <row r="3556" spans="1:11" x14ac:dyDescent="0.25">
      <c r="A3556" t="s">
        <v>46</v>
      </c>
      <c r="B3556" t="s">
        <v>68</v>
      </c>
      <c r="C3556" t="s">
        <v>11</v>
      </c>
      <c r="D3556" t="s">
        <v>318</v>
      </c>
      <c r="E3556" s="1">
        <v>42628</v>
      </c>
      <c r="F3556" s="1" t="str">
        <f>TEXT(Sales_tbl[[#This Row],[Order Date]],"MMM")</f>
        <v>Sep</v>
      </c>
      <c r="G3556" s="1" t="str">
        <f>TEXT(Sales_tbl[[#This Row],[Order Date]],"YYY")</f>
        <v>2016</v>
      </c>
      <c r="H3556" t="s">
        <v>13</v>
      </c>
      <c r="I3556">
        <v>8</v>
      </c>
      <c r="J3556" s="4">
        <v>12.42</v>
      </c>
      <c r="K3556" s="4">
        <v>99.36</v>
      </c>
    </row>
    <row r="3557" spans="1:11" x14ac:dyDescent="0.25">
      <c r="A3557" t="s">
        <v>9</v>
      </c>
      <c r="B3557" t="s">
        <v>21</v>
      </c>
      <c r="C3557" t="s">
        <v>11</v>
      </c>
      <c r="D3557" t="s">
        <v>376</v>
      </c>
      <c r="E3557" s="1">
        <v>42628</v>
      </c>
      <c r="F3557" s="1" t="str">
        <f>TEXT(Sales_tbl[[#This Row],[Order Date]],"MMM")</f>
        <v>Sep</v>
      </c>
      <c r="G3557" s="1" t="str">
        <f>TEXT(Sales_tbl[[#This Row],[Order Date]],"YYY")</f>
        <v>2016</v>
      </c>
      <c r="H3557" t="s">
        <v>24</v>
      </c>
      <c r="I3557">
        <v>3</v>
      </c>
      <c r="J3557" s="4">
        <v>17.829999999999998</v>
      </c>
      <c r="K3557" s="4">
        <v>53.489999999999995</v>
      </c>
    </row>
    <row r="3558" spans="1:11" x14ac:dyDescent="0.25">
      <c r="A3558" t="s">
        <v>25</v>
      </c>
      <c r="B3558" t="s">
        <v>52</v>
      </c>
      <c r="C3558" t="s">
        <v>18</v>
      </c>
      <c r="D3558" t="s">
        <v>202</v>
      </c>
      <c r="E3558" s="1">
        <v>42628</v>
      </c>
      <c r="F3558" s="1" t="str">
        <f>TEXT(Sales_tbl[[#This Row],[Order Date]],"MMM")</f>
        <v>Sep</v>
      </c>
      <c r="G3558" s="1" t="str">
        <f>TEXT(Sales_tbl[[#This Row],[Order Date]],"YYY")</f>
        <v>2016</v>
      </c>
      <c r="H3558" t="s">
        <v>13</v>
      </c>
      <c r="I3558">
        <v>5</v>
      </c>
      <c r="J3558" s="4">
        <v>12.42</v>
      </c>
      <c r="K3558" s="4">
        <v>62.1</v>
      </c>
    </row>
    <row r="3559" spans="1:11" x14ac:dyDescent="0.25">
      <c r="A3559" t="s">
        <v>25</v>
      </c>
      <c r="B3559" t="s">
        <v>34</v>
      </c>
      <c r="C3559" t="s">
        <v>18</v>
      </c>
      <c r="D3559" t="s">
        <v>437</v>
      </c>
      <c r="E3559" s="1">
        <v>42628</v>
      </c>
      <c r="F3559" s="1" t="str">
        <f>TEXT(Sales_tbl[[#This Row],[Order Date]],"MMM")</f>
        <v>Sep</v>
      </c>
      <c r="G3559" s="1" t="str">
        <f>TEXT(Sales_tbl[[#This Row],[Order Date]],"YYY")</f>
        <v>2016</v>
      </c>
      <c r="H3559" t="s">
        <v>20</v>
      </c>
      <c r="I3559">
        <v>1</v>
      </c>
      <c r="J3559" s="4">
        <v>16.32</v>
      </c>
      <c r="K3559" s="4">
        <v>16.32</v>
      </c>
    </row>
    <row r="3560" spans="1:11" x14ac:dyDescent="0.25">
      <c r="A3560" t="s">
        <v>25</v>
      </c>
      <c r="B3560" t="s">
        <v>122</v>
      </c>
      <c r="C3560" t="s">
        <v>18</v>
      </c>
      <c r="D3560" t="s">
        <v>455</v>
      </c>
      <c r="E3560" s="1">
        <v>42628</v>
      </c>
      <c r="F3560" s="1" t="str">
        <f>TEXT(Sales_tbl[[#This Row],[Order Date]],"MMM")</f>
        <v>Sep</v>
      </c>
      <c r="G3560" s="1" t="str">
        <f>TEXT(Sales_tbl[[#This Row],[Order Date]],"YYY")</f>
        <v>2016</v>
      </c>
      <c r="H3560" t="s">
        <v>13</v>
      </c>
      <c r="I3560">
        <v>7</v>
      </c>
      <c r="J3560" s="4">
        <v>12.42</v>
      </c>
      <c r="K3560" s="4">
        <v>86.94</v>
      </c>
    </row>
    <row r="3561" spans="1:11" x14ac:dyDescent="0.25">
      <c r="A3561" t="s">
        <v>25</v>
      </c>
      <c r="B3561" t="s">
        <v>52</v>
      </c>
      <c r="C3561" t="s">
        <v>18</v>
      </c>
      <c r="D3561" t="s">
        <v>67</v>
      </c>
      <c r="E3561" s="1">
        <v>42628</v>
      </c>
      <c r="F3561" s="1" t="str">
        <f>TEXT(Sales_tbl[[#This Row],[Order Date]],"MMM")</f>
        <v>Sep</v>
      </c>
      <c r="G3561" s="1" t="str">
        <f>TEXT(Sales_tbl[[#This Row],[Order Date]],"YYY")</f>
        <v>2016</v>
      </c>
      <c r="H3561" t="s">
        <v>27</v>
      </c>
      <c r="I3561">
        <v>3</v>
      </c>
      <c r="J3561" s="4">
        <v>53.35</v>
      </c>
      <c r="K3561" s="4">
        <v>160.05000000000001</v>
      </c>
    </row>
    <row r="3562" spans="1:11" x14ac:dyDescent="0.25">
      <c r="A3562" t="s">
        <v>9</v>
      </c>
      <c r="B3562" t="s">
        <v>68</v>
      </c>
      <c r="C3562" t="s">
        <v>11</v>
      </c>
      <c r="D3562" t="s">
        <v>385</v>
      </c>
      <c r="E3562" s="1">
        <v>42628</v>
      </c>
      <c r="F3562" s="1" t="str">
        <f>TEXT(Sales_tbl[[#This Row],[Order Date]],"MMM")</f>
        <v>Sep</v>
      </c>
      <c r="G3562" s="1" t="str">
        <f>TEXT(Sales_tbl[[#This Row],[Order Date]],"YYY")</f>
        <v>2016</v>
      </c>
      <c r="H3562" t="s">
        <v>20</v>
      </c>
      <c r="I3562">
        <v>8</v>
      </c>
      <c r="J3562" s="4">
        <v>16.32</v>
      </c>
      <c r="K3562" s="4">
        <v>130.56</v>
      </c>
    </row>
    <row r="3563" spans="1:11" x14ac:dyDescent="0.25">
      <c r="A3563" t="s">
        <v>9</v>
      </c>
      <c r="B3563" t="s">
        <v>10</v>
      </c>
      <c r="C3563" t="s">
        <v>11</v>
      </c>
      <c r="D3563" t="s">
        <v>119</v>
      </c>
      <c r="E3563" s="1">
        <v>42628</v>
      </c>
      <c r="F3563" s="1" t="str">
        <f>TEXT(Sales_tbl[[#This Row],[Order Date]],"MMM")</f>
        <v>Sep</v>
      </c>
      <c r="G3563" s="1" t="str">
        <f>TEXT(Sales_tbl[[#This Row],[Order Date]],"YYY")</f>
        <v>2016</v>
      </c>
      <c r="H3563" t="s">
        <v>13</v>
      </c>
      <c r="I3563">
        <v>10</v>
      </c>
      <c r="J3563" s="4">
        <v>12.42</v>
      </c>
      <c r="K3563" s="4">
        <v>124.2</v>
      </c>
    </row>
    <row r="3564" spans="1:11" x14ac:dyDescent="0.25">
      <c r="A3564" t="s">
        <v>16</v>
      </c>
      <c r="B3564" t="s">
        <v>34</v>
      </c>
      <c r="C3564" t="s">
        <v>18</v>
      </c>
      <c r="D3564" t="s">
        <v>396</v>
      </c>
      <c r="E3564" s="1">
        <v>42628</v>
      </c>
      <c r="F3564" s="1" t="str">
        <f>TEXT(Sales_tbl[[#This Row],[Order Date]],"MMM")</f>
        <v>Sep</v>
      </c>
      <c r="G3564" s="1" t="str">
        <f>TEXT(Sales_tbl[[#This Row],[Order Date]],"YYY")</f>
        <v>2016</v>
      </c>
      <c r="H3564" t="s">
        <v>13</v>
      </c>
      <c r="I3564">
        <v>1</v>
      </c>
      <c r="J3564" s="4">
        <v>12.42</v>
      </c>
      <c r="K3564" s="4">
        <v>12.42</v>
      </c>
    </row>
    <row r="3565" spans="1:11" x14ac:dyDescent="0.25">
      <c r="A3565" t="s">
        <v>30</v>
      </c>
      <c r="B3565" t="s">
        <v>14</v>
      </c>
      <c r="C3565" t="s">
        <v>11</v>
      </c>
      <c r="D3565" t="s">
        <v>516</v>
      </c>
      <c r="E3565" s="1">
        <v>42629</v>
      </c>
      <c r="F3565" s="1" t="str">
        <f>TEXT(Sales_tbl[[#This Row],[Order Date]],"MMM")</f>
        <v>Sep</v>
      </c>
      <c r="G3565" s="1" t="str">
        <f>TEXT(Sales_tbl[[#This Row],[Order Date]],"YYY")</f>
        <v>2016</v>
      </c>
      <c r="H3565" t="s">
        <v>13</v>
      </c>
      <c r="I3565">
        <v>8</v>
      </c>
      <c r="J3565" s="4">
        <v>12.42</v>
      </c>
      <c r="K3565" s="4">
        <v>99.36</v>
      </c>
    </row>
    <row r="3566" spans="1:11" x14ac:dyDescent="0.25">
      <c r="A3566" t="s">
        <v>9</v>
      </c>
      <c r="B3566" t="s">
        <v>21</v>
      </c>
      <c r="C3566" t="s">
        <v>11</v>
      </c>
      <c r="D3566" t="s">
        <v>23</v>
      </c>
      <c r="E3566" s="1">
        <v>42629</v>
      </c>
      <c r="F3566" s="1" t="str">
        <f>TEXT(Sales_tbl[[#This Row],[Order Date]],"MMM")</f>
        <v>Sep</v>
      </c>
      <c r="G3566" s="1" t="str">
        <f>TEXT(Sales_tbl[[#This Row],[Order Date]],"YYY")</f>
        <v>2016</v>
      </c>
      <c r="H3566" t="s">
        <v>13</v>
      </c>
      <c r="I3566">
        <v>5</v>
      </c>
      <c r="J3566" s="4">
        <v>12.42</v>
      </c>
      <c r="K3566" s="4">
        <v>62.1</v>
      </c>
    </row>
    <row r="3567" spans="1:11" x14ac:dyDescent="0.25">
      <c r="A3567" t="s">
        <v>16</v>
      </c>
      <c r="B3567" t="s">
        <v>17</v>
      </c>
      <c r="C3567" t="s">
        <v>18</v>
      </c>
      <c r="D3567" t="s">
        <v>460</v>
      </c>
      <c r="E3567" s="1">
        <v>42629</v>
      </c>
      <c r="F3567" s="1" t="str">
        <f>TEXT(Sales_tbl[[#This Row],[Order Date]],"MMM")</f>
        <v>Sep</v>
      </c>
      <c r="G3567" s="1" t="str">
        <f>TEXT(Sales_tbl[[#This Row],[Order Date]],"YYY")</f>
        <v>2016</v>
      </c>
      <c r="H3567" t="s">
        <v>24</v>
      </c>
      <c r="I3567">
        <v>1</v>
      </c>
      <c r="J3567" s="4">
        <v>17.829999999999998</v>
      </c>
      <c r="K3567" s="4">
        <v>17.829999999999998</v>
      </c>
    </row>
    <row r="3568" spans="1:11" x14ac:dyDescent="0.25">
      <c r="A3568" t="s">
        <v>16</v>
      </c>
      <c r="B3568" t="s">
        <v>17</v>
      </c>
      <c r="C3568" t="s">
        <v>18</v>
      </c>
      <c r="D3568" t="s">
        <v>456</v>
      </c>
      <c r="E3568" s="1">
        <v>42629</v>
      </c>
      <c r="F3568" s="1" t="str">
        <f>TEXT(Sales_tbl[[#This Row],[Order Date]],"MMM")</f>
        <v>Sep</v>
      </c>
      <c r="G3568" s="1" t="str">
        <f>TEXT(Sales_tbl[[#This Row],[Order Date]],"YYY")</f>
        <v>2016</v>
      </c>
      <c r="H3568" t="s">
        <v>13</v>
      </c>
      <c r="I3568">
        <v>3</v>
      </c>
      <c r="J3568" s="4">
        <v>12.42</v>
      </c>
      <c r="K3568" s="4">
        <v>37.26</v>
      </c>
    </row>
    <row r="3569" spans="1:11" x14ac:dyDescent="0.25">
      <c r="A3569" t="s">
        <v>9</v>
      </c>
      <c r="B3569" t="s">
        <v>10</v>
      </c>
      <c r="C3569" t="s">
        <v>11</v>
      </c>
      <c r="D3569" t="s">
        <v>124</v>
      </c>
      <c r="E3569" s="1">
        <v>42629</v>
      </c>
      <c r="F3569" s="1" t="str">
        <f>TEXT(Sales_tbl[[#This Row],[Order Date]],"MMM")</f>
        <v>Sep</v>
      </c>
      <c r="G3569" s="1" t="str">
        <f>TEXT(Sales_tbl[[#This Row],[Order Date]],"YYY")</f>
        <v>2016</v>
      </c>
      <c r="H3569" t="s">
        <v>13</v>
      </c>
      <c r="I3569">
        <v>10</v>
      </c>
      <c r="J3569" s="4">
        <v>12.42</v>
      </c>
      <c r="K3569" s="4">
        <v>124.2</v>
      </c>
    </row>
    <row r="3570" spans="1:11" x14ac:dyDescent="0.25">
      <c r="A3570" t="s">
        <v>9</v>
      </c>
      <c r="B3570" t="s">
        <v>14</v>
      </c>
      <c r="C3570" t="s">
        <v>11</v>
      </c>
      <c r="D3570" t="s">
        <v>155</v>
      </c>
      <c r="E3570" s="1">
        <v>42629</v>
      </c>
      <c r="F3570" s="1" t="str">
        <f>TEXT(Sales_tbl[[#This Row],[Order Date]],"MMM")</f>
        <v>Sep</v>
      </c>
      <c r="G3570" s="1" t="str">
        <f>TEXT(Sales_tbl[[#This Row],[Order Date]],"YYY")</f>
        <v>2016</v>
      </c>
      <c r="H3570" t="s">
        <v>13</v>
      </c>
      <c r="I3570">
        <v>1</v>
      </c>
      <c r="J3570" s="4">
        <v>12.42</v>
      </c>
      <c r="K3570" s="4">
        <v>12.42</v>
      </c>
    </row>
    <row r="3571" spans="1:11" x14ac:dyDescent="0.25">
      <c r="A3571" t="s">
        <v>25</v>
      </c>
      <c r="B3571" t="s">
        <v>52</v>
      </c>
      <c r="C3571" t="s">
        <v>18</v>
      </c>
      <c r="D3571" t="s">
        <v>530</v>
      </c>
      <c r="E3571" s="1">
        <v>42629</v>
      </c>
      <c r="F3571" s="1" t="str">
        <f>TEXT(Sales_tbl[[#This Row],[Order Date]],"MMM")</f>
        <v>Sep</v>
      </c>
      <c r="G3571" s="1" t="str">
        <f>TEXT(Sales_tbl[[#This Row],[Order Date]],"YYY")</f>
        <v>2016</v>
      </c>
      <c r="H3571" t="s">
        <v>13</v>
      </c>
      <c r="I3571">
        <v>7</v>
      </c>
      <c r="J3571" s="4">
        <v>12.42</v>
      </c>
      <c r="K3571" s="4">
        <v>86.94</v>
      </c>
    </row>
    <row r="3572" spans="1:11" x14ac:dyDescent="0.25">
      <c r="A3572" t="s">
        <v>30</v>
      </c>
      <c r="B3572" t="s">
        <v>10</v>
      </c>
      <c r="C3572" t="s">
        <v>11</v>
      </c>
      <c r="D3572" t="s">
        <v>100</v>
      </c>
      <c r="E3572" s="1">
        <v>42629</v>
      </c>
      <c r="F3572" s="1" t="str">
        <f>TEXT(Sales_tbl[[#This Row],[Order Date]],"MMM")</f>
        <v>Sep</v>
      </c>
      <c r="G3572" s="1" t="str">
        <f>TEXT(Sales_tbl[[#This Row],[Order Date]],"YYY")</f>
        <v>2016</v>
      </c>
      <c r="H3572" t="s">
        <v>24</v>
      </c>
      <c r="I3572">
        <v>10</v>
      </c>
      <c r="J3572" s="4">
        <v>17.829999999999998</v>
      </c>
      <c r="K3572" s="4">
        <v>178.29999999999998</v>
      </c>
    </row>
    <row r="3573" spans="1:11" x14ac:dyDescent="0.25">
      <c r="A3573" t="s">
        <v>30</v>
      </c>
      <c r="B3573" t="s">
        <v>14</v>
      </c>
      <c r="C3573" t="s">
        <v>11</v>
      </c>
      <c r="D3573" t="s">
        <v>89</v>
      </c>
      <c r="E3573" s="1">
        <v>42629</v>
      </c>
      <c r="F3573" s="1" t="str">
        <f>TEXT(Sales_tbl[[#This Row],[Order Date]],"MMM")</f>
        <v>Sep</v>
      </c>
      <c r="G3573" s="1" t="str">
        <f>TEXT(Sales_tbl[[#This Row],[Order Date]],"YYY")</f>
        <v>2016</v>
      </c>
      <c r="H3573" t="s">
        <v>13</v>
      </c>
      <c r="I3573">
        <v>5</v>
      </c>
      <c r="J3573" s="4">
        <v>12.42</v>
      </c>
      <c r="K3573" s="4">
        <v>62.1</v>
      </c>
    </row>
    <row r="3574" spans="1:11" x14ac:dyDescent="0.25">
      <c r="A3574" t="s">
        <v>30</v>
      </c>
      <c r="B3574" t="s">
        <v>10</v>
      </c>
      <c r="C3574" t="s">
        <v>11</v>
      </c>
      <c r="D3574" t="s">
        <v>311</v>
      </c>
      <c r="E3574" s="1">
        <v>42629</v>
      </c>
      <c r="F3574" s="1" t="str">
        <f>TEXT(Sales_tbl[[#This Row],[Order Date]],"MMM")</f>
        <v>Sep</v>
      </c>
      <c r="G3574" s="1" t="str">
        <f>TEXT(Sales_tbl[[#This Row],[Order Date]],"YYY")</f>
        <v>2016</v>
      </c>
      <c r="H3574" t="s">
        <v>13</v>
      </c>
      <c r="I3574">
        <v>1</v>
      </c>
      <c r="J3574" s="4">
        <v>12.42</v>
      </c>
      <c r="K3574" s="4">
        <v>12.42</v>
      </c>
    </row>
    <row r="3575" spans="1:11" x14ac:dyDescent="0.25">
      <c r="A3575" t="s">
        <v>30</v>
      </c>
      <c r="B3575" t="s">
        <v>21</v>
      </c>
      <c r="C3575" t="s">
        <v>11</v>
      </c>
      <c r="D3575" t="s">
        <v>404</v>
      </c>
      <c r="E3575" s="1">
        <v>42629</v>
      </c>
      <c r="F3575" s="1" t="str">
        <f>TEXT(Sales_tbl[[#This Row],[Order Date]],"MMM")</f>
        <v>Sep</v>
      </c>
      <c r="G3575" s="1" t="str">
        <f>TEXT(Sales_tbl[[#This Row],[Order Date]],"YYY")</f>
        <v>2016</v>
      </c>
      <c r="H3575" t="s">
        <v>13</v>
      </c>
      <c r="I3575">
        <v>3</v>
      </c>
      <c r="J3575" s="4">
        <v>12.42</v>
      </c>
      <c r="K3575" s="4">
        <v>37.26</v>
      </c>
    </row>
    <row r="3576" spans="1:11" x14ac:dyDescent="0.25">
      <c r="A3576" t="s">
        <v>46</v>
      </c>
      <c r="B3576" t="s">
        <v>10</v>
      </c>
      <c r="C3576" t="s">
        <v>11</v>
      </c>
      <c r="D3576" t="s">
        <v>491</v>
      </c>
      <c r="E3576" s="1">
        <v>42629</v>
      </c>
      <c r="F3576" s="1" t="str">
        <f>TEXT(Sales_tbl[[#This Row],[Order Date]],"MMM")</f>
        <v>Sep</v>
      </c>
      <c r="G3576" s="1" t="str">
        <f>TEXT(Sales_tbl[[#This Row],[Order Date]],"YYY")</f>
        <v>2016</v>
      </c>
      <c r="H3576" t="s">
        <v>27</v>
      </c>
      <c r="I3576">
        <v>6</v>
      </c>
      <c r="J3576" s="4">
        <v>53.35</v>
      </c>
      <c r="K3576" s="4">
        <v>320.10000000000002</v>
      </c>
    </row>
    <row r="3577" spans="1:11" x14ac:dyDescent="0.25">
      <c r="A3577" t="s">
        <v>9</v>
      </c>
      <c r="B3577" t="s">
        <v>14</v>
      </c>
      <c r="C3577" t="s">
        <v>11</v>
      </c>
      <c r="D3577" t="s">
        <v>134</v>
      </c>
      <c r="E3577" s="1">
        <v>42630</v>
      </c>
      <c r="F3577" s="1" t="str">
        <f>TEXT(Sales_tbl[[#This Row],[Order Date]],"MMM")</f>
        <v>Sep</v>
      </c>
      <c r="G3577" s="1" t="str">
        <f>TEXT(Sales_tbl[[#This Row],[Order Date]],"YYY")</f>
        <v>2016</v>
      </c>
      <c r="H3577" t="s">
        <v>13</v>
      </c>
      <c r="I3577">
        <v>1</v>
      </c>
      <c r="J3577" s="4">
        <v>12.42</v>
      </c>
      <c r="K3577" s="4">
        <v>12.42</v>
      </c>
    </row>
    <row r="3578" spans="1:11" x14ac:dyDescent="0.25">
      <c r="A3578" t="s">
        <v>9</v>
      </c>
      <c r="B3578" t="s">
        <v>10</v>
      </c>
      <c r="C3578" t="s">
        <v>11</v>
      </c>
      <c r="D3578" t="s">
        <v>435</v>
      </c>
      <c r="E3578" s="1">
        <v>42630</v>
      </c>
      <c r="F3578" s="1" t="str">
        <f>TEXT(Sales_tbl[[#This Row],[Order Date]],"MMM")</f>
        <v>Sep</v>
      </c>
      <c r="G3578" s="1" t="str">
        <f>TEXT(Sales_tbl[[#This Row],[Order Date]],"YYY")</f>
        <v>2016</v>
      </c>
      <c r="H3578" t="s">
        <v>27</v>
      </c>
      <c r="I3578">
        <v>4</v>
      </c>
      <c r="J3578" s="4">
        <v>53.35</v>
      </c>
      <c r="K3578" s="4">
        <v>213.4</v>
      </c>
    </row>
    <row r="3579" spans="1:11" x14ac:dyDescent="0.25">
      <c r="A3579" t="s">
        <v>9</v>
      </c>
      <c r="B3579" t="s">
        <v>14</v>
      </c>
      <c r="C3579" t="s">
        <v>11</v>
      </c>
      <c r="D3579" t="s">
        <v>184</v>
      </c>
      <c r="E3579" s="1">
        <v>42630</v>
      </c>
      <c r="F3579" s="1" t="str">
        <f>TEXT(Sales_tbl[[#This Row],[Order Date]],"MMM")</f>
        <v>Sep</v>
      </c>
      <c r="G3579" s="1" t="str">
        <f>TEXT(Sales_tbl[[#This Row],[Order Date]],"YYY")</f>
        <v>2016</v>
      </c>
      <c r="H3579" t="s">
        <v>27</v>
      </c>
      <c r="I3579">
        <v>3</v>
      </c>
      <c r="J3579" s="4">
        <v>53.35</v>
      </c>
      <c r="K3579" s="4">
        <v>160.05000000000001</v>
      </c>
    </row>
    <row r="3580" spans="1:11" x14ac:dyDescent="0.25">
      <c r="A3580" t="s">
        <v>46</v>
      </c>
      <c r="B3580" t="s">
        <v>10</v>
      </c>
      <c r="C3580" t="s">
        <v>11</v>
      </c>
      <c r="D3580" t="s">
        <v>430</v>
      </c>
      <c r="E3580" s="1">
        <v>42630</v>
      </c>
      <c r="F3580" s="1" t="str">
        <f>TEXT(Sales_tbl[[#This Row],[Order Date]],"MMM")</f>
        <v>Sep</v>
      </c>
      <c r="G3580" s="1" t="str">
        <f>TEXT(Sales_tbl[[#This Row],[Order Date]],"YYY")</f>
        <v>2016</v>
      </c>
      <c r="H3580" t="s">
        <v>24</v>
      </c>
      <c r="I3580">
        <v>8</v>
      </c>
      <c r="J3580" s="4">
        <v>17.829999999999998</v>
      </c>
      <c r="K3580" s="4">
        <v>142.63999999999999</v>
      </c>
    </row>
    <row r="3581" spans="1:11" x14ac:dyDescent="0.25">
      <c r="A3581" t="s">
        <v>25</v>
      </c>
      <c r="B3581" t="s">
        <v>52</v>
      </c>
      <c r="C3581" t="s">
        <v>18</v>
      </c>
      <c r="D3581" t="s">
        <v>53</v>
      </c>
      <c r="E3581" s="1">
        <v>42630</v>
      </c>
      <c r="F3581" s="1" t="str">
        <f>TEXT(Sales_tbl[[#This Row],[Order Date]],"MMM")</f>
        <v>Sep</v>
      </c>
      <c r="G3581" s="1" t="str">
        <f>TEXT(Sales_tbl[[#This Row],[Order Date]],"YYY")</f>
        <v>2016</v>
      </c>
      <c r="H3581" t="s">
        <v>13</v>
      </c>
      <c r="I3581">
        <v>2</v>
      </c>
      <c r="J3581" s="4">
        <v>12.42</v>
      </c>
      <c r="K3581" s="4">
        <v>24.84</v>
      </c>
    </row>
    <row r="3582" spans="1:11" x14ac:dyDescent="0.25">
      <c r="A3582" t="s">
        <v>9</v>
      </c>
      <c r="B3582" t="s">
        <v>10</v>
      </c>
      <c r="C3582" t="s">
        <v>11</v>
      </c>
      <c r="D3582" t="s">
        <v>87</v>
      </c>
      <c r="E3582" s="1">
        <v>42630</v>
      </c>
      <c r="F3582" s="1" t="str">
        <f>TEXT(Sales_tbl[[#This Row],[Order Date]],"MMM")</f>
        <v>Sep</v>
      </c>
      <c r="G3582" s="1" t="str">
        <f>TEXT(Sales_tbl[[#This Row],[Order Date]],"YYY")</f>
        <v>2016</v>
      </c>
      <c r="H3582" t="s">
        <v>13</v>
      </c>
      <c r="I3582">
        <v>10</v>
      </c>
      <c r="J3582" s="4">
        <v>12.42</v>
      </c>
      <c r="K3582" s="4">
        <v>124.2</v>
      </c>
    </row>
    <row r="3583" spans="1:11" x14ac:dyDescent="0.25">
      <c r="A3583" t="s">
        <v>25</v>
      </c>
      <c r="B3583" t="s">
        <v>17</v>
      </c>
      <c r="C3583" t="s">
        <v>18</v>
      </c>
      <c r="D3583" t="s">
        <v>294</v>
      </c>
      <c r="E3583" s="1">
        <v>42630</v>
      </c>
      <c r="F3583" s="1" t="str">
        <f>TEXT(Sales_tbl[[#This Row],[Order Date]],"MMM")</f>
        <v>Sep</v>
      </c>
      <c r="G3583" s="1" t="str">
        <f>TEXT(Sales_tbl[[#This Row],[Order Date]],"YYY")</f>
        <v>2016</v>
      </c>
      <c r="H3583" t="s">
        <v>13</v>
      </c>
      <c r="I3583">
        <v>7</v>
      </c>
      <c r="J3583" s="4">
        <v>12.42</v>
      </c>
      <c r="K3583" s="4">
        <v>86.94</v>
      </c>
    </row>
    <row r="3584" spans="1:11" x14ac:dyDescent="0.25">
      <c r="A3584" t="s">
        <v>16</v>
      </c>
      <c r="B3584" t="s">
        <v>34</v>
      </c>
      <c r="C3584" t="s">
        <v>18</v>
      </c>
      <c r="D3584" t="s">
        <v>130</v>
      </c>
      <c r="E3584" s="1">
        <v>42630</v>
      </c>
      <c r="F3584" s="1" t="str">
        <f>TEXT(Sales_tbl[[#This Row],[Order Date]],"MMM")</f>
        <v>Sep</v>
      </c>
      <c r="G3584" s="1" t="str">
        <f>TEXT(Sales_tbl[[#This Row],[Order Date]],"YYY")</f>
        <v>2016</v>
      </c>
      <c r="H3584" t="s">
        <v>13</v>
      </c>
      <c r="I3584">
        <v>4</v>
      </c>
      <c r="J3584" s="4">
        <v>12.42</v>
      </c>
      <c r="K3584" s="4">
        <v>49.68</v>
      </c>
    </row>
    <row r="3585" spans="1:11" x14ac:dyDescent="0.25">
      <c r="A3585" t="s">
        <v>46</v>
      </c>
      <c r="B3585" t="s">
        <v>14</v>
      </c>
      <c r="C3585" t="s">
        <v>11</v>
      </c>
      <c r="D3585" t="s">
        <v>449</v>
      </c>
      <c r="E3585" s="1">
        <v>42630</v>
      </c>
      <c r="F3585" s="1" t="str">
        <f>TEXT(Sales_tbl[[#This Row],[Order Date]],"MMM")</f>
        <v>Sep</v>
      </c>
      <c r="G3585" s="1" t="str">
        <f>TEXT(Sales_tbl[[#This Row],[Order Date]],"YYY")</f>
        <v>2016</v>
      </c>
      <c r="H3585" t="s">
        <v>13</v>
      </c>
      <c r="I3585">
        <v>1</v>
      </c>
      <c r="J3585" s="4">
        <v>12.42</v>
      </c>
      <c r="K3585" s="4">
        <v>12.42</v>
      </c>
    </row>
    <row r="3586" spans="1:11" x14ac:dyDescent="0.25">
      <c r="A3586" t="s">
        <v>30</v>
      </c>
      <c r="B3586" t="s">
        <v>21</v>
      </c>
      <c r="C3586" t="s">
        <v>11</v>
      </c>
      <c r="D3586" t="s">
        <v>358</v>
      </c>
      <c r="E3586" s="1">
        <v>42630</v>
      </c>
      <c r="F3586" s="1" t="str">
        <f>TEXT(Sales_tbl[[#This Row],[Order Date]],"MMM")</f>
        <v>Sep</v>
      </c>
      <c r="G3586" s="1" t="str">
        <f>TEXT(Sales_tbl[[#This Row],[Order Date]],"YYY")</f>
        <v>2016</v>
      </c>
      <c r="H3586" t="s">
        <v>13</v>
      </c>
      <c r="I3586">
        <v>9</v>
      </c>
      <c r="J3586" s="4">
        <v>12.42</v>
      </c>
      <c r="K3586" s="4">
        <v>111.78</v>
      </c>
    </row>
    <row r="3587" spans="1:11" x14ac:dyDescent="0.25">
      <c r="A3587" t="s">
        <v>16</v>
      </c>
      <c r="B3587" t="s">
        <v>17</v>
      </c>
      <c r="C3587" t="s">
        <v>18</v>
      </c>
      <c r="D3587" t="s">
        <v>544</v>
      </c>
      <c r="E3587" s="1">
        <v>42630</v>
      </c>
      <c r="F3587" s="1" t="str">
        <f>TEXT(Sales_tbl[[#This Row],[Order Date]],"MMM")</f>
        <v>Sep</v>
      </c>
      <c r="G3587" s="1" t="str">
        <f>TEXT(Sales_tbl[[#This Row],[Order Date]],"YYY")</f>
        <v>2016</v>
      </c>
      <c r="H3587" t="s">
        <v>13</v>
      </c>
      <c r="I3587">
        <v>9</v>
      </c>
      <c r="J3587" s="4">
        <v>12.42</v>
      </c>
      <c r="K3587" s="4">
        <v>111.78</v>
      </c>
    </row>
    <row r="3588" spans="1:11" x14ac:dyDescent="0.25">
      <c r="A3588" t="s">
        <v>25</v>
      </c>
      <c r="B3588" t="s">
        <v>122</v>
      </c>
      <c r="C3588" t="s">
        <v>18</v>
      </c>
      <c r="D3588" t="s">
        <v>141</v>
      </c>
      <c r="E3588" s="1">
        <v>42630</v>
      </c>
      <c r="F3588" s="1" t="str">
        <f>TEXT(Sales_tbl[[#This Row],[Order Date]],"MMM")</f>
        <v>Sep</v>
      </c>
      <c r="G3588" s="1" t="str">
        <f>TEXT(Sales_tbl[[#This Row],[Order Date]],"YYY")</f>
        <v>2016</v>
      </c>
      <c r="H3588" t="s">
        <v>27</v>
      </c>
      <c r="I3588">
        <v>1</v>
      </c>
      <c r="J3588" s="4">
        <v>53.35</v>
      </c>
      <c r="K3588" s="4">
        <v>53.35</v>
      </c>
    </row>
    <row r="3589" spans="1:11" x14ac:dyDescent="0.25">
      <c r="A3589" t="s">
        <v>30</v>
      </c>
      <c r="B3589" t="s">
        <v>14</v>
      </c>
      <c r="C3589" t="s">
        <v>11</v>
      </c>
      <c r="D3589" t="s">
        <v>442</v>
      </c>
      <c r="E3589" s="1">
        <v>42630</v>
      </c>
      <c r="F3589" s="1" t="str">
        <f>TEXT(Sales_tbl[[#This Row],[Order Date]],"MMM")</f>
        <v>Sep</v>
      </c>
      <c r="G3589" s="1" t="str">
        <f>TEXT(Sales_tbl[[#This Row],[Order Date]],"YYY")</f>
        <v>2016</v>
      </c>
      <c r="H3589" t="s">
        <v>24</v>
      </c>
      <c r="I3589">
        <v>9</v>
      </c>
      <c r="J3589" s="4">
        <v>17.829999999999998</v>
      </c>
      <c r="K3589" s="4">
        <v>160.46999999999997</v>
      </c>
    </row>
    <row r="3590" spans="1:11" x14ac:dyDescent="0.25">
      <c r="A3590" t="s">
        <v>46</v>
      </c>
      <c r="B3590" t="s">
        <v>14</v>
      </c>
      <c r="C3590" t="s">
        <v>11</v>
      </c>
      <c r="D3590" t="s">
        <v>215</v>
      </c>
      <c r="E3590" s="1">
        <v>42630</v>
      </c>
      <c r="F3590" s="1" t="str">
        <f>TEXT(Sales_tbl[[#This Row],[Order Date]],"MMM")</f>
        <v>Sep</v>
      </c>
      <c r="G3590" s="1" t="str">
        <f>TEXT(Sales_tbl[[#This Row],[Order Date]],"YYY")</f>
        <v>2016</v>
      </c>
      <c r="H3590" t="s">
        <v>13</v>
      </c>
      <c r="I3590">
        <v>8</v>
      </c>
      <c r="J3590" s="4">
        <v>12.42</v>
      </c>
      <c r="K3590" s="4">
        <v>99.36</v>
      </c>
    </row>
    <row r="3591" spans="1:11" x14ac:dyDescent="0.25">
      <c r="A3591" t="s">
        <v>9</v>
      </c>
      <c r="B3591" t="s">
        <v>14</v>
      </c>
      <c r="C3591" t="s">
        <v>11</v>
      </c>
      <c r="D3591" t="s">
        <v>516</v>
      </c>
      <c r="E3591" s="1">
        <v>42630</v>
      </c>
      <c r="F3591" s="1" t="str">
        <f>TEXT(Sales_tbl[[#This Row],[Order Date]],"MMM")</f>
        <v>Sep</v>
      </c>
      <c r="G3591" s="1" t="str">
        <f>TEXT(Sales_tbl[[#This Row],[Order Date]],"YYY")</f>
        <v>2016</v>
      </c>
      <c r="H3591" t="s">
        <v>24</v>
      </c>
      <c r="I3591">
        <v>1</v>
      </c>
      <c r="J3591" s="4">
        <v>17.829999999999998</v>
      </c>
      <c r="K3591" s="4">
        <v>17.829999999999998</v>
      </c>
    </row>
    <row r="3592" spans="1:11" x14ac:dyDescent="0.25">
      <c r="A3592" t="s">
        <v>9</v>
      </c>
      <c r="B3592" t="s">
        <v>14</v>
      </c>
      <c r="C3592" t="s">
        <v>11</v>
      </c>
      <c r="D3592" t="s">
        <v>226</v>
      </c>
      <c r="E3592" s="1">
        <v>42631</v>
      </c>
      <c r="F3592" s="1" t="str">
        <f>TEXT(Sales_tbl[[#This Row],[Order Date]],"MMM")</f>
        <v>Sep</v>
      </c>
      <c r="G3592" s="1" t="str">
        <f>TEXT(Sales_tbl[[#This Row],[Order Date]],"YYY")</f>
        <v>2016</v>
      </c>
      <c r="H3592" t="s">
        <v>20</v>
      </c>
      <c r="I3592">
        <v>7</v>
      </c>
      <c r="J3592" s="4">
        <v>16.32</v>
      </c>
      <c r="K3592" s="4">
        <v>114.24000000000001</v>
      </c>
    </row>
    <row r="3593" spans="1:11" x14ac:dyDescent="0.25">
      <c r="A3593" t="s">
        <v>9</v>
      </c>
      <c r="B3593" t="s">
        <v>10</v>
      </c>
      <c r="C3593" t="s">
        <v>11</v>
      </c>
      <c r="D3593" t="s">
        <v>87</v>
      </c>
      <c r="E3593" s="1">
        <v>42631</v>
      </c>
      <c r="F3593" s="1" t="str">
        <f>TEXT(Sales_tbl[[#This Row],[Order Date]],"MMM")</f>
        <v>Sep</v>
      </c>
      <c r="G3593" s="1" t="str">
        <f>TEXT(Sales_tbl[[#This Row],[Order Date]],"YYY")</f>
        <v>2016</v>
      </c>
      <c r="H3593" t="s">
        <v>27</v>
      </c>
      <c r="I3593">
        <v>8</v>
      </c>
      <c r="J3593" s="4">
        <v>53.35</v>
      </c>
      <c r="K3593" s="4">
        <v>426.8</v>
      </c>
    </row>
    <row r="3594" spans="1:11" x14ac:dyDescent="0.25">
      <c r="A3594" t="s">
        <v>25</v>
      </c>
      <c r="B3594" t="s">
        <v>17</v>
      </c>
      <c r="C3594" t="s">
        <v>18</v>
      </c>
      <c r="D3594" t="s">
        <v>422</v>
      </c>
      <c r="E3594" s="1">
        <v>42631</v>
      </c>
      <c r="F3594" s="1" t="str">
        <f>TEXT(Sales_tbl[[#This Row],[Order Date]],"MMM")</f>
        <v>Sep</v>
      </c>
      <c r="G3594" s="1" t="str">
        <f>TEXT(Sales_tbl[[#This Row],[Order Date]],"YYY")</f>
        <v>2016</v>
      </c>
      <c r="H3594" t="s">
        <v>13</v>
      </c>
      <c r="I3594">
        <v>3</v>
      </c>
      <c r="J3594" s="4">
        <v>12.42</v>
      </c>
      <c r="K3594" s="4">
        <v>37.26</v>
      </c>
    </row>
    <row r="3595" spans="1:11" x14ac:dyDescent="0.25">
      <c r="A3595" t="s">
        <v>9</v>
      </c>
      <c r="B3595" t="s">
        <v>14</v>
      </c>
      <c r="C3595" t="s">
        <v>11</v>
      </c>
      <c r="D3595" t="s">
        <v>31</v>
      </c>
      <c r="E3595" s="1">
        <v>42631</v>
      </c>
      <c r="F3595" s="1" t="str">
        <f>TEXT(Sales_tbl[[#This Row],[Order Date]],"MMM")</f>
        <v>Sep</v>
      </c>
      <c r="G3595" s="1" t="str">
        <f>TEXT(Sales_tbl[[#This Row],[Order Date]],"YYY")</f>
        <v>2016</v>
      </c>
      <c r="H3595" t="s">
        <v>24</v>
      </c>
      <c r="I3595">
        <v>4</v>
      </c>
      <c r="J3595" s="4">
        <v>17.829999999999998</v>
      </c>
      <c r="K3595" s="4">
        <v>71.319999999999993</v>
      </c>
    </row>
    <row r="3596" spans="1:11" x14ac:dyDescent="0.25">
      <c r="A3596" t="s">
        <v>25</v>
      </c>
      <c r="B3596" t="s">
        <v>17</v>
      </c>
      <c r="C3596" t="s">
        <v>18</v>
      </c>
      <c r="D3596" t="s">
        <v>481</v>
      </c>
      <c r="E3596" s="1">
        <v>42631</v>
      </c>
      <c r="F3596" s="1" t="str">
        <f>TEXT(Sales_tbl[[#This Row],[Order Date]],"MMM")</f>
        <v>Sep</v>
      </c>
      <c r="G3596" s="1" t="str">
        <f>TEXT(Sales_tbl[[#This Row],[Order Date]],"YYY")</f>
        <v>2016</v>
      </c>
      <c r="H3596" t="s">
        <v>24</v>
      </c>
      <c r="I3596">
        <v>10</v>
      </c>
      <c r="J3596" s="4">
        <v>17.829999999999998</v>
      </c>
      <c r="K3596" s="4">
        <v>178.29999999999998</v>
      </c>
    </row>
    <row r="3597" spans="1:11" x14ac:dyDescent="0.25">
      <c r="A3597" t="s">
        <v>25</v>
      </c>
      <c r="B3597" t="s">
        <v>34</v>
      </c>
      <c r="C3597" t="s">
        <v>18</v>
      </c>
      <c r="D3597" t="s">
        <v>77</v>
      </c>
      <c r="E3597" s="1">
        <v>42631</v>
      </c>
      <c r="F3597" s="1" t="str">
        <f>TEXT(Sales_tbl[[#This Row],[Order Date]],"MMM")</f>
        <v>Sep</v>
      </c>
      <c r="G3597" s="1" t="str">
        <f>TEXT(Sales_tbl[[#This Row],[Order Date]],"YYY")</f>
        <v>2016</v>
      </c>
      <c r="H3597" t="s">
        <v>24</v>
      </c>
      <c r="I3597">
        <v>8</v>
      </c>
      <c r="J3597" s="4">
        <v>17.829999999999998</v>
      </c>
      <c r="K3597" s="4">
        <v>142.63999999999999</v>
      </c>
    </row>
    <row r="3598" spans="1:11" x14ac:dyDescent="0.25">
      <c r="A3598" t="s">
        <v>25</v>
      </c>
      <c r="B3598" t="s">
        <v>34</v>
      </c>
      <c r="C3598" t="s">
        <v>18</v>
      </c>
      <c r="D3598" t="s">
        <v>303</v>
      </c>
      <c r="E3598" s="1">
        <v>42631</v>
      </c>
      <c r="F3598" s="1" t="str">
        <f>TEXT(Sales_tbl[[#This Row],[Order Date]],"MMM")</f>
        <v>Sep</v>
      </c>
      <c r="G3598" s="1" t="str">
        <f>TEXT(Sales_tbl[[#This Row],[Order Date]],"YYY")</f>
        <v>2016</v>
      </c>
      <c r="H3598" t="s">
        <v>20</v>
      </c>
      <c r="I3598">
        <v>6</v>
      </c>
      <c r="J3598" s="4">
        <v>16.32</v>
      </c>
      <c r="K3598" s="4">
        <v>97.92</v>
      </c>
    </row>
    <row r="3599" spans="1:11" x14ac:dyDescent="0.25">
      <c r="A3599" t="s">
        <v>9</v>
      </c>
      <c r="B3599" t="s">
        <v>14</v>
      </c>
      <c r="C3599" t="s">
        <v>11</v>
      </c>
      <c r="D3599" t="s">
        <v>405</v>
      </c>
      <c r="E3599" s="1">
        <v>42631</v>
      </c>
      <c r="F3599" s="1" t="str">
        <f>TEXT(Sales_tbl[[#This Row],[Order Date]],"MMM")</f>
        <v>Sep</v>
      </c>
      <c r="G3599" s="1" t="str">
        <f>TEXT(Sales_tbl[[#This Row],[Order Date]],"YYY")</f>
        <v>2016</v>
      </c>
      <c r="H3599" t="s">
        <v>13</v>
      </c>
      <c r="I3599">
        <v>7</v>
      </c>
      <c r="J3599" s="4">
        <v>12.42</v>
      </c>
      <c r="K3599" s="4">
        <v>86.94</v>
      </c>
    </row>
    <row r="3600" spans="1:11" x14ac:dyDescent="0.25">
      <c r="A3600" t="s">
        <v>16</v>
      </c>
      <c r="B3600" t="s">
        <v>34</v>
      </c>
      <c r="C3600" t="s">
        <v>18</v>
      </c>
      <c r="D3600" t="s">
        <v>437</v>
      </c>
      <c r="E3600" s="1">
        <v>42631</v>
      </c>
      <c r="F3600" s="1" t="str">
        <f>TEXT(Sales_tbl[[#This Row],[Order Date]],"MMM")</f>
        <v>Sep</v>
      </c>
      <c r="G3600" s="1" t="str">
        <f>TEXT(Sales_tbl[[#This Row],[Order Date]],"YYY")</f>
        <v>2016</v>
      </c>
      <c r="H3600" t="s">
        <v>27</v>
      </c>
      <c r="I3600">
        <v>10</v>
      </c>
      <c r="J3600" s="4">
        <v>53.35</v>
      </c>
      <c r="K3600" s="4">
        <v>533.5</v>
      </c>
    </row>
    <row r="3601" spans="1:11" x14ac:dyDescent="0.25">
      <c r="A3601" t="s">
        <v>9</v>
      </c>
      <c r="B3601" t="s">
        <v>21</v>
      </c>
      <c r="C3601" t="s">
        <v>11</v>
      </c>
      <c r="D3601" t="s">
        <v>233</v>
      </c>
      <c r="E3601" s="1">
        <v>42631</v>
      </c>
      <c r="F3601" s="1" t="str">
        <f>TEXT(Sales_tbl[[#This Row],[Order Date]],"MMM")</f>
        <v>Sep</v>
      </c>
      <c r="G3601" s="1" t="str">
        <f>TEXT(Sales_tbl[[#This Row],[Order Date]],"YYY")</f>
        <v>2016</v>
      </c>
      <c r="H3601" t="s">
        <v>13</v>
      </c>
      <c r="I3601">
        <v>2</v>
      </c>
      <c r="J3601" s="4">
        <v>12.42</v>
      </c>
      <c r="K3601" s="4">
        <v>24.84</v>
      </c>
    </row>
    <row r="3602" spans="1:11" x14ac:dyDescent="0.25">
      <c r="A3602" t="s">
        <v>30</v>
      </c>
      <c r="B3602" t="s">
        <v>10</v>
      </c>
      <c r="C3602" t="s">
        <v>11</v>
      </c>
      <c r="D3602" t="s">
        <v>440</v>
      </c>
      <c r="E3602" s="1">
        <v>42631</v>
      </c>
      <c r="F3602" s="1" t="str">
        <f>TEXT(Sales_tbl[[#This Row],[Order Date]],"MMM")</f>
        <v>Sep</v>
      </c>
      <c r="G3602" s="1" t="str">
        <f>TEXT(Sales_tbl[[#This Row],[Order Date]],"YYY")</f>
        <v>2016</v>
      </c>
      <c r="H3602" t="s">
        <v>24</v>
      </c>
      <c r="I3602">
        <v>1</v>
      </c>
      <c r="J3602" s="4">
        <v>17.829999999999998</v>
      </c>
      <c r="K3602" s="4">
        <v>17.829999999999998</v>
      </c>
    </row>
    <row r="3603" spans="1:11" x14ac:dyDescent="0.25">
      <c r="A3603" t="s">
        <v>30</v>
      </c>
      <c r="B3603" t="s">
        <v>21</v>
      </c>
      <c r="C3603" t="s">
        <v>11</v>
      </c>
      <c r="D3603" t="s">
        <v>190</v>
      </c>
      <c r="E3603" s="1">
        <v>42631</v>
      </c>
      <c r="F3603" s="1" t="str">
        <f>TEXT(Sales_tbl[[#This Row],[Order Date]],"MMM")</f>
        <v>Sep</v>
      </c>
      <c r="G3603" s="1" t="str">
        <f>TEXT(Sales_tbl[[#This Row],[Order Date]],"YYY")</f>
        <v>2016</v>
      </c>
      <c r="H3603" t="s">
        <v>27</v>
      </c>
      <c r="I3603">
        <v>7</v>
      </c>
      <c r="J3603" s="4">
        <v>53.35</v>
      </c>
      <c r="K3603" s="4">
        <v>373.45</v>
      </c>
    </row>
    <row r="3604" spans="1:11" x14ac:dyDescent="0.25">
      <c r="A3604" t="s">
        <v>9</v>
      </c>
      <c r="B3604" t="s">
        <v>14</v>
      </c>
      <c r="C3604" t="s">
        <v>11</v>
      </c>
      <c r="D3604" t="s">
        <v>519</v>
      </c>
      <c r="E3604" s="1">
        <v>42631</v>
      </c>
      <c r="F3604" s="1" t="str">
        <f>TEXT(Sales_tbl[[#This Row],[Order Date]],"MMM")</f>
        <v>Sep</v>
      </c>
      <c r="G3604" s="1" t="str">
        <f>TEXT(Sales_tbl[[#This Row],[Order Date]],"YYY")</f>
        <v>2016</v>
      </c>
      <c r="H3604" t="s">
        <v>24</v>
      </c>
      <c r="I3604">
        <v>5</v>
      </c>
      <c r="J3604" s="4">
        <v>17.829999999999998</v>
      </c>
      <c r="K3604" s="4">
        <v>89.149999999999991</v>
      </c>
    </row>
    <row r="3605" spans="1:11" x14ac:dyDescent="0.25">
      <c r="A3605" t="s">
        <v>9</v>
      </c>
      <c r="B3605" t="s">
        <v>14</v>
      </c>
      <c r="C3605" t="s">
        <v>11</v>
      </c>
      <c r="D3605" t="s">
        <v>38</v>
      </c>
      <c r="E3605" s="1">
        <v>42631</v>
      </c>
      <c r="F3605" s="1" t="str">
        <f>TEXT(Sales_tbl[[#This Row],[Order Date]],"MMM")</f>
        <v>Sep</v>
      </c>
      <c r="G3605" s="1" t="str">
        <f>TEXT(Sales_tbl[[#This Row],[Order Date]],"YYY")</f>
        <v>2016</v>
      </c>
      <c r="H3605" t="s">
        <v>27</v>
      </c>
      <c r="I3605">
        <v>3</v>
      </c>
      <c r="J3605" s="4">
        <v>53.35</v>
      </c>
      <c r="K3605" s="4">
        <v>160.05000000000001</v>
      </c>
    </row>
    <row r="3606" spans="1:11" x14ac:dyDescent="0.25">
      <c r="A3606" t="s">
        <v>9</v>
      </c>
      <c r="B3606" t="s">
        <v>14</v>
      </c>
      <c r="C3606" t="s">
        <v>11</v>
      </c>
      <c r="D3606" t="s">
        <v>245</v>
      </c>
      <c r="E3606" s="1">
        <v>42632</v>
      </c>
      <c r="F3606" s="1" t="str">
        <f>TEXT(Sales_tbl[[#This Row],[Order Date]],"MMM")</f>
        <v>Sep</v>
      </c>
      <c r="G3606" s="1" t="str">
        <f>TEXT(Sales_tbl[[#This Row],[Order Date]],"YYY")</f>
        <v>2016</v>
      </c>
      <c r="H3606" t="s">
        <v>20</v>
      </c>
      <c r="I3606">
        <v>4</v>
      </c>
      <c r="J3606" s="4">
        <v>16.32</v>
      </c>
      <c r="K3606" s="4">
        <v>65.28</v>
      </c>
    </row>
    <row r="3607" spans="1:11" x14ac:dyDescent="0.25">
      <c r="A3607" t="s">
        <v>9</v>
      </c>
      <c r="B3607" t="s">
        <v>68</v>
      </c>
      <c r="C3607" t="s">
        <v>11</v>
      </c>
      <c r="D3607" t="s">
        <v>400</v>
      </c>
      <c r="E3607" s="1">
        <v>42632</v>
      </c>
      <c r="F3607" s="1" t="str">
        <f>TEXT(Sales_tbl[[#This Row],[Order Date]],"MMM")</f>
        <v>Sep</v>
      </c>
      <c r="G3607" s="1" t="str">
        <f>TEXT(Sales_tbl[[#This Row],[Order Date]],"YYY")</f>
        <v>2016</v>
      </c>
      <c r="H3607" t="s">
        <v>13</v>
      </c>
      <c r="I3607">
        <v>10</v>
      </c>
      <c r="J3607" s="4">
        <v>12.42</v>
      </c>
      <c r="K3607" s="4">
        <v>124.2</v>
      </c>
    </row>
    <row r="3608" spans="1:11" x14ac:dyDescent="0.25">
      <c r="A3608" t="s">
        <v>16</v>
      </c>
      <c r="B3608" t="s">
        <v>34</v>
      </c>
      <c r="C3608" t="s">
        <v>18</v>
      </c>
      <c r="D3608" t="s">
        <v>270</v>
      </c>
      <c r="E3608" s="1">
        <v>42632</v>
      </c>
      <c r="F3608" s="1" t="str">
        <f>TEXT(Sales_tbl[[#This Row],[Order Date]],"MMM")</f>
        <v>Sep</v>
      </c>
      <c r="G3608" s="1" t="str">
        <f>TEXT(Sales_tbl[[#This Row],[Order Date]],"YYY")</f>
        <v>2016</v>
      </c>
      <c r="H3608" t="s">
        <v>13</v>
      </c>
      <c r="I3608">
        <v>7</v>
      </c>
      <c r="J3608" s="4">
        <v>12.42</v>
      </c>
      <c r="K3608" s="4">
        <v>86.94</v>
      </c>
    </row>
    <row r="3609" spans="1:11" x14ac:dyDescent="0.25">
      <c r="A3609" t="s">
        <v>46</v>
      </c>
      <c r="B3609" t="s">
        <v>14</v>
      </c>
      <c r="C3609" t="s">
        <v>11</v>
      </c>
      <c r="D3609" t="s">
        <v>297</v>
      </c>
      <c r="E3609" s="1">
        <v>42632</v>
      </c>
      <c r="F3609" s="1" t="str">
        <f>TEXT(Sales_tbl[[#This Row],[Order Date]],"MMM")</f>
        <v>Sep</v>
      </c>
      <c r="G3609" s="1" t="str">
        <f>TEXT(Sales_tbl[[#This Row],[Order Date]],"YYY")</f>
        <v>2016</v>
      </c>
      <c r="H3609" t="s">
        <v>24</v>
      </c>
      <c r="I3609">
        <v>6</v>
      </c>
      <c r="J3609" s="4">
        <v>17.829999999999998</v>
      </c>
      <c r="K3609" s="4">
        <v>106.97999999999999</v>
      </c>
    </row>
    <row r="3610" spans="1:11" x14ac:dyDescent="0.25">
      <c r="A3610" t="s">
        <v>9</v>
      </c>
      <c r="B3610" t="s">
        <v>14</v>
      </c>
      <c r="C3610" t="s">
        <v>11</v>
      </c>
      <c r="D3610" t="s">
        <v>322</v>
      </c>
      <c r="E3610" s="1">
        <v>42632</v>
      </c>
      <c r="F3610" s="1" t="str">
        <f>TEXT(Sales_tbl[[#This Row],[Order Date]],"MMM")</f>
        <v>Sep</v>
      </c>
      <c r="G3610" s="1" t="str">
        <f>TEXT(Sales_tbl[[#This Row],[Order Date]],"YYY")</f>
        <v>2016</v>
      </c>
      <c r="H3610" t="s">
        <v>13</v>
      </c>
      <c r="I3610">
        <v>3</v>
      </c>
      <c r="J3610" s="4">
        <v>12.42</v>
      </c>
      <c r="K3610" s="4">
        <v>37.26</v>
      </c>
    </row>
    <row r="3611" spans="1:11" x14ac:dyDescent="0.25">
      <c r="A3611" t="s">
        <v>16</v>
      </c>
      <c r="B3611" t="s">
        <v>122</v>
      </c>
      <c r="C3611" t="s">
        <v>18</v>
      </c>
      <c r="D3611" t="s">
        <v>468</v>
      </c>
      <c r="E3611" s="1">
        <v>42632</v>
      </c>
      <c r="F3611" s="1" t="str">
        <f>TEXT(Sales_tbl[[#This Row],[Order Date]],"MMM")</f>
        <v>Sep</v>
      </c>
      <c r="G3611" s="1" t="str">
        <f>TEXT(Sales_tbl[[#This Row],[Order Date]],"YYY")</f>
        <v>2016</v>
      </c>
      <c r="H3611" t="s">
        <v>13</v>
      </c>
      <c r="I3611">
        <v>5</v>
      </c>
      <c r="J3611" s="4">
        <v>12.42</v>
      </c>
      <c r="K3611" s="4">
        <v>62.1</v>
      </c>
    </row>
    <row r="3612" spans="1:11" x14ac:dyDescent="0.25">
      <c r="A3612" t="s">
        <v>9</v>
      </c>
      <c r="B3612" t="s">
        <v>21</v>
      </c>
      <c r="C3612" t="s">
        <v>11</v>
      </c>
      <c r="D3612" t="s">
        <v>271</v>
      </c>
      <c r="E3612" s="1">
        <v>42632</v>
      </c>
      <c r="F3612" s="1" t="str">
        <f>TEXT(Sales_tbl[[#This Row],[Order Date]],"MMM")</f>
        <v>Sep</v>
      </c>
      <c r="G3612" s="1" t="str">
        <f>TEXT(Sales_tbl[[#This Row],[Order Date]],"YYY")</f>
        <v>2016</v>
      </c>
      <c r="H3612" t="s">
        <v>13</v>
      </c>
      <c r="I3612">
        <v>8</v>
      </c>
      <c r="J3612" s="4">
        <v>12.42</v>
      </c>
      <c r="K3612" s="4">
        <v>99.36</v>
      </c>
    </row>
    <row r="3613" spans="1:11" x14ac:dyDescent="0.25">
      <c r="A3613" t="s">
        <v>30</v>
      </c>
      <c r="B3613" t="s">
        <v>10</v>
      </c>
      <c r="C3613" t="s">
        <v>11</v>
      </c>
      <c r="D3613" t="s">
        <v>136</v>
      </c>
      <c r="E3613" s="1">
        <v>42632</v>
      </c>
      <c r="F3613" s="1" t="str">
        <f>TEXT(Sales_tbl[[#This Row],[Order Date]],"MMM")</f>
        <v>Sep</v>
      </c>
      <c r="G3613" s="1" t="str">
        <f>TEXT(Sales_tbl[[#This Row],[Order Date]],"YYY")</f>
        <v>2016</v>
      </c>
      <c r="H3613" t="s">
        <v>20</v>
      </c>
      <c r="I3613">
        <v>10</v>
      </c>
      <c r="J3613" s="4">
        <v>16.32</v>
      </c>
      <c r="K3613" s="4">
        <v>163.19999999999999</v>
      </c>
    </row>
    <row r="3614" spans="1:11" x14ac:dyDescent="0.25">
      <c r="A3614" t="s">
        <v>9</v>
      </c>
      <c r="B3614" t="s">
        <v>21</v>
      </c>
      <c r="C3614" t="s">
        <v>11</v>
      </c>
      <c r="D3614" t="s">
        <v>64</v>
      </c>
      <c r="E3614" s="1">
        <v>42632</v>
      </c>
      <c r="F3614" s="1" t="str">
        <f>TEXT(Sales_tbl[[#This Row],[Order Date]],"MMM")</f>
        <v>Sep</v>
      </c>
      <c r="G3614" s="1" t="str">
        <f>TEXT(Sales_tbl[[#This Row],[Order Date]],"YYY")</f>
        <v>2016</v>
      </c>
      <c r="H3614" t="s">
        <v>13</v>
      </c>
      <c r="I3614">
        <v>7</v>
      </c>
      <c r="J3614" s="4">
        <v>12.42</v>
      </c>
      <c r="K3614" s="4">
        <v>86.94</v>
      </c>
    </row>
    <row r="3615" spans="1:11" x14ac:dyDescent="0.25">
      <c r="A3615" t="s">
        <v>9</v>
      </c>
      <c r="B3615" t="s">
        <v>10</v>
      </c>
      <c r="C3615" t="s">
        <v>11</v>
      </c>
      <c r="D3615" t="s">
        <v>433</v>
      </c>
      <c r="E3615" s="1">
        <v>42632</v>
      </c>
      <c r="F3615" s="1" t="str">
        <f>TEXT(Sales_tbl[[#This Row],[Order Date]],"MMM")</f>
        <v>Sep</v>
      </c>
      <c r="G3615" s="1" t="str">
        <f>TEXT(Sales_tbl[[#This Row],[Order Date]],"YYY")</f>
        <v>2016</v>
      </c>
      <c r="H3615" t="s">
        <v>24</v>
      </c>
      <c r="I3615">
        <v>7</v>
      </c>
      <c r="J3615" s="4">
        <v>17.829999999999998</v>
      </c>
      <c r="K3615" s="4">
        <v>124.80999999999999</v>
      </c>
    </row>
    <row r="3616" spans="1:11" x14ac:dyDescent="0.25">
      <c r="A3616" t="s">
        <v>46</v>
      </c>
      <c r="B3616" t="s">
        <v>68</v>
      </c>
      <c r="C3616" t="s">
        <v>11</v>
      </c>
      <c r="D3616" t="s">
        <v>469</v>
      </c>
      <c r="E3616" s="1">
        <v>42632</v>
      </c>
      <c r="F3616" s="1" t="str">
        <f>TEXT(Sales_tbl[[#This Row],[Order Date]],"MMM")</f>
        <v>Sep</v>
      </c>
      <c r="G3616" s="1" t="str">
        <f>TEXT(Sales_tbl[[#This Row],[Order Date]],"YYY")</f>
        <v>2016</v>
      </c>
      <c r="H3616" t="s">
        <v>20</v>
      </c>
      <c r="I3616">
        <v>6</v>
      </c>
      <c r="J3616" s="4">
        <v>16.32</v>
      </c>
      <c r="K3616" s="4">
        <v>97.92</v>
      </c>
    </row>
    <row r="3617" spans="1:11" x14ac:dyDescent="0.25">
      <c r="A3617" t="s">
        <v>25</v>
      </c>
      <c r="B3617" t="s">
        <v>52</v>
      </c>
      <c r="C3617" t="s">
        <v>18</v>
      </c>
      <c r="D3617" t="s">
        <v>187</v>
      </c>
      <c r="E3617" s="1">
        <v>42633</v>
      </c>
      <c r="F3617" s="1" t="str">
        <f>TEXT(Sales_tbl[[#This Row],[Order Date]],"MMM")</f>
        <v>Sep</v>
      </c>
      <c r="G3617" s="1" t="str">
        <f>TEXT(Sales_tbl[[#This Row],[Order Date]],"YYY")</f>
        <v>2016</v>
      </c>
      <c r="H3617" t="s">
        <v>27</v>
      </c>
      <c r="I3617">
        <v>2</v>
      </c>
      <c r="J3617" s="4">
        <v>53.35</v>
      </c>
      <c r="K3617" s="4">
        <v>106.7</v>
      </c>
    </row>
    <row r="3618" spans="1:11" x14ac:dyDescent="0.25">
      <c r="A3618" t="s">
        <v>9</v>
      </c>
      <c r="B3618" t="s">
        <v>10</v>
      </c>
      <c r="C3618" t="s">
        <v>11</v>
      </c>
      <c r="D3618" t="s">
        <v>124</v>
      </c>
      <c r="E3618" s="1">
        <v>42633</v>
      </c>
      <c r="F3618" s="1" t="str">
        <f>TEXT(Sales_tbl[[#This Row],[Order Date]],"MMM")</f>
        <v>Sep</v>
      </c>
      <c r="G3618" s="1" t="str">
        <f>TEXT(Sales_tbl[[#This Row],[Order Date]],"YYY")</f>
        <v>2016</v>
      </c>
      <c r="H3618" t="s">
        <v>24</v>
      </c>
      <c r="I3618">
        <v>7</v>
      </c>
      <c r="J3618" s="4">
        <v>17.829999999999998</v>
      </c>
      <c r="K3618" s="4">
        <v>124.80999999999999</v>
      </c>
    </row>
    <row r="3619" spans="1:11" x14ac:dyDescent="0.25">
      <c r="A3619" t="s">
        <v>9</v>
      </c>
      <c r="B3619" t="s">
        <v>21</v>
      </c>
      <c r="C3619" t="s">
        <v>11</v>
      </c>
      <c r="D3619" t="s">
        <v>273</v>
      </c>
      <c r="E3619" s="1">
        <v>42633</v>
      </c>
      <c r="F3619" s="1" t="str">
        <f>TEXT(Sales_tbl[[#This Row],[Order Date]],"MMM")</f>
        <v>Sep</v>
      </c>
      <c r="G3619" s="1" t="str">
        <f>TEXT(Sales_tbl[[#This Row],[Order Date]],"YYY")</f>
        <v>2016</v>
      </c>
      <c r="H3619" t="s">
        <v>20</v>
      </c>
      <c r="I3619">
        <v>5</v>
      </c>
      <c r="J3619" s="4">
        <v>16.32</v>
      </c>
      <c r="K3619" s="4">
        <v>81.599999999999994</v>
      </c>
    </row>
    <row r="3620" spans="1:11" x14ac:dyDescent="0.25">
      <c r="A3620" t="s">
        <v>9</v>
      </c>
      <c r="B3620" t="s">
        <v>14</v>
      </c>
      <c r="C3620" t="s">
        <v>11</v>
      </c>
      <c r="D3620" t="s">
        <v>427</v>
      </c>
      <c r="E3620" s="1">
        <v>42633</v>
      </c>
      <c r="F3620" s="1" t="str">
        <f>TEXT(Sales_tbl[[#This Row],[Order Date]],"MMM")</f>
        <v>Sep</v>
      </c>
      <c r="G3620" s="1" t="str">
        <f>TEXT(Sales_tbl[[#This Row],[Order Date]],"YYY")</f>
        <v>2016</v>
      </c>
      <c r="H3620" t="s">
        <v>13</v>
      </c>
      <c r="I3620">
        <v>10</v>
      </c>
      <c r="J3620" s="4">
        <v>12.42</v>
      </c>
      <c r="K3620" s="4">
        <v>124.2</v>
      </c>
    </row>
    <row r="3621" spans="1:11" x14ac:dyDescent="0.25">
      <c r="A3621" t="s">
        <v>9</v>
      </c>
      <c r="B3621" t="s">
        <v>14</v>
      </c>
      <c r="C3621" t="s">
        <v>11</v>
      </c>
      <c r="D3621" t="s">
        <v>39</v>
      </c>
      <c r="E3621" s="1">
        <v>42633</v>
      </c>
      <c r="F3621" s="1" t="str">
        <f>TEXT(Sales_tbl[[#This Row],[Order Date]],"MMM")</f>
        <v>Sep</v>
      </c>
      <c r="G3621" s="1" t="str">
        <f>TEXT(Sales_tbl[[#This Row],[Order Date]],"YYY")</f>
        <v>2016</v>
      </c>
      <c r="H3621" t="s">
        <v>13</v>
      </c>
      <c r="I3621">
        <v>7</v>
      </c>
      <c r="J3621" s="4">
        <v>12.42</v>
      </c>
      <c r="K3621" s="4">
        <v>86.94</v>
      </c>
    </row>
    <row r="3622" spans="1:11" x14ac:dyDescent="0.25">
      <c r="A3622" t="s">
        <v>25</v>
      </c>
      <c r="B3622" t="s">
        <v>17</v>
      </c>
      <c r="C3622" t="s">
        <v>18</v>
      </c>
      <c r="D3622" t="s">
        <v>481</v>
      </c>
      <c r="E3622" s="1">
        <v>42633</v>
      </c>
      <c r="F3622" s="1" t="str">
        <f>TEXT(Sales_tbl[[#This Row],[Order Date]],"MMM")</f>
        <v>Sep</v>
      </c>
      <c r="G3622" s="1" t="str">
        <f>TEXT(Sales_tbl[[#This Row],[Order Date]],"YYY")</f>
        <v>2016</v>
      </c>
      <c r="H3622" t="s">
        <v>27</v>
      </c>
      <c r="I3622">
        <v>4</v>
      </c>
      <c r="J3622" s="4">
        <v>53.35</v>
      </c>
      <c r="K3622" s="4">
        <v>213.4</v>
      </c>
    </row>
    <row r="3623" spans="1:11" x14ac:dyDescent="0.25">
      <c r="A3623" t="s">
        <v>46</v>
      </c>
      <c r="B3623" t="s">
        <v>14</v>
      </c>
      <c r="C3623" t="s">
        <v>11</v>
      </c>
      <c r="D3623" t="s">
        <v>333</v>
      </c>
      <c r="E3623" s="1">
        <v>42633</v>
      </c>
      <c r="F3623" s="1" t="str">
        <f>TEXT(Sales_tbl[[#This Row],[Order Date]],"MMM")</f>
        <v>Sep</v>
      </c>
      <c r="G3623" s="1" t="str">
        <f>TEXT(Sales_tbl[[#This Row],[Order Date]],"YYY")</f>
        <v>2016</v>
      </c>
      <c r="H3623" t="s">
        <v>13</v>
      </c>
      <c r="I3623">
        <v>7</v>
      </c>
      <c r="J3623" s="4">
        <v>12.42</v>
      </c>
      <c r="K3623" s="4">
        <v>86.94</v>
      </c>
    </row>
    <row r="3624" spans="1:11" x14ac:dyDescent="0.25">
      <c r="A3624" t="s">
        <v>25</v>
      </c>
      <c r="B3624" t="s">
        <v>34</v>
      </c>
      <c r="C3624" t="s">
        <v>18</v>
      </c>
      <c r="D3624" t="s">
        <v>132</v>
      </c>
      <c r="E3624" s="1">
        <v>42633</v>
      </c>
      <c r="F3624" s="1" t="str">
        <f>TEXT(Sales_tbl[[#This Row],[Order Date]],"MMM")</f>
        <v>Sep</v>
      </c>
      <c r="G3624" s="1" t="str">
        <f>TEXT(Sales_tbl[[#This Row],[Order Date]],"YYY")</f>
        <v>2016</v>
      </c>
      <c r="H3624" t="s">
        <v>13</v>
      </c>
      <c r="I3624">
        <v>5</v>
      </c>
      <c r="J3624" s="4">
        <v>12.42</v>
      </c>
      <c r="K3624" s="4">
        <v>62.1</v>
      </c>
    </row>
    <row r="3625" spans="1:11" x14ac:dyDescent="0.25">
      <c r="A3625" t="s">
        <v>25</v>
      </c>
      <c r="B3625" t="s">
        <v>34</v>
      </c>
      <c r="C3625" t="s">
        <v>18</v>
      </c>
      <c r="D3625" t="s">
        <v>77</v>
      </c>
      <c r="E3625" s="1">
        <v>42633</v>
      </c>
      <c r="F3625" s="1" t="str">
        <f>TEXT(Sales_tbl[[#This Row],[Order Date]],"MMM")</f>
        <v>Sep</v>
      </c>
      <c r="G3625" s="1" t="str">
        <f>TEXT(Sales_tbl[[#This Row],[Order Date]],"YYY")</f>
        <v>2016</v>
      </c>
      <c r="H3625" t="s">
        <v>20</v>
      </c>
      <c r="I3625">
        <v>2</v>
      </c>
      <c r="J3625" s="4">
        <v>16.32</v>
      </c>
      <c r="K3625" s="4">
        <v>32.64</v>
      </c>
    </row>
    <row r="3626" spans="1:11" x14ac:dyDescent="0.25">
      <c r="A3626" t="s">
        <v>25</v>
      </c>
      <c r="B3626" t="s">
        <v>17</v>
      </c>
      <c r="C3626" t="s">
        <v>18</v>
      </c>
      <c r="D3626" t="s">
        <v>108</v>
      </c>
      <c r="E3626" s="1">
        <v>42633</v>
      </c>
      <c r="F3626" s="1" t="str">
        <f>TEXT(Sales_tbl[[#This Row],[Order Date]],"MMM")</f>
        <v>Sep</v>
      </c>
      <c r="G3626" s="1" t="str">
        <f>TEXT(Sales_tbl[[#This Row],[Order Date]],"YYY")</f>
        <v>2016</v>
      </c>
      <c r="H3626" t="s">
        <v>13</v>
      </c>
      <c r="I3626">
        <v>4</v>
      </c>
      <c r="J3626" s="4">
        <v>12.42</v>
      </c>
      <c r="K3626" s="4">
        <v>49.68</v>
      </c>
    </row>
    <row r="3627" spans="1:11" x14ac:dyDescent="0.25">
      <c r="A3627" t="s">
        <v>30</v>
      </c>
      <c r="B3627" t="s">
        <v>21</v>
      </c>
      <c r="C3627" t="s">
        <v>11</v>
      </c>
      <c r="D3627" t="s">
        <v>189</v>
      </c>
      <c r="E3627" s="1">
        <v>42633</v>
      </c>
      <c r="F3627" s="1" t="str">
        <f>TEXT(Sales_tbl[[#This Row],[Order Date]],"MMM")</f>
        <v>Sep</v>
      </c>
      <c r="G3627" s="1" t="str">
        <f>TEXT(Sales_tbl[[#This Row],[Order Date]],"YYY")</f>
        <v>2016</v>
      </c>
      <c r="H3627" t="s">
        <v>13</v>
      </c>
      <c r="I3627">
        <v>7</v>
      </c>
      <c r="J3627" s="4">
        <v>12.42</v>
      </c>
      <c r="K3627" s="4">
        <v>86.94</v>
      </c>
    </row>
    <row r="3628" spans="1:11" x14ac:dyDescent="0.25">
      <c r="A3628" t="s">
        <v>30</v>
      </c>
      <c r="B3628" t="s">
        <v>68</v>
      </c>
      <c r="C3628" t="s">
        <v>11</v>
      </c>
      <c r="D3628" t="s">
        <v>490</v>
      </c>
      <c r="E3628" s="1">
        <v>42633</v>
      </c>
      <c r="F3628" s="1" t="str">
        <f>TEXT(Sales_tbl[[#This Row],[Order Date]],"MMM")</f>
        <v>Sep</v>
      </c>
      <c r="G3628" s="1" t="str">
        <f>TEXT(Sales_tbl[[#This Row],[Order Date]],"YYY")</f>
        <v>2016</v>
      </c>
      <c r="H3628" t="s">
        <v>13</v>
      </c>
      <c r="I3628">
        <v>4</v>
      </c>
      <c r="J3628" s="4">
        <v>12.42</v>
      </c>
      <c r="K3628" s="4">
        <v>49.68</v>
      </c>
    </row>
    <row r="3629" spans="1:11" x14ac:dyDescent="0.25">
      <c r="A3629" t="s">
        <v>9</v>
      </c>
      <c r="B3629" t="s">
        <v>10</v>
      </c>
      <c r="C3629" t="s">
        <v>11</v>
      </c>
      <c r="D3629" t="s">
        <v>382</v>
      </c>
      <c r="E3629" s="1">
        <v>42634</v>
      </c>
      <c r="F3629" s="1" t="str">
        <f>TEXT(Sales_tbl[[#This Row],[Order Date]],"MMM")</f>
        <v>Sep</v>
      </c>
      <c r="G3629" s="1" t="str">
        <f>TEXT(Sales_tbl[[#This Row],[Order Date]],"YYY")</f>
        <v>2016</v>
      </c>
      <c r="H3629" t="s">
        <v>24</v>
      </c>
      <c r="I3629">
        <v>8</v>
      </c>
      <c r="J3629" s="4">
        <v>17.829999999999998</v>
      </c>
      <c r="K3629" s="4">
        <v>142.63999999999999</v>
      </c>
    </row>
    <row r="3630" spans="1:11" x14ac:dyDescent="0.25">
      <c r="A3630" t="s">
        <v>9</v>
      </c>
      <c r="B3630" t="s">
        <v>10</v>
      </c>
      <c r="C3630" t="s">
        <v>11</v>
      </c>
      <c r="D3630" t="s">
        <v>87</v>
      </c>
      <c r="E3630" s="1">
        <v>42634</v>
      </c>
      <c r="F3630" s="1" t="str">
        <f>TEXT(Sales_tbl[[#This Row],[Order Date]],"MMM")</f>
        <v>Sep</v>
      </c>
      <c r="G3630" s="1" t="str">
        <f>TEXT(Sales_tbl[[#This Row],[Order Date]],"YYY")</f>
        <v>2016</v>
      </c>
      <c r="H3630" t="s">
        <v>24</v>
      </c>
      <c r="I3630">
        <v>4</v>
      </c>
      <c r="J3630" s="4">
        <v>17.829999999999998</v>
      </c>
      <c r="K3630" s="4">
        <v>71.319999999999993</v>
      </c>
    </row>
    <row r="3631" spans="1:11" x14ac:dyDescent="0.25">
      <c r="A3631" t="s">
        <v>9</v>
      </c>
      <c r="B3631" t="s">
        <v>14</v>
      </c>
      <c r="C3631" t="s">
        <v>11</v>
      </c>
      <c r="D3631" t="s">
        <v>405</v>
      </c>
      <c r="E3631" s="1">
        <v>42634</v>
      </c>
      <c r="F3631" s="1" t="str">
        <f>TEXT(Sales_tbl[[#This Row],[Order Date]],"MMM")</f>
        <v>Sep</v>
      </c>
      <c r="G3631" s="1" t="str">
        <f>TEXT(Sales_tbl[[#This Row],[Order Date]],"YYY")</f>
        <v>2016</v>
      </c>
      <c r="H3631" t="s">
        <v>27</v>
      </c>
      <c r="I3631">
        <v>2</v>
      </c>
      <c r="J3631" s="4">
        <v>53.35</v>
      </c>
      <c r="K3631" s="4">
        <v>106.7</v>
      </c>
    </row>
    <row r="3632" spans="1:11" x14ac:dyDescent="0.25">
      <c r="A3632" t="s">
        <v>30</v>
      </c>
      <c r="B3632" t="s">
        <v>10</v>
      </c>
      <c r="C3632" t="s">
        <v>11</v>
      </c>
      <c r="D3632" t="s">
        <v>423</v>
      </c>
      <c r="E3632" s="1">
        <v>42634</v>
      </c>
      <c r="F3632" s="1" t="str">
        <f>TEXT(Sales_tbl[[#This Row],[Order Date]],"MMM")</f>
        <v>Sep</v>
      </c>
      <c r="G3632" s="1" t="str">
        <f>TEXT(Sales_tbl[[#This Row],[Order Date]],"YYY")</f>
        <v>2016</v>
      </c>
      <c r="H3632" t="s">
        <v>24</v>
      </c>
      <c r="I3632">
        <v>4</v>
      </c>
      <c r="J3632" s="4">
        <v>17.829999999999998</v>
      </c>
      <c r="K3632" s="4">
        <v>71.319999999999993</v>
      </c>
    </row>
    <row r="3633" spans="1:11" x14ac:dyDescent="0.25">
      <c r="A3633" t="s">
        <v>9</v>
      </c>
      <c r="B3633" t="s">
        <v>21</v>
      </c>
      <c r="C3633" t="s">
        <v>11</v>
      </c>
      <c r="D3633" t="s">
        <v>58</v>
      </c>
      <c r="E3633" s="1">
        <v>42634</v>
      </c>
      <c r="F3633" s="1" t="str">
        <f>TEXT(Sales_tbl[[#This Row],[Order Date]],"MMM")</f>
        <v>Sep</v>
      </c>
      <c r="G3633" s="1" t="str">
        <f>TEXT(Sales_tbl[[#This Row],[Order Date]],"YYY")</f>
        <v>2016</v>
      </c>
      <c r="H3633" t="s">
        <v>27</v>
      </c>
      <c r="I3633">
        <v>6</v>
      </c>
      <c r="J3633" s="4">
        <v>53.35</v>
      </c>
      <c r="K3633" s="4">
        <v>320.10000000000002</v>
      </c>
    </row>
    <row r="3634" spans="1:11" x14ac:dyDescent="0.25">
      <c r="A3634" t="s">
        <v>9</v>
      </c>
      <c r="B3634" t="s">
        <v>68</v>
      </c>
      <c r="C3634" t="s">
        <v>11</v>
      </c>
      <c r="D3634" t="s">
        <v>386</v>
      </c>
      <c r="E3634" s="1">
        <v>42634</v>
      </c>
      <c r="F3634" s="1" t="str">
        <f>TEXT(Sales_tbl[[#This Row],[Order Date]],"MMM")</f>
        <v>Sep</v>
      </c>
      <c r="G3634" s="1" t="str">
        <f>TEXT(Sales_tbl[[#This Row],[Order Date]],"YYY")</f>
        <v>2016</v>
      </c>
      <c r="H3634" t="s">
        <v>27</v>
      </c>
      <c r="I3634">
        <v>1</v>
      </c>
      <c r="J3634" s="4">
        <v>53.35</v>
      </c>
      <c r="K3634" s="4">
        <v>53.35</v>
      </c>
    </row>
    <row r="3635" spans="1:11" x14ac:dyDescent="0.25">
      <c r="A3635" t="s">
        <v>30</v>
      </c>
      <c r="B3635" t="s">
        <v>14</v>
      </c>
      <c r="C3635" t="s">
        <v>11</v>
      </c>
      <c r="D3635" t="s">
        <v>43</v>
      </c>
      <c r="E3635" s="1">
        <v>42634</v>
      </c>
      <c r="F3635" s="1" t="str">
        <f>TEXT(Sales_tbl[[#This Row],[Order Date]],"MMM")</f>
        <v>Sep</v>
      </c>
      <c r="G3635" s="1" t="str">
        <f>TEXT(Sales_tbl[[#This Row],[Order Date]],"YYY")</f>
        <v>2016</v>
      </c>
      <c r="H3635" t="s">
        <v>24</v>
      </c>
      <c r="I3635">
        <v>7</v>
      </c>
      <c r="J3635" s="4">
        <v>17.829999999999998</v>
      </c>
      <c r="K3635" s="4">
        <v>124.80999999999999</v>
      </c>
    </row>
    <row r="3636" spans="1:11" x14ac:dyDescent="0.25">
      <c r="A3636" t="s">
        <v>9</v>
      </c>
      <c r="B3636" t="s">
        <v>10</v>
      </c>
      <c r="C3636" t="s">
        <v>11</v>
      </c>
      <c r="D3636" t="s">
        <v>463</v>
      </c>
      <c r="E3636" s="1">
        <v>42634</v>
      </c>
      <c r="F3636" s="1" t="str">
        <f>TEXT(Sales_tbl[[#This Row],[Order Date]],"MMM")</f>
        <v>Sep</v>
      </c>
      <c r="G3636" s="1" t="str">
        <f>TEXT(Sales_tbl[[#This Row],[Order Date]],"YYY")</f>
        <v>2016</v>
      </c>
      <c r="H3636" t="s">
        <v>13</v>
      </c>
      <c r="I3636">
        <v>6</v>
      </c>
      <c r="J3636" s="4">
        <v>12.42</v>
      </c>
      <c r="K3636" s="4">
        <v>74.52</v>
      </c>
    </row>
    <row r="3637" spans="1:11" x14ac:dyDescent="0.25">
      <c r="A3637" t="s">
        <v>9</v>
      </c>
      <c r="B3637" t="s">
        <v>10</v>
      </c>
      <c r="C3637" t="s">
        <v>11</v>
      </c>
      <c r="D3637" t="s">
        <v>149</v>
      </c>
      <c r="E3637" s="1">
        <v>42634</v>
      </c>
      <c r="F3637" s="1" t="str">
        <f>TEXT(Sales_tbl[[#This Row],[Order Date]],"MMM")</f>
        <v>Sep</v>
      </c>
      <c r="G3637" s="1" t="str">
        <f>TEXT(Sales_tbl[[#This Row],[Order Date]],"YYY")</f>
        <v>2016</v>
      </c>
      <c r="H3637" t="s">
        <v>27</v>
      </c>
      <c r="I3637">
        <v>10</v>
      </c>
      <c r="J3637" s="4">
        <v>53.35</v>
      </c>
      <c r="K3637" s="4">
        <v>533.5</v>
      </c>
    </row>
    <row r="3638" spans="1:11" x14ac:dyDescent="0.25">
      <c r="A3638" t="s">
        <v>9</v>
      </c>
      <c r="B3638" t="s">
        <v>10</v>
      </c>
      <c r="C3638" t="s">
        <v>11</v>
      </c>
      <c r="D3638" t="s">
        <v>266</v>
      </c>
      <c r="E3638" s="1">
        <v>42634</v>
      </c>
      <c r="F3638" s="1" t="str">
        <f>TEXT(Sales_tbl[[#This Row],[Order Date]],"MMM")</f>
        <v>Sep</v>
      </c>
      <c r="G3638" s="1" t="str">
        <f>TEXT(Sales_tbl[[#This Row],[Order Date]],"YYY")</f>
        <v>2016</v>
      </c>
      <c r="H3638" t="s">
        <v>20</v>
      </c>
      <c r="I3638">
        <v>8</v>
      </c>
      <c r="J3638" s="4">
        <v>16.32</v>
      </c>
      <c r="K3638" s="4">
        <v>130.56</v>
      </c>
    </row>
    <row r="3639" spans="1:11" x14ac:dyDescent="0.25">
      <c r="A3639" t="s">
        <v>46</v>
      </c>
      <c r="B3639" t="s">
        <v>10</v>
      </c>
      <c r="C3639" t="s">
        <v>11</v>
      </c>
      <c r="D3639" t="s">
        <v>99</v>
      </c>
      <c r="E3639" s="1">
        <v>42635</v>
      </c>
      <c r="F3639" s="1" t="str">
        <f>TEXT(Sales_tbl[[#This Row],[Order Date]],"MMM")</f>
        <v>Sep</v>
      </c>
      <c r="G3639" s="1" t="str">
        <f>TEXT(Sales_tbl[[#This Row],[Order Date]],"YYY")</f>
        <v>2016</v>
      </c>
      <c r="H3639" t="s">
        <v>13</v>
      </c>
      <c r="I3639">
        <v>7</v>
      </c>
      <c r="J3639" s="4">
        <v>12.42</v>
      </c>
      <c r="K3639" s="4">
        <v>86.94</v>
      </c>
    </row>
    <row r="3640" spans="1:11" x14ac:dyDescent="0.25">
      <c r="A3640" t="s">
        <v>9</v>
      </c>
      <c r="B3640" t="s">
        <v>21</v>
      </c>
      <c r="C3640" t="s">
        <v>11</v>
      </c>
      <c r="D3640" t="s">
        <v>45</v>
      </c>
      <c r="E3640" s="1">
        <v>42635</v>
      </c>
      <c r="F3640" s="1" t="str">
        <f>TEXT(Sales_tbl[[#This Row],[Order Date]],"MMM")</f>
        <v>Sep</v>
      </c>
      <c r="G3640" s="1" t="str">
        <f>TEXT(Sales_tbl[[#This Row],[Order Date]],"YYY")</f>
        <v>2016</v>
      </c>
      <c r="H3640" t="s">
        <v>20</v>
      </c>
      <c r="I3640">
        <v>3</v>
      </c>
      <c r="J3640" s="4">
        <v>16.32</v>
      </c>
      <c r="K3640" s="4">
        <v>48.96</v>
      </c>
    </row>
    <row r="3641" spans="1:11" x14ac:dyDescent="0.25">
      <c r="A3641" t="s">
        <v>9</v>
      </c>
      <c r="B3641" t="s">
        <v>10</v>
      </c>
      <c r="C3641" t="s">
        <v>11</v>
      </c>
      <c r="D3641" t="s">
        <v>219</v>
      </c>
      <c r="E3641" s="1">
        <v>42635</v>
      </c>
      <c r="F3641" s="1" t="str">
        <f>TEXT(Sales_tbl[[#This Row],[Order Date]],"MMM")</f>
        <v>Sep</v>
      </c>
      <c r="G3641" s="1" t="str">
        <f>TEXT(Sales_tbl[[#This Row],[Order Date]],"YYY")</f>
        <v>2016</v>
      </c>
      <c r="H3641" t="s">
        <v>27</v>
      </c>
      <c r="I3641">
        <v>3</v>
      </c>
      <c r="J3641" s="4">
        <v>53.35</v>
      </c>
      <c r="K3641" s="4">
        <v>160.05000000000001</v>
      </c>
    </row>
    <row r="3642" spans="1:11" x14ac:dyDescent="0.25">
      <c r="A3642" t="s">
        <v>9</v>
      </c>
      <c r="B3642" t="s">
        <v>21</v>
      </c>
      <c r="C3642" t="s">
        <v>11</v>
      </c>
      <c r="D3642" t="s">
        <v>380</v>
      </c>
      <c r="E3642" s="1">
        <v>42635</v>
      </c>
      <c r="F3642" s="1" t="str">
        <f>TEXT(Sales_tbl[[#This Row],[Order Date]],"MMM")</f>
        <v>Sep</v>
      </c>
      <c r="G3642" s="1" t="str">
        <f>TEXT(Sales_tbl[[#This Row],[Order Date]],"YYY")</f>
        <v>2016</v>
      </c>
      <c r="H3642" t="s">
        <v>13</v>
      </c>
      <c r="I3642">
        <v>3</v>
      </c>
      <c r="J3642" s="4">
        <v>12.42</v>
      </c>
      <c r="K3642" s="4">
        <v>37.26</v>
      </c>
    </row>
    <row r="3643" spans="1:11" x14ac:dyDescent="0.25">
      <c r="A3643" t="s">
        <v>25</v>
      </c>
      <c r="B3643" t="s">
        <v>52</v>
      </c>
      <c r="C3643" t="s">
        <v>18</v>
      </c>
      <c r="D3643" t="s">
        <v>138</v>
      </c>
      <c r="E3643" s="1">
        <v>42635</v>
      </c>
      <c r="F3643" s="1" t="str">
        <f>TEXT(Sales_tbl[[#This Row],[Order Date]],"MMM")</f>
        <v>Sep</v>
      </c>
      <c r="G3643" s="1" t="str">
        <f>TEXT(Sales_tbl[[#This Row],[Order Date]],"YYY")</f>
        <v>2016</v>
      </c>
      <c r="H3643" t="s">
        <v>27</v>
      </c>
      <c r="I3643">
        <v>1</v>
      </c>
      <c r="J3643" s="4">
        <v>53.35</v>
      </c>
      <c r="K3643" s="4">
        <v>53.35</v>
      </c>
    </row>
    <row r="3644" spans="1:11" x14ac:dyDescent="0.25">
      <c r="A3644" t="s">
        <v>30</v>
      </c>
      <c r="B3644" t="s">
        <v>10</v>
      </c>
      <c r="C3644" t="s">
        <v>11</v>
      </c>
      <c r="D3644" t="s">
        <v>533</v>
      </c>
      <c r="E3644" s="1">
        <v>42635</v>
      </c>
      <c r="F3644" s="1" t="str">
        <f>TEXT(Sales_tbl[[#This Row],[Order Date]],"MMM")</f>
        <v>Sep</v>
      </c>
      <c r="G3644" s="1" t="str">
        <f>TEXT(Sales_tbl[[#This Row],[Order Date]],"YYY")</f>
        <v>2016</v>
      </c>
      <c r="H3644" t="s">
        <v>20</v>
      </c>
      <c r="I3644">
        <v>4</v>
      </c>
      <c r="J3644" s="4">
        <v>16.32</v>
      </c>
      <c r="K3644" s="4">
        <v>65.28</v>
      </c>
    </row>
    <row r="3645" spans="1:11" x14ac:dyDescent="0.25">
      <c r="A3645" t="s">
        <v>30</v>
      </c>
      <c r="B3645" t="s">
        <v>14</v>
      </c>
      <c r="C3645" t="s">
        <v>11</v>
      </c>
      <c r="D3645" t="s">
        <v>431</v>
      </c>
      <c r="E3645" s="1">
        <v>42635</v>
      </c>
      <c r="F3645" s="1" t="str">
        <f>TEXT(Sales_tbl[[#This Row],[Order Date]],"MMM")</f>
        <v>Sep</v>
      </c>
      <c r="G3645" s="1" t="str">
        <f>TEXT(Sales_tbl[[#This Row],[Order Date]],"YYY")</f>
        <v>2016</v>
      </c>
      <c r="H3645" t="s">
        <v>13</v>
      </c>
      <c r="I3645">
        <v>9</v>
      </c>
      <c r="J3645" s="4">
        <v>12.42</v>
      </c>
      <c r="K3645" s="4">
        <v>111.78</v>
      </c>
    </row>
    <row r="3646" spans="1:11" x14ac:dyDescent="0.25">
      <c r="A3646" t="s">
        <v>30</v>
      </c>
      <c r="B3646" t="s">
        <v>14</v>
      </c>
      <c r="C3646" t="s">
        <v>11</v>
      </c>
      <c r="D3646" t="s">
        <v>379</v>
      </c>
      <c r="E3646" s="1">
        <v>42635</v>
      </c>
      <c r="F3646" s="1" t="str">
        <f>TEXT(Sales_tbl[[#This Row],[Order Date]],"MMM")</f>
        <v>Sep</v>
      </c>
      <c r="G3646" s="1" t="str">
        <f>TEXT(Sales_tbl[[#This Row],[Order Date]],"YYY")</f>
        <v>2016</v>
      </c>
      <c r="H3646" t="s">
        <v>13</v>
      </c>
      <c r="I3646">
        <v>6</v>
      </c>
      <c r="J3646" s="4">
        <v>12.42</v>
      </c>
      <c r="K3646" s="4">
        <v>74.52</v>
      </c>
    </row>
    <row r="3647" spans="1:11" x14ac:dyDescent="0.25">
      <c r="A3647" t="s">
        <v>30</v>
      </c>
      <c r="B3647" t="s">
        <v>10</v>
      </c>
      <c r="C3647" t="s">
        <v>11</v>
      </c>
      <c r="D3647" t="s">
        <v>408</v>
      </c>
      <c r="E3647" s="1">
        <v>42635</v>
      </c>
      <c r="F3647" s="1" t="str">
        <f>TEXT(Sales_tbl[[#This Row],[Order Date]],"MMM")</f>
        <v>Sep</v>
      </c>
      <c r="G3647" s="1" t="str">
        <f>TEXT(Sales_tbl[[#This Row],[Order Date]],"YYY")</f>
        <v>2016</v>
      </c>
      <c r="H3647" t="s">
        <v>13</v>
      </c>
      <c r="I3647">
        <v>5</v>
      </c>
      <c r="J3647" s="4">
        <v>12.42</v>
      </c>
      <c r="K3647" s="4">
        <v>62.1</v>
      </c>
    </row>
    <row r="3648" spans="1:11" x14ac:dyDescent="0.25">
      <c r="A3648" t="s">
        <v>25</v>
      </c>
      <c r="B3648" t="s">
        <v>34</v>
      </c>
      <c r="C3648" t="s">
        <v>18</v>
      </c>
      <c r="D3648" t="s">
        <v>303</v>
      </c>
      <c r="E3648" s="1">
        <v>42635</v>
      </c>
      <c r="F3648" s="1" t="str">
        <f>TEXT(Sales_tbl[[#This Row],[Order Date]],"MMM")</f>
        <v>Sep</v>
      </c>
      <c r="G3648" s="1" t="str">
        <f>TEXT(Sales_tbl[[#This Row],[Order Date]],"YYY")</f>
        <v>2016</v>
      </c>
      <c r="H3648" t="s">
        <v>13</v>
      </c>
      <c r="I3648">
        <v>4</v>
      </c>
      <c r="J3648" s="4">
        <v>12.42</v>
      </c>
      <c r="K3648" s="4">
        <v>49.68</v>
      </c>
    </row>
    <row r="3649" spans="1:11" x14ac:dyDescent="0.25">
      <c r="A3649" t="s">
        <v>9</v>
      </c>
      <c r="B3649" t="s">
        <v>21</v>
      </c>
      <c r="C3649" t="s">
        <v>11</v>
      </c>
      <c r="D3649" t="s">
        <v>90</v>
      </c>
      <c r="E3649" s="1">
        <v>42635</v>
      </c>
      <c r="F3649" s="1" t="str">
        <f>TEXT(Sales_tbl[[#This Row],[Order Date]],"MMM")</f>
        <v>Sep</v>
      </c>
      <c r="G3649" s="1" t="str">
        <f>TEXT(Sales_tbl[[#This Row],[Order Date]],"YYY")</f>
        <v>2016</v>
      </c>
      <c r="H3649" t="s">
        <v>27</v>
      </c>
      <c r="I3649">
        <v>4</v>
      </c>
      <c r="J3649" s="4">
        <v>53.35</v>
      </c>
      <c r="K3649" s="4">
        <v>213.4</v>
      </c>
    </row>
    <row r="3650" spans="1:11" x14ac:dyDescent="0.25">
      <c r="A3650" t="s">
        <v>9</v>
      </c>
      <c r="B3650" t="s">
        <v>14</v>
      </c>
      <c r="C3650" t="s">
        <v>11</v>
      </c>
      <c r="D3650" t="s">
        <v>95</v>
      </c>
      <c r="E3650" s="1">
        <v>42635</v>
      </c>
      <c r="F3650" s="1" t="str">
        <f>TEXT(Sales_tbl[[#This Row],[Order Date]],"MMM")</f>
        <v>Sep</v>
      </c>
      <c r="G3650" s="1" t="str">
        <f>TEXT(Sales_tbl[[#This Row],[Order Date]],"YYY")</f>
        <v>2016</v>
      </c>
      <c r="H3650" t="s">
        <v>27</v>
      </c>
      <c r="I3650">
        <v>9</v>
      </c>
      <c r="J3650" s="4">
        <v>53.35</v>
      </c>
      <c r="K3650" s="4">
        <v>480.15000000000003</v>
      </c>
    </row>
    <row r="3651" spans="1:11" x14ac:dyDescent="0.25">
      <c r="A3651" t="s">
        <v>9</v>
      </c>
      <c r="B3651" t="s">
        <v>10</v>
      </c>
      <c r="C3651" t="s">
        <v>11</v>
      </c>
      <c r="D3651" t="s">
        <v>208</v>
      </c>
      <c r="E3651" s="1">
        <v>42635</v>
      </c>
      <c r="F3651" s="1" t="str">
        <f>TEXT(Sales_tbl[[#This Row],[Order Date]],"MMM")</f>
        <v>Sep</v>
      </c>
      <c r="G3651" s="1" t="str">
        <f>TEXT(Sales_tbl[[#This Row],[Order Date]],"YYY")</f>
        <v>2016</v>
      </c>
      <c r="H3651" t="s">
        <v>24</v>
      </c>
      <c r="I3651">
        <v>9</v>
      </c>
      <c r="J3651" s="4">
        <v>17.829999999999998</v>
      </c>
      <c r="K3651" s="4">
        <v>160.46999999999997</v>
      </c>
    </row>
    <row r="3652" spans="1:11" x14ac:dyDescent="0.25">
      <c r="A3652" t="s">
        <v>30</v>
      </c>
      <c r="B3652" t="s">
        <v>10</v>
      </c>
      <c r="C3652" t="s">
        <v>11</v>
      </c>
      <c r="D3652" t="s">
        <v>532</v>
      </c>
      <c r="E3652" s="1">
        <v>42635</v>
      </c>
      <c r="F3652" s="1" t="str">
        <f>TEXT(Sales_tbl[[#This Row],[Order Date]],"MMM")</f>
        <v>Sep</v>
      </c>
      <c r="G3652" s="1" t="str">
        <f>TEXT(Sales_tbl[[#This Row],[Order Date]],"YYY")</f>
        <v>2016</v>
      </c>
      <c r="H3652" t="s">
        <v>20</v>
      </c>
      <c r="I3652">
        <v>5</v>
      </c>
      <c r="J3652" s="4">
        <v>16.32</v>
      </c>
      <c r="K3652" s="4">
        <v>81.599999999999994</v>
      </c>
    </row>
    <row r="3653" spans="1:11" x14ac:dyDescent="0.25">
      <c r="A3653" t="s">
        <v>9</v>
      </c>
      <c r="B3653" t="s">
        <v>68</v>
      </c>
      <c r="C3653" t="s">
        <v>11</v>
      </c>
      <c r="D3653" t="s">
        <v>129</v>
      </c>
      <c r="E3653" s="1">
        <v>42635</v>
      </c>
      <c r="F3653" s="1" t="str">
        <f>TEXT(Sales_tbl[[#This Row],[Order Date]],"MMM")</f>
        <v>Sep</v>
      </c>
      <c r="G3653" s="1" t="str">
        <f>TEXT(Sales_tbl[[#This Row],[Order Date]],"YYY")</f>
        <v>2016</v>
      </c>
      <c r="H3653" t="s">
        <v>13</v>
      </c>
      <c r="I3653">
        <v>1</v>
      </c>
      <c r="J3653" s="4">
        <v>12.42</v>
      </c>
      <c r="K3653" s="4">
        <v>12.42</v>
      </c>
    </row>
    <row r="3654" spans="1:11" x14ac:dyDescent="0.25">
      <c r="A3654" t="s">
        <v>16</v>
      </c>
      <c r="B3654" t="s">
        <v>52</v>
      </c>
      <c r="C3654" t="s">
        <v>18</v>
      </c>
      <c r="D3654" t="s">
        <v>142</v>
      </c>
      <c r="E3654" s="1">
        <v>42635</v>
      </c>
      <c r="F3654" s="1" t="str">
        <f>TEXT(Sales_tbl[[#This Row],[Order Date]],"MMM")</f>
        <v>Sep</v>
      </c>
      <c r="G3654" s="1" t="str">
        <f>TEXT(Sales_tbl[[#This Row],[Order Date]],"YYY")</f>
        <v>2016</v>
      </c>
      <c r="H3654" t="s">
        <v>24</v>
      </c>
      <c r="I3654">
        <v>7</v>
      </c>
      <c r="J3654" s="4">
        <v>17.829999999999998</v>
      </c>
      <c r="K3654" s="4">
        <v>124.80999999999999</v>
      </c>
    </row>
    <row r="3655" spans="1:11" x14ac:dyDescent="0.25">
      <c r="A3655" t="s">
        <v>9</v>
      </c>
      <c r="B3655" t="s">
        <v>14</v>
      </c>
      <c r="C3655" t="s">
        <v>11</v>
      </c>
      <c r="D3655" t="s">
        <v>519</v>
      </c>
      <c r="E3655" s="1">
        <v>42635</v>
      </c>
      <c r="F3655" s="1" t="str">
        <f>TEXT(Sales_tbl[[#This Row],[Order Date]],"MMM")</f>
        <v>Sep</v>
      </c>
      <c r="G3655" s="1" t="str">
        <f>TEXT(Sales_tbl[[#This Row],[Order Date]],"YYY")</f>
        <v>2016</v>
      </c>
      <c r="H3655" t="s">
        <v>13</v>
      </c>
      <c r="I3655">
        <v>4</v>
      </c>
      <c r="J3655" s="4">
        <v>12.42</v>
      </c>
      <c r="K3655" s="4">
        <v>49.68</v>
      </c>
    </row>
    <row r="3656" spans="1:11" x14ac:dyDescent="0.25">
      <c r="A3656" t="s">
        <v>9</v>
      </c>
      <c r="B3656" t="s">
        <v>14</v>
      </c>
      <c r="C3656" t="s">
        <v>11</v>
      </c>
      <c r="D3656" t="s">
        <v>410</v>
      </c>
      <c r="E3656" s="1">
        <v>42636</v>
      </c>
      <c r="F3656" s="1" t="str">
        <f>TEXT(Sales_tbl[[#This Row],[Order Date]],"MMM")</f>
        <v>Sep</v>
      </c>
      <c r="G3656" s="1" t="str">
        <f>TEXT(Sales_tbl[[#This Row],[Order Date]],"YYY")</f>
        <v>2016</v>
      </c>
      <c r="H3656" t="s">
        <v>20</v>
      </c>
      <c r="I3656">
        <v>5</v>
      </c>
      <c r="J3656" s="4">
        <v>16.32</v>
      </c>
      <c r="K3656" s="4">
        <v>81.599999999999994</v>
      </c>
    </row>
    <row r="3657" spans="1:11" x14ac:dyDescent="0.25">
      <c r="A3657" t="s">
        <v>9</v>
      </c>
      <c r="B3657" t="s">
        <v>10</v>
      </c>
      <c r="C3657" t="s">
        <v>11</v>
      </c>
      <c r="D3657" t="s">
        <v>136</v>
      </c>
      <c r="E3657" s="1">
        <v>42636</v>
      </c>
      <c r="F3657" s="1" t="str">
        <f>TEXT(Sales_tbl[[#This Row],[Order Date]],"MMM")</f>
        <v>Sep</v>
      </c>
      <c r="G3657" s="1" t="str">
        <f>TEXT(Sales_tbl[[#This Row],[Order Date]],"YYY")</f>
        <v>2016</v>
      </c>
      <c r="H3657" t="s">
        <v>13</v>
      </c>
      <c r="I3657">
        <v>7</v>
      </c>
      <c r="J3657" s="4">
        <v>12.42</v>
      </c>
      <c r="K3657" s="4">
        <v>86.94</v>
      </c>
    </row>
    <row r="3658" spans="1:11" x14ac:dyDescent="0.25">
      <c r="A3658" t="s">
        <v>25</v>
      </c>
      <c r="B3658" t="s">
        <v>52</v>
      </c>
      <c r="C3658" t="s">
        <v>18</v>
      </c>
      <c r="D3658" t="s">
        <v>188</v>
      </c>
      <c r="E3658" s="1">
        <v>42636</v>
      </c>
      <c r="F3658" s="1" t="str">
        <f>TEXT(Sales_tbl[[#This Row],[Order Date]],"MMM")</f>
        <v>Sep</v>
      </c>
      <c r="G3658" s="1" t="str">
        <f>TEXT(Sales_tbl[[#This Row],[Order Date]],"YYY")</f>
        <v>2016</v>
      </c>
      <c r="H3658" t="s">
        <v>20</v>
      </c>
      <c r="I3658">
        <v>4</v>
      </c>
      <c r="J3658" s="4">
        <v>16.32</v>
      </c>
      <c r="K3658" s="4">
        <v>65.28</v>
      </c>
    </row>
    <row r="3659" spans="1:11" x14ac:dyDescent="0.25">
      <c r="A3659" t="s">
        <v>30</v>
      </c>
      <c r="B3659" t="s">
        <v>21</v>
      </c>
      <c r="C3659" t="s">
        <v>11</v>
      </c>
      <c r="D3659" t="s">
        <v>282</v>
      </c>
      <c r="E3659" s="1">
        <v>42636</v>
      </c>
      <c r="F3659" s="1" t="str">
        <f>TEXT(Sales_tbl[[#This Row],[Order Date]],"MMM")</f>
        <v>Sep</v>
      </c>
      <c r="G3659" s="1" t="str">
        <f>TEXT(Sales_tbl[[#This Row],[Order Date]],"YYY")</f>
        <v>2016</v>
      </c>
      <c r="H3659" t="s">
        <v>27</v>
      </c>
      <c r="I3659">
        <v>8</v>
      </c>
      <c r="J3659" s="4">
        <v>53.35</v>
      </c>
      <c r="K3659" s="4">
        <v>426.8</v>
      </c>
    </row>
    <row r="3660" spans="1:11" x14ac:dyDescent="0.25">
      <c r="A3660" t="s">
        <v>30</v>
      </c>
      <c r="B3660" t="s">
        <v>14</v>
      </c>
      <c r="C3660" t="s">
        <v>11</v>
      </c>
      <c r="D3660" t="s">
        <v>31</v>
      </c>
      <c r="E3660" s="1">
        <v>42636</v>
      </c>
      <c r="F3660" s="1" t="str">
        <f>TEXT(Sales_tbl[[#This Row],[Order Date]],"MMM")</f>
        <v>Sep</v>
      </c>
      <c r="G3660" s="1" t="str">
        <f>TEXT(Sales_tbl[[#This Row],[Order Date]],"YYY")</f>
        <v>2016</v>
      </c>
      <c r="H3660" t="s">
        <v>13</v>
      </c>
      <c r="I3660">
        <v>7</v>
      </c>
      <c r="J3660" s="4">
        <v>12.42</v>
      </c>
      <c r="K3660" s="4">
        <v>86.94</v>
      </c>
    </row>
    <row r="3661" spans="1:11" x14ac:dyDescent="0.25">
      <c r="A3661" t="s">
        <v>25</v>
      </c>
      <c r="B3661" t="s">
        <v>17</v>
      </c>
      <c r="C3661" t="s">
        <v>18</v>
      </c>
      <c r="D3661" t="s">
        <v>179</v>
      </c>
      <c r="E3661" s="1">
        <v>42636</v>
      </c>
      <c r="F3661" s="1" t="str">
        <f>TEXT(Sales_tbl[[#This Row],[Order Date]],"MMM")</f>
        <v>Sep</v>
      </c>
      <c r="G3661" s="1" t="str">
        <f>TEXT(Sales_tbl[[#This Row],[Order Date]],"YYY")</f>
        <v>2016</v>
      </c>
      <c r="H3661" t="s">
        <v>27</v>
      </c>
      <c r="I3661">
        <v>5</v>
      </c>
      <c r="J3661" s="4">
        <v>53.35</v>
      </c>
      <c r="K3661" s="4">
        <v>266.75</v>
      </c>
    </row>
    <row r="3662" spans="1:11" x14ac:dyDescent="0.25">
      <c r="A3662" t="s">
        <v>9</v>
      </c>
      <c r="B3662" t="s">
        <v>10</v>
      </c>
      <c r="C3662" t="s">
        <v>11</v>
      </c>
      <c r="D3662" t="s">
        <v>414</v>
      </c>
      <c r="E3662" s="1">
        <v>42636</v>
      </c>
      <c r="F3662" s="1" t="str">
        <f>TEXT(Sales_tbl[[#This Row],[Order Date]],"MMM")</f>
        <v>Sep</v>
      </c>
      <c r="G3662" s="1" t="str">
        <f>TEXT(Sales_tbl[[#This Row],[Order Date]],"YYY")</f>
        <v>2016</v>
      </c>
      <c r="H3662" t="s">
        <v>13</v>
      </c>
      <c r="I3662">
        <v>9</v>
      </c>
      <c r="J3662" s="4">
        <v>12.42</v>
      </c>
      <c r="K3662" s="4">
        <v>111.78</v>
      </c>
    </row>
    <row r="3663" spans="1:11" x14ac:dyDescent="0.25">
      <c r="A3663" t="s">
        <v>9</v>
      </c>
      <c r="B3663" t="s">
        <v>21</v>
      </c>
      <c r="C3663" t="s">
        <v>11</v>
      </c>
      <c r="D3663" t="s">
        <v>448</v>
      </c>
      <c r="E3663" s="1">
        <v>42636</v>
      </c>
      <c r="F3663" s="1" t="str">
        <f>TEXT(Sales_tbl[[#This Row],[Order Date]],"MMM")</f>
        <v>Sep</v>
      </c>
      <c r="G3663" s="1" t="str">
        <f>TEXT(Sales_tbl[[#This Row],[Order Date]],"YYY")</f>
        <v>2016</v>
      </c>
      <c r="H3663" t="s">
        <v>24</v>
      </c>
      <c r="I3663">
        <v>3</v>
      </c>
      <c r="J3663" s="4">
        <v>17.829999999999998</v>
      </c>
      <c r="K3663" s="4">
        <v>53.489999999999995</v>
      </c>
    </row>
    <row r="3664" spans="1:11" x14ac:dyDescent="0.25">
      <c r="A3664" t="s">
        <v>16</v>
      </c>
      <c r="B3664" t="s">
        <v>122</v>
      </c>
      <c r="C3664" t="s">
        <v>18</v>
      </c>
      <c r="D3664" t="s">
        <v>498</v>
      </c>
      <c r="E3664" s="1">
        <v>42636</v>
      </c>
      <c r="F3664" s="1" t="str">
        <f>TEXT(Sales_tbl[[#This Row],[Order Date]],"MMM")</f>
        <v>Sep</v>
      </c>
      <c r="G3664" s="1" t="str">
        <f>TEXT(Sales_tbl[[#This Row],[Order Date]],"YYY")</f>
        <v>2016</v>
      </c>
      <c r="H3664" t="s">
        <v>24</v>
      </c>
      <c r="I3664">
        <v>5</v>
      </c>
      <c r="J3664" s="4">
        <v>17.829999999999998</v>
      </c>
      <c r="K3664" s="4">
        <v>89.149999999999991</v>
      </c>
    </row>
    <row r="3665" spans="1:11" x14ac:dyDescent="0.25">
      <c r="A3665" t="s">
        <v>30</v>
      </c>
      <c r="B3665" t="s">
        <v>21</v>
      </c>
      <c r="C3665" t="s">
        <v>11</v>
      </c>
      <c r="D3665" t="s">
        <v>480</v>
      </c>
      <c r="E3665" s="1">
        <v>42636</v>
      </c>
      <c r="F3665" s="1" t="str">
        <f>TEXT(Sales_tbl[[#This Row],[Order Date]],"MMM")</f>
        <v>Sep</v>
      </c>
      <c r="G3665" s="1" t="str">
        <f>TEXT(Sales_tbl[[#This Row],[Order Date]],"YYY")</f>
        <v>2016</v>
      </c>
      <c r="H3665" t="s">
        <v>24</v>
      </c>
      <c r="I3665">
        <v>3</v>
      </c>
      <c r="J3665" s="4">
        <v>17.829999999999998</v>
      </c>
      <c r="K3665" s="4">
        <v>53.489999999999995</v>
      </c>
    </row>
    <row r="3666" spans="1:11" x14ac:dyDescent="0.25">
      <c r="A3666" t="s">
        <v>16</v>
      </c>
      <c r="B3666" t="s">
        <v>17</v>
      </c>
      <c r="C3666" t="s">
        <v>18</v>
      </c>
      <c r="D3666" t="s">
        <v>347</v>
      </c>
      <c r="E3666" s="1">
        <v>42636</v>
      </c>
      <c r="F3666" s="1" t="str">
        <f>TEXT(Sales_tbl[[#This Row],[Order Date]],"MMM")</f>
        <v>Sep</v>
      </c>
      <c r="G3666" s="1" t="str">
        <f>TEXT(Sales_tbl[[#This Row],[Order Date]],"YYY")</f>
        <v>2016</v>
      </c>
      <c r="H3666" t="s">
        <v>27</v>
      </c>
      <c r="I3666">
        <v>1</v>
      </c>
      <c r="J3666" s="4">
        <v>53.35</v>
      </c>
      <c r="K3666" s="4">
        <v>53.35</v>
      </c>
    </row>
    <row r="3667" spans="1:11" x14ac:dyDescent="0.25">
      <c r="A3667" t="s">
        <v>30</v>
      </c>
      <c r="B3667" t="s">
        <v>14</v>
      </c>
      <c r="C3667" t="s">
        <v>11</v>
      </c>
      <c r="D3667" t="s">
        <v>417</v>
      </c>
      <c r="E3667" s="1">
        <v>42636</v>
      </c>
      <c r="F3667" s="1" t="str">
        <f>TEXT(Sales_tbl[[#This Row],[Order Date]],"MMM")</f>
        <v>Sep</v>
      </c>
      <c r="G3667" s="1" t="str">
        <f>TEXT(Sales_tbl[[#This Row],[Order Date]],"YYY")</f>
        <v>2016</v>
      </c>
      <c r="H3667" t="s">
        <v>20</v>
      </c>
      <c r="I3667">
        <v>9</v>
      </c>
      <c r="J3667" s="4">
        <v>16.32</v>
      </c>
      <c r="K3667" s="4">
        <v>146.88</v>
      </c>
    </row>
    <row r="3668" spans="1:11" x14ac:dyDescent="0.25">
      <c r="A3668" t="s">
        <v>25</v>
      </c>
      <c r="B3668" t="s">
        <v>34</v>
      </c>
      <c r="C3668" t="s">
        <v>18</v>
      </c>
      <c r="D3668" t="s">
        <v>391</v>
      </c>
      <c r="E3668" s="1">
        <v>42637</v>
      </c>
      <c r="F3668" s="1" t="str">
        <f>TEXT(Sales_tbl[[#This Row],[Order Date]],"MMM")</f>
        <v>Sep</v>
      </c>
      <c r="G3668" s="1" t="str">
        <f>TEXT(Sales_tbl[[#This Row],[Order Date]],"YYY")</f>
        <v>2016</v>
      </c>
      <c r="H3668" t="s">
        <v>13</v>
      </c>
      <c r="I3668">
        <v>5</v>
      </c>
      <c r="J3668" s="4">
        <v>12.42</v>
      </c>
      <c r="K3668" s="4">
        <v>62.1</v>
      </c>
    </row>
    <row r="3669" spans="1:11" x14ac:dyDescent="0.25">
      <c r="A3669" t="s">
        <v>9</v>
      </c>
      <c r="B3669" t="s">
        <v>14</v>
      </c>
      <c r="C3669" t="s">
        <v>11</v>
      </c>
      <c r="D3669" t="s">
        <v>307</v>
      </c>
      <c r="E3669" s="1">
        <v>42637</v>
      </c>
      <c r="F3669" s="1" t="str">
        <f>TEXT(Sales_tbl[[#This Row],[Order Date]],"MMM")</f>
        <v>Sep</v>
      </c>
      <c r="G3669" s="1" t="str">
        <f>TEXT(Sales_tbl[[#This Row],[Order Date]],"YYY")</f>
        <v>2016</v>
      </c>
      <c r="H3669" t="s">
        <v>24</v>
      </c>
      <c r="I3669">
        <v>4</v>
      </c>
      <c r="J3669" s="4">
        <v>17.829999999999998</v>
      </c>
      <c r="K3669" s="4">
        <v>71.319999999999993</v>
      </c>
    </row>
    <row r="3670" spans="1:11" x14ac:dyDescent="0.25">
      <c r="A3670" t="s">
        <v>9</v>
      </c>
      <c r="B3670" t="s">
        <v>10</v>
      </c>
      <c r="C3670" t="s">
        <v>11</v>
      </c>
      <c r="D3670" t="s">
        <v>528</v>
      </c>
      <c r="E3670" s="1">
        <v>42637</v>
      </c>
      <c r="F3670" s="1" t="str">
        <f>TEXT(Sales_tbl[[#This Row],[Order Date]],"MMM")</f>
        <v>Sep</v>
      </c>
      <c r="G3670" s="1" t="str">
        <f>TEXT(Sales_tbl[[#This Row],[Order Date]],"YYY")</f>
        <v>2016</v>
      </c>
      <c r="H3670" t="s">
        <v>27</v>
      </c>
      <c r="I3670">
        <v>3</v>
      </c>
      <c r="J3670" s="4">
        <v>53.35</v>
      </c>
      <c r="K3670" s="4">
        <v>160.05000000000001</v>
      </c>
    </row>
    <row r="3671" spans="1:11" x14ac:dyDescent="0.25">
      <c r="A3671" t="s">
        <v>25</v>
      </c>
      <c r="B3671" t="s">
        <v>17</v>
      </c>
      <c r="C3671" t="s">
        <v>18</v>
      </c>
      <c r="D3671" t="s">
        <v>477</v>
      </c>
      <c r="E3671" s="1">
        <v>42637</v>
      </c>
      <c r="F3671" s="1" t="str">
        <f>TEXT(Sales_tbl[[#This Row],[Order Date]],"MMM")</f>
        <v>Sep</v>
      </c>
      <c r="G3671" s="1" t="str">
        <f>TEXT(Sales_tbl[[#This Row],[Order Date]],"YYY")</f>
        <v>2016</v>
      </c>
      <c r="H3671" t="s">
        <v>13</v>
      </c>
      <c r="I3671">
        <v>8</v>
      </c>
      <c r="J3671" s="4">
        <v>12.42</v>
      </c>
      <c r="K3671" s="4">
        <v>99.36</v>
      </c>
    </row>
    <row r="3672" spans="1:11" x14ac:dyDescent="0.25">
      <c r="A3672" t="s">
        <v>9</v>
      </c>
      <c r="B3672" t="s">
        <v>10</v>
      </c>
      <c r="C3672" t="s">
        <v>11</v>
      </c>
      <c r="D3672" t="s">
        <v>263</v>
      </c>
      <c r="E3672" s="1">
        <v>42637</v>
      </c>
      <c r="F3672" s="1" t="str">
        <f>TEXT(Sales_tbl[[#This Row],[Order Date]],"MMM")</f>
        <v>Sep</v>
      </c>
      <c r="G3672" s="1" t="str">
        <f>TEXT(Sales_tbl[[#This Row],[Order Date]],"YYY")</f>
        <v>2016</v>
      </c>
      <c r="H3672" t="s">
        <v>13</v>
      </c>
      <c r="I3672">
        <v>2</v>
      </c>
      <c r="J3672" s="4">
        <v>12.42</v>
      </c>
      <c r="K3672" s="4">
        <v>24.84</v>
      </c>
    </row>
    <row r="3673" spans="1:11" x14ac:dyDescent="0.25">
      <c r="A3673" t="s">
        <v>9</v>
      </c>
      <c r="B3673" t="s">
        <v>14</v>
      </c>
      <c r="C3673" t="s">
        <v>11</v>
      </c>
      <c r="D3673" t="s">
        <v>438</v>
      </c>
      <c r="E3673" s="1">
        <v>42637</v>
      </c>
      <c r="F3673" s="1" t="str">
        <f>TEXT(Sales_tbl[[#This Row],[Order Date]],"MMM")</f>
        <v>Sep</v>
      </c>
      <c r="G3673" s="1" t="str">
        <f>TEXT(Sales_tbl[[#This Row],[Order Date]],"YYY")</f>
        <v>2016</v>
      </c>
      <c r="H3673" t="s">
        <v>13</v>
      </c>
      <c r="I3673">
        <v>7</v>
      </c>
      <c r="J3673" s="4">
        <v>12.42</v>
      </c>
      <c r="K3673" s="4">
        <v>86.94</v>
      </c>
    </row>
    <row r="3674" spans="1:11" x14ac:dyDescent="0.25">
      <c r="A3674" t="s">
        <v>25</v>
      </c>
      <c r="B3674" t="s">
        <v>17</v>
      </c>
      <c r="C3674" t="s">
        <v>18</v>
      </c>
      <c r="D3674" t="s">
        <v>369</v>
      </c>
      <c r="E3674" s="1">
        <v>42637</v>
      </c>
      <c r="F3674" s="1" t="str">
        <f>TEXT(Sales_tbl[[#This Row],[Order Date]],"MMM")</f>
        <v>Sep</v>
      </c>
      <c r="G3674" s="1" t="str">
        <f>TEXT(Sales_tbl[[#This Row],[Order Date]],"YYY")</f>
        <v>2016</v>
      </c>
      <c r="H3674" t="s">
        <v>27</v>
      </c>
      <c r="I3674">
        <v>7</v>
      </c>
      <c r="J3674" s="4">
        <v>53.35</v>
      </c>
      <c r="K3674" s="4">
        <v>373.45</v>
      </c>
    </row>
    <row r="3675" spans="1:11" x14ac:dyDescent="0.25">
      <c r="A3675" t="s">
        <v>9</v>
      </c>
      <c r="B3675" t="s">
        <v>21</v>
      </c>
      <c r="C3675" t="s">
        <v>11</v>
      </c>
      <c r="D3675" t="s">
        <v>368</v>
      </c>
      <c r="E3675" s="1">
        <v>42637</v>
      </c>
      <c r="F3675" s="1" t="str">
        <f>TEXT(Sales_tbl[[#This Row],[Order Date]],"MMM")</f>
        <v>Sep</v>
      </c>
      <c r="G3675" s="1" t="str">
        <f>TEXT(Sales_tbl[[#This Row],[Order Date]],"YYY")</f>
        <v>2016</v>
      </c>
      <c r="H3675" t="s">
        <v>13</v>
      </c>
      <c r="I3675">
        <v>6</v>
      </c>
      <c r="J3675" s="4">
        <v>12.42</v>
      </c>
      <c r="K3675" s="4">
        <v>74.52</v>
      </c>
    </row>
    <row r="3676" spans="1:11" x14ac:dyDescent="0.25">
      <c r="A3676" t="s">
        <v>30</v>
      </c>
      <c r="B3676" t="s">
        <v>10</v>
      </c>
      <c r="C3676" t="s">
        <v>11</v>
      </c>
      <c r="D3676" t="s">
        <v>305</v>
      </c>
      <c r="E3676" s="1">
        <v>42637</v>
      </c>
      <c r="F3676" s="1" t="str">
        <f>TEXT(Sales_tbl[[#This Row],[Order Date]],"MMM")</f>
        <v>Sep</v>
      </c>
      <c r="G3676" s="1" t="str">
        <f>TEXT(Sales_tbl[[#This Row],[Order Date]],"YYY")</f>
        <v>2016</v>
      </c>
      <c r="H3676" t="s">
        <v>13</v>
      </c>
      <c r="I3676">
        <v>3</v>
      </c>
      <c r="J3676" s="4">
        <v>12.42</v>
      </c>
      <c r="K3676" s="4">
        <v>37.26</v>
      </c>
    </row>
    <row r="3677" spans="1:11" x14ac:dyDescent="0.25">
      <c r="A3677" t="s">
        <v>9</v>
      </c>
      <c r="B3677" t="s">
        <v>10</v>
      </c>
      <c r="C3677" t="s">
        <v>11</v>
      </c>
      <c r="D3677" t="s">
        <v>537</v>
      </c>
      <c r="E3677" s="1">
        <v>42637</v>
      </c>
      <c r="F3677" s="1" t="str">
        <f>TEXT(Sales_tbl[[#This Row],[Order Date]],"MMM")</f>
        <v>Sep</v>
      </c>
      <c r="G3677" s="1" t="str">
        <f>TEXT(Sales_tbl[[#This Row],[Order Date]],"YYY")</f>
        <v>2016</v>
      </c>
      <c r="H3677" t="s">
        <v>13</v>
      </c>
      <c r="I3677">
        <v>2</v>
      </c>
      <c r="J3677" s="4">
        <v>12.42</v>
      </c>
      <c r="K3677" s="4">
        <v>24.84</v>
      </c>
    </row>
    <row r="3678" spans="1:11" x14ac:dyDescent="0.25">
      <c r="A3678" t="s">
        <v>30</v>
      </c>
      <c r="B3678" t="s">
        <v>10</v>
      </c>
      <c r="C3678" t="s">
        <v>11</v>
      </c>
      <c r="D3678" t="s">
        <v>182</v>
      </c>
      <c r="E3678" s="1">
        <v>42637</v>
      </c>
      <c r="F3678" s="1" t="str">
        <f>TEXT(Sales_tbl[[#This Row],[Order Date]],"MMM")</f>
        <v>Sep</v>
      </c>
      <c r="G3678" s="1" t="str">
        <f>TEXT(Sales_tbl[[#This Row],[Order Date]],"YYY")</f>
        <v>2016</v>
      </c>
      <c r="H3678" t="s">
        <v>13</v>
      </c>
      <c r="I3678">
        <v>4</v>
      </c>
      <c r="J3678" s="4">
        <v>12.42</v>
      </c>
      <c r="K3678" s="4">
        <v>49.68</v>
      </c>
    </row>
    <row r="3679" spans="1:11" x14ac:dyDescent="0.25">
      <c r="A3679" t="s">
        <v>30</v>
      </c>
      <c r="B3679" t="s">
        <v>10</v>
      </c>
      <c r="C3679" t="s">
        <v>11</v>
      </c>
      <c r="D3679" t="s">
        <v>266</v>
      </c>
      <c r="E3679" s="1">
        <v>42637</v>
      </c>
      <c r="F3679" s="1" t="str">
        <f>TEXT(Sales_tbl[[#This Row],[Order Date]],"MMM")</f>
        <v>Sep</v>
      </c>
      <c r="G3679" s="1" t="str">
        <f>TEXT(Sales_tbl[[#This Row],[Order Date]],"YYY")</f>
        <v>2016</v>
      </c>
      <c r="H3679" t="s">
        <v>27</v>
      </c>
      <c r="I3679">
        <v>5</v>
      </c>
      <c r="J3679" s="4">
        <v>53.35</v>
      </c>
      <c r="K3679" s="4">
        <v>266.75</v>
      </c>
    </row>
    <row r="3680" spans="1:11" x14ac:dyDescent="0.25">
      <c r="A3680" t="s">
        <v>25</v>
      </c>
      <c r="B3680" t="s">
        <v>34</v>
      </c>
      <c r="C3680" t="s">
        <v>18</v>
      </c>
      <c r="D3680" t="s">
        <v>247</v>
      </c>
      <c r="E3680" s="1">
        <v>42637</v>
      </c>
      <c r="F3680" s="1" t="str">
        <f>TEXT(Sales_tbl[[#This Row],[Order Date]],"MMM")</f>
        <v>Sep</v>
      </c>
      <c r="G3680" s="1" t="str">
        <f>TEXT(Sales_tbl[[#This Row],[Order Date]],"YYY")</f>
        <v>2016</v>
      </c>
      <c r="H3680" t="s">
        <v>27</v>
      </c>
      <c r="I3680">
        <v>2</v>
      </c>
      <c r="J3680" s="4">
        <v>53.35</v>
      </c>
      <c r="K3680" s="4">
        <v>106.7</v>
      </c>
    </row>
    <row r="3681" spans="1:11" x14ac:dyDescent="0.25">
      <c r="A3681" t="s">
        <v>9</v>
      </c>
      <c r="B3681" t="s">
        <v>10</v>
      </c>
      <c r="C3681" t="s">
        <v>11</v>
      </c>
      <c r="D3681" t="s">
        <v>99</v>
      </c>
      <c r="E3681" s="1">
        <v>42638</v>
      </c>
      <c r="F3681" s="1" t="str">
        <f>TEXT(Sales_tbl[[#This Row],[Order Date]],"MMM")</f>
        <v>Sep</v>
      </c>
      <c r="G3681" s="1" t="str">
        <f>TEXT(Sales_tbl[[#This Row],[Order Date]],"YYY")</f>
        <v>2016</v>
      </c>
      <c r="H3681" t="s">
        <v>27</v>
      </c>
      <c r="I3681">
        <v>8</v>
      </c>
      <c r="J3681" s="4">
        <v>53.35</v>
      </c>
      <c r="K3681" s="4">
        <v>426.8</v>
      </c>
    </row>
    <row r="3682" spans="1:11" x14ac:dyDescent="0.25">
      <c r="A3682" t="s">
        <v>46</v>
      </c>
      <c r="B3682" t="s">
        <v>21</v>
      </c>
      <c r="C3682" t="s">
        <v>11</v>
      </c>
      <c r="D3682" t="s">
        <v>90</v>
      </c>
      <c r="E3682" s="1">
        <v>42638</v>
      </c>
      <c r="F3682" s="1" t="str">
        <f>TEXT(Sales_tbl[[#This Row],[Order Date]],"MMM")</f>
        <v>Sep</v>
      </c>
      <c r="G3682" s="1" t="str">
        <f>TEXT(Sales_tbl[[#This Row],[Order Date]],"YYY")</f>
        <v>2016</v>
      </c>
      <c r="H3682" t="s">
        <v>24</v>
      </c>
      <c r="I3682">
        <v>1</v>
      </c>
      <c r="J3682" s="4">
        <v>17.829999999999998</v>
      </c>
      <c r="K3682" s="4">
        <v>17.829999999999998</v>
      </c>
    </row>
    <row r="3683" spans="1:11" x14ac:dyDescent="0.25">
      <c r="A3683" t="s">
        <v>30</v>
      </c>
      <c r="B3683" t="s">
        <v>21</v>
      </c>
      <c r="C3683" t="s">
        <v>11</v>
      </c>
      <c r="D3683" t="s">
        <v>275</v>
      </c>
      <c r="E3683" s="1">
        <v>42638</v>
      </c>
      <c r="F3683" s="1" t="str">
        <f>TEXT(Sales_tbl[[#This Row],[Order Date]],"MMM")</f>
        <v>Sep</v>
      </c>
      <c r="G3683" s="1" t="str">
        <f>TEXT(Sales_tbl[[#This Row],[Order Date]],"YYY")</f>
        <v>2016</v>
      </c>
      <c r="H3683" t="s">
        <v>13</v>
      </c>
      <c r="I3683">
        <v>6</v>
      </c>
      <c r="J3683" s="4">
        <v>12.42</v>
      </c>
      <c r="K3683" s="4">
        <v>74.52</v>
      </c>
    </row>
    <row r="3684" spans="1:11" x14ac:dyDescent="0.25">
      <c r="A3684" t="s">
        <v>25</v>
      </c>
      <c r="B3684" t="s">
        <v>34</v>
      </c>
      <c r="C3684" t="s">
        <v>18</v>
      </c>
      <c r="D3684" t="s">
        <v>81</v>
      </c>
      <c r="E3684" s="1">
        <v>42638</v>
      </c>
      <c r="F3684" s="1" t="str">
        <f>TEXT(Sales_tbl[[#This Row],[Order Date]],"MMM")</f>
        <v>Sep</v>
      </c>
      <c r="G3684" s="1" t="str">
        <f>TEXT(Sales_tbl[[#This Row],[Order Date]],"YYY")</f>
        <v>2016</v>
      </c>
      <c r="H3684" t="s">
        <v>13</v>
      </c>
      <c r="I3684">
        <v>2</v>
      </c>
      <c r="J3684" s="4">
        <v>12.42</v>
      </c>
      <c r="K3684" s="4">
        <v>24.84</v>
      </c>
    </row>
    <row r="3685" spans="1:11" x14ac:dyDescent="0.25">
      <c r="A3685" t="s">
        <v>16</v>
      </c>
      <c r="B3685" t="s">
        <v>52</v>
      </c>
      <c r="C3685" t="s">
        <v>18</v>
      </c>
      <c r="D3685" t="s">
        <v>284</v>
      </c>
      <c r="E3685" s="1">
        <v>42638</v>
      </c>
      <c r="F3685" s="1" t="str">
        <f>TEXT(Sales_tbl[[#This Row],[Order Date]],"MMM")</f>
        <v>Sep</v>
      </c>
      <c r="G3685" s="1" t="str">
        <f>TEXT(Sales_tbl[[#This Row],[Order Date]],"YYY")</f>
        <v>2016</v>
      </c>
      <c r="H3685" t="s">
        <v>20</v>
      </c>
      <c r="I3685">
        <v>5</v>
      </c>
      <c r="J3685" s="4">
        <v>16.32</v>
      </c>
      <c r="K3685" s="4">
        <v>81.599999999999994</v>
      </c>
    </row>
    <row r="3686" spans="1:11" x14ac:dyDescent="0.25">
      <c r="A3686" t="s">
        <v>25</v>
      </c>
      <c r="B3686" t="s">
        <v>52</v>
      </c>
      <c r="C3686" t="s">
        <v>18</v>
      </c>
      <c r="D3686" t="s">
        <v>365</v>
      </c>
      <c r="E3686" s="1">
        <v>42638</v>
      </c>
      <c r="F3686" s="1" t="str">
        <f>TEXT(Sales_tbl[[#This Row],[Order Date]],"MMM")</f>
        <v>Sep</v>
      </c>
      <c r="G3686" s="1" t="str">
        <f>TEXT(Sales_tbl[[#This Row],[Order Date]],"YYY")</f>
        <v>2016</v>
      </c>
      <c r="H3686" t="s">
        <v>24</v>
      </c>
      <c r="I3686">
        <v>4</v>
      </c>
      <c r="J3686" s="4">
        <v>17.829999999999998</v>
      </c>
      <c r="K3686" s="4">
        <v>71.319999999999993</v>
      </c>
    </row>
    <row r="3687" spans="1:11" x14ac:dyDescent="0.25">
      <c r="A3687" t="s">
        <v>25</v>
      </c>
      <c r="B3687" t="s">
        <v>52</v>
      </c>
      <c r="C3687" t="s">
        <v>18</v>
      </c>
      <c r="D3687" t="s">
        <v>86</v>
      </c>
      <c r="E3687" s="1">
        <v>42638</v>
      </c>
      <c r="F3687" s="1" t="str">
        <f>TEXT(Sales_tbl[[#This Row],[Order Date]],"MMM")</f>
        <v>Sep</v>
      </c>
      <c r="G3687" s="1" t="str">
        <f>TEXT(Sales_tbl[[#This Row],[Order Date]],"YYY")</f>
        <v>2016</v>
      </c>
      <c r="H3687" t="s">
        <v>24</v>
      </c>
      <c r="I3687">
        <v>7</v>
      </c>
      <c r="J3687" s="4">
        <v>17.829999999999998</v>
      </c>
      <c r="K3687" s="4">
        <v>124.80999999999999</v>
      </c>
    </row>
    <row r="3688" spans="1:11" x14ac:dyDescent="0.25">
      <c r="A3688" t="s">
        <v>9</v>
      </c>
      <c r="B3688" t="s">
        <v>14</v>
      </c>
      <c r="C3688" t="s">
        <v>11</v>
      </c>
      <c r="D3688" t="s">
        <v>449</v>
      </c>
      <c r="E3688" s="1">
        <v>42638</v>
      </c>
      <c r="F3688" s="1" t="str">
        <f>TEXT(Sales_tbl[[#This Row],[Order Date]],"MMM")</f>
        <v>Sep</v>
      </c>
      <c r="G3688" s="1" t="str">
        <f>TEXT(Sales_tbl[[#This Row],[Order Date]],"YYY")</f>
        <v>2016</v>
      </c>
      <c r="H3688" t="s">
        <v>13</v>
      </c>
      <c r="I3688">
        <v>2</v>
      </c>
      <c r="J3688" s="4">
        <v>12.42</v>
      </c>
      <c r="K3688" s="4">
        <v>24.84</v>
      </c>
    </row>
    <row r="3689" spans="1:11" x14ac:dyDescent="0.25">
      <c r="A3689" t="s">
        <v>9</v>
      </c>
      <c r="B3689" t="s">
        <v>10</v>
      </c>
      <c r="C3689" t="s">
        <v>11</v>
      </c>
      <c r="D3689" t="s">
        <v>533</v>
      </c>
      <c r="E3689" s="1">
        <v>42638</v>
      </c>
      <c r="F3689" s="1" t="str">
        <f>TEXT(Sales_tbl[[#This Row],[Order Date]],"MMM")</f>
        <v>Sep</v>
      </c>
      <c r="G3689" s="1" t="str">
        <f>TEXT(Sales_tbl[[#This Row],[Order Date]],"YYY")</f>
        <v>2016</v>
      </c>
      <c r="H3689" t="s">
        <v>13</v>
      </c>
      <c r="I3689">
        <v>6</v>
      </c>
      <c r="J3689" s="4">
        <v>12.42</v>
      </c>
      <c r="K3689" s="4">
        <v>74.52</v>
      </c>
    </row>
    <row r="3690" spans="1:11" x14ac:dyDescent="0.25">
      <c r="A3690" t="s">
        <v>9</v>
      </c>
      <c r="B3690" t="s">
        <v>21</v>
      </c>
      <c r="C3690" t="s">
        <v>11</v>
      </c>
      <c r="D3690" t="s">
        <v>504</v>
      </c>
      <c r="E3690" s="1">
        <v>42638</v>
      </c>
      <c r="F3690" s="1" t="str">
        <f>TEXT(Sales_tbl[[#This Row],[Order Date]],"MMM")</f>
        <v>Sep</v>
      </c>
      <c r="G3690" s="1" t="str">
        <f>TEXT(Sales_tbl[[#This Row],[Order Date]],"YYY")</f>
        <v>2016</v>
      </c>
      <c r="H3690" t="s">
        <v>24</v>
      </c>
      <c r="I3690">
        <v>8</v>
      </c>
      <c r="J3690" s="4">
        <v>17.829999999999998</v>
      </c>
      <c r="K3690" s="4">
        <v>142.63999999999999</v>
      </c>
    </row>
    <row r="3691" spans="1:11" x14ac:dyDescent="0.25">
      <c r="A3691" t="s">
        <v>25</v>
      </c>
      <c r="B3691" t="s">
        <v>17</v>
      </c>
      <c r="C3691" t="s">
        <v>18</v>
      </c>
      <c r="D3691" t="s">
        <v>388</v>
      </c>
      <c r="E3691" s="1">
        <v>42638</v>
      </c>
      <c r="F3691" s="1" t="str">
        <f>TEXT(Sales_tbl[[#This Row],[Order Date]],"MMM")</f>
        <v>Sep</v>
      </c>
      <c r="G3691" s="1" t="str">
        <f>TEXT(Sales_tbl[[#This Row],[Order Date]],"YYY")</f>
        <v>2016</v>
      </c>
      <c r="H3691" t="s">
        <v>20</v>
      </c>
      <c r="I3691">
        <v>9</v>
      </c>
      <c r="J3691" s="4">
        <v>16.32</v>
      </c>
      <c r="K3691" s="4">
        <v>146.88</v>
      </c>
    </row>
    <row r="3692" spans="1:11" x14ac:dyDescent="0.25">
      <c r="A3692" t="s">
        <v>30</v>
      </c>
      <c r="B3692" t="s">
        <v>10</v>
      </c>
      <c r="C3692" t="s">
        <v>11</v>
      </c>
      <c r="D3692" t="s">
        <v>104</v>
      </c>
      <c r="E3692" s="1">
        <v>42638</v>
      </c>
      <c r="F3692" s="1" t="str">
        <f>TEXT(Sales_tbl[[#This Row],[Order Date]],"MMM")</f>
        <v>Sep</v>
      </c>
      <c r="G3692" s="1" t="str">
        <f>TEXT(Sales_tbl[[#This Row],[Order Date]],"YYY")</f>
        <v>2016</v>
      </c>
      <c r="H3692" t="s">
        <v>13</v>
      </c>
      <c r="I3692">
        <v>4</v>
      </c>
      <c r="J3692" s="4">
        <v>12.42</v>
      </c>
      <c r="K3692" s="4">
        <v>49.68</v>
      </c>
    </row>
    <row r="3693" spans="1:11" x14ac:dyDescent="0.25">
      <c r="A3693" t="s">
        <v>30</v>
      </c>
      <c r="B3693" t="s">
        <v>10</v>
      </c>
      <c r="C3693" t="s">
        <v>11</v>
      </c>
      <c r="D3693" t="s">
        <v>136</v>
      </c>
      <c r="E3693" s="1">
        <v>42638</v>
      </c>
      <c r="F3693" s="1" t="str">
        <f>TEXT(Sales_tbl[[#This Row],[Order Date]],"MMM")</f>
        <v>Sep</v>
      </c>
      <c r="G3693" s="1" t="str">
        <f>TEXT(Sales_tbl[[#This Row],[Order Date]],"YYY")</f>
        <v>2016</v>
      </c>
      <c r="H3693" t="s">
        <v>20</v>
      </c>
      <c r="I3693">
        <v>9</v>
      </c>
      <c r="J3693" s="4">
        <v>16.32</v>
      </c>
      <c r="K3693" s="4">
        <v>146.88</v>
      </c>
    </row>
    <row r="3694" spans="1:11" x14ac:dyDescent="0.25">
      <c r="A3694" t="s">
        <v>16</v>
      </c>
      <c r="B3694" t="s">
        <v>52</v>
      </c>
      <c r="C3694" t="s">
        <v>18</v>
      </c>
      <c r="D3694" t="s">
        <v>204</v>
      </c>
      <c r="E3694" s="1">
        <v>42638</v>
      </c>
      <c r="F3694" s="1" t="str">
        <f>TEXT(Sales_tbl[[#This Row],[Order Date]],"MMM")</f>
        <v>Sep</v>
      </c>
      <c r="G3694" s="1" t="str">
        <f>TEXT(Sales_tbl[[#This Row],[Order Date]],"YYY")</f>
        <v>2016</v>
      </c>
      <c r="H3694" t="s">
        <v>20</v>
      </c>
      <c r="I3694">
        <v>8</v>
      </c>
      <c r="J3694" s="4">
        <v>16.32</v>
      </c>
      <c r="K3694" s="4">
        <v>130.56</v>
      </c>
    </row>
    <row r="3695" spans="1:11" x14ac:dyDescent="0.25">
      <c r="A3695" t="s">
        <v>9</v>
      </c>
      <c r="B3695" t="s">
        <v>14</v>
      </c>
      <c r="C3695" t="s">
        <v>11</v>
      </c>
      <c r="D3695" t="s">
        <v>196</v>
      </c>
      <c r="E3695" s="1">
        <v>42638</v>
      </c>
      <c r="F3695" s="1" t="str">
        <f>TEXT(Sales_tbl[[#This Row],[Order Date]],"MMM")</f>
        <v>Sep</v>
      </c>
      <c r="G3695" s="1" t="str">
        <f>TEXT(Sales_tbl[[#This Row],[Order Date]],"YYY")</f>
        <v>2016</v>
      </c>
      <c r="H3695" t="s">
        <v>24</v>
      </c>
      <c r="I3695">
        <v>2</v>
      </c>
      <c r="J3695" s="4">
        <v>17.829999999999998</v>
      </c>
      <c r="K3695" s="4">
        <v>35.659999999999997</v>
      </c>
    </row>
    <row r="3696" spans="1:11" x14ac:dyDescent="0.25">
      <c r="A3696" t="s">
        <v>16</v>
      </c>
      <c r="B3696" t="s">
        <v>52</v>
      </c>
      <c r="C3696" t="s">
        <v>18</v>
      </c>
      <c r="D3696" t="s">
        <v>202</v>
      </c>
      <c r="E3696" s="1">
        <v>42638</v>
      </c>
      <c r="F3696" s="1" t="str">
        <f>TEXT(Sales_tbl[[#This Row],[Order Date]],"MMM")</f>
        <v>Sep</v>
      </c>
      <c r="G3696" s="1" t="str">
        <f>TEXT(Sales_tbl[[#This Row],[Order Date]],"YYY")</f>
        <v>2016</v>
      </c>
      <c r="H3696" t="s">
        <v>13</v>
      </c>
      <c r="I3696">
        <v>9</v>
      </c>
      <c r="J3696" s="4">
        <v>12.42</v>
      </c>
      <c r="K3696" s="4">
        <v>111.78</v>
      </c>
    </row>
    <row r="3697" spans="1:11" x14ac:dyDescent="0.25">
      <c r="A3697" t="s">
        <v>30</v>
      </c>
      <c r="B3697" t="s">
        <v>14</v>
      </c>
      <c r="C3697" t="s">
        <v>11</v>
      </c>
      <c r="D3697" t="s">
        <v>346</v>
      </c>
      <c r="E3697" s="1">
        <v>42639</v>
      </c>
      <c r="F3697" s="1" t="str">
        <f>TEXT(Sales_tbl[[#This Row],[Order Date]],"MMM")</f>
        <v>Sep</v>
      </c>
      <c r="G3697" s="1" t="str">
        <f>TEXT(Sales_tbl[[#This Row],[Order Date]],"YYY")</f>
        <v>2016</v>
      </c>
      <c r="H3697" t="s">
        <v>13</v>
      </c>
      <c r="I3697">
        <v>2</v>
      </c>
      <c r="J3697" s="4">
        <v>12.42</v>
      </c>
      <c r="K3697" s="4">
        <v>24.84</v>
      </c>
    </row>
    <row r="3698" spans="1:11" x14ac:dyDescent="0.25">
      <c r="A3698" t="s">
        <v>46</v>
      </c>
      <c r="B3698" t="s">
        <v>21</v>
      </c>
      <c r="C3698" t="s">
        <v>11</v>
      </c>
      <c r="D3698" t="s">
        <v>190</v>
      </c>
      <c r="E3698" s="1">
        <v>42639</v>
      </c>
      <c r="F3698" s="1" t="str">
        <f>TEXT(Sales_tbl[[#This Row],[Order Date]],"MMM")</f>
        <v>Sep</v>
      </c>
      <c r="G3698" s="1" t="str">
        <f>TEXT(Sales_tbl[[#This Row],[Order Date]],"YYY")</f>
        <v>2016</v>
      </c>
      <c r="H3698" t="s">
        <v>13</v>
      </c>
      <c r="I3698">
        <v>8</v>
      </c>
      <c r="J3698" s="4">
        <v>12.42</v>
      </c>
      <c r="K3698" s="4">
        <v>99.36</v>
      </c>
    </row>
    <row r="3699" spans="1:11" x14ac:dyDescent="0.25">
      <c r="A3699" t="s">
        <v>9</v>
      </c>
      <c r="B3699" t="s">
        <v>10</v>
      </c>
      <c r="C3699" t="s">
        <v>11</v>
      </c>
      <c r="D3699" t="s">
        <v>72</v>
      </c>
      <c r="E3699" s="1">
        <v>42639</v>
      </c>
      <c r="F3699" s="1" t="str">
        <f>TEXT(Sales_tbl[[#This Row],[Order Date]],"MMM")</f>
        <v>Sep</v>
      </c>
      <c r="G3699" s="1" t="str">
        <f>TEXT(Sales_tbl[[#This Row],[Order Date]],"YYY")</f>
        <v>2016</v>
      </c>
      <c r="H3699" t="s">
        <v>13</v>
      </c>
      <c r="I3699">
        <v>7</v>
      </c>
      <c r="J3699" s="4">
        <v>12.42</v>
      </c>
      <c r="K3699" s="4">
        <v>86.94</v>
      </c>
    </row>
    <row r="3700" spans="1:11" x14ac:dyDescent="0.25">
      <c r="A3700" t="s">
        <v>16</v>
      </c>
      <c r="B3700" t="s">
        <v>34</v>
      </c>
      <c r="C3700" t="s">
        <v>18</v>
      </c>
      <c r="D3700" t="s">
        <v>483</v>
      </c>
      <c r="E3700" s="1">
        <v>42639</v>
      </c>
      <c r="F3700" s="1" t="str">
        <f>TEXT(Sales_tbl[[#This Row],[Order Date]],"MMM")</f>
        <v>Sep</v>
      </c>
      <c r="G3700" s="1" t="str">
        <f>TEXT(Sales_tbl[[#This Row],[Order Date]],"YYY")</f>
        <v>2016</v>
      </c>
      <c r="H3700" t="s">
        <v>13</v>
      </c>
      <c r="I3700">
        <v>9</v>
      </c>
      <c r="J3700" s="4">
        <v>12.42</v>
      </c>
      <c r="K3700" s="4">
        <v>111.78</v>
      </c>
    </row>
    <row r="3701" spans="1:11" x14ac:dyDescent="0.25">
      <c r="A3701" t="s">
        <v>30</v>
      </c>
      <c r="B3701" t="s">
        <v>68</v>
      </c>
      <c r="C3701" t="s">
        <v>11</v>
      </c>
      <c r="D3701" t="s">
        <v>80</v>
      </c>
      <c r="E3701" s="1">
        <v>42639</v>
      </c>
      <c r="F3701" s="1" t="str">
        <f>TEXT(Sales_tbl[[#This Row],[Order Date]],"MMM")</f>
        <v>Sep</v>
      </c>
      <c r="G3701" s="1" t="str">
        <f>TEXT(Sales_tbl[[#This Row],[Order Date]],"YYY")</f>
        <v>2016</v>
      </c>
      <c r="H3701" t="s">
        <v>13</v>
      </c>
      <c r="I3701">
        <v>9</v>
      </c>
      <c r="J3701" s="4">
        <v>12.42</v>
      </c>
      <c r="K3701" s="4">
        <v>111.78</v>
      </c>
    </row>
    <row r="3702" spans="1:11" x14ac:dyDescent="0.25">
      <c r="A3702" t="s">
        <v>25</v>
      </c>
      <c r="B3702" t="s">
        <v>17</v>
      </c>
      <c r="C3702" t="s">
        <v>18</v>
      </c>
      <c r="D3702" t="s">
        <v>125</v>
      </c>
      <c r="E3702" s="1">
        <v>42639</v>
      </c>
      <c r="F3702" s="1" t="str">
        <f>TEXT(Sales_tbl[[#This Row],[Order Date]],"MMM")</f>
        <v>Sep</v>
      </c>
      <c r="G3702" s="1" t="str">
        <f>TEXT(Sales_tbl[[#This Row],[Order Date]],"YYY")</f>
        <v>2016</v>
      </c>
      <c r="H3702" t="s">
        <v>24</v>
      </c>
      <c r="I3702">
        <v>3</v>
      </c>
      <c r="J3702" s="4">
        <v>17.829999999999998</v>
      </c>
      <c r="K3702" s="4">
        <v>53.489999999999995</v>
      </c>
    </row>
    <row r="3703" spans="1:11" x14ac:dyDescent="0.25">
      <c r="A3703" t="s">
        <v>9</v>
      </c>
      <c r="B3703" t="s">
        <v>10</v>
      </c>
      <c r="C3703" t="s">
        <v>11</v>
      </c>
      <c r="D3703" t="s">
        <v>374</v>
      </c>
      <c r="E3703" s="1">
        <v>42639</v>
      </c>
      <c r="F3703" s="1" t="str">
        <f>TEXT(Sales_tbl[[#This Row],[Order Date]],"MMM")</f>
        <v>Sep</v>
      </c>
      <c r="G3703" s="1" t="str">
        <f>TEXT(Sales_tbl[[#This Row],[Order Date]],"YYY")</f>
        <v>2016</v>
      </c>
      <c r="H3703" t="s">
        <v>13</v>
      </c>
      <c r="I3703">
        <v>2</v>
      </c>
      <c r="J3703" s="4">
        <v>12.42</v>
      </c>
      <c r="K3703" s="4">
        <v>24.84</v>
      </c>
    </row>
    <row r="3704" spans="1:11" x14ac:dyDescent="0.25">
      <c r="A3704" t="s">
        <v>30</v>
      </c>
      <c r="B3704" t="s">
        <v>21</v>
      </c>
      <c r="C3704" t="s">
        <v>11</v>
      </c>
      <c r="D3704" t="s">
        <v>171</v>
      </c>
      <c r="E3704" s="1">
        <v>42639</v>
      </c>
      <c r="F3704" s="1" t="str">
        <f>TEXT(Sales_tbl[[#This Row],[Order Date]],"MMM")</f>
        <v>Sep</v>
      </c>
      <c r="G3704" s="1" t="str">
        <f>TEXT(Sales_tbl[[#This Row],[Order Date]],"YYY")</f>
        <v>2016</v>
      </c>
      <c r="H3704" t="s">
        <v>20</v>
      </c>
      <c r="I3704">
        <v>6</v>
      </c>
      <c r="J3704" s="4">
        <v>16.32</v>
      </c>
      <c r="K3704" s="4">
        <v>97.92</v>
      </c>
    </row>
    <row r="3705" spans="1:11" x14ac:dyDescent="0.25">
      <c r="A3705" t="s">
        <v>9</v>
      </c>
      <c r="B3705" t="s">
        <v>14</v>
      </c>
      <c r="C3705" t="s">
        <v>11</v>
      </c>
      <c r="D3705" t="s">
        <v>373</v>
      </c>
      <c r="E3705" s="1">
        <v>42639</v>
      </c>
      <c r="F3705" s="1" t="str">
        <f>TEXT(Sales_tbl[[#This Row],[Order Date]],"MMM")</f>
        <v>Sep</v>
      </c>
      <c r="G3705" s="1" t="str">
        <f>TEXT(Sales_tbl[[#This Row],[Order Date]],"YYY")</f>
        <v>2016</v>
      </c>
      <c r="H3705" t="s">
        <v>13</v>
      </c>
      <c r="I3705">
        <v>7</v>
      </c>
      <c r="J3705" s="4">
        <v>12.42</v>
      </c>
      <c r="K3705" s="4">
        <v>86.94</v>
      </c>
    </row>
    <row r="3706" spans="1:11" x14ac:dyDescent="0.25">
      <c r="A3706" t="s">
        <v>25</v>
      </c>
      <c r="B3706" t="s">
        <v>17</v>
      </c>
      <c r="C3706" t="s">
        <v>18</v>
      </c>
      <c r="D3706" t="s">
        <v>249</v>
      </c>
      <c r="E3706" s="1">
        <v>42639</v>
      </c>
      <c r="F3706" s="1" t="str">
        <f>TEXT(Sales_tbl[[#This Row],[Order Date]],"MMM")</f>
        <v>Sep</v>
      </c>
      <c r="G3706" s="1" t="str">
        <f>TEXT(Sales_tbl[[#This Row],[Order Date]],"YYY")</f>
        <v>2016</v>
      </c>
      <c r="H3706" t="s">
        <v>24</v>
      </c>
      <c r="I3706">
        <v>10</v>
      </c>
      <c r="J3706" s="4">
        <v>17.829999999999998</v>
      </c>
      <c r="K3706" s="4">
        <v>178.29999999999998</v>
      </c>
    </row>
    <row r="3707" spans="1:11" x14ac:dyDescent="0.25">
      <c r="A3707" t="s">
        <v>9</v>
      </c>
      <c r="B3707" t="s">
        <v>21</v>
      </c>
      <c r="C3707" t="s">
        <v>11</v>
      </c>
      <c r="D3707" t="s">
        <v>383</v>
      </c>
      <c r="E3707" s="1">
        <v>42639</v>
      </c>
      <c r="F3707" s="1" t="str">
        <f>TEXT(Sales_tbl[[#This Row],[Order Date]],"MMM")</f>
        <v>Sep</v>
      </c>
      <c r="G3707" s="1" t="str">
        <f>TEXT(Sales_tbl[[#This Row],[Order Date]],"YYY")</f>
        <v>2016</v>
      </c>
      <c r="H3707" t="s">
        <v>20</v>
      </c>
      <c r="I3707">
        <v>2</v>
      </c>
      <c r="J3707" s="4">
        <v>16.32</v>
      </c>
      <c r="K3707" s="4">
        <v>32.64</v>
      </c>
    </row>
    <row r="3708" spans="1:11" x14ac:dyDescent="0.25">
      <c r="A3708" t="s">
        <v>9</v>
      </c>
      <c r="B3708" t="s">
        <v>68</v>
      </c>
      <c r="C3708" t="s">
        <v>11</v>
      </c>
      <c r="D3708" t="s">
        <v>413</v>
      </c>
      <c r="E3708" s="1">
        <v>42639</v>
      </c>
      <c r="F3708" s="1" t="str">
        <f>TEXT(Sales_tbl[[#This Row],[Order Date]],"MMM")</f>
        <v>Sep</v>
      </c>
      <c r="G3708" s="1" t="str">
        <f>TEXT(Sales_tbl[[#This Row],[Order Date]],"YYY")</f>
        <v>2016</v>
      </c>
      <c r="H3708" t="s">
        <v>20</v>
      </c>
      <c r="I3708">
        <v>8</v>
      </c>
      <c r="J3708" s="4">
        <v>16.32</v>
      </c>
      <c r="K3708" s="4">
        <v>130.56</v>
      </c>
    </row>
    <row r="3709" spans="1:11" x14ac:dyDescent="0.25">
      <c r="A3709" t="s">
        <v>25</v>
      </c>
      <c r="B3709" t="s">
        <v>34</v>
      </c>
      <c r="C3709" t="s">
        <v>18</v>
      </c>
      <c r="D3709" t="s">
        <v>254</v>
      </c>
      <c r="E3709" s="1">
        <v>42639</v>
      </c>
      <c r="F3709" s="1" t="str">
        <f>TEXT(Sales_tbl[[#This Row],[Order Date]],"MMM")</f>
        <v>Sep</v>
      </c>
      <c r="G3709" s="1" t="str">
        <f>TEXT(Sales_tbl[[#This Row],[Order Date]],"YYY")</f>
        <v>2016</v>
      </c>
      <c r="H3709" t="s">
        <v>13</v>
      </c>
      <c r="I3709">
        <v>3</v>
      </c>
      <c r="J3709" s="4">
        <v>12.42</v>
      </c>
      <c r="K3709" s="4">
        <v>37.26</v>
      </c>
    </row>
    <row r="3710" spans="1:11" x14ac:dyDescent="0.25">
      <c r="A3710" t="s">
        <v>25</v>
      </c>
      <c r="B3710" t="s">
        <v>17</v>
      </c>
      <c r="C3710" t="s">
        <v>18</v>
      </c>
      <c r="D3710" t="s">
        <v>299</v>
      </c>
      <c r="E3710" s="1">
        <v>42639</v>
      </c>
      <c r="F3710" s="1" t="str">
        <f>TEXT(Sales_tbl[[#This Row],[Order Date]],"MMM")</f>
        <v>Sep</v>
      </c>
      <c r="G3710" s="1" t="str">
        <f>TEXT(Sales_tbl[[#This Row],[Order Date]],"YYY")</f>
        <v>2016</v>
      </c>
      <c r="H3710" t="s">
        <v>13</v>
      </c>
      <c r="I3710">
        <v>10</v>
      </c>
      <c r="J3710" s="4">
        <v>12.42</v>
      </c>
      <c r="K3710" s="4">
        <v>124.2</v>
      </c>
    </row>
    <row r="3711" spans="1:11" x14ac:dyDescent="0.25">
      <c r="A3711" t="s">
        <v>25</v>
      </c>
      <c r="B3711" t="s">
        <v>122</v>
      </c>
      <c r="C3711" t="s">
        <v>18</v>
      </c>
      <c r="D3711" t="s">
        <v>152</v>
      </c>
      <c r="E3711" s="1">
        <v>42639</v>
      </c>
      <c r="F3711" s="1" t="str">
        <f>TEXT(Sales_tbl[[#This Row],[Order Date]],"MMM")</f>
        <v>Sep</v>
      </c>
      <c r="G3711" s="1" t="str">
        <f>TEXT(Sales_tbl[[#This Row],[Order Date]],"YYY")</f>
        <v>2016</v>
      </c>
      <c r="H3711" t="s">
        <v>27</v>
      </c>
      <c r="I3711">
        <v>8</v>
      </c>
      <c r="J3711" s="4">
        <v>53.35</v>
      </c>
      <c r="K3711" s="4">
        <v>426.8</v>
      </c>
    </row>
    <row r="3712" spans="1:11" x14ac:dyDescent="0.25">
      <c r="A3712" t="s">
        <v>25</v>
      </c>
      <c r="B3712" t="s">
        <v>17</v>
      </c>
      <c r="C3712" t="s">
        <v>18</v>
      </c>
      <c r="D3712" t="s">
        <v>332</v>
      </c>
      <c r="E3712" s="1">
        <v>42639</v>
      </c>
      <c r="F3712" s="1" t="str">
        <f>TEXT(Sales_tbl[[#This Row],[Order Date]],"MMM")</f>
        <v>Sep</v>
      </c>
      <c r="G3712" s="1" t="str">
        <f>TEXT(Sales_tbl[[#This Row],[Order Date]],"YYY")</f>
        <v>2016</v>
      </c>
      <c r="H3712" t="s">
        <v>13</v>
      </c>
      <c r="I3712">
        <v>10</v>
      </c>
      <c r="J3712" s="4">
        <v>12.42</v>
      </c>
      <c r="K3712" s="4">
        <v>124.2</v>
      </c>
    </row>
    <row r="3713" spans="1:11" x14ac:dyDescent="0.25">
      <c r="A3713" t="s">
        <v>46</v>
      </c>
      <c r="B3713" t="s">
        <v>10</v>
      </c>
      <c r="C3713" t="s">
        <v>11</v>
      </c>
      <c r="D3713" t="s">
        <v>323</v>
      </c>
      <c r="E3713" s="1">
        <v>42640</v>
      </c>
      <c r="F3713" s="1" t="str">
        <f>TEXT(Sales_tbl[[#This Row],[Order Date]],"MMM")</f>
        <v>Sep</v>
      </c>
      <c r="G3713" s="1" t="str">
        <f>TEXT(Sales_tbl[[#This Row],[Order Date]],"YYY")</f>
        <v>2016</v>
      </c>
      <c r="H3713" t="s">
        <v>27</v>
      </c>
      <c r="I3713">
        <v>4</v>
      </c>
      <c r="J3713" s="4">
        <v>53.35</v>
      </c>
      <c r="K3713" s="4">
        <v>213.4</v>
      </c>
    </row>
    <row r="3714" spans="1:11" x14ac:dyDescent="0.25">
      <c r="A3714" t="s">
        <v>30</v>
      </c>
      <c r="B3714" t="s">
        <v>10</v>
      </c>
      <c r="C3714" t="s">
        <v>11</v>
      </c>
      <c r="D3714" t="s">
        <v>244</v>
      </c>
      <c r="E3714" s="1">
        <v>42640</v>
      </c>
      <c r="F3714" s="1" t="str">
        <f>TEXT(Sales_tbl[[#This Row],[Order Date]],"MMM")</f>
        <v>Sep</v>
      </c>
      <c r="G3714" s="1" t="str">
        <f>TEXT(Sales_tbl[[#This Row],[Order Date]],"YYY")</f>
        <v>2016</v>
      </c>
      <c r="H3714" t="s">
        <v>20</v>
      </c>
      <c r="I3714">
        <v>7</v>
      </c>
      <c r="J3714" s="4">
        <v>16.32</v>
      </c>
      <c r="K3714" s="4">
        <v>114.24000000000001</v>
      </c>
    </row>
    <row r="3715" spans="1:11" x14ac:dyDescent="0.25">
      <c r="A3715" t="s">
        <v>16</v>
      </c>
      <c r="B3715" t="s">
        <v>17</v>
      </c>
      <c r="C3715" t="s">
        <v>18</v>
      </c>
      <c r="D3715" t="s">
        <v>401</v>
      </c>
      <c r="E3715" s="1">
        <v>42640</v>
      </c>
      <c r="F3715" s="1" t="str">
        <f>TEXT(Sales_tbl[[#This Row],[Order Date]],"MMM")</f>
        <v>Sep</v>
      </c>
      <c r="G3715" s="1" t="str">
        <f>TEXT(Sales_tbl[[#This Row],[Order Date]],"YYY")</f>
        <v>2016</v>
      </c>
      <c r="H3715" t="s">
        <v>13</v>
      </c>
      <c r="I3715">
        <v>6</v>
      </c>
      <c r="J3715" s="4">
        <v>12.42</v>
      </c>
      <c r="K3715" s="4">
        <v>74.52</v>
      </c>
    </row>
    <row r="3716" spans="1:11" x14ac:dyDescent="0.25">
      <c r="A3716" t="s">
        <v>9</v>
      </c>
      <c r="B3716" t="s">
        <v>14</v>
      </c>
      <c r="C3716" t="s">
        <v>11</v>
      </c>
      <c r="D3716" t="s">
        <v>31</v>
      </c>
      <c r="E3716" s="1">
        <v>42640</v>
      </c>
      <c r="F3716" s="1" t="str">
        <f>TEXT(Sales_tbl[[#This Row],[Order Date]],"MMM")</f>
        <v>Sep</v>
      </c>
      <c r="G3716" s="1" t="str">
        <f>TEXT(Sales_tbl[[#This Row],[Order Date]],"YYY")</f>
        <v>2016</v>
      </c>
      <c r="H3716" t="s">
        <v>24</v>
      </c>
      <c r="I3716">
        <v>6</v>
      </c>
      <c r="J3716" s="4">
        <v>17.829999999999998</v>
      </c>
      <c r="K3716" s="4">
        <v>106.97999999999999</v>
      </c>
    </row>
    <row r="3717" spans="1:11" x14ac:dyDescent="0.25">
      <c r="A3717" t="s">
        <v>30</v>
      </c>
      <c r="B3717" t="s">
        <v>14</v>
      </c>
      <c r="C3717" t="s">
        <v>11</v>
      </c>
      <c r="D3717" t="s">
        <v>538</v>
      </c>
      <c r="E3717" s="1">
        <v>42640</v>
      </c>
      <c r="F3717" s="1" t="str">
        <f>TEXT(Sales_tbl[[#This Row],[Order Date]],"MMM")</f>
        <v>Sep</v>
      </c>
      <c r="G3717" s="1" t="str">
        <f>TEXT(Sales_tbl[[#This Row],[Order Date]],"YYY")</f>
        <v>2016</v>
      </c>
      <c r="H3717" t="s">
        <v>20</v>
      </c>
      <c r="I3717">
        <v>4</v>
      </c>
      <c r="J3717" s="4">
        <v>16.32</v>
      </c>
      <c r="K3717" s="4">
        <v>65.28</v>
      </c>
    </row>
    <row r="3718" spans="1:11" x14ac:dyDescent="0.25">
      <c r="A3718" t="s">
        <v>16</v>
      </c>
      <c r="B3718" t="s">
        <v>52</v>
      </c>
      <c r="C3718" t="s">
        <v>18</v>
      </c>
      <c r="D3718" t="s">
        <v>360</v>
      </c>
      <c r="E3718" s="1">
        <v>42640</v>
      </c>
      <c r="F3718" s="1" t="str">
        <f>TEXT(Sales_tbl[[#This Row],[Order Date]],"MMM")</f>
        <v>Sep</v>
      </c>
      <c r="G3718" s="1" t="str">
        <f>TEXT(Sales_tbl[[#This Row],[Order Date]],"YYY")</f>
        <v>2016</v>
      </c>
      <c r="H3718" t="s">
        <v>27</v>
      </c>
      <c r="I3718">
        <v>10</v>
      </c>
      <c r="J3718" s="4">
        <v>53.35</v>
      </c>
      <c r="K3718" s="4">
        <v>533.5</v>
      </c>
    </row>
    <row r="3719" spans="1:11" x14ac:dyDescent="0.25">
      <c r="A3719" t="s">
        <v>25</v>
      </c>
      <c r="B3719" t="s">
        <v>52</v>
      </c>
      <c r="C3719" t="s">
        <v>18</v>
      </c>
      <c r="D3719" t="s">
        <v>360</v>
      </c>
      <c r="E3719" s="1">
        <v>42640</v>
      </c>
      <c r="F3719" s="1" t="str">
        <f>TEXT(Sales_tbl[[#This Row],[Order Date]],"MMM")</f>
        <v>Sep</v>
      </c>
      <c r="G3719" s="1" t="str">
        <f>TEXT(Sales_tbl[[#This Row],[Order Date]],"YYY")</f>
        <v>2016</v>
      </c>
      <c r="H3719" t="s">
        <v>24</v>
      </c>
      <c r="I3719">
        <v>3</v>
      </c>
      <c r="J3719" s="4">
        <v>17.829999999999998</v>
      </c>
      <c r="K3719" s="4">
        <v>53.489999999999995</v>
      </c>
    </row>
    <row r="3720" spans="1:11" x14ac:dyDescent="0.25">
      <c r="A3720" t="s">
        <v>9</v>
      </c>
      <c r="B3720" t="s">
        <v>10</v>
      </c>
      <c r="C3720" t="s">
        <v>11</v>
      </c>
      <c r="D3720" t="s">
        <v>229</v>
      </c>
      <c r="E3720" s="1">
        <v>42640</v>
      </c>
      <c r="F3720" s="1" t="str">
        <f>TEXT(Sales_tbl[[#This Row],[Order Date]],"MMM")</f>
        <v>Sep</v>
      </c>
      <c r="G3720" s="1" t="str">
        <f>TEXT(Sales_tbl[[#This Row],[Order Date]],"YYY")</f>
        <v>2016</v>
      </c>
      <c r="H3720" t="s">
        <v>24</v>
      </c>
      <c r="I3720">
        <v>7</v>
      </c>
      <c r="J3720" s="4">
        <v>17.829999999999998</v>
      </c>
      <c r="K3720" s="4">
        <v>124.80999999999999</v>
      </c>
    </row>
    <row r="3721" spans="1:11" x14ac:dyDescent="0.25">
      <c r="A3721" t="s">
        <v>30</v>
      </c>
      <c r="B3721" t="s">
        <v>21</v>
      </c>
      <c r="C3721" t="s">
        <v>11</v>
      </c>
      <c r="D3721" t="s">
        <v>154</v>
      </c>
      <c r="E3721" s="1">
        <v>42640</v>
      </c>
      <c r="F3721" s="1" t="str">
        <f>TEXT(Sales_tbl[[#This Row],[Order Date]],"MMM")</f>
        <v>Sep</v>
      </c>
      <c r="G3721" s="1" t="str">
        <f>TEXT(Sales_tbl[[#This Row],[Order Date]],"YYY")</f>
        <v>2016</v>
      </c>
      <c r="H3721" t="s">
        <v>27</v>
      </c>
      <c r="I3721">
        <v>2</v>
      </c>
      <c r="J3721" s="4">
        <v>53.35</v>
      </c>
      <c r="K3721" s="4">
        <v>106.7</v>
      </c>
    </row>
    <row r="3722" spans="1:11" x14ac:dyDescent="0.25">
      <c r="A3722" t="s">
        <v>46</v>
      </c>
      <c r="B3722" t="s">
        <v>14</v>
      </c>
      <c r="C3722" t="s">
        <v>11</v>
      </c>
      <c r="D3722" t="s">
        <v>168</v>
      </c>
      <c r="E3722" s="1">
        <v>42640</v>
      </c>
      <c r="F3722" s="1" t="str">
        <f>TEXT(Sales_tbl[[#This Row],[Order Date]],"MMM")</f>
        <v>Sep</v>
      </c>
      <c r="G3722" s="1" t="str">
        <f>TEXT(Sales_tbl[[#This Row],[Order Date]],"YYY")</f>
        <v>2016</v>
      </c>
      <c r="H3722" t="s">
        <v>27</v>
      </c>
      <c r="I3722">
        <v>6</v>
      </c>
      <c r="J3722" s="4">
        <v>53.35</v>
      </c>
      <c r="K3722" s="4">
        <v>320.10000000000002</v>
      </c>
    </row>
    <row r="3723" spans="1:11" x14ac:dyDescent="0.25">
      <c r="A3723" t="s">
        <v>9</v>
      </c>
      <c r="B3723" t="s">
        <v>10</v>
      </c>
      <c r="C3723" t="s">
        <v>11</v>
      </c>
      <c r="D3723" t="s">
        <v>310</v>
      </c>
      <c r="E3723" s="1">
        <v>42640</v>
      </c>
      <c r="F3723" s="1" t="str">
        <f>TEXT(Sales_tbl[[#This Row],[Order Date]],"MMM")</f>
        <v>Sep</v>
      </c>
      <c r="G3723" s="1" t="str">
        <f>TEXT(Sales_tbl[[#This Row],[Order Date]],"YYY")</f>
        <v>2016</v>
      </c>
      <c r="H3723" t="s">
        <v>20</v>
      </c>
      <c r="I3723">
        <v>9</v>
      </c>
      <c r="J3723" s="4">
        <v>16.32</v>
      </c>
      <c r="K3723" s="4">
        <v>146.88</v>
      </c>
    </row>
    <row r="3724" spans="1:11" x14ac:dyDescent="0.25">
      <c r="A3724" t="s">
        <v>25</v>
      </c>
      <c r="B3724" t="s">
        <v>34</v>
      </c>
      <c r="C3724" t="s">
        <v>18</v>
      </c>
      <c r="D3724" t="s">
        <v>309</v>
      </c>
      <c r="E3724" s="1">
        <v>42640</v>
      </c>
      <c r="F3724" s="1" t="str">
        <f>TEXT(Sales_tbl[[#This Row],[Order Date]],"MMM")</f>
        <v>Sep</v>
      </c>
      <c r="G3724" s="1" t="str">
        <f>TEXT(Sales_tbl[[#This Row],[Order Date]],"YYY")</f>
        <v>2016</v>
      </c>
      <c r="H3724" t="s">
        <v>24</v>
      </c>
      <c r="I3724">
        <v>1</v>
      </c>
      <c r="J3724" s="4">
        <v>17.829999999999998</v>
      </c>
      <c r="K3724" s="4">
        <v>17.829999999999998</v>
      </c>
    </row>
    <row r="3725" spans="1:11" x14ac:dyDescent="0.25">
      <c r="A3725" t="s">
        <v>9</v>
      </c>
      <c r="B3725" t="s">
        <v>10</v>
      </c>
      <c r="C3725" t="s">
        <v>11</v>
      </c>
      <c r="D3725" t="s">
        <v>121</v>
      </c>
      <c r="E3725" s="1">
        <v>42640</v>
      </c>
      <c r="F3725" s="1" t="str">
        <f>TEXT(Sales_tbl[[#This Row],[Order Date]],"MMM")</f>
        <v>Sep</v>
      </c>
      <c r="G3725" s="1" t="str">
        <f>TEXT(Sales_tbl[[#This Row],[Order Date]],"YYY")</f>
        <v>2016</v>
      </c>
      <c r="H3725" t="s">
        <v>13</v>
      </c>
      <c r="I3725">
        <v>5</v>
      </c>
      <c r="J3725" s="4">
        <v>12.42</v>
      </c>
      <c r="K3725" s="4">
        <v>62.1</v>
      </c>
    </row>
    <row r="3726" spans="1:11" x14ac:dyDescent="0.25">
      <c r="A3726" t="s">
        <v>30</v>
      </c>
      <c r="B3726" t="s">
        <v>10</v>
      </c>
      <c r="C3726" t="s">
        <v>11</v>
      </c>
      <c r="D3726" t="s">
        <v>402</v>
      </c>
      <c r="E3726" s="1">
        <v>42641</v>
      </c>
      <c r="F3726" s="1" t="str">
        <f>TEXT(Sales_tbl[[#This Row],[Order Date]],"MMM")</f>
        <v>Sep</v>
      </c>
      <c r="G3726" s="1" t="str">
        <f>TEXT(Sales_tbl[[#This Row],[Order Date]],"YYY")</f>
        <v>2016</v>
      </c>
      <c r="H3726" t="s">
        <v>13</v>
      </c>
      <c r="I3726">
        <v>10</v>
      </c>
      <c r="J3726" s="4">
        <v>12.42</v>
      </c>
      <c r="K3726" s="4">
        <v>124.2</v>
      </c>
    </row>
    <row r="3727" spans="1:11" x14ac:dyDescent="0.25">
      <c r="A3727" t="s">
        <v>30</v>
      </c>
      <c r="B3727" t="s">
        <v>68</v>
      </c>
      <c r="C3727" t="s">
        <v>11</v>
      </c>
      <c r="D3727" t="s">
        <v>80</v>
      </c>
      <c r="E3727" s="1">
        <v>42641</v>
      </c>
      <c r="F3727" s="1" t="str">
        <f>TEXT(Sales_tbl[[#This Row],[Order Date]],"MMM")</f>
        <v>Sep</v>
      </c>
      <c r="G3727" s="1" t="str">
        <f>TEXT(Sales_tbl[[#This Row],[Order Date]],"YYY")</f>
        <v>2016</v>
      </c>
      <c r="H3727" t="s">
        <v>13</v>
      </c>
      <c r="I3727">
        <v>10</v>
      </c>
      <c r="J3727" s="4">
        <v>12.42</v>
      </c>
      <c r="K3727" s="4">
        <v>124.2</v>
      </c>
    </row>
    <row r="3728" spans="1:11" x14ac:dyDescent="0.25">
      <c r="A3728" t="s">
        <v>25</v>
      </c>
      <c r="B3728" t="s">
        <v>17</v>
      </c>
      <c r="C3728" t="s">
        <v>18</v>
      </c>
      <c r="D3728" t="s">
        <v>253</v>
      </c>
      <c r="E3728" s="1">
        <v>42641</v>
      </c>
      <c r="F3728" s="1" t="str">
        <f>TEXT(Sales_tbl[[#This Row],[Order Date]],"MMM")</f>
        <v>Sep</v>
      </c>
      <c r="G3728" s="1" t="str">
        <f>TEXT(Sales_tbl[[#This Row],[Order Date]],"YYY")</f>
        <v>2016</v>
      </c>
      <c r="H3728" t="s">
        <v>13</v>
      </c>
      <c r="I3728">
        <v>5</v>
      </c>
      <c r="J3728" s="4">
        <v>12.42</v>
      </c>
      <c r="K3728" s="4">
        <v>62.1</v>
      </c>
    </row>
    <row r="3729" spans="1:11" x14ac:dyDescent="0.25">
      <c r="A3729" t="s">
        <v>30</v>
      </c>
      <c r="B3729" t="s">
        <v>21</v>
      </c>
      <c r="C3729" t="s">
        <v>11</v>
      </c>
      <c r="D3729" t="s">
        <v>22</v>
      </c>
      <c r="E3729" s="1">
        <v>42641</v>
      </c>
      <c r="F3729" s="1" t="str">
        <f>TEXT(Sales_tbl[[#This Row],[Order Date]],"MMM")</f>
        <v>Sep</v>
      </c>
      <c r="G3729" s="1" t="str">
        <f>TEXT(Sales_tbl[[#This Row],[Order Date]],"YYY")</f>
        <v>2016</v>
      </c>
      <c r="H3729" t="s">
        <v>20</v>
      </c>
      <c r="I3729">
        <v>6</v>
      </c>
      <c r="J3729" s="4">
        <v>16.32</v>
      </c>
      <c r="K3729" s="4">
        <v>97.92</v>
      </c>
    </row>
    <row r="3730" spans="1:11" x14ac:dyDescent="0.25">
      <c r="A3730" t="s">
        <v>30</v>
      </c>
      <c r="B3730" t="s">
        <v>21</v>
      </c>
      <c r="C3730" t="s">
        <v>11</v>
      </c>
      <c r="D3730" t="s">
        <v>113</v>
      </c>
      <c r="E3730" s="1">
        <v>42641</v>
      </c>
      <c r="F3730" s="1" t="str">
        <f>TEXT(Sales_tbl[[#This Row],[Order Date]],"MMM")</f>
        <v>Sep</v>
      </c>
      <c r="G3730" s="1" t="str">
        <f>TEXT(Sales_tbl[[#This Row],[Order Date]],"YYY")</f>
        <v>2016</v>
      </c>
      <c r="H3730" t="s">
        <v>13</v>
      </c>
      <c r="I3730">
        <v>8</v>
      </c>
      <c r="J3730" s="4">
        <v>12.42</v>
      </c>
      <c r="K3730" s="4">
        <v>99.36</v>
      </c>
    </row>
    <row r="3731" spans="1:11" x14ac:dyDescent="0.25">
      <c r="A3731" t="s">
        <v>9</v>
      </c>
      <c r="B3731" t="s">
        <v>21</v>
      </c>
      <c r="C3731" t="s">
        <v>11</v>
      </c>
      <c r="D3731" t="s">
        <v>320</v>
      </c>
      <c r="E3731" s="1">
        <v>42641</v>
      </c>
      <c r="F3731" s="1" t="str">
        <f>TEXT(Sales_tbl[[#This Row],[Order Date]],"MMM")</f>
        <v>Sep</v>
      </c>
      <c r="G3731" s="1" t="str">
        <f>TEXT(Sales_tbl[[#This Row],[Order Date]],"YYY")</f>
        <v>2016</v>
      </c>
      <c r="H3731" t="s">
        <v>27</v>
      </c>
      <c r="I3731">
        <v>9</v>
      </c>
      <c r="J3731" s="4">
        <v>53.35</v>
      </c>
      <c r="K3731" s="4">
        <v>480.15000000000003</v>
      </c>
    </row>
    <row r="3732" spans="1:11" x14ac:dyDescent="0.25">
      <c r="A3732" t="s">
        <v>16</v>
      </c>
      <c r="B3732" t="s">
        <v>34</v>
      </c>
      <c r="C3732" t="s">
        <v>18</v>
      </c>
      <c r="D3732" t="s">
        <v>467</v>
      </c>
      <c r="E3732" s="1">
        <v>42641</v>
      </c>
      <c r="F3732" s="1" t="str">
        <f>TEXT(Sales_tbl[[#This Row],[Order Date]],"MMM")</f>
        <v>Sep</v>
      </c>
      <c r="G3732" s="1" t="str">
        <f>TEXT(Sales_tbl[[#This Row],[Order Date]],"YYY")</f>
        <v>2016</v>
      </c>
      <c r="H3732" t="s">
        <v>24</v>
      </c>
      <c r="I3732">
        <v>6</v>
      </c>
      <c r="J3732" s="4">
        <v>17.829999999999998</v>
      </c>
      <c r="K3732" s="4">
        <v>106.97999999999999</v>
      </c>
    </row>
    <row r="3733" spans="1:11" x14ac:dyDescent="0.25">
      <c r="A3733" t="s">
        <v>9</v>
      </c>
      <c r="B3733" t="s">
        <v>14</v>
      </c>
      <c r="C3733" t="s">
        <v>11</v>
      </c>
      <c r="D3733" t="s">
        <v>39</v>
      </c>
      <c r="E3733" s="1">
        <v>42641</v>
      </c>
      <c r="F3733" s="1" t="str">
        <f>TEXT(Sales_tbl[[#This Row],[Order Date]],"MMM")</f>
        <v>Sep</v>
      </c>
      <c r="G3733" s="1" t="str">
        <f>TEXT(Sales_tbl[[#This Row],[Order Date]],"YYY")</f>
        <v>2016</v>
      </c>
      <c r="H3733" t="s">
        <v>13</v>
      </c>
      <c r="I3733">
        <v>5</v>
      </c>
      <c r="J3733" s="4">
        <v>12.42</v>
      </c>
      <c r="K3733" s="4">
        <v>62.1</v>
      </c>
    </row>
    <row r="3734" spans="1:11" x14ac:dyDescent="0.25">
      <c r="A3734" t="s">
        <v>9</v>
      </c>
      <c r="B3734" t="s">
        <v>21</v>
      </c>
      <c r="C3734" t="s">
        <v>11</v>
      </c>
      <c r="D3734" t="s">
        <v>291</v>
      </c>
      <c r="E3734" s="1">
        <v>42641</v>
      </c>
      <c r="F3734" s="1" t="str">
        <f>TEXT(Sales_tbl[[#This Row],[Order Date]],"MMM")</f>
        <v>Sep</v>
      </c>
      <c r="G3734" s="1" t="str">
        <f>TEXT(Sales_tbl[[#This Row],[Order Date]],"YYY")</f>
        <v>2016</v>
      </c>
      <c r="H3734" t="s">
        <v>13</v>
      </c>
      <c r="I3734">
        <v>9</v>
      </c>
      <c r="J3734" s="4">
        <v>12.42</v>
      </c>
      <c r="K3734" s="4">
        <v>111.78</v>
      </c>
    </row>
    <row r="3735" spans="1:11" x14ac:dyDescent="0.25">
      <c r="A3735" t="s">
        <v>25</v>
      </c>
      <c r="B3735" t="s">
        <v>34</v>
      </c>
      <c r="C3735" t="s">
        <v>18</v>
      </c>
      <c r="D3735" t="s">
        <v>116</v>
      </c>
      <c r="E3735" s="1">
        <v>42641</v>
      </c>
      <c r="F3735" s="1" t="str">
        <f>TEXT(Sales_tbl[[#This Row],[Order Date]],"MMM")</f>
        <v>Sep</v>
      </c>
      <c r="G3735" s="1" t="str">
        <f>TEXT(Sales_tbl[[#This Row],[Order Date]],"YYY")</f>
        <v>2016</v>
      </c>
      <c r="H3735" t="s">
        <v>24</v>
      </c>
      <c r="I3735">
        <v>1</v>
      </c>
      <c r="J3735" s="4">
        <v>17.829999999999998</v>
      </c>
      <c r="K3735" s="4">
        <v>17.829999999999998</v>
      </c>
    </row>
    <row r="3736" spans="1:11" x14ac:dyDescent="0.25">
      <c r="A3736" t="s">
        <v>25</v>
      </c>
      <c r="B3736" t="s">
        <v>52</v>
      </c>
      <c r="C3736" t="s">
        <v>18</v>
      </c>
      <c r="D3736" t="s">
        <v>465</v>
      </c>
      <c r="E3736" s="1">
        <v>42641</v>
      </c>
      <c r="F3736" s="1" t="str">
        <f>TEXT(Sales_tbl[[#This Row],[Order Date]],"MMM")</f>
        <v>Sep</v>
      </c>
      <c r="G3736" s="1" t="str">
        <f>TEXT(Sales_tbl[[#This Row],[Order Date]],"YYY")</f>
        <v>2016</v>
      </c>
      <c r="H3736" t="s">
        <v>24</v>
      </c>
      <c r="I3736">
        <v>3</v>
      </c>
      <c r="J3736" s="4">
        <v>17.829999999999998</v>
      </c>
      <c r="K3736" s="4">
        <v>53.489999999999995</v>
      </c>
    </row>
    <row r="3737" spans="1:11" x14ac:dyDescent="0.25">
      <c r="A3737" t="s">
        <v>25</v>
      </c>
      <c r="B3737" t="s">
        <v>17</v>
      </c>
      <c r="C3737" t="s">
        <v>18</v>
      </c>
      <c r="D3737" t="s">
        <v>19</v>
      </c>
      <c r="E3737" s="1">
        <v>42641</v>
      </c>
      <c r="F3737" s="1" t="str">
        <f>TEXT(Sales_tbl[[#This Row],[Order Date]],"MMM")</f>
        <v>Sep</v>
      </c>
      <c r="G3737" s="1" t="str">
        <f>TEXT(Sales_tbl[[#This Row],[Order Date]],"YYY")</f>
        <v>2016</v>
      </c>
      <c r="H3737" t="s">
        <v>24</v>
      </c>
      <c r="I3737">
        <v>9</v>
      </c>
      <c r="J3737" s="4">
        <v>17.829999999999998</v>
      </c>
      <c r="K3737" s="4">
        <v>160.46999999999997</v>
      </c>
    </row>
    <row r="3738" spans="1:11" x14ac:dyDescent="0.25">
      <c r="A3738" t="s">
        <v>9</v>
      </c>
      <c r="B3738" t="s">
        <v>14</v>
      </c>
      <c r="C3738" t="s">
        <v>11</v>
      </c>
      <c r="D3738" t="s">
        <v>245</v>
      </c>
      <c r="E3738" s="1">
        <v>42641</v>
      </c>
      <c r="F3738" s="1" t="str">
        <f>TEXT(Sales_tbl[[#This Row],[Order Date]],"MMM")</f>
        <v>Sep</v>
      </c>
      <c r="G3738" s="1" t="str">
        <f>TEXT(Sales_tbl[[#This Row],[Order Date]],"YYY")</f>
        <v>2016</v>
      </c>
      <c r="H3738" t="s">
        <v>20</v>
      </c>
      <c r="I3738">
        <v>3</v>
      </c>
      <c r="J3738" s="4">
        <v>16.32</v>
      </c>
      <c r="K3738" s="4">
        <v>48.96</v>
      </c>
    </row>
    <row r="3739" spans="1:11" x14ac:dyDescent="0.25">
      <c r="A3739" t="s">
        <v>9</v>
      </c>
      <c r="B3739" t="s">
        <v>14</v>
      </c>
      <c r="C3739" t="s">
        <v>11</v>
      </c>
      <c r="D3739" t="s">
        <v>63</v>
      </c>
      <c r="E3739" s="1">
        <v>42641</v>
      </c>
      <c r="F3739" s="1" t="str">
        <f>TEXT(Sales_tbl[[#This Row],[Order Date]],"MMM")</f>
        <v>Sep</v>
      </c>
      <c r="G3739" s="1" t="str">
        <f>TEXT(Sales_tbl[[#This Row],[Order Date]],"YYY")</f>
        <v>2016</v>
      </c>
      <c r="H3739" t="s">
        <v>13</v>
      </c>
      <c r="I3739">
        <v>6</v>
      </c>
      <c r="J3739" s="4">
        <v>12.42</v>
      </c>
      <c r="K3739" s="4">
        <v>74.52</v>
      </c>
    </row>
    <row r="3740" spans="1:11" x14ac:dyDescent="0.25">
      <c r="A3740" t="s">
        <v>25</v>
      </c>
      <c r="B3740" t="s">
        <v>17</v>
      </c>
      <c r="C3740" t="s">
        <v>18</v>
      </c>
      <c r="D3740" t="s">
        <v>487</v>
      </c>
      <c r="E3740" s="1">
        <v>42641</v>
      </c>
      <c r="F3740" s="1" t="str">
        <f>TEXT(Sales_tbl[[#This Row],[Order Date]],"MMM")</f>
        <v>Sep</v>
      </c>
      <c r="G3740" s="1" t="str">
        <f>TEXT(Sales_tbl[[#This Row],[Order Date]],"YYY")</f>
        <v>2016</v>
      </c>
      <c r="H3740" t="s">
        <v>27</v>
      </c>
      <c r="I3740">
        <v>5</v>
      </c>
      <c r="J3740" s="4">
        <v>53.35</v>
      </c>
      <c r="K3740" s="4">
        <v>266.75</v>
      </c>
    </row>
    <row r="3741" spans="1:11" x14ac:dyDescent="0.25">
      <c r="A3741" t="s">
        <v>25</v>
      </c>
      <c r="B3741" t="s">
        <v>17</v>
      </c>
      <c r="C3741" t="s">
        <v>18</v>
      </c>
      <c r="D3741" t="s">
        <v>158</v>
      </c>
      <c r="E3741" s="1">
        <v>42641</v>
      </c>
      <c r="F3741" s="1" t="str">
        <f>TEXT(Sales_tbl[[#This Row],[Order Date]],"MMM")</f>
        <v>Sep</v>
      </c>
      <c r="G3741" s="1" t="str">
        <f>TEXT(Sales_tbl[[#This Row],[Order Date]],"YYY")</f>
        <v>2016</v>
      </c>
      <c r="H3741" t="s">
        <v>20</v>
      </c>
      <c r="I3741">
        <v>4</v>
      </c>
      <c r="J3741" s="4">
        <v>16.32</v>
      </c>
      <c r="K3741" s="4">
        <v>65.28</v>
      </c>
    </row>
    <row r="3742" spans="1:11" x14ac:dyDescent="0.25">
      <c r="A3742" t="s">
        <v>16</v>
      </c>
      <c r="B3742" t="s">
        <v>17</v>
      </c>
      <c r="C3742" t="s">
        <v>18</v>
      </c>
      <c r="D3742" t="s">
        <v>29</v>
      </c>
      <c r="E3742" s="1">
        <v>42641</v>
      </c>
      <c r="F3742" s="1" t="str">
        <f>TEXT(Sales_tbl[[#This Row],[Order Date]],"MMM")</f>
        <v>Sep</v>
      </c>
      <c r="G3742" s="1" t="str">
        <f>TEXT(Sales_tbl[[#This Row],[Order Date]],"YYY")</f>
        <v>2016</v>
      </c>
      <c r="H3742" t="s">
        <v>13</v>
      </c>
      <c r="I3742">
        <v>2</v>
      </c>
      <c r="J3742" s="4">
        <v>12.42</v>
      </c>
      <c r="K3742" s="4">
        <v>24.84</v>
      </c>
    </row>
    <row r="3743" spans="1:11" x14ac:dyDescent="0.25">
      <c r="A3743" t="s">
        <v>25</v>
      </c>
      <c r="B3743" t="s">
        <v>17</v>
      </c>
      <c r="C3743" t="s">
        <v>18</v>
      </c>
      <c r="D3743" t="s">
        <v>150</v>
      </c>
      <c r="E3743" s="1">
        <v>42641</v>
      </c>
      <c r="F3743" s="1" t="str">
        <f>TEXT(Sales_tbl[[#This Row],[Order Date]],"MMM")</f>
        <v>Sep</v>
      </c>
      <c r="G3743" s="1" t="str">
        <f>TEXT(Sales_tbl[[#This Row],[Order Date]],"YYY")</f>
        <v>2016</v>
      </c>
      <c r="H3743" t="s">
        <v>13</v>
      </c>
      <c r="I3743">
        <v>6</v>
      </c>
      <c r="J3743" s="4">
        <v>12.42</v>
      </c>
      <c r="K3743" s="4">
        <v>74.52</v>
      </c>
    </row>
    <row r="3744" spans="1:11" x14ac:dyDescent="0.25">
      <c r="A3744" t="s">
        <v>30</v>
      </c>
      <c r="B3744" t="s">
        <v>10</v>
      </c>
      <c r="C3744" t="s">
        <v>11</v>
      </c>
      <c r="D3744" t="s">
        <v>463</v>
      </c>
      <c r="E3744" s="1">
        <v>42642</v>
      </c>
      <c r="F3744" s="1" t="str">
        <f>TEXT(Sales_tbl[[#This Row],[Order Date]],"MMM")</f>
        <v>Sep</v>
      </c>
      <c r="G3744" s="1" t="str">
        <f>TEXT(Sales_tbl[[#This Row],[Order Date]],"YYY")</f>
        <v>2016</v>
      </c>
      <c r="H3744" t="s">
        <v>24</v>
      </c>
      <c r="I3744">
        <v>3</v>
      </c>
      <c r="J3744" s="4">
        <v>17.829999999999998</v>
      </c>
      <c r="K3744" s="4">
        <v>53.489999999999995</v>
      </c>
    </row>
    <row r="3745" spans="1:11" x14ac:dyDescent="0.25">
      <c r="A3745" t="s">
        <v>9</v>
      </c>
      <c r="B3745" t="s">
        <v>14</v>
      </c>
      <c r="C3745" t="s">
        <v>11</v>
      </c>
      <c r="D3745" t="s">
        <v>223</v>
      </c>
      <c r="E3745" s="1">
        <v>42642</v>
      </c>
      <c r="F3745" s="1" t="str">
        <f>TEXT(Sales_tbl[[#This Row],[Order Date]],"MMM")</f>
        <v>Sep</v>
      </c>
      <c r="G3745" s="1" t="str">
        <f>TEXT(Sales_tbl[[#This Row],[Order Date]],"YYY")</f>
        <v>2016</v>
      </c>
      <c r="H3745" t="s">
        <v>20</v>
      </c>
      <c r="I3745">
        <v>6</v>
      </c>
      <c r="J3745" s="4">
        <v>16.32</v>
      </c>
      <c r="K3745" s="4">
        <v>97.92</v>
      </c>
    </row>
    <row r="3746" spans="1:11" x14ac:dyDescent="0.25">
      <c r="A3746" t="s">
        <v>25</v>
      </c>
      <c r="B3746" t="s">
        <v>17</v>
      </c>
      <c r="C3746" t="s">
        <v>18</v>
      </c>
      <c r="D3746" t="s">
        <v>523</v>
      </c>
      <c r="E3746" s="1">
        <v>42642</v>
      </c>
      <c r="F3746" s="1" t="str">
        <f>TEXT(Sales_tbl[[#This Row],[Order Date]],"MMM")</f>
        <v>Sep</v>
      </c>
      <c r="G3746" s="1" t="str">
        <f>TEXT(Sales_tbl[[#This Row],[Order Date]],"YYY")</f>
        <v>2016</v>
      </c>
      <c r="H3746" t="s">
        <v>27</v>
      </c>
      <c r="I3746">
        <v>6</v>
      </c>
      <c r="J3746" s="4">
        <v>53.35</v>
      </c>
      <c r="K3746" s="4">
        <v>320.10000000000002</v>
      </c>
    </row>
    <row r="3747" spans="1:11" x14ac:dyDescent="0.25">
      <c r="A3747" t="s">
        <v>46</v>
      </c>
      <c r="B3747" t="s">
        <v>14</v>
      </c>
      <c r="C3747" t="s">
        <v>11</v>
      </c>
      <c r="D3747" t="s">
        <v>147</v>
      </c>
      <c r="E3747" s="1">
        <v>42642</v>
      </c>
      <c r="F3747" s="1" t="str">
        <f>TEXT(Sales_tbl[[#This Row],[Order Date]],"MMM")</f>
        <v>Sep</v>
      </c>
      <c r="G3747" s="1" t="str">
        <f>TEXT(Sales_tbl[[#This Row],[Order Date]],"YYY")</f>
        <v>2016</v>
      </c>
      <c r="H3747" t="s">
        <v>27</v>
      </c>
      <c r="I3747">
        <v>4</v>
      </c>
      <c r="J3747" s="4">
        <v>53.35</v>
      </c>
      <c r="K3747" s="4">
        <v>213.4</v>
      </c>
    </row>
    <row r="3748" spans="1:11" x14ac:dyDescent="0.25">
      <c r="A3748" t="s">
        <v>25</v>
      </c>
      <c r="B3748" t="s">
        <v>52</v>
      </c>
      <c r="C3748" t="s">
        <v>18</v>
      </c>
      <c r="D3748" t="s">
        <v>118</v>
      </c>
      <c r="E3748" s="1">
        <v>42642</v>
      </c>
      <c r="F3748" s="1" t="str">
        <f>TEXT(Sales_tbl[[#This Row],[Order Date]],"MMM")</f>
        <v>Sep</v>
      </c>
      <c r="G3748" s="1" t="str">
        <f>TEXT(Sales_tbl[[#This Row],[Order Date]],"YYY")</f>
        <v>2016</v>
      </c>
      <c r="H3748" t="s">
        <v>13</v>
      </c>
      <c r="I3748">
        <v>1</v>
      </c>
      <c r="J3748" s="4">
        <v>12.42</v>
      </c>
      <c r="K3748" s="4">
        <v>12.42</v>
      </c>
    </row>
    <row r="3749" spans="1:11" x14ac:dyDescent="0.25">
      <c r="A3749" t="s">
        <v>9</v>
      </c>
      <c r="B3749" t="s">
        <v>14</v>
      </c>
      <c r="C3749" t="s">
        <v>11</v>
      </c>
      <c r="D3749" t="s">
        <v>177</v>
      </c>
      <c r="E3749" s="1">
        <v>42642</v>
      </c>
      <c r="F3749" s="1" t="str">
        <f>TEXT(Sales_tbl[[#This Row],[Order Date]],"MMM")</f>
        <v>Sep</v>
      </c>
      <c r="G3749" s="1" t="str">
        <f>TEXT(Sales_tbl[[#This Row],[Order Date]],"YYY")</f>
        <v>2016</v>
      </c>
      <c r="H3749" t="s">
        <v>27</v>
      </c>
      <c r="I3749">
        <v>10</v>
      </c>
      <c r="J3749" s="4">
        <v>53.35</v>
      </c>
      <c r="K3749" s="4">
        <v>533.5</v>
      </c>
    </row>
    <row r="3750" spans="1:11" x14ac:dyDescent="0.25">
      <c r="A3750" t="s">
        <v>9</v>
      </c>
      <c r="B3750" t="s">
        <v>14</v>
      </c>
      <c r="C3750" t="s">
        <v>11</v>
      </c>
      <c r="D3750" t="s">
        <v>536</v>
      </c>
      <c r="E3750" s="1">
        <v>42642</v>
      </c>
      <c r="F3750" s="1" t="str">
        <f>TEXT(Sales_tbl[[#This Row],[Order Date]],"MMM")</f>
        <v>Sep</v>
      </c>
      <c r="G3750" s="1" t="str">
        <f>TEXT(Sales_tbl[[#This Row],[Order Date]],"YYY")</f>
        <v>2016</v>
      </c>
      <c r="H3750" t="s">
        <v>27</v>
      </c>
      <c r="I3750">
        <v>7</v>
      </c>
      <c r="J3750" s="4">
        <v>53.35</v>
      </c>
      <c r="K3750" s="4">
        <v>373.45</v>
      </c>
    </row>
    <row r="3751" spans="1:11" x14ac:dyDescent="0.25">
      <c r="A3751" t="s">
        <v>9</v>
      </c>
      <c r="B3751" t="s">
        <v>14</v>
      </c>
      <c r="C3751" t="s">
        <v>11</v>
      </c>
      <c r="D3751" t="s">
        <v>494</v>
      </c>
      <c r="E3751" s="1">
        <v>42642</v>
      </c>
      <c r="F3751" s="1" t="str">
        <f>TEXT(Sales_tbl[[#This Row],[Order Date]],"MMM")</f>
        <v>Sep</v>
      </c>
      <c r="G3751" s="1" t="str">
        <f>TEXT(Sales_tbl[[#This Row],[Order Date]],"YYY")</f>
        <v>2016</v>
      </c>
      <c r="H3751" t="s">
        <v>13</v>
      </c>
      <c r="I3751">
        <v>3</v>
      </c>
      <c r="J3751" s="4">
        <v>12.42</v>
      </c>
      <c r="K3751" s="4">
        <v>37.26</v>
      </c>
    </row>
    <row r="3752" spans="1:11" x14ac:dyDescent="0.25">
      <c r="A3752" t="s">
        <v>9</v>
      </c>
      <c r="B3752" t="s">
        <v>10</v>
      </c>
      <c r="C3752" t="s">
        <v>11</v>
      </c>
      <c r="D3752" t="s">
        <v>432</v>
      </c>
      <c r="E3752" s="1">
        <v>42642</v>
      </c>
      <c r="F3752" s="1" t="str">
        <f>TEXT(Sales_tbl[[#This Row],[Order Date]],"MMM")</f>
        <v>Sep</v>
      </c>
      <c r="G3752" s="1" t="str">
        <f>TEXT(Sales_tbl[[#This Row],[Order Date]],"YYY")</f>
        <v>2016</v>
      </c>
      <c r="H3752" t="s">
        <v>13</v>
      </c>
      <c r="I3752">
        <v>10</v>
      </c>
      <c r="J3752" s="4">
        <v>12.42</v>
      </c>
      <c r="K3752" s="4">
        <v>124.2</v>
      </c>
    </row>
    <row r="3753" spans="1:11" x14ac:dyDescent="0.25">
      <c r="A3753" t="s">
        <v>9</v>
      </c>
      <c r="B3753" t="s">
        <v>14</v>
      </c>
      <c r="C3753" t="s">
        <v>11</v>
      </c>
      <c r="D3753" t="s">
        <v>221</v>
      </c>
      <c r="E3753" s="1">
        <v>42642</v>
      </c>
      <c r="F3753" s="1" t="str">
        <f>TEXT(Sales_tbl[[#This Row],[Order Date]],"MMM")</f>
        <v>Sep</v>
      </c>
      <c r="G3753" s="1" t="str">
        <f>TEXT(Sales_tbl[[#This Row],[Order Date]],"YYY")</f>
        <v>2016</v>
      </c>
      <c r="H3753" t="s">
        <v>20</v>
      </c>
      <c r="I3753">
        <v>7</v>
      </c>
      <c r="J3753" s="4">
        <v>16.32</v>
      </c>
      <c r="K3753" s="4">
        <v>114.24000000000001</v>
      </c>
    </row>
    <row r="3754" spans="1:11" x14ac:dyDescent="0.25">
      <c r="A3754" t="s">
        <v>16</v>
      </c>
      <c r="B3754" t="s">
        <v>34</v>
      </c>
      <c r="C3754" t="s">
        <v>18</v>
      </c>
      <c r="D3754" t="s">
        <v>116</v>
      </c>
      <c r="E3754" s="1">
        <v>42642</v>
      </c>
      <c r="F3754" s="1" t="str">
        <f>TEXT(Sales_tbl[[#This Row],[Order Date]],"MMM")</f>
        <v>Sep</v>
      </c>
      <c r="G3754" s="1" t="str">
        <f>TEXT(Sales_tbl[[#This Row],[Order Date]],"YYY")</f>
        <v>2016</v>
      </c>
      <c r="H3754" t="s">
        <v>13</v>
      </c>
      <c r="I3754">
        <v>5</v>
      </c>
      <c r="J3754" s="4">
        <v>12.42</v>
      </c>
      <c r="K3754" s="4">
        <v>62.1</v>
      </c>
    </row>
    <row r="3755" spans="1:11" x14ac:dyDescent="0.25">
      <c r="A3755" t="s">
        <v>9</v>
      </c>
      <c r="B3755" t="s">
        <v>14</v>
      </c>
      <c r="C3755" t="s">
        <v>11</v>
      </c>
      <c r="D3755" t="s">
        <v>226</v>
      </c>
      <c r="E3755" s="1">
        <v>42643</v>
      </c>
      <c r="F3755" s="1" t="str">
        <f>TEXT(Sales_tbl[[#This Row],[Order Date]],"MMM")</f>
        <v>Sep</v>
      </c>
      <c r="G3755" s="1" t="str">
        <f>TEXT(Sales_tbl[[#This Row],[Order Date]],"YYY")</f>
        <v>2016</v>
      </c>
      <c r="H3755" t="s">
        <v>13</v>
      </c>
      <c r="I3755">
        <v>3</v>
      </c>
      <c r="J3755" s="4">
        <v>12.42</v>
      </c>
      <c r="K3755" s="4">
        <v>37.26</v>
      </c>
    </row>
    <row r="3756" spans="1:11" x14ac:dyDescent="0.25">
      <c r="A3756" t="s">
        <v>30</v>
      </c>
      <c r="B3756" t="s">
        <v>68</v>
      </c>
      <c r="C3756" t="s">
        <v>11</v>
      </c>
      <c r="D3756" t="s">
        <v>315</v>
      </c>
      <c r="E3756" s="1">
        <v>42643</v>
      </c>
      <c r="F3756" s="1" t="str">
        <f>TEXT(Sales_tbl[[#This Row],[Order Date]],"MMM")</f>
        <v>Sep</v>
      </c>
      <c r="G3756" s="1" t="str">
        <f>TEXT(Sales_tbl[[#This Row],[Order Date]],"YYY")</f>
        <v>2016</v>
      </c>
      <c r="H3756" t="s">
        <v>13</v>
      </c>
      <c r="I3756">
        <v>9</v>
      </c>
      <c r="J3756" s="4">
        <v>12.42</v>
      </c>
      <c r="K3756" s="4">
        <v>111.78</v>
      </c>
    </row>
    <row r="3757" spans="1:11" x14ac:dyDescent="0.25">
      <c r="A3757" t="s">
        <v>16</v>
      </c>
      <c r="B3757" t="s">
        <v>34</v>
      </c>
      <c r="C3757" t="s">
        <v>18</v>
      </c>
      <c r="D3757" t="s">
        <v>81</v>
      </c>
      <c r="E3757" s="1">
        <v>42643</v>
      </c>
      <c r="F3757" s="1" t="str">
        <f>TEXT(Sales_tbl[[#This Row],[Order Date]],"MMM")</f>
        <v>Sep</v>
      </c>
      <c r="G3757" s="1" t="str">
        <f>TEXT(Sales_tbl[[#This Row],[Order Date]],"YYY")</f>
        <v>2016</v>
      </c>
      <c r="H3757" t="s">
        <v>27</v>
      </c>
      <c r="I3757">
        <v>8</v>
      </c>
      <c r="J3757" s="4">
        <v>53.35</v>
      </c>
      <c r="K3757" s="4">
        <v>426.8</v>
      </c>
    </row>
    <row r="3758" spans="1:11" x14ac:dyDescent="0.25">
      <c r="A3758" t="s">
        <v>25</v>
      </c>
      <c r="B3758" t="s">
        <v>52</v>
      </c>
      <c r="C3758" t="s">
        <v>18</v>
      </c>
      <c r="D3758" t="s">
        <v>360</v>
      </c>
      <c r="E3758" s="1">
        <v>42643</v>
      </c>
      <c r="F3758" s="1" t="str">
        <f>TEXT(Sales_tbl[[#This Row],[Order Date]],"MMM")</f>
        <v>Sep</v>
      </c>
      <c r="G3758" s="1" t="str">
        <f>TEXT(Sales_tbl[[#This Row],[Order Date]],"YYY")</f>
        <v>2016</v>
      </c>
      <c r="H3758" t="s">
        <v>13</v>
      </c>
      <c r="I3758">
        <v>5</v>
      </c>
      <c r="J3758" s="4">
        <v>12.42</v>
      </c>
      <c r="K3758" s="4">
        <v>62.1</v>
      </c>
    </row>
    <row r="3759" spans="1:11" x14ac:dyDescent="0.25">
      <c r="A3759" t="s">
        <v>9</v>
      </c>
      <c r="B3759" t="s">
        <v>10</v>
      </c>
      <c r="C3759" t="s">
        <v>11</v>
      </c>
      <c r="D3759" t="s">
        <v>87</v>
      </c>
      <c r="E3759" s="1">
        <v>42643</v>
      </c>
      <c r="F3759" s="1" t="str">
        <f>TEXT(Sales_tbl[[#This Row],[Order Date]],"MMM")</f>
        <v>Sep</v>
      </c>
      <c r="G3759" s="1" t="str">
        <f>TEXT(Sales_tbl[[#This Row],[Order Date]],"YYY")</f>
        <v>2016</v>
      </c>
      <c r="H3759" t="s">
        <v>13</v>
      </c>
      <c r="I3759">
        <v>7</v>
      </c>
      <c r="J3759" s="4">
        <v>12.42</v>
      </c>
      <c r="K3759" s="4">
        <v>86.94</v>
      </c>
    </row>
    <row r="3760" spans="1:11" x14ac:dyDescent="0.25">
      <c r="A3760" t="s">
        <v>9</v>
      </c>
      <c r="B3760" t="s">
        <v>21</v>
      </c>
      <c r="C3760" t="s">
        <v>11</v>
      </c>
      <c r="D3760" t="s">
        <v>45</v>
      </c>
      <c r="E3760" s="1">
        <v>42643</v>
      </c>
      <c r="F3760" s="1" t="str">
        <f>TEXT(Sales_tbl[[#This Row],[Order Date]],"MMM")</f>
        <v>Sep</v>
      </c>
      <c r="G3760" s="1" t="str">
        <f>TEXT(Sales_tbl[[#This Row],[Order Date]],"YYY")</f>
        <v>2016</v>
      </c>
      <c r="H3760" t="s">
        <v>27</v>
      </c>
      <c r="I3760">
        <v>1</v>
      </c>
      <c r="J3760" s="4">
        <v>53.35</v>
      </c>
      <c r="K3760" s="4">
        <v>53.35</v>
      </c>
    </row>
    <row r="3761" spans="1:11" x14ac:dyDescent="0.25">
      <c r="A3761" t="s">
        <v>16</v>
      </c>
      <c r="B3761" t="s">
        <v>17</v>
      </c>
      <c r="C3761" t="s">
        <v>18</v>
      </c>
      <c r="D3761" t="s">
        <v>394</v>
      </c>
      <c r="E3761" s="1">
        <v>42643</v>
      </c>
      <c r="F3761" s="1" t="str">
        <f>TEXT(Sales_tbl[[#This Row],[Order Date]],"MMM")</f>
        <v>Sep</v>
      </c>
      <c r="G3761" s="1" t="str">
        <f>TEXT(Sales_tbl[[#This Row],[Order Date]],"YYY")</f>
        <v>2016</v>
      </c>
      <c r="H3761" t="s">
        <v>13</v>
      </c>
      <c r="I3761">
        <v>8</v>
      </c>
      <c r="J3761" s="4">
        <v>12.42</v>
      </c>
      <c r="K3761" s="4">
        <v>99.36</v>
      </c>
    </row>
    <row r="3762" spans="1:11" x14ac:dyDescent="0.25">
      <c r="A3762" t="s">
        <v>9</v>
      </c>
      <c r="B3762" t="s">
        <v>14</v>
      </c>
      <c r="C3762" t="s">
        <v>11</v>
      </c>
      <c r="D3762" t="s">
        <v>516</v>
      </c>
      <c r="E3762" s="1">
        <v>42643</v>
      </c>
      <c r="F3762" s="1" t="str">
        <f>TEXT(Sales_tbl[[#This Row],[Order Date]],"MMM")</f>
        <v>Sep</v>
      </c>
      <c r="G3762" s="1" t="str">
        <f>TEXT(Sales_tbl[[#This Row],[Order Date]],"YYY")</f>
        <v>2016</v>
      </c>
      <c r="H3762" t="s">
        <v>13</v>
      </c>
      <c r="I3762">
        <v>2</v>
      </c>
      <c r="J3762" s="4">
        <v>12.42</v>
      </c>
      <c r="K3762" s="4">
        <v>24.84</v>
      </c>
    </row>
    <row r="3763" spans="1:11" x14ac:dyDescent="0.25">
      <c r="A3763" t="s">
        <v>25</v>
      </c>
      <c r="B3763" t="s">
        <v>17</v>
      </c>
      <c r="C3763" t="s">
        <v>18</v>
      </c>
      <c r="D3763" t="s">
        <v>429</v>
      </c>
      <c r="E3763" s="1">
        <v>42643</v>
      </c>
      <c r="F3763" s="1" t="str">
        <f>TEXT(Sales_tbl[[#This Row],[Order Date]],"MMM")</f>
        <v>Sep</v>
      </c>
      <c r="G3763" s="1" t="str">
        <f>TEXT(Sales_tbl[[#This Row],[Order Date]],"YYY")</f>
        <v>2016</v>
      </c>
      <c r="H3763" t="s">
        <v>13</v>
      </c>
      <c r="I3763">
        <v>1</v>
      </c>
      <c r="J3763" s="4">
        <v>12.42</v>
      </c>
      <c r="K3763" s="4">
        <v>12.42</v>
      </c>
    </row>
    <row r="3764" spans="1:11" x14ac:dyDescent="0.25">
      <c r="A3764" t="s">
        <v>30</v>
      </c>
      <c r="B3764" t="s">
        <v>21</v>
      </c>
      <c r="C3764" t="s">
        <v>11</v>
      </c>
      <c r="D3764" t="s">
        <v>58</v>
      </c>
      <c r="E3764" s="1">
        <v>42643</v>
      </c>
      <c r="F3764" s="1" t="str">
        <f>TEXT(Sales_tbl[[#This Row],[Order Date]],"MMM")</f>
        <v>Sep</v>
      </c>
      <c r="G3764" s="1" t="str">
        <f>TEXT(Sales_tbl[[#This Row],[Order Date]],"YYY")</f>
        <v>2016</v>
      </c>
      <c r="H3764" t="s">
        <v>13</v>
      </c>
      <c r="I3764">
        <v>9</v>
      </c>
      <c r="J3764" s="4">
        <v>12.42</v>
      </c>
      <c r="K3764" s="4">
        <v>111.78</v>
      </c>
    </row>
    <row r="3765" spans="1:11" x14ac:dyDescent="0.25">
      <c r="A3765" t="s">
        <v>9</v>
      </c>
      <c r="B3765" t="s">
        <v>10</v>
      </c>
      <c r="C3765" t="s">
        <v>11</v>
      </c>
      <c r="D3765" t="s">
        <v>266</v>
      </c>
      <c r="E3765" s="1">
        <v>42644</v>
      </c>
      <c r="F3765" s="1" t="str">
        <f>TEXT(Sales_tbl[[#This Row],[Order Date]],"MMM")</f>
        <v>Oct</v>
      </c>
      <c r="G3765" s="1" t="str">
        <f>TEXT(Sales_tbl[[#This Row],[Order Date]],"YYY")</f>
        <v>2016</v>
      </c>
      <c r="H3765" t="s">
        <v>24</v>
      </c>
      <c r="I3765">
        <v>2</v>
      </c>
      <c r="J3765" s="4">
        <v>17.829999999999998</v>
      </c>
      <c r="K3765" s="4">
        <v>35.659999999999997</v>
      </c>
    </row>
    <row r="3766" spans="1:11" x14ac:dyDescent="0.25">
      <c r="A3766" t="s">
        <v>9</v>
      </c>
      <c r="B3766" t="s">
        <v>14</v>
      </c>
      <c r="C3766" t="s">
        <v>11</v>
      </c>
      <c r="D3766" t="s">
        <v>479</v>
      </c>
      <c r="E3766" s="1">
        <v>42644</v>
      </c>
      <c r="F3766" s="1" t="str">
        <f>TEXT(Sales_tbl[[#This Row],[Order Date]],"MMM")</f>
        <v>Oct</v>
      </c>
      <c r="G3766" s="1" t="str">
        <f>TEXT(Sales_tbl[[#This Row],[Order Date]],"YYY")</f>
        <v>2016</v>
      </c>
      <c r="H3766" t="s">
        <v>13</v>
      </c>
      <c r="I3766">
        <v>6</v>
      </c>
      <c r="J3766" s="4">
        <v>12.42</v>
      </c>
      <c r="K3766" s="4">
        <v>74.52</v>
      </c>
    </row>
    <row r="3767" spans="1:11" x14ac:dyDescent="0.25">
      <c r="A3767" t="s">
        <v>9</v>
      </c>
      <c r="B3767" t="s">
        <v>21</v>
      </c>
      <c r="C3767" t="s">
        <v>11</v>
      </c>
      <c r="D3767" t="s">
        <v>378</v>
      </c>
      <c r="E3767" s="1">
        <v>42644</v>
      </c>
      <c r="F3767" s="1" t="str">
        <f>TEXT(Sales_tbl[[#This Row],[Order Date]],"MMM")</f>
        <v>Oct</v>
      </c>
      <c r="G3767" s="1" t="str">
        <f>TEXT(Sales_tbl[[#This Row],[Order Date]],"YYY")</f>
        <v>2016</v>
      </c>
      <c r="H3767" t="s">
        <v>13</v>
      </c>
      <c r="I3767">
        <v>7</v>
      </c>
      <c r="J3767" s="4">
        <v>12.42</v>
      </c>
      <c r="K3767" s="4">
        <v>86.94</v>
      </c>
    </row>
    <row r="3768" spans="1:11" x14ac:dyDescent="0.25">
      <c r="A3768" t="s">
        <v>25</v>
      </c>
      <c r="B3768" t="s">
        <v>17</v>
      </c>
      <c r="C3768" t="s">
        <v>18</v>
      </c>
      <c r="D3768" t="s">
        <v>158</v>
      </c>
      <c r="E3768" s="1">
        <v>42644</v>
      </c>
      <c r="F3768" s="1" t="str">
        <f>TEXT(Sales_tbl[[#This Row],[Order Date]],"MMM")</f>
        <v>Oct</v>
      </c>
      <c r="G3768" s="1" t="str">
        <f>TEXT(Sales_tbl[[#This Row],[Order Date]],"YYY")</f>
        <v>2016</v>
      </c>
      <c r="H3768" t="s">
        <v>13</v>
      </c>
      <c r="I3768">
        <v>10</v>
      </c>
      <c r="J3768" s="4">
        <v>12.42</v>
      </c>
      <c r="K3768" s="4">
        <v>124.2</v>
      </c>
    </row>
    <row r="3769" spans="1:11" x14ac:dyDescent="0.25">
      <c r="A3769" t="s">
        <v>46</v>
      </c>
      <c r="B3769" t="s">
        <v>14</v>
      </c>
      <c r="C3769" t="s">
        <v>11</v>
      </c>
      <c r="D3769" t="s">
        <v>227</v>
      </c>
      <c r="E3769" s="1">
        <v>42644</v>
      </c>
      <c r="F3769" s="1" t="str">
        <f>TEXT(Sales_tbl[[#This Row],[Order Date]],"MMM")</f>
        <v>Oct</v>
      </c>
      <c r="G3769" s="1" t="str">
        <f>TEXT(Sales_tbl[[#This Row],[Order Date]],"YYY")</f>
        <v>2016</v>
      </c>
      <c r="H3769" t="s">
        <v>13</v>
      </c>
      <c r="I3769">
        <v>1</v>
      </c>
      <c r="J3769" s="4">
        <v>12.42</v>
      </c>
      <c r="K3769" s="4">
        <v>12.42</v>
      </c>
    </row>
    <row r="3770" spans="1:11" x14ac:dyDescent="0.25">
      <c r="A3770" t="s">
        <v>16</v>
      </c>
      <c r="B3770" t="s">
        <v>17</v>
      </c>
      <c r="C3770" t="s">
        <v>18</v>
      </c>
      <c r="D3770" t="s">
        <v>341</v>
      </c>
      <c r="E3770" s="1">
        <v>42644</v>
      </c>
      <c r="F3770" s="1" t="str">
        <f>TEXT(Sales_tbl[[#This Row],[Order Date]],"MMM")</f>
        <v>Oct</v>
      </c>
      <c r="G3770" s="1" t="str">
        <f>TEXT(Sales_tbl[[#This Row],[Order Date]],"YYY")</f>
        <v>2016</v>
      </c>
      <c r="H3770" t="s">
        <v>13</v>
      </c>
      <c r="I3770">
        <v>8</v>
      </c>
      <c r="J3770" s="4">
        <v>12.42</v>
      </c>
      <c r="K3770" s="4">
        <v>99.36</v>
      </c>
    </row>
    <row r="3771" spans="1:11" x14ac:dyDescent="0.25">
      <c r="A3771" t="s">
        <v>16</v>
      </c>
      <c r="B3771" t="s">
        <v>34</v>
      </c>
      <c r="C3771" t="s">
        <v>18</v>
      </c>
      <c r="D3771" t="s">
        <v>309</v>
      </c>
      <c r="E3771" s="1">
        <v>42644</v>
      </c>
      <c r="F3771" s="1" t="str">
        <f>TEXT(Sales_tbl[[#This Row],[Order Date]],"MMM")</f>
        <v>Oct</v>
      </c>
      <c r="G3771" s="1" t="str">
        <f>TEXT(Sales_tbl[[#This Row],[Order Date]],"YYY")</f>
        <v>2016</v>
      </c>
      <c r="H3771" t="s">
        <v>20</v>
      </c>
      <c r="I3771">
        <v>6</v>
      </c>
      <c r="J3771" s="4">
        <v>16.32</v>
      </c>
      <c r="K3771" s="4">
        <v>97.92</v>
      </c>
    </row>
    <row r="3772" spans="1:11" x14ac:dyDescent="0.25">
      <c r="A3772" t="s">
        <v>25</v>
      </c>
      <c r="B3772" t="s">
        <v>52</v>
      </c>
      <c r="C3772" t="s">
        <v>18</v>
      </c>
      <c r="D3772" t="s">
        <v>237</v>
      </c>
      <c r="E3772" s="1">
        <v>42644</v>
      </c>
      <c r="F3772" s="1" t="str">
        <f>TEXT(Sales_tbl[[#This Row],[Order Date]],"MMM")</f>
        <v>Oct</v>
      </c>
      <c r="G3772" s="1" t="str">
        <f>TEXT(Sales_tbl[[#This Row],[Order Date]],"YYY")</f>
        <v>2016</v>
      </c>
      <c r="H3772" t="s">
        <v>13</v>
      </c>
      <c r="I3772">
        <v>1</v>
      </c>
      <c r="J3772" s="4">
        <v>12.42</v>
      </c>
      <c r="K3772" s="4">
        <v>12.42</v>
      </c>
    </row>
    <row r="3773" spans="1:11" x14ac:dyDescent="0.25">
      <c r="A3773" t="s">
        <v>16</v>
      </c>
      <c r="B3773" t="s">
        <v>122</v>
      </c>
      <c r="C3773" t="s">
        <v>18</v>
      </c>
      <c r="D3773" t="s">
        <v>288</v>
      </c>
      <c r="E3773" s="1">
        <v>42644</v>
      </c>
      <c r="F3773" s="1" t="str">
        <f>TEXT(Sales_tbl[[#This Row],[Order Date]],"MMM")</f>
        <v>Oct</v>
      </c>
      <c r="G3773" s="1" t="str">
        <f>TEXT(Sales_tbl[[#This Row],[Order Date]],"YYY")</f>
        <v>2016</v>
      </c>
      <c r="H3773" t="s">
        <v>13</v>
      </c>
      <c r="I3773">
        <v>8</v>
      </c>
      <c r="J3773" s="4">
        <v>12.42</v>
      </c>
      <c r="K3773" s="4">
        <v>99.36</v>
      </c>
    </row>
    <row r="3774" spans="1:11" x14ac:dyDescent="0.25">
      <c r="A3774" t="s">
        <v>25</v>
      </c>
      <c r="B3774" t="s">
        <v>17</v>
      </c>
      <c r="C3774" t="s">
        <v>18</v>
      </c>
      <c r="D3774" t="s">
        <v>238</v>
      </c>
      <c r="E3774" s="1">
        <v>42644</v>
      </c>
      <c r="F3774" s="1" t="str">
        <f>TEXT(Sales_tbl[[#This Row],[Order Date]],"MMM")</f>
        <v>Oct</v>
      </c>
      <c r="G3774" s="1" t="str">
        <f>TEXT(Sales_tbl[[#This Row],[Order Date]],"YYY")</f>
        <v>2016</v>
      </c>
      <c r="H3774" t="s">
        <v>24</v>
      </c>
      <c r="I3774">
        <v>4</v>
      </c>
      <c r="J3774" s="4">
        <v>17.829999999999998</v>
      </c>
      <c r="K3774" s="4">
        <v>71.319999999999993</v>
      </c>
    </row>
    <row r="3775" spans="1:11" x14ac:dyDescent="0.25">
      <c r="A3775" t="s">
        <v>9</v>
      </c>
      <c r="B3775" t="s">
        <v>10</v>
      </c>
      <c r="C3775" t="s">
        <v>11</v>
      </c>
      <c r="D3775" t="s">
        <v>363</v>
      </c>
      <c r="E3775" s="1">
        <v>42644</v>
      </c>
      <c r="F3775" s="1" t="str">
        <f>TEXT(Sales_tbl[[#This Row],[Order Date]],"MMM")</f>
        <v>Oct</v>
      </c>
      <c r="G3775" s="1" t="str">
        <f>TEXT(Sales_tbl[[#This Row],[Order Date]],"YYY")</f>
        <v>2016</v>
      </c>
      <c r="H3775" t="s">
        <v>24</v>
      </c>
      <c r="I3775">
        <v>3</v>
      </c>
      <c r="J3775" s="4">
        <v>17.829999999999998</v>
      </c>
      <c r="K3775" s="4">
        <v>53.489999999999995</v>
      </c>
    </row>
    <row r="3776" spans="1:11" x14ac:dyDescent="0.25">
      <c r="A3776" t="s">
        <v>30</v>
      </c>
      <c r="B3776" t="s">
        <v>10</v>
      </c>
      <c r="C3776" t="s">
        <v>11</v>
      </c>
      <c r="D3776" t="s">
        <v>170</v>
      </c>
      <c r="E3776" s="1">
        <v>42644</v>
      </c>
      <c r="F3776" s="1" t="str">
        <f>TEXT(Sales_tbl[[#This Row],[Order Date]],"MMM")</f>
        <v>Oct</v>
      </c>
      <c r="G3776" s="1" t="str">
        <f>TEXT(Sales_tbl[[#This Row],[Order Date]],"YYY")</f>
        <v>2016</v>
      </c>
      <c r="H3776" t="s">
        <v>13</v>
      </c>
      <c r="I3776">
        <v>10</v>
      </c>
      <c r="J3776" s="4">
        <v>12.42</v>
      </c>
      <c r="K3776" s="4">
        <v>124.2</v>
      </c>
    </row>
    <row r="3777" spans="1:11" x14ac:dyDescent="0.25">
      <c r="A3777" t="s">
        <v>30</v>
      </c>
      <c r="B3777" t="s">
        <v>14</v>
      </c>
      <c r="C3777" t="s">
        <v>11</v>
      </c>
      <c r="D3777" t="s">
        <v>261</v>
      </c>
      <c r="E3777" s="1">
        <v>42644</v>
      </c>
      <c r="F3777" s="1" t="str">
        <f>TEXT(Sales_tbl[[#This Row],[Order Date]],"MMM")</f>
        <v>Oct</v>
      </c>
      <c r="G3777" s="1" t="str">
        <f>TEXT(Sales_tbl[[#This Row],[Order Date]],"YYY")</f>
        <v>2016</v>
      </c>
      <c r="H3777" t="s">
        <v>13</v>
      </c>
      <c r="I3777">
        <v>5</v>
      </c>
      <c r="J3777" s="4">
        <v>12.42</v>
      </c>
      <c r="K3777" s="4">
        <v>62.1</v>
      </c>
    </row>
    <row r="3778" spans="1:11" x14ac:dyDescent="0.25">
      <c r="A3778" t="s">
        <v>9</v>
      </c>
      <c r="B3778" t="s">
        <v>21</v>
      </c>
      <c r="C3778" t="s">
        <v>11</v>
      </c>
      <c r="D3778" t="s">
        <v>543</v>
      </c>
      <c r="E3778" s="1">
        <v>42644</v>
      </c>
      <c r="F3778" s="1" t="str">
        <f>TEXT(Sales_tbl[[#This Row],[Order Date]],"MMM")</f>
        <v>Oct</v>
      </c>
      <c r="G3778" s="1" t="str">
        <f>TEXT(Sales_tbl[[#This Row],[Order Date]],"YYY")</f>
        <v>2016</v>
      </c>
      <c r="H3778" t="s">
        <v>20</v>
      </c>
      <c r="I3778">
        <v>8</v>
      </c>
      <c r="J3778" s="4">
        <v>16.32</v>
      </c>
      <c r="K3778" s="4">
        <v>130.56</v>
      </c>
    </row>
    <row r="3779" spans="1:11" x14ac:dyDescent="0.25">
      <c r="A3779" t="s">
        <v>9</v>
      </c>
      <c r="B3779" t="s">
        <v>68</v>
      </c>
      <c r="C3779" t="s">
        <v>11</v>
      </c>
      <c r="D3779" t="s">
        <v>79</v>
      </c>
      <c r="E3779" s="1">
        <v>42644</v>
      </c>
      <c r="F3779" s="1" t="str">
        <f>TEXT(Sales_tbl[[#This Row],[Order Date]],"MMM")</f>
        <v>Oct</v>
      </c>
      <c r="G3779" s="1" t="str">
        <f>TEXT(Sales_tbl[[#This Row],[Order Date]],"YYY")</f>
        <v>2016</v>
      </c>
      <c r="H3779" t="s">
        <v>27</v>
      </c>
      <c r="I3779">
        <v>5</v>
      </c>
      <c r="J3779" s="4">
        <v>53.35</v>
      </c>
      <c r="K3779" s="4">
        <v>266.75</v>
      </c>
    </row>
    <row r="3780" spans="1:11" x14ac:dyDescent="0.25">
      <c r="A3780" t="s">
        <v>46</v>
      </c>
      <c r="B3780" t="s">
        <v>14</v>
      </c>
      <c r="C3780" t="s">
        <v>11</v>
      </c>
      <c r="D3780" t="s">
        <v>449</v>
      </c>
      <c r="E3780" s="1">
        <v>42645</v>
      </c>
      <c r="F3780" s="1" t="str">
        <f>TEXT(Sales_tbl[[#This Row],[Order Date]],"MMM")</f>
        <v>Oct</v>
      </c>
      <c r="G3780" s="1" t="str">
        <f>TEXT(Sales_tbl[[#This Row],[Order Date]],"YYY")</f>
        <v>2016</v>
      </c>
      <c r="H3780" t="s">
        <v>13</v>
      </c>
      <c r="I3780">
        <v>4</v>
      </c>
      <c r="J3780" s="4">
        <v>12.42</v>
      </c>
      <c r="K3780" s="4">
        <v>49.68</v>
      </c>
    </row>
    <row r="3781" spans="1:11" x14ac:dyDescent="0.25">
      <c r="A3781" t="s">
        <v>30</v>
      </c>
      <c r="B3781" t="s">
        <v>21</v>
      </c>
      <c r="C3781" t="s">
        <v>11</v>
      </c>
      <c r="D3781" t="s">
        <v>234</v>
      </c>
      <c r="E3781" s="1">
        <v>42645</v>
      </c>
      <c r="F3781" s="1" t="str">
        <f>TEXT(Sales_tbl[[#This Row],[Order Date]],"MMM")</f>
        <v>Oct</v>
      </c>
      <c r="G3781" s="1" t="str">
        <f>TEXT(Sales_tbl[[#This Row],[Order Date]],"YYY")</f>
        <v>2016</v>
      </c>
      <c r="H3781" t="s">
        <v>13</v>
      </c>
      <c r="I3781">
        <v>6</v>
      </c>
      <c r="J3781" s="4">
        <v>12.42</v>
      </c>
      <c r="K3781" s="4">
        <v>74.52</v>
      </c>
    </row>
    <row r="3782" spans="1:11" x14ac:dyDescent="0.25">
      <c r="A3782" t="s">
        <v>9</v>
      </c>
      <c r="B3782" t="s">
        <v>10</v>
      </c>
      <c r="C3782" t="s">
        <v>11</v>
      </c>
      <c r="D3782" t="s">
        <v>296</v>
      </c>
      <c r="E3782" s="1">
        <v>42645</v>
      </c>
      <c r="F3782" s="1" t="str">
        <f>TEXT(Sales_tbl[[#This Row],[Order Date]],"MMM")</f>
        <v>Oct</v>
      </c>
      <c r="G3782" s="1" t="str">
        <f>TEXT(Sales_tbl[[#This Row],[Order Date]],"YYY")</f>
        <v>2016</v>
      </c>
      <c r="H3782" t="s">
        <v>13</v>
      </c>
      <c r="I3782">
        <v>6</v>
      </c>
      <c r="J3782" s="4">
        <v>12.42</v>
      </c>
      <c r="K3782" s="4">
        <v>74.52</v>
      </c>
    </row>
    <row r="3783" spans="1:11" x14ac:dyDescent="0.25">
      <c r="A3783" t="s">
        <v>25</v>
      </c>
      <c r="B3783" t="s">
        <v>34</v>
      </c>
      <c r="C3783" t="s">
        <v>18</v>
      </c>
      <c r="D3783" t="s">
        <v>276</v>
      </c>
      <c r="E3783" s="1">
        <v>42645</v>
      </c>
      <c r="F3783" s="1" t="str">
        <f>TEXT(Sales_tbl[[#This Row],[Order Date]],"MMM")</f>
        <v>Oct</v>
      </c>
      <c r="G3783" s="1" t="str">
        <f>TEXT(Sales_tbl[[#This Row],[Order Date]],"YYY")</f>
        <v>2016</v>
      </c>
      <c r="H3783" t="s">
        <v>27</v>
      </c>
      <c r="I3783">
        <v>10</v>
      </c>
      <c r="J3783" s="4">
        <v>53.35</v>
      </c>
      <c r="K3783" s="4">
        <v>533.5</v>
      </c>
    </row>
    <row r="3784" spans="1:11" x14ac:dyDescent="0.25">
      <c r="A3784" t="s">
        <v>25</v>
      </c>
      <c r="B3784" t="s">
        <v>34</v>
      </c>
      <c r="C3784" t="s">
        <v>18</v>
      </c>
      <c r="D3784" t="s">
        <v>130</v>
      </c>
      <c r="E3784" s="1">
        <v>42645</v>
      </c>
      <c r="F3784" s="1" t="str">
        <f>TEXT(Sales_tbl[[#This Row],[Order Date]],"MMM")</f>
        <v>Oct</v>
      </c>
      <c r="G3784" s="1" t="str">
        <f>TEXT(Sales_tbl[[#This Row],[Order Date]],"YYY")</f>
        <v>2016</v>
      </c>
      <c r="H3784" t="s">
        <v>20</v>
      </c>
      <c r="I3784">
        <v>3</v>
      </c>
      <c r="J3784" s="4">
        <v>16.32</v>
      </c>
      <c r="K3784" s="4">
        <v>48.96</v>
      </c>
    </row>
    <row r="3785" spans="1:11" x14ac:dyDescent="0.25">
      <c r="A3785" t="s">
        <v>25</v>
      </c>
      <c r="B3785" t="s">
        <v>52</v>
      </c>
      <c r="C3785" t="s">
        <v>18</v>
      </c>
      <c r="D3785" t="s">
        <v>198</v>
      </c>
      <c r="E3785" s="1">
        <v>42645</v>
      </c>
      <c r="F3785" s="1" t="str">
        <f>TEXT(Sales_tbl[[#This Row],[Order Date]],"MMM")</f>
        <v>Oct</v>
      </c>
      <c r="G3785" s="1" t="str">
        <f>TEXT(Sales_tbl[[#This Row],[Order Date]],"YYY")</f>
        <v>2016</v>
      </c>
      <c r="H3785" t="s">
        <v>27</v>
      </c>
      <c r="I3785">
        <v>2</v>
      </c>
      <c r="J3785" s="4">
        <v>53.35</v>
      </c>
      <c r="K3785" s="4">
        <v>106.7</v>
      </c>
    </row>
    <row r="3786" spans="1:11" x14ac:dyDescent="0.25">
      <c r="A3786" t="s">
        <v>25</v>
      </c>
      <c r="B3786" t="s">
        <v>122</v>
      </c>
      <c r="C3786" t="s">
        <v>18</v>
      </c>
      <c r="D3786" t="s">
        <v>455</v>
      </c>
      <c r="E3786" s="1">
        <v>42645</v>
      </c>
      <c r="F3786" s="1" t="str">
        <f>TEXT(Sales_tbl[[#This Row],[Order Date]],"MMM")</f>
        <v>Oct</v>
      </c>
      <c r="G3786" s="1" t="str">
        <f>TEXT(Sales_tbl[[#This Row],[Order Date]],"YYY")</f>
        <v>2016</v>
      </c>
      <c r="H3786" t="s">
        <v>13</v>
      </c>
      <c r="I3786">
        <v>2</v>
      </c>
      <c r="J3786" s="4">
        <v>12.42</v>
      </c>
      <c r="K3786" s="4">
        <v>24.84</v>
      </c>
    </row>
    <row r="3787" spans="1:11" x14ac:dyDescent="0.25">
      <c r="A3787" t="s">
        <v>16</v>
      </c>
      <c r="B3787" t="s">
        <v>34</v>
      </c>
      <c r="C3787" t="s">
        <v>18</v>
      </c>
      <c r="D3787" t="s">
        <v>278</v>
      </c>
      <c r="E3787" s="1">
        <v>42645</v>
      </c>
      <c r="F3787" s="1" t="str">
        <f>TEXT(Sales_tbl[[#This Row],[Order Date]],"MMM")</f>
        <v>Oct</v>
      </c>
      <c r="G3787" s="1" t="str">
        <f>TEXT(Sales_tbl[[#This Row],[Order Date]],"YYY")</f>
        <v>2016</v>
      </c>
      <c r="H3787" t="s">
        <v>13</v>
      </c>
      <c r="I3787">
        <v>9</v>
      </c>
      <c r="J3787" s="4">
        <v>12.42</v>
      </c>
      <c r="K3787" s="4">
        <v>111.78</v>
      </c>
    </row>
    <row r="3788" spans="1:11" x14ac:dyDescent="0.25">
      <c r="A3788" t="s">
        <v>25</v>
      </c>
      <c r="B3788" t="s">
        <v>52</v>
      </c>
      <c r="C3788" t="s">
        <v>18</v>
      </c>
      <c r="D3788" t="s">
        <v>198</v>
      </c>
      <c r="E3788" s="1">
        <v>42645</v>
      </c>
      <c r="F3788" s="1" t="str">
        <f>TEXT(Sales_tbl[[#This Row],[Order Date]],"MMM")</f>
        <v>Oct</v>
      </c>
      <c r="G3788" s="1" t="str">
        <f>TEXT(Sales_tbl[[#This Row],[Order Date]],"YYY")</f>
        <v>2016</v>
      </c>
      <c r="H3788" t="s">
        <v>27</v>
      </c>
      <c r="I3788">
        <v>10</v>
      </c>
      <c r="J3788" s="4">
        <v>53.35</v>
      </c>
      <c r="K3788" s="4">
        <v>533.5</v>
      </c>
    </row>
    <row r="3789" spans="1:11" x14ac:dyDescent="0.25">
      <c r="A3789" t="s">
        <v>46</v>
      </c>
      <c r="B3789" t="s">
        <v>14</v>
      </c>
      <c r="C3789" t="s">
        <v>11</v>
      </c>
      <c r="D3789" t="s">
        <v>75</v>
      </c>
      <c r="E3789" s="1">
        <v>42645</v>
      </c>
      <c r="F3789" s="1" t="str">
        <f>TEXT(Sales_tbl[[#This Row],[Order Date]],"MMM")</f>
        <v>Oct</v>
      </c>
      <c r="G3789" s="1" t="str">
        <f>TEXT(Sales_tbl[[#This Row],[Order Date]],"YYY")</f>
        <v>2016</v>
      </c>
      <c r="H3789" t="s">
        <v>13</v>
      </c>
      <c r="I3789">
        <v>10</v>
      </c>
      <c r="J3789" s="4">
        <v>12.42</v>
      </c>
      <c r="K3789" s="4">
        <v>124.2</v>
      </c>
    </row>
    <row r="3790" spans="1:11" x14ac:dyDescent="0.25">
      <c r="A3790" t="s">
        <v>9</v>
      </c>
      <c r="B3790" t="s">
        <v>21</v>
      </c>
      <c r="C3790" t="s">
        <v>11</v>
      </c>
      <c r="D3790" t="s">
        <v>517</v>
      </c>
      <c r="E3790" s="1">
        <v>42645</v>
      </c>
      <c r="F3790" s="1" t="str">
        <f>TEXT(Sales_tbl[[#This Row],[Order Date]],"MMM")</f>
        <v>Oct</v>
      </c>
      <c r="G3790" s="1" t="str">
        <f>TEXT(Sales_tbl[[#This Row],[Order Date]],"YYY")</f>
        <v>2016</v>
      </c>
      <c r="H3790" t="s">
        <v>13</v>
      </c>
      <c r="I3790">
        <v>4</v>
      </c>
      <c r="J3790" s="4">
        <v>12.42</v>
      </c>
      <c r="K3790" s="4">
        <v>49.68</v>
      </c>
    </row>
    <row r="3791" spans="1:11" x14ac:dyDescent="0.25">
      <c r="A3791" t="s">
        <v>9</v>
      </c>
      <c r="B3791" t="s">
        <v>14</v>
      </c>
      <c r="C3791" t="s">
        <v>11</v>
      </c>
      <c r="D3791" t="s">
        <v>333</v>
      </c>
      <c r="E3791" s="1">
        <v>42645</v>
      </c>
      <c r="F3791" s="1" t="str">
        <f>TEXT(Sales_tbl[[#This Row],[Order Date]],"MMM")</f>
        <v>Oct</v>
      </c>
      <c r="G3791" s="1" t="str">
        <f>TEXT(Sales_tbl[[#This Row],[Order Date]],"YYY")</f>
        <v>2016</v>
      </c>
      <c r="H3791" t="s">
        <v>27</v>
      </c>
      <c r="I3791">
        <v>3</v>
      </c>
      <c r="J3791" s="4">
        <v>53.35</v>
      </c>
      <c r="K3791" s="4">
        <v>160.05000000000001</v>
      </c>
    </row>
    <row r="3792" spans="1:11" x14ac:dyDescent="0.25">
      <c r="A3792" t="s">
        <v>9</v>
      </c>
      <c r="B3792" t="s">
        <v>14</v>
      </c>
      <c r="C3792" t="s">
        <v>11</v>
      </c>
      <c r="D3792" t="s">
        <v>134</v>
      </c>
      <c r="E3792" s="1">
        <v>42645</v>
      </c>
      <c r="F3792" s="1" t="str">
        <f>TEXT(Sales_tbl[[#This Row],[Order Date]],"MMM")</f>
        <v>Oct</v>
      </c>
      <c r="G3792" s="1" t="str">
        <f>TEXT(Sales_tbl[[#This Row],[Order Date]],"YYY")</f>
        <v>2016</v>
      </c>
      <c r="H3792" t="s">
        <v>20</v>
      </c>
      <c r="I3792">
        <v>8</v>
      </c>
      <c r="J3792" s="4">
        <v>16.32</v>
      </c>
      <c r="K3792" s="4">
        <v>130.56</v>
      </c>
    </row>
    <row r="3793" spans="1:11" x14ac:dyDescent="0.25">
      <c r="A3793" t="s">
        <v>16</v>
      </c>
      <c r="B3793" t="s">
        <v>17</v>
      </c>
      <c r="C3793" t="s">
        <v>18</v>
      </c>
      <c r="D3793" t="s">
        <v>460</v>
      </c>
      <c r="E3793" s="1">
        <v>42645</v>
      </c>
      <c r="F3793" s="1" t="str">
        <f>TEXT(Sales_tbl[[#This Row],[Order Date]],"MMM")</f>
        <v>Oct</v>
      </c>
      <c r="G3793" s="1" t="str">
        <f>TEXT(Sales_tbl[[#This Row],[Order Date]],"YYY")</f>
        <v>2016</v>
      </c>
      <c r="H3793" t="s">
        <v>27</v>
      </c>
      <c r="I3793">
        <v>3</v>
      </c>
      <c r="J3793" s="4">
        <v>53.35</v>
      </c>
      <c r="K3793" s="4">
        <v>160.05000000000001</v>
      </c>
    </row>
    <row r="3794" spans="1:11" x14ac:dyDescent="0.25">
      <c r="A3794" t="s">
        <v>9</v>
      </c>
      <c r="B3794" t="s">
        <v>21</v>
      </c>
      <c r="C3794" t="s">
        <v>11</v>
      </c>
      <c r="D3794" t="s">
        <v>289</v>
      </c>
      <c r="E3794" s="1">
        <v>42645</v>
      </c>
      <c r="F3794" s="1" t="str">
        <f>TEXT(Sales_tbl[[#This Row],[Order Date]],"MMM")</f>
        <v>Oct</v>
      </c>
      <c r="G3794" s="1" t="str">
        <f>TEXT(Sales_tbl[[#This Row],[Order Date]],"YYY")</f>
        <v>2016</v>
      </c>
      <c r="H3794" t="s">
        <v>13</v>
      </c>
      <c r="I3794">
        <v>8</v>
      </c>
      <c r="J3794" s="4">
        <v>12.42</v>
      </c>
      <c r="K3794" s="4">
        <v>99.36</v>
      </c>
    </row>
    <row r="3795" spans="1:11" x14ac:dyDescent="0.25">
      <c r="A3795" t="s">
        <v>25</v>
      </c>
      <c r="B3795" t="s">
        <v>17</v>
      </c>
      <c r="C3795" t="s">
        <v>18</v>
      </c>
      <c r="D3795" t="s">
        <v>401</v>
      </c>
      <c r="E3795" s="1">
        <v>42646</v>
      </c>
      <c r="F3795" s="1" t="str">
        <f>TEXT(Sales_tbl[[#This Row],[Order Date]],"MMM")</f>
        <v>Oct</v>
      </c>
      <c r="G3795" s="1" t="str">
        <f>TEXT(Sales_tbl[[#This Row],[Order Date]],"YYY")</f>
        <v>2016</v>
      </c>
      <c r="H3795" t="s">
        <v>24</v>
      </c>
      <c r="I3795">
        <v>6</v>
      </c>
      <c r="J3795" s="4">
        <v>17.829999999999998</v>
      </c>
      <c r="K3795" s="4">
        <v>106.97999999999999</v>
      </c>
    </row>
    <row r="3796" spans="1:11" x14ac:dyDescent="0.25">
      <c r="A3796" t="s">
        <v>46</v>
      </c>
      <c r="B3796" t="s">
        <v>14</v>
      </c>
      <c r="C3796" t="s">
        <v>11</v>
      </c>
      <c r="D3796" t="s">
        <v>521</v>
      </c>
      <c r="E3796" s="1">
        <v>42646</v>
      </c>
      <c r="F3796" s="1" t="str">
        <f>TEXT(Sales_tbl[[#This Row],[Order Date]],"MMM")</f>
        <v>Oct</v>
      </c>
      <c r="G3796" s="1" t="str">
        <f>TEXT(Sales_tbl[[#This Row],[Order Date]],"YYY")</f>
        <v>2016</v>
      </c>
      <c r="H3796" t="s">
        <v>24</v>
      </c>
      <c r="I3796">
        <v>1</v>
      </c>
      <c r="J3796" s="4">
        <v>17.829999999999998</v>
      </c>
      <c r="K3796" s="4">
        <v>17.829999999999998</v>
      </c>
    </row>
    <row r="3797" spans="1:11" x14ac:dyDescent="0.25">
      <c r="A3797" t="s">
        <v>9</v>
      </c>
      <c r="B3797" t="s">
        <v>10</v>
      </c>
      <c r="C3797" t="s">
        <v>11</v>
      </c>
      <c r="D3797" t="s">
        <v>419</v>
      </c>
      <c r="E3797" s="1">
        <v>42646</v>
      </c>
      <c r="F3797" s="1" t="str">
        <f>TEXT(Sales_tbl[[#This Row],[Order Date]],"MMM")</f>
        <v>Oct</v>
      </c>
      <c r="G3797" s="1" t="str">
        <f>TEXT(Sales_tbl[[#This Row],[Order Date]],"YYY")</f>
        <v>2016</v>
      </c>
      <c r="H3797" t="s">
        <v>27</v>
      </c>
      <c r="I3797">
        <v>4</v>
      </c>
      <c r="J3797" s="4">
        <v>53.35</v>
      </c>
      <c r="K3797" s="4">
        <v>213.4</v>
      </c>
    </row>
    <row r="3798" spans="1:11" x14ac:dyDescent="0.25">
      <c r="A3798" t="s">
        <v>9</v>
      </c>
      <c r="B3798" t="s">
        <v>10</v>
      </c>
      <c r="C3798" t="s">
        <v>11</v>
      </c>
      <c r="D3798" t="s">
        <v>213</v>
      </c>
      <c r="E3798" s="1">
        <v>42646</v>
      </c>
      <c r="F3798" s="1" t="str">
        <f>TEXT(Sales_tbl[[#This Row],[Order Date]],"MMM")</f>
        <v>Oct</v>
      </c>
      <c r="G3798" s="1" t="str">
        <f>TEXT(Sales_tbl[[#This Row],[Order Date]],"YYY")</f>
        <v>2016</v>
      </c>
      <c r="H3798" t="s">
        <v>13</v>
      </c>
      <c r="I3798">
        <v>7</v>
      </c>
      <c r="J3798" s="4">
        <v>12.42</v>
      </c>
      <c r="K3798" s="4">
        <v>86.94</v>
      </c>
    </row>
    <row r="3799" spans="1:11" x14ac:dyDescent="0.25">
      <c r="A3799" t="s">
        <v>25</v>
      </c>
      <c r="B3799" t="s">
        <v>17</v>
      </c>
      <c r="C3799" t="s">
        <v>18</v>
      </c>
      <c r="D3799" t="s">
        <v>523</v>
      </c>
      <c r="E3799" s="1">
        <v>42646</v>
      </c>
      <c r="F3799" s="1" t="str">
        <f>TEXT(Sales_tbl[[#This Row],[Order Date]],"MMM")</f>
        <v>Oct</v>
      </c>
      <c r="G3799" s="1" t="str">
        <f>TEXT(Sales_tbl[[#This Row],[Order Date]],"YYY")</f>
        <v>2016</v>
      </c>
      <c r="H3799" t="s">
        <v>27</v>
      </c>
      <c r="I3799">
        <v>8</v>
      </c>
      <c r="J3799" s="4">
        <v>53.35</v>
      </c>
      <c r="K3799" s="4">
        <v>426.8</v>
      </c>
    </row>
    <row r="3800" spans="1:11" x14ac:dyDescent="0.25">
      <c r="A3800" t="s">
        <v>9</v>
      </c>
      <c r="B3800" t="s">
        <v>14</v>
      </c>
      <c r="C3800" t="s">
        <v>11</v>
      </c>
      <c r="D3800" t="s">
        <v>524</v>
      </c>
      <c r="E3800" s="1">
        <v>42646</v>
      </c>
      <c r="F3800" s="1" t="str">
        <f>TEXT(Sales_tbl[[#This Row],[Order Date]],"MMM")</f>
        <v>Oct</v>
      </c>
      <c r="G3800" s="1" t="str">
        <f>TEXT(Sales_tbl[[#This Row],[Order Date]],"YYY")</f>
        <v>2016</v>
      </c>
      <c r="H3800" t="s">
        <v>13</v>
      </c>
      <c r="I3800">
        <v>2</v>
      </c>
      <c r="J3800" s="4">
        <v>12.42</v>
      </c>
      <c r="K3800" s="4">
        <v>24.84</v>
      </c>
    </row>
    <row r="3801" spans="1:11" x14ac:dyDescent="0.25">
      <c r="A3801" t="s">
        <v>30</v>
      </c>
      <c r="B3801" t="s">
        <v>68</v>
      </c>
      <c r="C3801" t="s">
        <v>11</v>
      </c>
      <c r="D3801" t="s">
        <v>163</v>
      </c>
      <c r="E3801" s="1">
        <v>42646</v>
      </c>
      <c r="F3801" s="1" t="str">
        <f>TEXT(Sales_tbl[[#This Row],[Order Date]],"MMM")</f>
        <v>Oct</v>
      </c>
      <c r="G3801" s="1" t="str">
        <f>TEXT(Sales_tbl[[#This Row],[Order Date]],"YYY")</f>
        <v>2016</v>
      </c>
      <c r="H3801" t="s">
        <v>13</v>
      </c>
      <c r="I3801">
        <v>3</v>
      </c>
      <c r="J3801" s="4">
        <v>12.42</v>
      </c>
      <c r="K3801" s="4">
        <v>37.26</v>
      </c>
    </row>
    <row r="3802" spans="1:11" x14ac:dyDescent="0.25">
      <c r="A3802" t="s">
        <v>16</v>
      </c>
      <c r="B3802" t="s">
        <v>17</v>
      </c>
      <c r="C3802" t="s">
        <v>18</v>
      </c>
      <c r="D3802" t="s">
        <v>40</v>
      </c>
      <c r="E3802" s="1">
        <v>42646</v>
      </c>
      <c r="F3802" s="1" t="str">
        <f>TEXT(Sales_tbl[[#This Row],[Order Date]],"MMM")</f>
        <v>Oct</v>
      </c>
      <c r="G3802" s="1" t="str">
        <f>TEXT(Sales_tbl[[#This Row],[Order Date]],"YYY")</f>
        <v>2016</v>
      </c>
      <c r="H3802" t="s">
        <v>13</v>
      </c>
      <c r="I3802">
        <v>9</v>
      </c>
      <c r="J3802" s="4">
        <v>12.42</v>
      </c>
      <c r="K3802" s="4">
        <v>111.78</v>
      </c>
    </row>
    <row r="3803" spans="1:11" x14ac:dyDescent="0.25">
      <c r="A3803" t="s">
        <v>30</v>
      </c>
      <c r="B3803" t="s">
        <v>21</v>
      </c>
      <c r="C3803" t="s">
        <v>11</v>
      </c>
      <c r="D3803" t="s">
        <v>64</v>
      </c>
      <c r="E3803" s="1">
        <v>42646</v>
      </c>
      <c r="F3803" s="1" t="str">
        <f>TEXT(Sales_tbl[[#This Row],[Order Date]],"MMM")</f>
        <v>Oct</v>
      </c>
      <c r="G3803" s="1" t="str">
        <f>TEXT(Sales_tbl[[#This Row],[Order Date]],"YYY")</f>
        <v>2016</v>
      </c>
      <c r="H3803" t="s">
        <v>27</v>
      </c>
      <c r="I3803">
        <v>7</v>
      </c>
      <c r="J3803" s="4">
        <v>53.35</v>
      </c>
      <c r="K3803" s="4">
        <v>373.45</v>
      </c>
    </row>
    <row r="3804" spans="1:11" x14ac:dyDescent="0.25">
      <c r="A3804" t="s">
        <v>30</v>
      </c>
      <c r="B3804" t="s">
        <v>68</v>
      </c>
      <c r="C3804" t="s">
        <v>11</v>
      </c>
      <c r="D3804" t="s">
        <v>329</v>
      </c>
      <c r="E3804" s="1">
        <v>42646</v>
      </c>
      <c r="F3804" s="1" t="str">
        <f>TEXT(Sales_tbl[[#This Row],[Order Date]],"MMM")</f>
        <v>Oct</v>
      </c>
      <c r="G3804" s="1" t="str">
        <f>TEXT(Sales_tbl[[#This Row],[Order Date]],"YYY")</f>
        <v>2016</v>
      </c>
      <c r="H3804" t="s">
        <v>24</v>
      </c>
      <c r="I3804">
        <v>3</v>
      </c>
      <c r="J3804" s="4">
        <v>17.829999999999998</v>
      </c>
      <c r="K3804" s="4">
        <v>53.489999999999995</v>
      </c>
    </row>
    <row r="3805" spans="1:11" x14ac:dyDescent="0.25">
      <c r="A3805" t="s">
        <v>9</v>
      </c>
      <c r="B3805" t="s">
        <v>10</v>
      </c>
      <c r="C3805" t="s">
        <v>11</v>
      </c>
      <c r="D3805" t="s">
        <v>62</v>
      </c>
      <c r="E3805" s="1">
        <v>42646</v>
      </c>
      <c r="F3805" s="1" t="str">
        <f>TEXT(Sales_tbl[[#This Row],[Order Date]],"MMM")</f>
        <v>Oct</v>
      </c>
      <c r="G3805" s="1" t="str">
        <f>TEXT(Sales_tbl[[#This Row],[Order Date]],"YYY")</f>
        <v>2016</v>
      </c>
      <c r="H3805" t="s">
        <v>13</v>
      </c>
      <c r="I3805">
        <v>10</v>
      </c>
      <c r="J3805" s="4">
        <v>12.42</v>
      </c>
      <c r="K3805" s="4">
        <v>124.2</v>
      </c>
    </row>
    <row r="3806" spans="1:11" x14ac:dyDescent="0.25">
      <c r="A3806" t="s">
        <v>30</v>
      </c>
      <c r="B3806" t="s">
        <v>14</v>
      </c>
      <c r="C3806" t="s">
        <v>11</v>
      </c>
      <c r="D3806" t="s">
        <v>499</v>
      </c>
      <c r="E3806" s="1">
        <v>42646</v>
      </c>
      <c r="F3806" s="1" t="str">
        <f>TEXT(Sales_tbl[[#This Row],[Order Date]],"MMM")</f>
        <v>Oct</v>
      </c>
      <c r="G3806" s="1" t="str">
        <f>TEXT(Sales_tbl[[#This Row],[Order Date]],"YYY")</f>
        <v>2016</v>
      </c>
      <c r="H3806" t="s">
        <v>20</v>
      </c>
      <c r="I3806">
        <v>1</v>
      </c>
      <c r="J3806" s="4">
        <v>16.32</v>
      </c>
      <c r="K3806" s="4">
        <v>16.32</v>
      </c>
    </row>
    <row r="3807" spans="1:11" x14ac:dyDescent="0.25">
      <c r="A3807" t="s">
        <v>25</v>
      </c>
      <c r="B3807" t="s">
        <v>34</v>
      </c>
      <c r="C3807" t="s">
        <v>18</v>
      </c>
      <c r="D3807" t="s">
        <v>203</v>
      </c>
      <c r="E3807" s="1">
        <v>42646</v>
      </c>
      <c r="F3807" s="1" t="str">
        <f>TEXT(Sales_tbl[[#This Row],[Order Date]],"MMM")</f>
        <v>Oct</v>
      </c>
      <c r="G3807" s="1" t="str">
        <f>TEXT(Sales_tbl[[#This Row],[Order Date]],"YYY")</f>
        <v>2016</v>
      </c>
      <c r="H3807" t="s">
        <v>27</v>
      </c>
      <c r="I3807">
        <v>5</v>
      </c>
      <c r="J3807" s="4">
        <v>53.35</v>
      </c>
      <c r="K3807" s="4">
        <v>266.75</v>
      </c>
    </row>
    <row r="3808" spans="1:11" x14ac:dyDescent="0.25">
      <c r="A3808" t="s">
        <v>25</v>
      </c>
      <c r="B3808" t="s">
        <v>17</v>
      </c>
      <c r="C3808" t="s">
        <v>18</v>
      </c>
      <c r="D3808" t="s">
        <v>340</v>
      </c>
      <c r="E3808" s="1">
        <v>42647</v>
      </c>
      <c r="F3808" s="1" t="str">
        <f>TEXT(Sales_tbl[[#This Row],[Order Date]],"MMM")</f>
        <v>Oct</v>
      </c>
      <c r="G3808" s="1" t="str">
        <f>TEXT(Sales_tbl[[#This Row],[Order Date]],"YYY")</f>
        <v>2016</v>
      </c>
      <c r="H3808" t="s">
        <v>20</v>
      </c>
      <c r="I3808">
        <v>2</v>
      </c>
      <c r="J3808" s="4">
        <v>16.32</v>
      </c>
      <c r="K3808" s="4">
        <v>32.64</v>
      </c>
    </row>
    <row r="3809" spans="1:11" x14ac:dyDescent="0.25">
      <c r="A3809" t="s">
        <v>9</v>
      </c>
      <c r="B3809" t="s">
        <v>10</v>
      </c>
      <c r="C3809" t="s">
        <v>11</v>
      </c>
      <c r="D3809" t="s">
        <v>339</v>
      </c>
      <c r="E3809" s="1">
        <v>42647</v>
      </c>
      <c r="F3809" s="1" t="str">
        <f>TEXT(Sales_tbl[[#This Row],[Order Date]],"MMM")</f>
        <v>Oct</v>
      </c>
      <c r="G3809" s="1" t="str">
        <f>TEXT(Sales_tbl[[#This Row],[Order Date]],"YYY")</f>
        <v>2016</v>
      </c>
      <c r="H3809" t="s">
        <v>27</v>
      </c>
      <c r="I3809">
        <v>2</v>
      </c>
      <c r="J3809" s="4">
        <v>53.35</v>
      </c>
      <c r="K3809" s="4">
        <v>106.7</v>
      </c>
    </row>
    <row r="3810" spans="1:11" x14ac:dyDescent="0.25">
      <c r="A3810" t="s">
        <v>25</v>
      </c>
      <c r="B3810" t="s">
        <v>52</v>
      </c>
      <c r="C3810" t="s">
        <v>18</v>
      </c>
      <c r="D3810" t="s">
        <v>243</v>
      </c>
      <c r="E3810" s="1">
        <v>42647</v>
      </c>
      <c r="F3810" s="1" t="str">
        <f>TEXT(Sales_tbl[[#This Row],[Order Date]],"MMM")</f>
        <v>Oct</v>
      </c>
      <c r="G3810" s="1" t="str">
        <f>TEXT(Sales_tbl[[#This Row],[Order Date]],"YYY")</f>
        <v>2016</v>
      </c>
      <c r="H3810" t="s">
        <v>13</v>
      </c>
      <c r="I3810">
        <v>5</v>
      </c>
      <c r="J3810" s="4">
        <v>12.42</v>
      </c>
      <c r="K3810" s="4">
        <v>62.1</v>
      </c>
    </row>
    <row r="3811" spans="1:11" x14ac:dyDescent="0.25">
      <c r="A3811" t="s">
        <v>9</v>
      </c>
      <c r="B3811" t="s">
        <v>21</v>
      </c>
      <c r="C3811" t="s">
        <v>11</v>
      </c>
      <c r="D3811" t="s">
        <v>161</v>
      </c>
      <c r="E3811" s="1">
        <v>42647</v>
      </c>
      <c r="F3811" s="1" t="str">
        <f>TEXT(Sales_tbl[[#This Row],[Order Date]],"MMM")</f>
        <v>Oct</v>
      </c>
      <c r="G3811" s="1" t="str">
        <f>TEXT(Sales_tbl[[#This Row],[Order Date]],"YYY")</f>
        <v>2016</v>
      </c>
      <c r="H3811" t="s">
        <v>27</v>
      </c>
      <c r="I3811">
        <v>8</v>
      </c>
      <c r="J3811" s="4">
        <v>53.35</v>
      </c>
      <c r="K3811" s="4">
        <v>426.8</v>
      </c>
    </row>
    <row r="3812" spans="1:11" x14ac:dyDescent="0.25">
      <c r="A3812" t="s">
        <v>25</v>
      </c>
      <c r="B3812" t="s">
        <v>52</v>
      </c>
      <c r="C3812" t="s">
        <v>18</v>
      </c>
      <c r="D3812" t="s">
        <v>360</v>
      </c>
      <c r="E3812" s="1">
        <v>42647</v>
      </c>
      <c r="F3812" s="1" t="str">
        <f>TEXT(Sales_tbl[[#This Row],[Order Date]],"MMM")</f>
        <v>Oct</v>
      </c>
      <c r="G3812" s="1" t="str">
        <f>TEXT(Sales_tbl[[#This Row],[Order Date]],"YYY")</f>
        <v>2016</v>
      </c>
      <c r="H3812" t="s">
        <v>24</v>
      </c>
      <c r="I3812">
        <v>2</v>
      </c>
      <c r="J3812" s="4">
        <v>17.829999999999998</v>
      </c>
      <c r="K3812" s="4">
        <v>35.659999999999997</v>
      </c>
    </row>
    <row r="3813" spans="1:11" x14ac:dyDescent="0.25">
      <c r="A3813" t="s">
        <v>25</v>
      </c>
      <c r="B3813" t="s">
        <v>34</v>
      </c>
      <c r="C3813" t="s">
        <v>18</v>
      </c>
      <c r="D3813" t="s">
        <v>352</v>
      </c>
      <c r="E3813" s="1">
        <v>42647</v>
      </c>
      <c r="F3813" s="1" t="str">
        <f>TEXT(Sales_tbl[[#This Row],[Order Date]],"MMM")</f>
        <v>Oct</v>
      </c>
      <c r="G3813" s="1" t="str">
        <f>TEXT(Sales_tbl[[#This Row],[Order Date]],"YYY")</f>
        <v>2016</v>
      </c>
      <c r="H3813" t="s">
        <v>13</v>
      </c>
      <c r="I3813">
        <v>8</v>
      </c>
      <c r="J3813" s="4">
        <v>12.42</v>
      </c>
      <c r="K3813" s="4">
        <v>99.36</v>
      </c>
    </row>
    <row r="3814" spans="1:11" x14ac:dyDescent="0.25">
      <c r="A3814" t="s">
        <v>9</v>
      </c>
      <c r="B3814" t="s">
        <v>10</v>
      </c>
      <c r="C3814" t="s">
        <v>11</v>
      </c>
      <c r="D3814" t="s">
        <v>183</v>
      </c>
      <c r="E3814" s="1">
        <v>42647</v>
      </c>
      <c r="F3814" s="1" t="str">
        <f>TEXT(Sales_tbl[[#This Row],[Order Date]],"MMM")</f>
        <v>Oct</v>
      </c>
      <c r="G3814" s="1" t="str">
        <f>TEXT(Sales_tbl[[#This Row],[Order Date]],"YYY")</f>
        <v>2016</v>
      </c>
      <c r="H3814" t="s">
        <v>24</v>
      </c>
      <c r="I3814">
        <v>9</v>
      </c>
      <c r="J3814" s="4">
        <v>17.829999999999998</v>
      </c>
      <c r="K3814" s="4">
        <v>160.46999999999997</v>
      </c>
    </row>
    <row r="3815" spans="1:11" x14ac:dyDescent="0.25">
      <c r="A3815" t="s">
        <v>16</v>
      </c>
      <c r="B3815" t="s">
        <v>52</v>
      </c>
      <c r="C3815" t="s">
        <v>18</v>
      </c>
      <c r="D3815" t="s">
        <v>360</v>
      </c>
      <c r="E3815" s="1">
        <v>42647</v>
      </c>
      <c r="F3815" s="1" t="str">
        <f>TEXT(Sales_tbl[[#This Row],[Order Date]],"MMM")</f>
        <v>Oct</v>
      </c>
      <c r="G3815" s="1" t="str">
        <f>TEXT(Sales_tbl[[#This Row],[Order Date]],"YYY")</f>
        <v>2016</v>
      </c>
      <c r="H3815" t="s">
        <v>13</v>
      </c>
      <c r="I3815">
        <v>3</v>
      </c>
      <c r="J3815" s="4">
        <v>12.42</v>
      </c>
      <c r="K3815" s="4">
        <v>37.26</v>
      </c>
    </row>
    <row r="3816" spans="1:11" x14ac:dyDescent="0.25">
      <c r="A3816" t="s">
        <v>9</v>
      </c>
      <c r="B3816" t="s">
        <v>10</v>
      </c>
      <c r="C3816" t="s">
        <v>11</v>
      </c>
      <c r="D3816" t="s">
        <v>354</v>
      </c>
      <c r="E3816" s="1">
        <v>42647</v>
      </c>
      <c r="F3816" s="1" t="str">
        <f>TEXT(Sales_tbl[[#This Row],[Order Date]],"MMM")</f>
        <v>Oct</v>
      </c>
      <c r="G3816" s="1" t="str">
        <f>TEXT(Sales_tbl[[#This Row],[Order Date]],"YYY")</f>
        <v>2016</v>
      </c>
      <c r="H3816" t="s">
        <v>24</v>
      </c>
      <c r="I3816">
        <v>6</v>
      </c>
      <c r="J3816" s="4">
        <v>17.829999999999998</v>
      </c>
      <c r="K3816" s="4">
        <v>106.97999999999999</v>
      </c>
    </row>
    <row r="3817" spans="1:11" x14ac:dyDescent="0.25">
      <c r="A3817" t="s">
        <v>25</v>
      </c>
      <c r="B3817" t="s">
        <v>52</v>
      </c>
      <c r="C3817" t="s">
        <v>18</v>
      </c>
      <c r="D3817" t="s">
        <v>67</v>
      </c>
      <c r="E3817" s="1">
        <v>42647</v>
      </c>
      <c r="F3817" s="1" t="str">
        <f>TEXT(Sales_tbl[[#This Row],[Order Date]],"MMM")</f>
        <v>Oct</v>
      </c>
      <c r="G3817" s="1" t="str">
        <f>TEXT(Sales_tbl[[#This Row],[Order Date]],"YYY")</f>
        <v>2016</v>
      </c>
      <c r="H3817" t="s">
        <v>24</v>
      </c>
      <c r="I3817">
        <v>10</v>
      </c>
      <c r="J3817" s="4">
        <v>17.829999999999998</v>
      </c>
      <c r="K3817" s="4">
        <v>178.29999999999998</v>
      </c>
    </row>
    <row r="3818" spans="1:11" x14ac:dyDescent="0.25">
      <c r="A3818" t="s">
        <v>9</v>
      </c>
      <c r="B3818" t="s">
        <v>10</v>
      </c>
      <c r="C3818" t="s">
        <v>11</v>
      </c>
      <c r="D3818" t="s">
        <v>283</v>
      </c>
      <c r="E3818" s="1">
        <v>42647</v>
      </c>
      <c r="F3818" s="1" t="str">
        <f>TEXT(Sales_tbl[[#This Row],[Order Date]],"MMM")</f>
        <v>Oct</v>
      </c>
      <c r="G3818" s="1" t="str">
        <f>TEXT(Sales_tbl[[#This Row],[Order Date]],"YYY")</f>
        <v>2016</v>
      </c>
      <c r="H3818" t="s">
        <v>13</v>
      </c>
      <c r="I3818">
        <v>9</v>
      </c>
      <c r="J3818" s="4">
        <v>12.42</v>
      </c>
      <c r="K3818" s="4">
        <v>111.78</v>
      </c>
    </row>
    <row r="3819" spans="1:11" x14ac:dyDescent="0.25">
      <c r="A3819" t="s">
        <v>25</v>
      </c>
      <c r="B3819" t="s">
        <v>17</v>
      </c>
      <c r="C3819" t="s">
        <v>18</v>
      </c>
      <c r="D3819" t="s">
        <v>239</v>
      </c>
      <c r="E3819" s="1">
        <v>42647</v>
      </c>
      <c r="F3819" s="1" t="str">
        <f>TEXT(Sales_tbl[[#This Row],[Order Date]],"MMM")</f>
        <v>Oct</v>
      </c>
      <c r="G3819" s="1" t="str">
        <f>TEXT(Sales_tbl[[#This Row],[Order Date]],"YYY")</f>
        <v>2016</v>
      </c>
      <c r="H3819" t="s">
        <v>13</v>
      </c>
      <c r="I3819">
        <v>5</v>
      </c>
      <c r="J3819" s="4">
        <v>12.42</v>
      </c>
      <c r="K3819" s="4">
        <v>62.1</v>
      </c>
    </row>
    <row r="3820" spans="1:11" x14ac:dyDescent="0.25">
      <c r="A3820" t="s">
        <v>16</v>
      </c>
      <c r="B3820" t="s">
        <v>52</v>
      </c>
      <c r="C3820" t="s">
        <v>18</v>
      </c>
      <c r="D3820" t="s">
        <v>272</v>
      </c>
      <c r="E3820" s="1">
        <v>42647</v>
      </c>
      <c r="F3820" s="1" t="str">
        <f>TEXT(Sales_tbl[[#This Row],[Order Date]],"MMM")</f>
        <v>Oct</v>
      </c>
      <c r="G3820" s="1" t="str">
        <f>TEXT(Sales_tbl[[#This Row],[Order Date]],"YYY")</f>
        <v>2016</v>
      </c>
      <c r="H3820" t="s">
        <v>24</v>
      </c>
      <c r="I3820">
        <v>9</v>
      </c>
      <c r="J3820" s="4">
        <v>17.829999999999998</v>
      </c>
      <c r="K3820" s="4">
        <v>160.46999999999997</v>
      </c>
    </row>
    <row r="3821" spans="1:11" x14ac:dyDescent="0.25">
      <c r="A3821" t="s">
        <v>9</v>
      </c>
      <c r="B3821" t="s">
        <v>14</v>
      </c>
      <c r="C3821" t="s">
        <v>11</v>
      </c>
      <c r="D3821" t="s">
        <v>221</v>
      </c>
      <c r="E3821" s="1">
        <v>42647</v>
      </c>
      <c r="F3821" s="1" t="str">
        <f>TEXT(Sales_tbl[[#This Row],[Order Date]],"MMM")</f>
        <v>Oct</v>
      </c>
      <c r="G3821" s="1" t="str">
        <f>TEXT(Sales_tbl[[#This Row],[Order Date]],"YYY")</f>
        <v>2016</v>
      </c>
      <c r="H3821" t="s">
        <v>13</v>
      </c>
      <c r="I3821">
        <v>2</v>
      </c>
      <c r="J3821" s="4">
        <v>12.42</v>
      </c>
      <c r="K3821" s="4">
        <v>24.84</v>
      </c>
    </row>
    <row r="3822" spans="1:11" x14ac:dyDescent="0.25">
      <c r="A3822" t="s">
        <v>9</v>
      </c>
      <c r="B3822" t="s">
        <v>14</v>
      </c>
      <c r="C3822" t="s">
        <v>11</v>
      </c>
      <c r="D3822" t="s">
        <v>177</v>
      </c>
      <c r="E3822" s="1">
        <v>42647</v>
      </c>
      <c r="F3822" s="1" t="str">
        <f>TEXT(Sales_tbl[[#This Row],[Order Date]],"MMM")</f>
        <v>Oct</v>
      </c>
      <c r="G3822" s="1" t="str">
        <f>TEXT(Sales_tbl[[#This Row],[Order Date]],"YYY")</f>
        <v>2016</v>
      </c>
      <c r="H3822" t="s">
        <v>27</v>
      </c>
      <c r="I3822">
        <v>9</v>
      </c>
      <c r="J3822" s="4">
        <v>53.35</v>
      </c>
      <c r="K3822" s="4">
        <v>480.15000000000003</v>
      </c>
    </row>
    <row r="3823" spans="1:11" x14ac:dyDescent="0.25">
      <c r="A3823" t="s">
        <v>9</v>
      </c>
      <c r="B3823" t="s">
        <v>14</v>
      </c>
      <c r="C3823" t="s">
        <v>11</v>
      </c>
      <c r="D3823" t="s">
        <v>225</v>
      </c>
      <c r="E3823" s="1">
        <v>42647</v>
      </c>
      <c r="F3823" s="1" t="str">
        <f>TEXT(Sales_tbl[[#This Row],[Order Date]],"MMM")</f>
        <v>Oct</v>
      </c>
      <c r="G3823" s="1" t="str">
        <f>TEXT(Sales_tbl[[#This Row],[Order Date]],"YYY")</f>
        <v>2016</v>
      </c>
      <c r="H3823" t="s">
        <v>13</v>
      </c>
      <c r="I3823">
        <v>9</v>
      </c>
      <c r="J3823" s="4">
        <v>12.42</v>
      </c>
      <c r="K3823" s="4">
        <v>111.78</v>
      </c>
    </row>
    <row r="3824" spans="1:11" x14ac:dyDescent="0.25">
      <c r="A3824" t="s">
        <v>30</v>
      </c>
      <c r="B3824" t="s">
        <v>14</v>
      </c>
      <c r="C3824" t="s">
        <v>11</v>
      </c>
      <c r="D3824" t="s">
        <v>226</v>
      </c>
      <c r="E3824" s="1">
        <v>42647</v>
      </c>
      <c r="F3824" s="1" t="str">
        <f>TEXT(Sales_tbl[[#This Row],[Order Date]],"MMM")</f>
        <v>Oct</v>
      </c>
      <c r="G3824" s="1" t="str">
        <f>TEXT(Sales_tbl[[#This Row],[Order Date]],"YYY")</f>
        <v>2016</v>
      </c>
      <c r="H3824" t="s">
        <v>13</v>
      </c>
      <c r="I3824">
        <v>5</v>
      </c>
      <c r="J3824" s="4">
        <v>12.42</v>
      </c>
      <c r="K3824" s="4">
        <v>62.1</v>
      </c>
    </row>
    <row r="3825" spans="1:11" x14ac:dyDescent="0.25">
      <c r="A3825" t="s">
        <v>16</v>
      </c>
      <c r="B3825" t="s">
        <v>122</v>
      </c>
      <c r="C3825" t="s">
        <v>18</v>
      </c>
      <c r="D3825" t="s">
        <v>141</v>
      </c>
      <c r="E3825" s="1">
        <v>42647</v>
      </c>
      <c r="F3825" s="1" t="str">
        <f>TEXT(Sales_tbl[[#This Row],[Order Date]],"MMM")</f>
        <v>Oct</v>
      </c>
      <c r="G3825" s="1" t="str">
        <f>TEXT(Sales_tbl[[#This Row],[Order Date]],"YYY")</f>
        <v>2016</v>
      </c>
      <c r="H3825" t="s">
        <v>20</v>
      </c>
      <c r="I3825">
        <v>9</v>
      </c>
      <c r="J3825" s="4">
        <v>16.32</v>
      </c>
      <c r="K3825" s="4">
        <v>146.88</v>
      </c>
    </row>
    <row r="3826" spans="1:11" x14ac:dyDescent="0.25">
      <c r="A3826" t="s">
        <v>25</v>
      </c>
      <c r="B3826" t="s">
        <v>17</v>
      </c>
      <c r="C3826" t="s">
        <v>18</v>
      </c>
      <c r="D3826" t="s">
        <v>394</v>
      </c>
      <c r="E3826" s="1">
        <v>42648</v>
      </c>
      <c r="F3826" s="1" t="str">
        <f>TEXT(Sales_tbl[[#This Row],[Order Date]],"MMM")</f>
        <v>Oct</v>
      </c>
      <c r="G3826" s="1" t="str">
        <f>TEXT(Sales_tbl[[#This Row],[Order Date]],"YYY")</f>
        <v>2016</v>
      </c>
      <c r="H3826" t="s">
        <v>13</v>
      </c>
      <c r="I3826">
        <v>5</v>
      </c>
      <c r="J3826" s="4">
        <v>12.42</v>
      </c>
      <c r="K3826" s="4">
        <v>62.1</v>
      </c>
    </row>
    <row r="3827" spans="1:11" x14ac:dyDescent="0.25">
      <c r="A3827" t="s">
        <v>30</v>
      </c>
      <c r="B3827" t="s">
        <v>14</v>
      </c>
      <c r="C3827" t="s">
        <v>11</v>
      </c>
      <c r="D3827" t="s">
        <v>449</v>
      </c>
      <c r="E3827" s="1">
        <v>42648</v>
      </c>
      <c r="F3827" s="1" t="str">
        <f>TEXT(Sales_tbl[[#This Row],[Order Date]],"MMM")</f>
        <v>Oct</v>
      </c>
      <c r="G3827" s="1" t="str">
        <f>TEXT(Sales_tbl[[#This Row],[Order Date]],"YYY")</f>
        <v>2016</v>
      </c>
      <c r="H3827" t="s">
        <v>13</v>
      </c>
      <c r="I3827">
        <v>4</v>
      </c>
      <c r="J3827" s="4">
        <v>12.42</v>
      </c>
      <c r="K3827" s="4">
        <v>49.68</v>
      </c>
    </row>
    <row r="3828" spans="1:11" x14ac:dyDescent="0.25">
      <c r="A3828" t="s">
        <v>30</v>
      </c>
      <c r="B3828" t="s">
        <v>68</v>
      </c>
      <c r="C3828" t="s">
        <v>11</v>
      </c>
      <c r="D3828" t="s">
        <v>173</v>
      </c>
      <c r="E3828" s="1">
        <v>42648</v>
      </c>
      <c r="F3828" s="1" t="str">
        <f>TEXT(Sales_tbl[[#This Row],[Order Date]],"MMM")</f>
        <v>Oct</v>
      </c>
      <c r="G3828" s="1" t="str">
        <f>TEXT(Sales_tbl[[#This Row],[Order Date]],"YYY")</f>
        <v>2016</v>
      </c>
      <c r="H3828" t="s">
        <v>13</v>
      </c>
      <c r="I3828">
        <v>2</v>
      </c>
      <c r="J3828" s="4">
        <v>12.42</v>
      </c>
      <c r="K3828" s="4">
        <v>24.84</v>
      </c>
    </row>
    <row r="3829" spans="1:11" x14ac:dyDescent="0.25">
      <c r="A3829" t="s">
        <v>9</v>
      </c>
      <c r="B3829" t="s">
        <v>10</v>
      </c>
      <c r="C3829" t="s">
        <v>11</v>
      </c>
      <c r="D3829" t="s">
        <v>42</v>
      </c>
      <c r="E3829" s="1">
        <v>42648</v>
      </c>
      <c r="F3829" s="1" t="str">
        <f>TEXT(Sales_tbl[[#This Row],[Order Date]],"MMM")</f>
        <v>Oct</v>
      </c>
      <c r="G3829" s="1" t="str">
        <f>TEXT(Sales_tbl[[#This Row],[Order Date]],"YYY")</f>
        <v>2016</v>
      </c>
      <c r="H3829" t="s">
        <v>24</v>
      </c>
      <c r="I3829">
        <v>7</v>
      </c>
      <c r="J3829" s="4">
        <v>17.829999999999998</v>
      </c>
      <c r="K3829" s="4">
        <v>124.80999999999999</v>
      </c>
    </row>
    <row r="3830" spans="1:11" x14ac:dyDescent="0.25">
      <c r="A3830" t="s">
        <v>16</v>
      </c>
      <c r="B3830" t="s">
        <v>122</v>
      </c>
      <c r="C3830" t="s">
        <v>18</v>
      </c>
      <c r="D3830" t="s">
        <v>330</v>
      </c>
      <c r="E3830" s="1">
        <v>42648</v>
      </c>
      <c r="F3830" s="1" t="str">
        <f>TEXT(Sales_tbl[[#This Row],[Order Date]],"MMM")</f>
        <v>Oct</v>
      </c>
      <c r="G3830" s="1" t="str">
        <f>TEXT(Sales_tbl[[#This Row],[Order Date]],"YYY")</f>
        <v>2016</v>
      </c>
      <c r="H3830" t="s">
        <v>24</v>
      </c>
      <c r="I3830">
        <v>5</v>
      </c>
      <c r="J3830" s="4">
        <v>17.829999999999998</v>
      </c>
      <c r="K3830" s="4">
        <v>89.149999999999991</v>
      </c>
    </row>
    <row r="3831" spans="1:11" x14ac:dyDescent="0.25">
      <c r="A3831" t="s">
        <v>9</v>
      </c>
      <c r="B3831" t="s">
        <v>10</v>
      </c>
      <c r="C3831" t="s">
        <v>11</v>
      </c>
      <c r="D3831" t="s">
        <v>260</v>
      </c>
      <c r="E3831" s="1">
        <v>42648</v>
      </c>
      <c r="F3831" s="1" t="str">
        <f>TEXT(Sales_tbl[[#This Row],[Order Date]],"MMM")</f>
        <v>Oct</v>
      </c>
      <c r="G3831" s="1" t="str">
        <f>TEXT(Sales_tbl[[#This Row],[Order Date]],"YYY")</f>
        <v>2016</v>
      </c>
      <c r="H3831" t="s">
        <v>24</v>
      </c>
      <c r="I3831">
        <v>3</v>
      </c>
      <c r="J3831" s="4">
        <v>17.829999999999998</v>
      </c>
      <c r="K3831" s="4">
        <v>53.489999999999995</v>
      </c>
    </row>
    <row r="3832" spans="1:11" x14ac:dyDescent="0.25">
      <c r="A3832" t="s">
        <v>9</v>
      </c>
      <c r="B3832" t="s">
        <v>10</v>
      </c>
      <c r="C3832" t="s">
        <v>11</v>
      </c>
      <c r="D3832" t="s">
        <v>103</v>
      </c>
      <c r="E3832" s="1">
        <v>42648</v>
      </c>
      <c r="F3832" s="1" t="str">
        <f>TEXT(Sales_tbl[[#This Row],[Order Date]],"MMM")</f>
        <v>Oct</v>
      </c>
      <c r="G3832" s="1" t="str">
        <f>TEXT(Sales_tbl[[#This Row],[Order Date]],"YYY")</f>
        <v>2016</v>
      </c>
      <c r="H3832" t="s">
        <v>24</v>
      </c>
      <c r="I3832">
        <v>3</v>
      </c>
      <c r="J3832" s="4">
        <v>17.829999999999998</v>
      </c>
      <c r="K3832" s="4">
        <v>53.489999999999995</v>
      </c>
    </row>
    <row r="3833" spans="1:11" x14ac:dyDescent="0.25">
      <c r="A3833" t="s">
        <v>9</v>
      </c>
      <c r="B3833" t="s">
        <v>10</v>
      </c>
      <c r="C3833" t="s">
        <v>11</v>
      </c>
      <c r="D3833" t="s">
        <v>423</v>
      </c>
      <c r="E3833" s="1">
        <v>42648</v>
      </c>
      <c r="F3833" s="1" t="str">
        <f>TEXT(Sales_tbl[[#This Row],[Order Date]],"MMM")</f>
        <v>Oct</v>
      </c>
      <c r="G3833" s="1" t="str">
        <f>TEXT(Sales_tbl[[#This Row],[Order Date]],"YYY")</f>
        <v>2016</v>
      </c>
      <c r="H3833" t="s">
        <v>24</v>
      </c>
      <c r="I3833">
        <v>4</v>
      </c>
      <c r="J3833" s="4">
        <v>17.829999999999998</v>
      </c>
      <c r="K3833" s="4">
        <v>71.319999999999993</v>
      </c>
    </row>
    <row r="3834" spans="1:11" x14ac:dyDescent="0.25">
      <c r="A3834" t="s">
        <v>9</v>
      </c>
      <c r="B3834" t="s">
        <v>21</v>
      </c>
      <c r="C3834" t="s">
        <v>11</v>
      </c>
      <c r="D3834" t="s">
        <v>298</v>
      </c>
      <c r="E3834" s="1">
        <v>42648</v>
      </c>
      <c r="F3834" s="1" t="str">
        <f>TEXT(Sales_tbl[[#This Row],[Order Date]],"MMM")</f>
        <v>Oct</v>
      </c>
      <c r="G3834" s="1" t="str">
        <f>TEXT(Sales_tbl[[#This Row],[Order Date]],"YYY")</f>
        <v>2016</v>
      </c>
      <c r="H3834" t="s">
        <v>13</v>
      </c>
      <c r="I3834">
        <v>6</v>
      </c>
      <c r="J3834" s="4">
        <v>12.42</v>
      </c>
      <c r="K3834" s="4">
        <v>74.52</v>
      </c>
    </row>
    <row r="3835" spans="1:11" x14ac:dyDescent="0.25">
      <c r="A3835" t="s">
        <v>9</v>
      </c>
      <c r="B3835" t="s">
        <v>14</v>
      </c>
      <c r="C3835" t="s">
        <v>11</v>
      </c>
      <c r="D3835" t="s">
        <v>353</v>
      </c>
      <c r="E3835" s="1">
        <v>42648</v>
      </c>
      <c r="F3835" s="1" t="str">
        <f>TEXT(Sales_tbl[[#This Row],[Order Date]],"MMM")</f>
        <v>Oct</v>
      </c>
      <c r="G3835" s="1" t="str">
        <f>TEXT(Sales_tbl[[#This Row],[Order Date]],"YYY")</f>
        <v>2016</v>
      </c>
      <c r="H3835" t="s">
        <v>24</v>
      </c>
      <c r="I3835">
        <v>10</v>
      </c>
      <c r="J3835" s="4">
        <v>17.829999999999998</v>
      </c>
      <c r="K3835" s="4">
        <v>178.29999999999998</v>
      </c>
    </row>
    <row r="3836" spans="1:11" x14ac:dyDescent="0.25">
      <c r="A3836" t="s">
        <v>9</v>
      </c>
      <c r="B3836" t="s">
        <v>10</v>
      </c>
      <c r="C3836" t="s">
        <v>11</v>
      </c>
      <c r="D3836" t="s">
        <v>355</v>
      </c>
      <c r="E3836" s="1">
        <v>42648</v>
      </c>
      <c r="F3836" s="1" t="str">
        <f>TEXT(Sales_tbl[[#This Row],[Order Date]],"MMM")</f>
        <v>Oct</v>
      </c>
      <c r="G3836" s="1" t="str">
        <f>TEXT(Sales_tbl[[#This Row],[Order Date]],"YYY")</f>
        <v>2016</v>
      </c>
      <c r="H3836" t="s">
        <v>24</v>
      </c>
      <c r="I3836">
        <v>6</v>
      </c>
      <c r="J3836" s="4">
        <v>17.829999999999998</v>
      </c>
      <c r="K3836" s="4">
        <v>106.97999999999999</v>
      </c>
    </row>
    <row r="3837" spans="1:11" x14ac:dyDescent="0.25">
      <c r="A3837" t="s">
        <v>30</v>
      </c>
      <c r="B3837" t="s">
        <v>10</v>
      </c>
      <c r="C3837" t="s">
        <v>11</v>
      </c>
      <c r="D3837" t="s">
        <v>228</v>
      </c>
      <c r="E3837" s="1">
        <v>42648</v>
      </c>
      <c r="F3837" s="1" t="str">
        <f>TEXT(Sales_tbl[[#This Row],[Order Date]],"MMM")</f>
        <v>Oct</v>
      </c>
      <c r="G3837" s="1" t="str">
        <f>TEXT(Sales_tbl[[#This Row],[Order Date]],"YYY")</f>
        <v>2016</v>
      </c>
      <c r="H3837" t="s">
        <v>20</v>
      </c>
      <c r="I3837">
        <v>8</v>
      </c>
      <c r="J3837" s="4">
        <v>16.32</v>
      </c>
      <c r="K3837" s="4">
        <v>130.56</v>
      </c>
    </row>
    <row r="3838" spans="1:11" x14ac:dyDescent="0.25">
      <c r="A3838" t="s">
        <v>46</v>
      </c>
      <c r="B3838" t="s">
        <v>14</v>
      </c>
      <c r="C3838" t="s">
        <v>11</v>
      </c>
      <c r="D3838" t="s">
        <v>474</v>
      </c>
      <c r="E3838" s="1">
        <v>42648</v>
      </c>
      <c r="F3838" s="1" t="str">
        <f>TEXT(Sales_tbl[[#This Row],[Order Date]],"MMM")</f>
        <v>Oct</v>
      </c>
      <c r="G3838" s="1" t="str">
        <f>TEXT(Sales_tbl[[#This Row],[Order Date]],"YYY")</f>
        <v>2016</v>
      </c>
      <c r="H3838" t="s">
        <v>13</v>
      </c>
      <c r="I3838">
        <v>3</v>
      </c>
      <c r="J3838" s="4">
        <v>12.42</v>
      </c>
      <c r="K3838" s="4">
        <v>37.26</v>
      </c>
    </row>
    <row r="3839" spans="1:11" x14ac:dyDescent="0.25">
      <c r="A3839" t="s">
        <v>30</v>
      </c>
      <c r="B3839" t="s">
        <v>14</v>
      </c>
      <c r="C3839" t="s">
        <v>11</v>
      </c>
      <c r="D3839" t="s">
        <v>461</v>
      </c>
      <c r="E3839" s="1">
        <v>42648</v>
      </c>
      <c r="F3839" s="1" t="str">
        <f>TEXT(Sales_tbl[[#This Row],[Order Date]],"MMM")</f>
        <v>Oct</v>
      </c>
      <c r="G3839" s="1" t="str">
        <f>TEXT(Sales_tbl[[#This Row],[Order Date]],"YYY")</f>
        <v>2016</v>
      </c>
      <c r="H3839" t="s">
        <v>13</v>
      </c>
      <c r="I3839">
        <v>8</v>
      </c>
      <c r="J3839" s="4">
        <v>12.42</v>
      </c>
      <c r="K3839" s="4">
        <v>99.36</v>
      </c>
    </row>
    <row r="3840" spans="1:11" x14ac:dyDescent="0.25">
      <c r="A3840" t="s">
        <v>46</v>
      </c>
      <c r="B3840" t="s">
        <v>14</v>
      </c>
      <c r="C3840" t="s">
        <v>11</v>
      </c>
      <c r="D3840" t="s">
        <v>379</v>
      </c>
      <c r="E3840" s="1">
        <v>42648</v>
      </c>
      <c r="F3840" s="1" t="str">
        <f>TEXT(Sales_tbl[[#This Row],[Order Date]],"MMM")</f>
        <v>Oct</v>
      </c>
      <c r="G3840" s="1" t="str">
        <f>TEXT(Sales_tbl[[#This Row],[Order Date]],"YYY")</f>
        <v>2016</v>
      </c>
      <c r="H3840" t="s">
        <v>24</v>
      </c>
      <c r="I3840">
        <v>1</v>
      </c>
      <c r="J3840" s="4">
        <v>17.829999999999998</v>
      </c>
      <c r="K3840" s="4">
        <v>17.829999999999998</v>
      </c>
    </row>
    <row r="3841" spans="1:11" x14ac:dyDescent="0.25">
      <c r="A3841" t="s">
        <v>30</v>
      </c>
      <c r="B3841" t="s">
        <v>14</v>
      </c>
      <c r="C3841" t="s">
        <v>11</v>
      </c>
      <c r="D3841" t="s">
        <v>83</v>
      </c>
      <c r="E3841" s="1">
        <v>42648</v>
      </c>
      <c r="F3841" s="1" t="str">
        <f>TEXT(Sales_tbl[[#This Row],[Order Date]],"MMM")</f>
        <v>Oct</v>
      </c>
      <c r="G3841" s="1" t="str">
        <f>TEXT(Sales_tbl[[#This Row],[Order Date]],"YYY")</f>
        <v>2016</v>
      </c>
      <c r="H3841" t="s">
        <v>24</v>
      </c>
      <c r="I3841">
        <v>1</v>
      </c>
      <c r="J3841" s="4">
        <v>17.829999999999998</v>
      </c>
      <c r="K3841" s="4">
        <v>17.829999999999998</v>
      </c>
    </row>
    <row r="3842" spans="1:11" x14ac:dyDescent="0.25">
      <c r="A3842" t="s">
        <v>9</v>
      </c>
      <c r="B3842" t="s">
        <v>10</v>
      </c>
      <c r="C3842" t="s">
        <v>11</v>
      </c>
      <c r="D3842" t="s">
        <v>263</v>
      </c>
      <c r="E3842" s="1">
        <v>42649</v>
      </c>
      <c r="F3842" s="1" t="str">
        <f>TEXT(Sales_tbl[[#This Row],[Order Date]],"MMM")</f>
        <v>Oct</v>
      </c>
      <c r="G3842" s="1" t="str">
        <f>TEXT(Sales_tbl[[#This Row],[Order Date]],"YYY")</f>
        <v>2016</v>
      </c>
      <c r="H3842" t="s">
        <v>27</v>
      </c>
      <c r="I3842">
        <v>2</v>
      </c>
      <c r="J3842" s="4">
        <v>53.35</v>
      </c>
      <c r="K3842" s="4">
        <v>106.7</v>
      </c>
    </row>
    <row r="3843" spans="1:11" x14ac:dyDescent="0.25">
      <c r="A3843" t="s">
        <v>25</v>
      </c>
      <c r="B3843" t="s">
        <v>52</v>
      </c>
      <c r="C3843" t="s">
        <v>18</v>
      </c>
      <c r="D3843" t="s">
        <v>202</v>
      </c>
      <c r="E3843" s="1">
        <v>42649</v>
      </c>
      <c r="F3843" s="1" t="str">
        <f>TEXT(Sales_tbl[[#This Row],[Order Date]],"MMM")</f>
        <v>Oct</v>
      </c>
      <c r="G3843" s="1" t="str">
        <f>TEXT(Sales_tbl[[#This Row],[Order Date]],"YYY")</f>
        <v>2016</v>
      </c>
      <c r="H3843" t="s">
        <v>13</v>
      </c>
      <c r="I3843">
        <v>2</v>
      </c>
      <c r="J3843" s="4">
        <v>12.42</v>
      </c>
      <c r="K3843" s="4">
        <v>24.84</v>
      </c>
    </row>
    <row r="3844" spans="1:11" x14ac:dyDescent="0.25">
      <c r="A3844" t="s">
        <v>25</v>
      </c>
      <c r="B3844" t="s">
        <v>34</v>
      </c>
      <c r="C3844" t="s">
        <v>18</v>
      </c>
      <c r="D3844" t="s">
        <v>526</v>
      </c>
      <c r="E3844" s="1">
        <v>42649</v>
      </c>
      <c r="F3844" s="1" t="str">
        <f>TEXT(Sales_tbl[[#This Row],[Order Date]],"MMM")</f>
        <v>Oct</v>
      </c>
      <c r="G3844" s="1" t="str">
        <f>TEXT(Sales_tbl[[#This Row],[Order Date]],"YYY")</f>
        <v>2016</v>
      </c>
      <c r="H3844" t="s">
        <v>24</v>
      </c>
      <c r="I3844">
        <v>10</v>
      </c>
      <c r="J3844" s="4">
        <v>17.829999999999998</v>
      </c>
      <c r="K3844" s="4">
        <v>178.29999999999998</v>
      </c>
    </row>
    <row r="3845" spans="1:11" x14ac:dyDescent="0.25">
      <c r="A3845" t="s">
        <v>16</v>
      </c>
      <c r="B3845" t="s">
        <v>52</v>
      </c>
      <c r="C3845" t="s">
        <v>18</v>
      </c>
      <c r="D3845" t="s">
        <v>151</v>
      </c>
      <c r="E3845" s="1">
        <v>42649</v>
      </c>
      <c r="F3845" s="1" t="str">
        <f>TEXT(Sales_tbl[[#This Row],[Order Date]],"MMM")</f>
        <v>Oct</v>
      </c>
      <c r="G3845" s="1" t="str">
        <f>TEXT(Sales_tbl[[#This Row],[Order Date]],"YYY")</f>
        <v>2016</v>
      </c>
      <c r="H3845" t="s">
        <v>27</v>
      </c>
      <c r="I3845">
        <v>6</v>
      </c>
      <c r="J3845" s="4">
        <v>53.35</v>
      </c>
      <c r="K3845" s="4">
        <v>320.10000000000002</v>
      </c>
    </row>
    <row r="3846" spans="1:11" x14ac:dyDescent="0.25">
      <c r="A3846" t="s">
        <v>25</v>
      </c>
      <c r="B3846" t="s">
        <v>34</v>
      </c>
      <c r="C3846" t="s">
        <v>18</v>
      </c>
      <c r="D3846" t="s">
        <v>251</v>
      </c>
      <c r="E3846" s="1">
        <v>42649</v>
      </c>
      <c r="F3846" s="1" t="str">
        <f>TEXT(Sales_tbl[[#This Row],[Order Date]],"MMM")</f>
        <v>Oct</v>
      </c>
      <c r="G3846" s="1" t="str">
        <f>TEXT(Sales_tbl[[#This Row],[Order Date]],"YYY")</f>
        <v>2016</v>
      </c>
      <c r="H3846" t="s">
        <v>13</v>
      </c>
      <c r="I3846">
        <v>3</v>
      </c>
      <c r="J3846" s="4">
        <v>12.42</v>
      </c>
      <c r="K3846" s="4">
        <v>37.26</v>
      </c>
    </row>
    <row r="3847" spans="1:11" x14ac:dyDescent="0.25">
      <c r="A3847" t="s">
        <v>16</v>
      </c>
      <c r="B3847" t="s">
        <v>17</v>
      </c>
      <c r="C3847" t="s">
        <v>18</v>
      </c>
      <c r="D3847" t="s">
        <v>388</v>
      </c>
      <c r="E3847" s="1">
        <v>42649</v>
      </c>
      <c r="F3847" s="1" t="str">
        <f>TEXT(Sales_tbl[[#This Row],[Order Date]],"MMM")</f>
        <v>Oct</v>
      </c>
      <c r="G3847" s="1" t="str">
        <f>TEXT(Sales_tbl[[#This Row],[Order Date]],"YYY")</f>
        <v>2016</v>
      </c>
      <c r="H3847" t="s">
        <v>20</v>
      </c>
      <c r="I3847">
        <v>10</v>
      </c>
      <c r="J3847" s="4">
        <v>16.32</v>
      </c>
      <c r="K3847" s="4">
        <v>163.19999999999999</v>
      </c>
    </row>
    <row r="3848" spans="1:11" x14ac:dyDescent="0.25">
      <c r="A3848" t="s">
        <v>9</v>
      </c>
      <c r="B3848" t="s">
        <v>14</v>
      </c>
      <c r="C3848" t="s">
        <v>11</v>
      </c>
      <c r="D3848" t="s">
        <v>416</v>
      </c>
      <c r="E3848" s="1">
        <v>42649</v>
      </c>
      <c r="F3848" s="1" t="str">
        <f>TEXT(Sales_tbl[[#This Row],[Order Date]],"MMM")</f>
        <v>Oct</v>
      </c>
      <c r="G3848" s="1" t="str">
        <f>TEXT(Sales_tbl[[#This Row],[Order Date]],"YYY")</f>
        <v>2016</v>
      </c>
      <c r="H3848" t="s">
        <v>20</v>
      </c>
      <c r="I3848">
        <v>8</v>
      </c>
      <c r="J3848" s="4">
        <v>16.32</v>
      </c>
      <c r="K3848" s="4">
        <v>130.56</v>
      </c>
    </row>
    <row r="3849" spans="1:11" x14ac:dyDescent="0.25">
      <c r="A3849" t="s">
        <v>16</v>
      </c>
      <c r="B3849" t="s">
        <v>52</v>
      </c>
      <c r="C3849" t="s">
        <v>18</v>
      </c>
      <c r="D3849" t="s">
        <v>530</v>
      </c>
      <c r="E3849" s="1">
        <v>42649</v>
      </c>
      <c r="F3849" s="1" t="str">
        <f>TEXT(Sales_tbl[[#This Row],[Order Date]],"MMM")</f>
        <v>Oct</v>
      </c>
      <c r="G3849" s="1" t="str">
        <f>TEXT(Sales_tbl[[#This Row],[Order Date]],"YYY")</f>
        <v>2016</v>
      </c>
      <c r="H3849" t="s">
        <v>24</v>
      </c>
      <c r="I3849">
        <v>7</v>
      </c>
      <c r="J3849" s="4">
        <v>17.829999999999998</v>
      </c>
      <c r="K3849" s="4">
        <v>124.80999999999999</v>
      </c>
    </row>
    <row r="3850" spans="1:11" x14ac:dyDescent="0.25">
      <c r="A3850" t="s">
        <v>30</v>
      </c>
      <c r="B3850" t="s">
        <v>14</v>
      </c>
      <c r="C3850" t="s">
        <v>11</v>
      </c>
      <c r="D3850" t="s">
        <v>449</v>
      </c>
      <c r="E3850" s="1">
        <v>42649</v>
      </c>
      <c r="F3850" s="1" t="str">
        <f>TEXT(Sales_tbl[[#This Row],[Order Date]],"MMM")</f>
        <v>Oct</v>
      </c>
      <c r="G3850" s="1" t="str">
        <f>TEXT(Sales_tbl[[#This Row],[Order Date]],"YYY")</f>
        <v>2016</v>
      </c>
      <c r="H3850" t="s">
        <v>24</v>
      </c>
      <c r="I3850">
        <v>1</v>
      </c>
      <c r="J3850" s="4">
        <v>17.829999999999998</v>
      </c>
      <c r="K3850" s="4">
        <v>17.829999999999998</v>
      </c>
    </row>
    <row r="3851" spans="1:11" x14ac:dyDescent="0.25">
      <c r="A3851" t="s">
        <v>25</v>
      </c>
      <c r="B3851" t="s">
        <v>17</v>
      </c>
      <c r="C3851" t="s">
        <v>18</v>
      </c>
      <c r="D3851" t="s">
        <v>424</v>
      </c>
      <c r="E3851" s="1">
        <v>42649</v>
      </c>
      <c r="F3851" s="1" t="str">
        <f>TEXT(Sales_tbl[[#This Row],[Order Date]],"MMM")</f>
        <v>Oct</v>
      </c>
      <c r="G3851" s="1" t="str">
        <f>TEXT(Sales_tbl[[#This Row],[Order Date]],"YYY")</f>
        <v>2016</v>
      </c>
      <c r="H3851" t="s">
        <v>27</v>
      </c>
      <c r="I3851">
        <v>2</v>
      </c>
      <c r="J3851" s="4">
        <v>53.35</v>
      </c>
      <c r="K3851" s="4">
        <v>106.7</v>
      </c>
    </row>
    <row r="3852" spans="1:11" x14ac:dyDescent="0.25">
      <c r="A3852" t="s">
        <v>25</v>
      </c>
      <c r="B3852" t="s">
        <v>52</v>
      </c>
      <c r="C3852" t="s">
        <v>18</v>
      </c>
      <c r="D3852" t="s">
        <v>187</v>
      </c>
      <c r="E3852" s="1">
        <v>42649</v>
      </c>
      <c r="F3852" s="1" t="str">
        <f>TEXT(Sales_tbl[[#This Row],[Order Date]],"MMM")</f>
        <v>Oct</v>
      </c>
      <c r="G3852" s="1" t="str">
        <f>TEXT(Sales_tbl[[#This Row],[Order Date]],"YYY")</f>
        <v>2016</v>
      </c>
      <c r="H3852" t="s">
        <v>13</v>
      </c>
      <c r="I3852">
        <v>4</v>
      </c>
      <c r="J3852" s="4">
        <v>12.42</v>
      </c>
      <c r="K3852" s="4">
        <v>49.68</v>
      </c>
    </row>
    <row r="3853" spans="1:11" x14ac:dyDescent="0.25">
      <c r="A3853" t="s">
        <v>46</v>
      </c>
      <c r="B3853" t="s">
        <v>14</v>
      </c>
      <c r="C3853" t="s">
        <v>11</v>
      </c>
      <c r="D3853" t="s">
        <v>105</v>
      </c>
      <c r="E3853" s="1">
        <v>42649</v>
      </c>
      <c r="F3853" s="1" t="str">
        <f>TEXT(Sales_tbl[[#This Row],[Order Date]],"MMM")</f>
        <v>Oct</v>
      </c>
      <c r="G3853" s="1" t="str">
        <f>TEXT(Sales_tbl[[#This Row],[Order Date]],"YYY")</f>
        <v>2016</v>
      </c>
      <c r="H3853" t="s">
        <v>20</v>
      </c>
      <c r="I3853">
        <v>8</v>
      </c>
      <c r="J3853" s="4">
        <v>16.32</v>
      </c>
      <c r="K3853" s="4">
        <v>130.56</v>
      </c>
    </row>
    <row r="3854" spans="1:11" x14ac:dyDescent="0.25">
      <c r="A3854" t="s">
        <v>9</v>
      </c>
      <c r="B3854" t="s">
        <v>21</v>
      </c>
      <c r="C3854" t="s">
        <v>11</v>
      </c>
      <c r="D3854" t="s">
        <v>475</v>
      </c>
      <c r="E3854" s="1">
        <v>42649</v>
      </c>
      <c r="F3854" s="1" t="str">
        <f>TEXT(Sales_tbl[[#This Row],[Order Date]],"MMM")</f>
        <v>Oct</v>
      </c>
      <c r="G3854" s="1" t="str">
        <f>TEXT(Sales_tbl[[#This Row],[Order Date]],"YYY")</f>
        <v>2016</v>
      </c>
      <c r="H3854" t="s">
        <v>27</v>
      </c>
      <c r="I3854">
        <v>3</v>
      </c>
      <c r="J3854" s="4">
        <v>53.35</v>
      </c>
      <c r="K3854" s="4">
        <v>160.05000000000001</v>
      </c>
    </row>
    <row r="3855" spans="1:11" x14ac:dyDescent="0.25">
      <c r="A3855" t="s">
        <v>25</v>
      </c>
      <c r="B3855" t="s">
        <v>17</v>
      </c>
      <c r="C3855" t="s">
        <v>18</v>
      </c>
      <c r="D3855" t="s">
        <v>238</v>
      </c>
      <c r="E3855" s="1">
        <v>42649</v>
      </c>
      <c r="F3855" s="1" t="str">
        <f>TEXT(Sales_tbl[[#This Row],[Order Date]],"MMM")</f>
        <v>Oct</v>
      </c>
      <c r="G3855" s="1" t="str">
        <f>TEXT(Sales_tbl[[#This Row],[Order Date]],"YYY")</f>
        <v>2016</v>
      </c>
      <c r="H3855" t="s">
        <v>27</v>
      </c>
      <c r="I3855">
        <v>9</v>
      </c>
      <c r="J3855" s="4">
        <v>53.35</v>
      </c>
      <c r="K3855" s="4">
        <v>480.15000000000003</v>
      </c>
    </row>
    <row r="3856" spans="1:11" x14ac:dyDescent="0.25">
      <c r="A3856" t="s">
        <v>25</v>
      </c>
      <c r="B3856" t="s">
        <v>52</v>
      </c>
      <c r="C3856" t="s">
        <v>18</v>
      </c>
      <c r="D3856" t="s">
        <v>127</v>
      </c>
      <c r="E3856" s="1">
        <v>42649</v>
      </c>
      <c r="F3856" s="1" t="str">
        <f>TEXT(Sales_tbl[[#This Row],[Order Date]],"MMM")</f>
        <v>Oct</v>
      </c>
      <c r="G3856" s="1" t="str">
        <f>TEXT(Sales_tbl[[#This Row],[Order Date]],"YYY")</f>
        <v>2016</v>
      </c>
      <c r="H3856" t="s">
        <v>13</v>
      </c>
      <c r="I3856">
        <v>10</v>
      </c>
      <c r="J3856" s="4">
        <v>12.42</v>
      </c>
      <c r="K3856" s="4">
        <v>124.2</v>
      </c>
    </row>
    <row r="3857" spans="1:11" x14ac:dyDescent="0.25">
      <c r="A3857" t="s">
        <v>25</v>
      </c>
      <c r="B3857" t="s">
        <v>17</v>
      </c>
      <c r="C3857" t="s">
        <v>18</v>
      </c>
      <c r="D3857" t="s">
        <v>481</v>
      </c>
      <c r="E3857" s="1">
        <v>42649</v>
      </c>
      <c r="F3857" s="1" t="str">
        <f>TEXT(Sales_tbl[[#This Row],[Order Date]],"MMM")</f>
        <v>Oct</v>
      </c>
      <c r="G3857" s="1" t="str">
        <f>TEXT(Sales_tbl[[#This Row],[Order Date]],"YYY")</f>
        <v>2016</v>
      </c>
      <c r="H3857" t="s">
        <v>24</v>
      </c>
      <c r="I3857">
        <v>1</v>
      </c>
      <c r="J3857" s="4">
        <v>17.829999999999998</v>
      </c>
      <c r="K3857" s="4">
        <v>17.829999999999998</v>
      </c>
    </row>
    <row r="3858" spans="1:11" x14ac:dyDescent="0.25">
      <c r="A3858" t="s">
        <v>9</v>
      </c>
      <c r="B3858" t="s">
        <v>21</v>
      </c>
      <c r="C3858" t="s">
        <v>11</v>
      </c>
      <c r="D3858" t="s">
        <v>514</v>
      </c>
      <c r="E3858" s="1">
        <v>42649</v>
      </c>
      <c r="F3858" s="1" t="str">
        <f>TEXT(Sales_tbl[[#This Row],[Order Date]],"MMM")</f>
        <v>Oct</v>
      </c>
      <c r="G3858" s="1" t="str">
        <f>TEXT(Sales_tbl[[#This Row],[Order Date]],"YYY")</f>
        <v>2016</v>
      </c>
      <c r="H3858" t="s">
        <v>24</v>
      </c>
      <c r="I3858">
        <v>4</v>
      </c>
      <c r="J3858" s="4">
        <v>17.829999999999998</v>
      </c>
      <c r="K3858" s="4">
        <v>71.319999999999993</v>
      </c>
    </row>
    <row r="3859" spans="1:11" x14ac:dyDescent="0.25">
      <c r="A3859" t="s">
        <v>9</v>
      </c>
      <c r="B3859" t="s">
        <v>14</v>
      </c>
      <c r="C3859" t="s">
        <v>11</v>
      </c>
      <c r="D3859" t="s">
        <v>147</v>
      </c>
      <c r="E3859" s="1">
        <v>42650</v>
      </c>
      <c r="F3859" s="1" t="str">
        <f>TEXT(Sales_tbl[[#This Row],[Order Date]],"MMM")</f>
        <v>Oct</v>
      </c>
      <c r="G3859" s="1" t="str">
        <f>TEXT(Sales_tbl[[#This Row],[Order Date]],"YYY")</f>
        <v>2016</v>
      </c>
      <c r="H3859" t="s">
        <v>27</v>
      </c>
      <c r="I3859">
        <v>1</v>
      </c>
      <c r="J3859" s="4">
        <v>53.35</v>
      </c>
      <c r="K3859" s="4">
        <v>53.35</v>
      </c>
    </row>
    <row r="3860" spans="1:11" x14ac:dyDescent="0.25">
      <c r="A3860" t="s">
        <v>30</v>
      </c>
      <c r="B3860" t="s">
        <v>10</v>
      </c>
      <c r="C3860" t="s">
        <v>11</v>
      </c>
      <c r="D3860" t="s">
        <v>409</v>
      </c>
      <c r="E3860" s="1">
        <v>42650</v>
      </c>
      <c r="F3860" s="1" t="str">
        <f>TEXT(Sales_tbl[[#This Row],[Order Date]],"MMM")</f>
        <v>Oct</v>
      </c>
      <c r="G3860" s="1" t="str">
        <f>TEXT(Sales_tbl[[#This Row],[Order Date]],"YYY")</f>
        <v>2016</v>
      </c>
      <c r="H3860" t="s">
        <v>13</v>
      </c>
      <c r="I3860">
        <v>8</v>
      </c>
      <c r="J3860" s="4">
        <v>12.42</v>
      </c>
      <c r="K3860" s="4">
        <v>99.36</v>
      </c>
    </row>
    <row r="3861" spans="1:11" x14ac:dyDescent="0.25">
      <c r="A3861" t="s">
        <v>9</v>
      </c>
      <c r="B3861" t="s">
        <v>14</v>
      </c>
      <c r="C3861" t="s">
        <v>11</v>
      </c>
      <c r="D3861" t="s">
        <v>452</v>
      </c>
      <c r="E3861" s="1">
        <v>42650</v>
      </c>
      <c r="F3861" s="1" t="str">
        <f>TEXT(Sales_tbl[[#This Row],[Order Date]],"MMM")</f>
        <v>Oct</v>
      </c>
      <c r="G3861" s="1" t="str">
        <f>TEXT(Sales_tbl[[#This Row],[Order Date]],"YYY")</f>
        <v>2016</v>
      </c>
      <c r="H3861" t="s">
        <v>13</v>
      </c>
      <c r="I3861">
        <v>2</v>
      </c>
      <c r="J3861" s="4">
        <v>12.42</v>
      </c>
      <c r="K3861" s="4">
        <v>24.84</v>
      </c>
    </row>
    <row r="3862" spans="1:11" x14ac:dyDescent="0.25">
      <c r="A3862" t="s">
        <v>30</v>
      </c>
      <c r="B3862" t="s">
        <v>10</v>
      </c>
      <c r="C3862" t="s">
        <v>11</v>
      </c>
      <c r="D3862" t="s">
        <v>159</v>
      </c>
      <c r="E3862" s="1">
        <v>42650</v>
      </c>
      <c r="F3862" s="1" t="str">
        <f>TEXT(Sales_tbl[[#This Row],[Order Date]],"MMM")</f>
        <v>Oct</v>
      </c>
      <c r="G3862" s="1" t="str">
        <f>TEXT(Sales_tbl[[#This Row],[Order Date]],"YYY")</f>
        <v>2016</v>
      </c>
      <c r="H3862" t="s">
        <v>13</v>
      </c>
      <c r="I3862">
        <v>8</v>
      </c>
      <c r="J3862" s="4">
        <v>12.42</v>
      </c>
      <c r="K3862" s="4">
        <v>99.36</v>
      </c>
    </row>
    <row r="3863" spans="1:11" x14ac:dyDescent="0.25">
      <c r="A3863" t="s">
        <v>25</v>
      </c>
      <c r="B3863" t="s">
        <v>52</v>
      </c>
      <c r="C3863" t="s">
        <v>18</v>
      </c>
      <c r="D3863" t="s">
        <v>53</v>
      </c>
      <c r="E3863" s="1">
        <v>42650</v>
      </c>
      <c r="F3863" s="1" t="str">
        <f>TEXT(Sales_tbl[[#This Row],[Order Date]],"MMM")</f>
        <v>Oct</v>
      </c>
      <c r="G3863" s="1" t="str">
        <f>TEXT(Sales_tbl[[#This Row],[Order Date]],"YYY")</f>
        <v>2016</v>
      </c>
      <c r="H3863" t="s">
        <v>24</v>
      </c>
      <c r="I3863">
        <v>9</v>
      </c>
      <c r="J3863" s="4">
        <v>17.829999999999998</v>
      </c>
      <c r="K3863" s="4">
        <v>160.46999999999997</v>
      </c>
    </row>
    <row r="3864" spans="1:11" x14ac:dyDescent="0.25">
      <c r="A3864" t="s">
        <v>9</v>
      </c>
      <c r="B3864" t="s">
        <v>21</v>
      </c>
      <c r="C3864" t="s">
        <v>11</v>
      </c>
      <c r="D3864" t="s">
        <v>22</v>
      </c>
      <c r="E3864" s="1">
        <v>42650</v>
      </c>
      <c r="F3864" s="1" t="str">
        <f>TEXT(Sales_tbl[[#This Row],[Order Date]],"MMM")</f>
        <v>Oct</v>
      </c>
      <c r="G3864" s="1" t="str">
        <f>TEXT(Sales_tbl[[#This Row],[Order Date]],"YYY")</f>
        <v>2016</v>
      </c>
      <c r="H3864" t="s">
        <v>24</v>
      </c>
      <c r="I3864">
        <v>9</v>
      </c>
      <c r="J3864" s="4">
        <v>17.829999999999998</v>
      </c>
      <c r="K3864" s="4">
        <v>160.46999999999997</v>
      </c>
    </row>
    <row r="3865" spans="1:11" x14ac:dyDescent="0.25">
      <c r="A3865" t="s">
        <v>25</v>
      </c>
      <c r="B3865" t="s">
        <v>17</v>
      </c>
      <c r="C3865" t="s">
        <v>18</v>
      </c>
      <c r="D3865" t="s">
        <v>125</v>
      </c>
      <c r="E3865" s="1">
        <v>42650</v>
      </c>
      <c r="F3865" s="1" t="str">
        <f>TEXT(Sales_tbl[[#This Row],[Order Date]],"MMM")</f>
        <v>Oct</v>
      </c>
      <c r="G3865" s="1" t="str">
        <f>TEXT(Sales_tbl[[#This Row],[Order Date]],"YYY")</f>
        <v>2016</v>
      </c>
      <c r="H3865" t="s">
        <v>24</v>
      </c>
      <c r="I3865">
        <v>5</v>
      </c>
      <c r="J3865" s="4">
        <v>17.829999999999998</v>
      </c>
      <c r="K3865" s="4">
        <v>89.149999999999991</v>
      </c>
    </row>
    <row r="3866" spans="1:11" x14ac:dyDescent="0.25">
      <c r="A3866" t="s">
        <v>46</v>
      </c>
      <c r="B3866" t="s">
        <v>10</v>
      </c>
      <c r="C3866" t="s">
        <v>11</v>
      </c>
      <c r="D3866" t="s">
        <v>165</v>
      </c>
      <c r="E3866" s="1">
        <v>42650</v>
      </c>
      <c r="F3866" s="1" t="str">
        <f>TEXT(Sales_tbl[[#This Row],[Order Date]],"MMM")</f>
        <v>Oct</v>
      </c>
      <c r="G3866" s="1" t="str">
        <f>TEXT(Sales_tbl[[#This Row],[Order Date]],"YYY")</f>
        <v>2016</v>
      </c>
      <c r="H3866" t="s">
        <v>20</v>
      </c>
      <c r="I3866">
        <v>10</v>
      </c>
      <c r="J3866" s="4">
        <v>16.32</v>
      </c>
      <c r="K3866" s="4">
        <v>163.19999999999999</v>
      </c>
    </row>
    <row r="3867" spans="1:11" x14ac:dyDescent="0.25">
      <c r="A3867" t="s">
        <v>46</v>
      </c>
      <c r="B3867" t="s">
        <v>21</v>
      </c>
      <c r="C3867" t="s">
        <v>11</v>
      </c>
      <c r="D3867" t="s">
        <v>459</v>
      </c>
      <c r="E3867" s="1">
        <v>42650</v>
      </c>
      <c r="F3867" s="1" t="str">
        <f>TEXT(Sales_tbl[[#This Row],[Order Date]],"MMM")</f>
        <v>Oct</v>
      </c>
      <c r="G3867" s="1" t="str">
        <f>TEXT(Sales_tbl[[#This Row],[Order Date]],"YYY")</f>
        <v>2016</v>
      </c>
      <c r="H3867" t="s">
        <v>13</v>
      </c>
      <c r="I3867">
        <v>3</v>
      </c>
      <c r="J3867" s="4">
        <v>12.42</v>
      </c>
      <c r="K3867" s="4">
        <v>37.26</v>
      </c>
    </row>
    <row r="3868" spans="1:11" x14ac:dyDescent="0.25">
      <c r="A3868" t="s">
        <v>25</v>
      </c>
      <c r="B3868" t="s">
        <v>34</v>
      </c>
      <c r="C3868" t="s">
        <v>18</v>
      </c>
      <c r="D3868" t="s">
        <v>458</v>
      </c>
      <c r="E3868" s="1">
        <v>42650</v>
      </c>
      <c r="F3868" s="1" t="str">
        <f>TEXT(Sales_tbl[[#This Row],[Order Date]],"MMM")</f>
        <v>Oct</v>
      </c>
      <c r="G3868" s="1" t="str">
        <f>TEXT(Sales_tbl[[#This Row],[Order Date]],"YYY")</f>
        <v>2016</v>
      </c>
      <c r="H3868" t="s">
        <v>24</v>
      </c>
      <c r="I3868">
        <v>10</v>
      </c>
      <c r="J3868" s="4">
        <v>17.829999999999998</v>
      </c>
      <c r="K3868" s="4">
        <v>178.29999999999998</v>
      </c>
    </row>
    <row r="3869" spans="1:11" x14ac:dyDescent="0.25">
      <c r="A3869" t="s">
        <v>25</v>
      </c>
      <c r="B3869" t="s">
        <v>52</v>
      </c>
      <c r="C3869" t="s">
        <v>18</v>
      </c>
      <c r="D3869" t="s">
        <v>365</v>
      </c>
      <c r="E3869" s="1">
        <v>42650</v>
      </c>
      <c r="F3869" s="1" t="str">
        <f>TEXT(Sales_tbl[[#This Row],[Order Date]],"MMM")</f>
        <v>Oct</v>
      </c>
      <c r="G3869" s="1" t="str">
        <f>TEXT(Sales_tbl[[#This Row],[Order Date]],"YYY")</f>
        <v>2016</v>
      </c>
      <c r="H3869" t="s">
        <v>27</v>
      </c>
      <c r="I3869">
        <v>9</v>
      </c>
      <c r="J3869" s="4">
        <v>53.35</v>
      </c>
      <c r="K3869" s="4">
        <v>480.15000000000003</v>
      </c>
    </row>
    <row r="3870" spans="1:11" x14ac:dyDescent="0.25">
      <c r="A3870" t="s">
        <v>9</v>
      </c>
      <c r="B3870" t="s">
        <v>14</v>
      </c>
      <c r="C3870" t="s">
        <v>11</v>
      </c>
      <c r="D3870" t="s">
        <v>516</v>
      </c>
      <c r="E3870" s="1">
        <v>42650</v>
      </c>
      <c r="F3870" s="1" t="str">
        <f>TEXT(Sales_tbl[[#This Row],[Order Date]],"MMM")</f>
        <v>Oct</v>
      </c>
      <c r="G3870" s="1" t="str">
        <f>TEXT(Sales_tbl[[#This Row],[Order Date]],"YYY")</f>
        <v>2016</v>
      </c>
      <c r="H3870" t="s">
        <v>24</v>
      </c>
      <c r="I3870">
        <v>9</v>
      </c>
      <c r="J3870" s="4">
        <v>17.829999999999998</v>
      </c>
      <c r="K3870" s="4">
        <v>160.46999999999997</v>
      </c>
    </row>
    <row r="3871" spans="1:11" x14ac:dyDescent="0.25">
      <c r="A3871" t="s">
        <v>9</v>
      </c>
      <c r="B3871" t="s">
        <v>68</v>
      </c>
      <c r="C3871" t="s">
        <v>11</v>
      </c>
      <c r="D3871" t="s">
        <v>137</v>
      </c>
      <c r="E3871" s="1">
        <v>42650</v>
      </c>
      <c r="F3871" s="1" t="str">
        <f>TEXT(Sales_tbl[[#This Row],[Order Date]],"MMM")</f>
        <v>Oct</v>
      </c>
      <c r="G3871" s="1" t="str">
        <f>TEXT(Sales_tbl[[#This Row],[Order Date]],"YYY")</f>
        <v>2016</v>
      </c>
      <c r="H3871" t="s">
        <v>13</v>
      </c>
      <c r="I3871">
        <v>2</v>
      </c>
      <c r="J3871" s="4">
        <v>12.42</v>
      </c>
      <c r="K3871" s="4">
        <v>24.84</v>
      </c>
    </row>
    <row r="3872" spans="1:11" x14ac:dyDescent="0.25">
      <c r="A3872" t="s">
        <v>16</v>
      </c>
      <c r="B3872" t="s">
        <v>17</v>
      </c>
      <c r="C3872" t="s">
        <v>18</v>
      </c>
      <c r="D3872" t="s">
        <v>37</v>
      </c>
      <c r="E3872" s="1">
        <v>42650</v>
      </c>
      <c r="F3872" s="1" t="str">
        <f>TEXT(Sales_tbl[[#This Row],[Order Date]],"MMM")</f>
        <v>Oct</v>
      </c>
      <c r="G3872" s="1" t="str">
        <f>TEXT(Sales_tbl[[#This Row],[Order Date]],"YYY")</f>
        <v>2016</v>
      </c>
      <c r="H3872" t="s">
        <v>27</v>
      </c>
      <c r="I3872">
        <v>9</v>
      </c>
      <c r="J3872" s="4">
        <v>53.35</v>
      </c>
      <c r="K3872" s="4">
        <v>480.15000000000003</v>
      </c>
    </row>
    <row r="3873" spans="1:11" x14ac:dyDescent="0.25">
      <c r="A3873" t="s">
        <v>46</v>
      </c>
      <c r="B3873" t="s">
        <v>10</v>
      </c>
      <c r="C3873" t="s">
        <v>11</v>
      </c>
      <c r="D3873" t="s">
        <v>408</v>
      </c>
      <c r="E3873" s="1">
        <v>42650</v>
      </c>
      <c r="F3873" s="1" t="str">
        <f>TEXT(Sales_tbl[[#This Row],[Order Date]],"MMM")</f>
        <v>Oct</v>
      </c>
      <c r="G3873" s="1" t="str">
        <f>TEXT(Sales_tbl[[#This Row],[Order Date]],"YYY")</f>
        <v>2016</v>
      </c>
      <c r="H3873" t="s">
        <v>20</v>
      </c>
      <c r="I3873">
        <v>8</v>
      </c>
      <c r="J3873" s="4">
        <v>16.32</v>
      </c>
      <c r="K3873" s="4">
        <v>130.56</v>
      </c>
    </row>
    <row r="3874" spans="1:11" x14ac:dyDescent="0.25">
      <c r="A3874" t="s">
        <v>16</v>
      </c>
      <c r="B3874" t="s">
        <v>52</v>
      </c>
      <c r="C3874" t="s">
        <v>18</v>
      </c>
      <c r="D3874" t="s">
        <v>187</v>
      </c>
      <c r="E3874" s="1">
        <v>42650</v>
      </c>
      <c r="F3874" s="1" t="str">
        <f>TEXT(Sales_tbl[[#This Row],[Order Date]],"MMM")</f>
        <v>Oct</v>
      </c>
      <c r="G3874" s="1" t="str">
        <f>TEXT(Sales_tbl[[#This Row],[Order Date]],"YYY")</f>
        <v>2016</v>
      </c>
      <c r="H3874" t="s">
        <v>27</v>
      </c>
      <c r="I3874">
        <v>6</v>
      </c>
      <c r="J3874" s="4">
        <v>53.35</v>
      </c>
      <c r="K3874" s="4">
        <v>320.10000000000002</v>
      </c>
    </row>
    <row r="3875" spans="1:11" x14ac:dyDescent="0.25">
      <c r="A3875" t="s">
        <v>25</v>
      </c>
      <c r="B3875" t="s">
        <v>122</v>
      </c>
      <c r="C3875" t="s">
        <v>18</v>
      </c>
      <c r="D3875" t="s">
        <v>421</v>
      </c>
      <c r="E3875" s="1">
        <v>42650</v>
      </c>
      <c r="F3875" s="1" t="str">
        <f>TEXT(Sales_tbl[[#This Row],[Order Date]],"MMM")</f>
        <v>Oct</v>
      </c>
      <c r="G3875" s="1" t="str">
        <f>TEXT(Sales_tbl[[#This Row],[Order Date]],"YYY")</f>
        <v>2016</v>
      </c>
      <c r="H3875" t="s">
        <v>27</v>
      </c>
      <c r="I3875">
        <v>7</v>
      </c>
      <c r="J3875" s="4">
        <v>53.35</v>
      </c>
      <c r="K3875" s="4">
        <v>373.45</v>
      </c>
    </row>
    <row r="3876" spans="1:11" x14ac:dyDescent="0.25">
      <c r="A3876" t="s">
        <v>25</v>
      </c>
      <c r="B3876" t="s">
        <v>17</v>
      </c>
      <c r="C3876" t="s">
        <v>18</v>
      </c>
      <c r="D3876" t="s">
        <v>403</v>
      </c>
      <c r="E3876" s="1">
        <v>42651</v>
      </c>
      <c r="F3876" s="1" t="str">
        <f>TEXT(Sales_tbl[[#This Row],[Order Date]],"MMM")</f>
        <v>Oct</v>
      </c>
      <c r="G3876" s="1" t="str">
        <f>TEXT(Sales_tbl[[#This Row],[Order Date]],"YYY")</f>
        <v>2016</v>
      </c>
      <c r="H3876" t="s">
        <v>24</v>
      </c>
      <c r="I3876">
        <v>2</v>
      </c>
      <c r="J3876" s="4">
        <v>17.829999999999998</v>
      </c>
      <c r="K3876" s="4">
        <v>35.659999999999997</v>
      </c>
    </row>
    <row r="3877" spans="1:11" x14ac:dyDescent="0.25">
      <c r="A3877" t="s">
        <v>16</v>
      </c>
      <c r="B3877" t="s">
        <v>17</v>
      </c>
      <c r="C3877" t="s">
        <v>18</v>
      </c>
      <c r="D3877" t="s">
        <v>326</v>
      </c>
      <c r="E3877" s="1">
        <v>42651</v>
      </c>
      <c r="F3877" s="1" t="str">
        <f>TEXT(Sales_tbl[[#This Row],[Order Date]],"MMM")</f>
        <v>Oct</v>
      </c>
      <c r="G3877" s="1" t="str">
        <f>TEXT(Sales_tbl[[#This Row],[Order Date]],"YYY")</f>
        <v>2016</v>
      </c>
      <c r="H3877" t="s">
        <v>20</v>
      </c>
      <c r="I3877">
        <v>4</v>
      </c>
      <c r="J3877" s="4">
        <v>16.32</v>
      </c>
      <c r="K3877" s="4">
        <v>65.28</v>
      </c>
    </row>
    <row r="3878" spans="1:11" x14ac:dyDescent="0.25">
      <c r="A3878" t="s">
        <v>25</v>
      </c>
      <c r="B3878" t="s">
        <v>52</v>
      </c>
      <c r="C3878" t="s">
        <v>18</v>
      </c>
      <c r="D3878" t="s">
        <v>86</v>
      </c>
      <c r="E3878" s="1">
        <v>42651</v>
      </c>
      <c r="F3878" s="1" t="str">
        <f>TEXT(Sales_tbl[[#This Row],[Order Date]],"MMM")</f>
        <v>Oct</v>
      </c>
      <c r="G3878" s="1" t="str">
        <f>TEXT(Sales_tbl[[#This Row],[Order Date]],"YYY")</f>
        <v>2016</v>
      </c>
      <c r="H3878" t="s">
        <v>27</v>
      </c>
      <c r="I3878">
        <v>4</v>
      </c>
      <c r="J3878" s="4">
        <v>53.35</v>
      </c>
      <c r="K3878" s="4">
        <v>213.4</v>
      </c>
    </row>
    <row r="3879" spans="1:11" x14ac:dyDescent="0.25">
      <c r="A3879" t="s">
        <v>46</v>
      </c>
      <c r="B3879" t="s">
        <v>14</v>
      </c>
      <c r="C3879" t="s">
        <v>11</v>
      </c>
      <c r="D3879" t="s">
        <v>242</v>
      </c>
      <c r="E3879" s="1">
        <v>42651</v>
      </c>
      <c r="F3879" s="1" t="str">
        <f>TEXT(Sales_tbl[[#This Row],[Order Date]],"MMM")</f>
        <v>Oct</v>
      </c>
      <c r="G3879" s="1" t="str">
        <f>TEXT(Sales_tbl[[#This Row],[Order Date]],"YYY")</f>
        <v>2016</v>
      </c>
      <c r="H3879" t="s">
        <v>20</v>
      </c>
      <c r="I3879">
        <v>6</v>
      </c>
      <c r="J3879" s="4">
        <v>16.32</v>
      </c>
      <c r="K3879" s="4">
        <v>97.92</v>
      </c>
    </row>
    <row r="3880" spans="1:11" x14ac:dyDescent="0.25">
      <c r="A3880" t="s">
        <v>25</v>
      </c>
      <c r="B3880" t="s">
        <v>17</v>
      </c>
      <c r="C3880" t="s">
        <v>18</v>
      </c>
      <c r="D3880" t="s">
        <v>153</v>
      </c>
      <c r="E3880" s="1">
        <v>42651</v>
      </c>
      <c r="F3880" s="1" t="str">
        <f>TEXT(Sales_tbl[[#This Row],[Order Date]],"MMM")</f>
        <v>Oct</v>
      </c>
      <c r="G3880" s="1" t="str">
        <f>TEXT(Sales_tbl[[#This Row],[Order Date]],"YYY")</f>
        <v>2016</v>
      </c>
      <c r="H3880" t="s">
        <v>13</v>
      </c>
      <c r="I3880">
        <v>10</v>
      </c>
      <c r="J3880" s="4">
        <v>12.42</v>
      </c>
      <c r="K3880" s="4">
        <v>124.2</v>
      </c>
    </row>
    <row r="3881" spans="1:11" x14ac:dyDescent="0.25">
      <c r="A3881" t="s">
        <v>16</v>
      </c>
      <c r="B3881" t="s">
        <v>52</v>
      </c>
      <c r="C3881" t="s">
        <v>18</v>
      </c>
      <c r="D3881" t="s">
        <v>67</v>
      </c>
      <c r="E3881" s="1">
        <v>42651</v>
      </c>
      <c r="F3881" s="1" t="str">
        <f>TEXT(Sales_tbl[[#This Row],[Order Date]],"MMM")</f>
        <v>Oct</v>
      </c>
      <c r="G3881" s="1" t="str">
        <f>TEXT(Sales_tbl[[#This Row],[Order Date]],"YYY")</f>
        <v>2016</v>
      </c>
      <c r="H3881" t="s">
        <v>13</v>
      </c>
      <c r="I3881">
        <v>10</v>
      </c>
      <c r="J3881" s="4">
        <v>12.42</v>
      </c>
      <c r="K3881" s="4">
        <v>124.2</v>
      </c>
    </row>
    <row r="3882" spans="1:11" x14ac:dyDescent="0.25">
      <c r="A3882" t="s">
        <v>16</v>
      </c>
      <c r="B3882" t="s">
        <v>52</v>
      </c>
      <c r="C3882" t="s">
        <v>18</v>
      </c>
      <c r="D3882" t="s">
        <v>53</v>
      </c>
      <c r="E3882" s="1">
        <v>42651</v>
      </c>
      <c r="F3882" s="1" t="str">
        <f>TEXT(Sales_tbl[[#This Row],[Order Date]],"MMM")</f>
        <v>Oct</v>
      </c>
      <c r="G3882" s="1" t="str">
        <f>TEXT(Sales_tbl[[#This Row],[Order Date]],"YYY")</f>
        <v>2016</v>
      </c>
      <c r="H3882" t="s">
        <v>13</v>
      </c>
      <c r="I3882">
        <v>2</v>
      </c>
      <c r="J3882" s="4">
        <v>12.42</v>
      </c>
      <c r="K3882" s="4">
        <v>24.84</v>
      </c>
    </row>
    <row r="3883" spans="1:11" x14ac:dyDescent="0.25">
      <c r="A3883" t="s">
        <v>9</v>
      </c>
      <c r="B3883" t="s">
        <v>10</v>
      </c>
      <c r="C3883" t="s">
        <v>11</v>
      </c>
      <c r="D3883" t="s">
        <v>367</v>
      </c>
      <c r="E3883" s="1">
        <v>42651</v>
      </c>
      <c r="F3883" s="1" t="str">
        <f>TEXT(Sales_tbl[[#This Row],[Order Date]],"MMM")</f>
        <v>Oct</v>
      </c>
      <c r="G3883" s="1" t="str">
        <f>TEXT(Sales_tbl[[#This Row],[Order Date]],"YYY")</f>
        <v>2016</v>
      </c>
      <c r="H3883" t="s">
        <v>13</v>
      </c>
      <c r="I3883">
        <v>9</v>
      </c>
      <c r="J3883" s="4">
        <v>12.42</v>
      </c>
      <c r="K3883" s="4">
        <v>111.78</v>
      </c>
    </row>
    <row r="3884" spans="1:11" x14ac:dyDescent="0.25">
      <c r="A3884" t="s">
        <v>9</v>
      </c>
      <c r="B3884" t="s">
        <v>68</v>
      </c>
      <c r="C3884" t="s">
        <v>11</v>
      </c>
      <c r="D3884" t="s">
        <v>195</v>
      </c>
      <c r="E3884" s="1">
        <v>42651</v>
      </c>
      <c r="F3884" s="1" t="str">
        <f>TEXT(Sales_tbl[[#This Row],[Order Date]],"MMM")</f>
        <v>Oct</v>
      </c>
      <c r="G3884" s="1" t="str">
        <f>TEXT(Sales_tbl[[#This Row],[Order Date]],"YYY")</f>
        <v>2016</v>
      </c>
      <c r="H3884" t="s">
        <v>13</v>
      </c>
      <c r="I3884">
        <v>4</v>
      </c>
      <c r="J3884" s="4">
        <v>12.42</v>
      </c>
      <c r="K3884" s="4">
        <v>49.68</v>
      </c>
    </row>
    <row r="3885" spans="1:11" x14ac:dyDescent="0.25">
      <c r="A3885" t="s">
        <v>9</v>
      </c>
      <c r="B3885" t="s">
        <v>21</v>
      </c>
      <c r="C3885" t="s">
        <v>11</v>
      </c>
      <c r="D3885" t="s">
        <v>518</v>
      </c>
      <c r="E3885" s="1">
        <v>42651</v>
      </c>
      <c r="F3885" s="1" t="str">
        <f>TEXT(Sales_tbl[[#This Row],[Order Date]],"MMM")</f>
        <v>Oct</v>
      </c>
      <c r="G3885" s="1" t="str">
        <f>TEXT(Sales_tbl[[#This Row],[Order Date]],"YYY")</f>
        <v>2016</v>
      </c>
      <c r="H3885" t="s">
        <v>13</v>
      </c>
      <c r="I3885">
        <v>3</v>
      </c>
      <c r="J3885" s="4">
        <v>12.42</v>
      </c>
      <c r="K3885" s="4">
        <v>37.26</v>
      </c>
    </row>
    <row r="3886" spans="1:11" x14ac:dyDescent="0.25">
      <c r="A3886" t="s">
        <v>16</v>
      </c>
      <c r="B3886" t="s">
        <v>52</v>
      </c>
      <c r="C3886" t="s">
        <v>18</v>
      </c>
      <c r="D3886" t="s">
        <v>53</v>
      </c>
      <c r="E3886" s="1">
        <v>42651</v>
      </c>
      <c r="F3886" s="1" t="str">
        <f>TEXT(Sales_tbl[[#This Row],[Order Date]],"MMM")</f>
        <v>Oct</v>
      </c>
      <c r="G3886" s="1" t="str">
        <f>TEXT(Sales_tbl[[#This Row],[Order Date]],"YYY")</f>
        <v>2016</v>
      </c>
      <c r="H3886" t="s">
        <v>13</v>
      </c>
      <c r="I3886">
        <v>9</v>
      </c>
      <c r="J3886" s="4">
        <v>12.42</v>
      </c>
      <c r="K3886" s="4">
        <v>111.78</v>
      </c>
    </row>
    <row r="3887" spans="1:11" x14ac:dyDescent="0.25">
      <c r="A3887" t="s">
        <v>9</v>
      </c>
      <c r="B3887" t="s">
        <v>14</v>
      </c>
      <c r="C3887" t="s">
        <v>11</v>
      </c>
      <c r="D3887" t="s">
        <v>499</v>
      </c>
      <c r="E3887" s="1">
        <v>42651</v>
      </c>
      <c r="F3887" s="1" t="str">
        <f>TEXT(Sales_tbl[[#This Row],[Order Date]],"MMM")</f>
        <v>Oct</v>
      </c>
      <c r="G3887" s="1" t="str">
        <f>TEXT(Sales_tbl[[#This Row],[Order Date]],"YYY")</f>
        <v>2016</v>
      </c>
      <c r="H3887" t="s">
        <v>13</v>
      </c>
      <c r="I3887">
        <v>6</v>
      </c>
      <c r="J3887" s="4">
        <v>12.42</v>
      </c>
      <c r="K3887" s="4">
        <v>74.52</v>
      </c>
    </row>
    <row r="3888" spans="1:11" x14ac:dyDescent="0.25">
      <c r="A3888" t="s">
        <v>25</v>
      </c>
      <c r="B3888" t="s">
        <v>17</v>
      </c>
      <c r="C3888" t="s">
        <v>18</v>
      </c>
      <c r="D3888" t="s">
        <v>197</v>
      </c>
      <c r="E3888" s="1">
        <v>42651</v>
      </c>
      <c r="F3888" s="1" t="str">
        <f>TEXT(Sales_tbl[[#This Row],[Order Date]],"MMM")</f>
        <v>Oct</v>
      </c>
      <c r="G3888" s="1" t="str">
        <f>TEXT(Sales_tbl[[#This Row],[Order Date]],"YYY")</f>
        <v>2016</v>
      </c>
      <c r="H3888" t="s">
        <v>24</v>
      </c>
      <c r="I3888">
        <v>9</v>
      </c>
      <c r="J3888" s="4">
        <v>17.829999999999998</v>
      </c>
      <c r="K3888" s="4">
        <v>160.46999999999997</v>
      </c>
    </row>
    <row r="3889" spans="1:11" x14ac:dyDescent="0.25">
      <c r="A3889" t="s">
        <v>9</v>
      </c>
      <c r="B3889" t="s">
        <v>14</v>
      </c>
      <c r="C3889" t="s">
        <v>11</v>
      </c>
      <c r="D3889" t="s">
        <v>134</v>
      </c>
      <c r="E3889" s="1">
        <v>42651</v>
      </c>
      <c r="F3889" s="1" t="str">
        <f>TEXT(Sales_tbl[[#This Row],[Order Date]],"MMM")</f>
        <v>Oct</v>
      </c>
      <c r="G3889" s="1" t="str">
        <f>TEXT(Sales_tbl[[#This Row],[Order Date]],"YYY")</f>
        <v>2016</v>
      </c>
      <c r="H3889" t="s">
        <v>24</v>
      </c>
      <c r="I3889">
        <v>2</v>
      </c>
      <c r="J3889" s="4">
        <v>17.829999999999998</v>
      </c>
      <c r="K3889" s="4">
        <v>35.659999999999997</v>
      </c>
    </row>
    <row r="3890" spans="1:11" x14ac:dyDescent="0.25">
      <c r="A3890" t="s">
        <v>9</v>
      </c>
      <c r="B3890" t="s">
        <v>10</v>
      </c>
      <c r="C3890" t="s">
        <v>11</v>
      </c>
      <c r="D3890" t="s">
        <v>36</v>
      </c>
      <c r="E3890" s="1">
        <v>42651</v>
      </c>
      <c r="F3890" s="1" t="str">
        <f>TEXT(Sales_tbl[[#This Row],[Order Date]],"MMM")</f>
        <v>Oct</v>
      </c>
      <c r="G3890" s="1" t="str">
        <f>TEXT(Sales_tbl[[#This Row],[Order Date]],"YYY")</f>
        <v>2016</v>
      </c>
      <c r="H3890" t="s">
        <v>20</v>
      </c>
      <c r="I3890">
        <v>6</v>
      </c>
      <c r="J3890" s="4">
        <v>16.32</v>
      </c>
      <c r="K3890" s="4">
        <v>97.92</v>
      </c>
    </row>
    <row r="3891" spans="1:11" x14ac:dyDescent="0.25">
      <c r="A3891" t="s">
        <v>30</v>
      </c>
      <c r="B3891" t="s">
        <v>68</v>
      </c>
      <c r="C3891" t="s">
        <v>11</v>
      </c>
      <c r="D3891" t="s">
        <v>445</v>
      </c>
      <c r="E3891" s="1">
        <v>42651</v>
      </c>
      <c r="F3891" s="1" t="str">
        <f>TEXT(Sales_tbl[[#This Row],[Order Date]],"MMM")</f>
        <v>Oct</v>
      </c>
      <c r="G3891" s="1" t="str">
        <f>TEXT(Sales_tbl[[#This Row],[Order Date]],"YYY")</f>
        <v>2016</v>
      </c>
      <c r="H3891" t="s">
        <v>27</v>
      </c>
      <c r="I3891">
        <v>9</v>
      </c>
      <c r="J3891" s="4">
        <v>53.35</v>
      </c>
      <c r="K3891" s="4">
        <v>480.15000000000003</v>
      </c>
    </row>
    <row r="3892" spans="1:11" x14ac:dyDescent="0.25">
      <c r="A3892" t="s">
        <v>30</v>
      </c>
      <c r="B3892" t="s">
        <v>14</v>
      </c>
      <c r="C3892" t="s">
        <v>11</v>
      </c>
      <c r="D3892" t="s">
        <v>449</v>
      </c>
      <c r="E3892" s="1">
        <v>42651</v>
      </c>
      <c r="F3892" s="1" t="str">
        <f>TEXT(Sales_tbl[[#This Row],[Order Date]],"MMM")</f>
        <v>Oct</v>
      </c>
      <c r="G3892" s="1" t="str">
        <f>TEXT(Sales_tbl[[#This Row],[Order Date]],"YYY")</f>
        <v>2016</v>
      </c>
      <c r="H3892" t="s">
        <v>20</v>
      </c>
      <c r="I3892">
        <v>3</v>
      </c>
      <c r="J3892" s="4">
        <v>16.32</v>
      </c>
      <c r="K3892" s="4">
        <v>48.96</v>
      </c>
    </row>
    <row r="3893" spans="1:11" x14ac:dyDescent="0.25">
      <c r="A3893" t="s">
        <v>9</v>
      </c>
      <c r="B3893" t="s">
        <v>10</v>
      </c>
      <c r="C3893" t="s">
        <v>11</v>
      </c>
      <c r="D3893" t="s">
        <v>433</v>
      </c>
      <c r="E3893" s="1">
        <v>42651</v>
      </c>
      <c r="F3893" s="1" t="str">
        <f>TEXT(Sales_tbl[[#This Row],[Order Date]],"MMM")</f>
        <v>Oct</v>
      </c>
      <c r="G3893" s="1" t="str">
        <f>TEXT(Sales_tbl[[#This Row],[Order Date]],"YYY")</f>
        <v>2016</v>
      </c>
      <c r="H3893" t="s">
        <v>13</v>
      </c>
      <c r="I3893">
        <v>4</v>
      </c>
      <c r="J3893" s="4">
        <v>12.42</v>
      </c>
      <c r="K3893" s="4">
        <v>49.68</v>
      </c>
    </row>
    <row r="3894" spans="1:11" x14ac:dyDescent="0.25">
      <c r="A3894" t="s">
        <v>25</v>
      </c>
      <c r="B3894" t="s">
        <v>34</v>
      </c>
      <c r="C3894" t="s">
        <v>18</v>
      </c>
      <c r="D3894" t="s">
        <v>551</v>
      </c>
      <c r="E3894" s="1">
        <v>42652</v>
      </c>
      <c r="F3894" s="1" t="str">
        <f>TEXT(Sales_tbl[[#This Row],[Order Date]],"MMM")</f>
        <v>Oct</v>
      </c>
      <c r="G3894" s="1" t="str">
        <f>TEXT(Sales_tbl[[#This Row],[Order Date]],"YYY")</f>
        <v>2016</v>
      </c>
      <c r="H3894" t="s">
        <v>13</v>
      </c>
      <c r="I3894">
        <v>4</v>
      </c>
      <c r="J3894" s="4">
        <v>12.42</v>
      </c>
      <c r="K3894" s="4">
        <v>49.68</v>
      </c>
    </row>
    <row r="3895" spans="1:11" x14ac:dyDescent="0.25">
      <c r="A3895" t="s">
        <v>16</v>
      </c>
      <c r="B3895" t="s">
        <v>52</v>
      </c>
      <c r="C3895" t="s">
        <v>18</v>
      </c>
      <c r="D3895" t="s">
        <v>420</v>
      </c>
      <c r="E3895" s="1">
        <v>42652</v>
      </c>
      <c r="F3895" s="1" t="str">
        <f>TEXT(Sales_tbl[[#This Row],[Order Date]],"MMM")</f>
        <v>Oct</v>
      </c>
      <c r="G3895" s="1" t="str">
        <f>TEXT(Sales_tbl[[#This Row],[Order Date]],"YYY")</f>
        <v>2016</v>
      </c>
      <c r="H3895" t="s">
        <v>13</v>
      </c>
      <c r="I3895">
        <v>10</v>
      </c>
      <c r="J3895" s="4">
        <v>12.42</v>
      </c>
      <c r="K3895" s="4">
        <v>124.2</v>
      </c>
    </row>
    <row r="3896" spans="1:11" x14ac:dyDescent="0.25">
      <c r="A3896" t="s">
        <v>25</v>
      </c>
      <c r="B3896" t="s">
        <v>17</v>
      </c>
      <c r="C3896" t="s">
        <v>18</v>
      </c>
      <c r="D3896" t="s">
        <v>369</v>
      </c>
      <c r="E3896" s="1">
        <v>42652</v>
      </c>
      <c r="F3896" s="1" t="str">
        <f>TEXT(Sales_tbl[[#This Row],[Order Date]],"MMM")</f>
        <v>Oct</v>
      </c>
      <c r="G3896" s="1" t="str">
        <f>TEXT(Sales_tbl[[#This Row],[Order Date]],"YYY")</f>
        <v>2016</v>
      </c>
      <c r="H3896" t="s">
        <v>24</v>
      </c>
      <c r="I3896">
        <v>3</v>
      </c>
      <c r="J3896" s="4">
        <v>17.829999999999998</v>
      </c>
      <c r="K3896" s="4">
        <v>53.489999999999995</v>
      </c>
    </row>
    <row r="3897" spans="1:11" x14ac:dyDescent="0.25">
      <c r="A3897" t="s">
        <v>25</v>
      </c>
      <c r="B3897" t="s">
        <v>34</v>
      </c>
      <c r="C3897" t="s">
        <v>18</v>
      </c>
      <c r="D3897" t="s">
        <v>157</v>
      </c>
      <c r="E3897" s="1">
        <v>42652</v>
      </c>
      <c r="F3897" s="1" t="str">
        <f>TEXT(Sales_tbl[[#This Row],[Order Date]],"MMM")</f>
        <v>Oct</v>
      </c>
      <c r="G3897" s="1" t="str">
        <f>TEXT(Sales_tbl[[#This Row],[Order Date]],"YYY")</f>
        <v>2016</v>
      </c>
      <c r="H3897" t="s">
        <v>13</v>
      </c>
      <c r="I3897">
        <v>10</v>
      </c>
      <c r="J3897" s="4">
        <v>12.42</v>
      </c>
      <c r="K3897" s="4">
        <v>124.2</v>
      </c>
    </row>
    <row r="3898" spans="1:11" x14ac:dyDescent="0.25">
      <c r="A3898" t="s">
        <v>16</v>
      </c>
      <c r="B3898" t="s">
        <v>34</v>
      </c>
      <c r="C3898" t="s">
        <v>18</v>
      </c>
      <c r="D3898" t="s">
        <v>267</v>
      </c>
      <c r="E3898" s="1">
        <v>42652</v>
      </c>
      <c r="F3898" s="1" t="str">
        <f>TEXT(Sales_tbl[[#This Row],[Order Date]],"MMM")</f>
        <v>Oct</v>
      </c>
      <c r="G3898" s="1" t="str">
        <f>TEXT(Sales_tbl[[#This Row],[Order Date]],"YYY")</f>
        <v>2016</v>
      </c>
      <c r="H3898" t="s">
        <v>13</v>
      </c>
      <c r="I3898">
        <v>4</v>
      </c>
      <c r="J3898" s="4">
        <v>12.42</v>
      </c>
      <c r="K3898" s="4">
        <v>49.68</v>
      </c>
    </row>
    <row r="3899" spans="1:11" x14ac:dyDescent="0.25">
      <c r="A3899" t="s">
        <v>25</v>
      </c>
      <c r="B3899" t="s">
        <v>52</v>
      </c>
      <c r="C3899" t="s">
        <v>18</v>
      </c>
      <c r="D3899" t="s">
        <v>98</v>
      </c>
      <c r="E3899" s="1">
        <v>42652</v>
      </c>
      <c r="F3899" s="1" t="str">
        <f>TEXT(Sales_tbl[[#This Row],[Order Date]],"MMM")</f>
        <v>Oct</v>
      </c>
      <c r="G3899" s="1" t="str">
        <f>TEXT(Sales_tbl[[#This Row],[Order Date]],"YYY")</f>
        <v>2016</v>
      </c>
      <c r="H3899" t="s">
        <v>27</v>
      </c>
      <c r="I3899">
        <v>10</v>
      </c>
      <c r="J3899" s="4">
        <v>53.35</v>
      </c>
      <c r="K3899" s="4">
        <v>533.5</v>
      </c>
    </row>
    <row r="3900" spans="1:11" x14ac:dyDescent="0.25">
      <c r="A3900" t="s">
        <v>9</v>
      </c>
      <c r="B3900" t="s">
        <v>14</v>
      </c>
      <c r="C3900" t="s">
        <v>11</v>
      </c>
      <c r="D3900" t="s">
        <v>43</v>
      </c>
      <c r="E3900" s="1">
        <v>42652</v>
      </c>
      <c r="F3900" s="1" t="str">
        <f>TEXT(Sales_tbl[[#This Row],[Order Date]],"MMM")</f>
        <v>Oct</v>
      </c>
      <c r="G3900" s="1" t="str">
        <f>TEXT(Sales_tbl[[#This Row],[Order Date]],"YYY")</f>
        <v>2016</v>
      </c>
      <c r="H3900" t="s">
        <v>13</v>
      </c>
      <c r="I3900">
        <v>3</v>
      </c>
      <c r="J3900" s="4">
        <v>12.42</v>
      </c>
      <c r="K3900" s="4">
        <v>37.26</v>
      </c>
    </row>
    <row r="3901" spans="1:11" x14ac:dyDescent="0.25">
      <c r="A3901" t="s">
        <v>9</v>
      </c>
      <c r="B3901" t="s">
        <v>14</v>
      </c>
      <c r="C3901" t="s">
        <v>11</v>
      </c>
      <c r="D3901" t="s">
        <v>295</v>
      </c>
      <c r="E3901" s="1">
        <v>42652</v>
      </c>
      <c r="F3901" s="1" t="str">
        <f>TEXT(Sales_tbl[[#This Row],[Order Date]],"MMM")</f>
        <v>Oct</v>
      </c>
      <c r="G3901" s="1" t="str">
        <f>TEXT(Sales_tbl[[#This Row],[Order Date]],"YYY")</f>
        <v>2016</v>
      </c>
      <c r="H3901" t="s">
        <v>13</v>
      </c>
      <c r="I3901">
        <v>8</v>
      </c>
      <c r="J3901" s="4">
        <v>12.42</v>
      </c>
      <c r="K3901" s="4">
        <v>99.36</v>
      </c>
    </row>
    <row r="3902" spans="1:11" x14ac:dyDescent="0.25">
      <c r="A3902" t="s">
        <v>9</v>
      </c>
      <c r="B3902" t="s">
        <v>21</v>
      </c>
      <c r="C3902" t="s">
        <v>11</v>
      </c>
      <c r="D3902" t="s">
        <v>535</v>
      </c>
      <c r="E3902" s="1">
        <v>42652</v>
      </c>
      <c r="F3902" s="1" t="str">
        <f>TEXT(Sales_tbl[[#This Row],[Order Date]],"MMM")</f>
        <v>Oct</v>
      </c>
      <c r="G3902" s="1" t="str">
        <f>TEXT(Sales_tbl[[#This Row],[Order Date]],"YYY")</f>
        <v>2016</v>
      </c>
      <c r="H3902" t="s">
        <v>13</v>
      </c>
      <c r="I3902">
        <v>6</v>
      </c>
      <c r="J3902" s="4">
        <v>12.42</v>
      </c>
      <c r="K3902" s="4">
        <v>74.52</v>
      </c>
    </row>
    <row r="3903" spans="1:11" x14ac:dyDescent="0.25">
      <c r="A3903" t="s">
        <v>9</v>
      </c>
      <c r="B3903" t="s">
        <v>10</v>
      </c>
      <c r="C3903" t="s">
        <v>11</v>
      </c>
      <c r="D3903" t="s">
        <v>363</v>
      </c>
      <c r="E3903" s="1">
        <v>42652</v>
      </c>
      <c r="F3903" s="1" t="str">
        <f>TEXT(Sales_tbl[[#This Row],[Order Date]],"MMM")</f>
        <v>Oct</v>
      </c>
      <c r="G3903" s="1" t="str">
        <f>TEXT(Sales_tbl[[#This Row],[Order Date]],"YYY")</f>
        <v>2016</v>
      </c>
      <c r="H3903" t="s">
        <v>13</v>
      </c>
      <c r="I3903">
        <v>6</v>
      </c>
      <c r="J3903" s="4">
        <v>12.42</v>
      </c>
      <c r="K3903" s="4">
        <v>74.52</v>
      </c>
    </row>
    <row r="3904" spans="1:11" x14ac:dyDescent="0.25">
      <c r="A3904" t="s">
        <v>25</v>
      </c>
      <c r="B3904" t="s">
        <v>52</v>
      </c>
      <c r="C3904" t="s">
        <v>18</v>
      </c>
      <c r="D3904" t="s">
        <v>202</v>
      </c>
      <c r="E3904" s="1">
        <v>42652</v>
      </c>
      <c r="F3904" s="1" t="str">
        <f>TEXT(Sales_tbl[[#This Row],[Order Date]],"MMM")</f>
        <v>Oct</v>
      </c>
      <c r="G3904" s="1" t="str">
        <f>TEXT(Sales_tbl[[#This Row],[Order Date]],"YYY")</f>
        <v>2016</v>
      </c>
      <c r="H3904" t="s">
        <v>13</v>
      </c>
      <c r="I3904">
        <v>8</v>
      </c>
      <c r="J3904" s="4">
        <v>12.42</v>
      </c>
      <c r="K3904" s="4">
        <v>99.36</v>
      </c>
    </row>
    <row r="3905" spans="1:11" x14ac:dyDescent="0.25">
      <c r="A3905" t="s">
        <v>46</v>
      </c>
      <c r="B3905" t="s">
        <v>68</v>
      </c>
      <c r="C3905" t="s">
        <v>11</v>
      </c>
      <c r="D3905" t="s">
        <v>400</v>
      </c>
      <c r="E3905" s="1">
        <v>42652</v>
      </c>
      <c r="F3905" s="1" t="str">
        <f>TEXT(Sales_tbl[[#This Row],[Order Date]],"MMM")</f>
        <v>Oct</v>
      </c>
      <c r="G3905" s="1" t="str">
        <f>TEXT(Sales_tbl[[#This Row],[Order Date]],"YYY")</f>
        <v>2016</v>
      </c>
      <c r="H3905" t="s">
        <v>27</v>
      </c>
      <c r="I3905">
        <v>1</v>
      </c>
      <c r="J3905" s="4">
        <v>53.35</v>
      </c>
      <c r="K3905" s="4">
        <v>53.35</v>
      </c>
    </row>
    <row r="3906" spans="1:11" x14ac:dyDescent="0.25">
      <c r="A3906" t="s">
        <v>16</v>
      </c>
      <c r="B3906" t="s">
        <v>34</v>
      </c>
      <c r="C3906" t="s">
        <v>18</v>
      </c>
      <c r="D3906" t="s">
        <v>270</v>
      </c>
      <c r="E3906" s="1">
        <v>42652</v>
      </c>
      <c r="F3906" s="1" t="str">
        <f>TEXT(Sales_tbl[[#This Row],[Order Date]],"MMM")</f>
        <v>Oct</v>
      </c>
      <c r="G3906" s="1" t="str">
        <f>TEXT(Sales_tbl[[#This Row],[Order Date]],"YYY")</f>
        <v>2016</v>
      </c>
      <c r="H3906" t="s">
        <v>20</v>
      </c>
      <c r="I3906">
        <v>8</v>
      </c>
      <c r="J3906" s="4">
        <v>16.32</v>
      </c>
      <c r="K3906" s="4">
        <v>130.56</v>
      </c>
    </row>
    <row r="3907" spans="1:11" x14ac:dyDescent="0.25">
      <c r="A3907" t="s">
        <v>9</v>
      </c>
      <c r="B3907" t="s">
        <v>21</v>
      </c>
      <c r="C3907" t="s">
        <v>11</v>
      </c>
      <c r="D3907" t="s">
        <v>171</v>
      </c>
      <c r="E3907" s="1">
        <v>42652</v>
      </c>
      <c r="F3907" s="1" t="str">
        <f>TEXT(Sales_tbl[[#This Row],[Order Date]],"MMM")</f>
        <v>Oct</v>
      </c>
      <c r="G3907" s="1" t="str">
        <f>TEXT(Sales_tbl[[#This Row],[Order Date]],"YYY")</f>
        <v>2016</v>
      </c>
      <c r="H3907" t="s">
        <v>13</v>
      </c>
      <c r="I3907">
        <v>9</v>
      </c>
      <c r="J3907" s="4">
        <v>12.42</v>
      </c>
      <c r="K3907" s="4">
        <v>111.78</v>
      </c>
    </row>
    <row r="3908" spans="1:11" x14ac:dyDescent="0.25">
      <c r="A3908" t="s">
        <v>25</v>
      </c>
      <c r="B3908" t="s">
        <v>17</v>
      </c>
      <c r="C3908" t="s">
        <v>18</v>
      </c>
      <c r="D3908" t="s">
        <v>158</v>
      </c>
      <c r="E3908" s="1">
        <v>42652</v>
      </c>
      <c r="F3908" s="1" t="str">
        <f>TEXT(Sales_tbl[[#This Row],[Order Date]],"MMM")</f>
        <v>Oct</v>
      </c>
      <c r="G3908" s="1" t="str">
        <f>TEXT(Sales_tbl[[#This Row],[Order Date]],"YYY")</f>
        <v>2016</v>
      </c>
      <c r="H3908" t="s">
        <v>13</v>
      </c>
      <c r="I3908">
        <v>3</v>
      </c>
      <c r="J3908" s="4">
        <v>12.42</v>
      </c>
      <c r="K3908" s="4">
        <v>37.26</v>
      </c>
    </row>
    <row r="3909" spans="1:11" x14ac:dyDescent="0.25">
      <c r="A3909" t="s">
        <v>46</v>
      </c>
      <c r="B3909" t="s">
        <v>14</v>
      </c>
      <c r="C3909" t="s">
        <v>11</v>
      </c>
      <c r="D3909" t="s">
        <v>168</v>
      </c>
      <c r="E3909" s="1">
        <v>42652</v>
      </c>
      <c r="F3909" s="1" t="str">
        <f>TEXT(Sales_tbl[[#This Row],[Order Date]],"MMM")</f>
        <v>Oct</v>
      </c>
      <c r="G3909" s="1" t="str">
        <f>TEXT(Sales_tbl[[#This Row],[Order Date]],"YYY")</f>
        <v>2016</v>
      </c>
      <c r="H3909" t="s">
        <v>24</v>
      </c>
      <c r="I3909">
        <v>8</v>
      </c>
      <c r="J3909" s="4">
        <v>17.829999999999998</v>
      </c>
      <c r="K3909" s="4">
        <v>142.63999999999999</v>
      </c>
    </row>
    <row r="3910" spans="1:11" x14ac:dyDescent="0.25">
      <c r="A3910" t="s">
        <v>9</v>
      </c>
      <c r="B3910" t="s">
        <v>10</v>
      </c>
      <c r="C3910" t="s">
        <v>11</v>
      </c>
      <c r="D3910" t="s">
        <v>87</v>
      </c>
      <c r="E3910" s="1">
        <v>42653</v>
      </c>
      <c r="F3910" s="1" t="str">
        <f>TEXT(Sales_tbl[[#This Row],[Order Date]],"MMM")</f>
        <v>Oct</v>
      </c>
      <c r="G3910" s="1" t="str">
        <f>TEXT(Sales_tbl[[#This Row],[Order Date]],"YYY")</f>
        <v>2016</v>
      </c>
      <c r="H3910" t="s">
        <v>27</v>
      </c>
      <c r="I3910">
        <v>1</v>
      </c>
      <c r="J3910" s="4">
        <v>53.35</v>
      </c>
      <c r="K3910" s="4">
        <v>53.35</v>
      </c>
    </row>
    <row r="3911" spans="1:11" x14ac:dyDescent="0.25">
      <c r="A3911" t="s">
        <v>9</v>
      </c>
      <c r="B3911" t="s">
        <v>21</v>
      </c>
      <c r="C3911" t="s">
        <v>11</v>
      </c>
      <c r="D3911" t="s">
        <v>543</v>
      </c>
      <c r="E3911" s="1">
        <v>42653</v>
      </c>
      <c r="F3911" s="1" t="str">
        <f>TEXT(Sales_tbl[[#This Row],[Order Date]],"MMM")</f>
        <v>Oct</v>
      </c>
      <c r="G3911" s="1" t="str">
        <f>TEXT(Sales_tbl[[#This Row],[Order Date]],"YYY")</f>
        <v>2016</v>
      </c>
      <c r="H3911" t="s">
        <v>13</v>
      </c>
      <c r="I3911">
        <v>7</v>
      </c>
      <c r="J3911" s="4">
        <v>12.42</v>
      </c>
      <c r="K3911" s="4">
        <v>86.94</v>
      </c>
    </row>
    <row r="3912" spans="1:11" x14ac:dyDescent="0.25">
      <c r="A3912" t="s">
        <v>9</v>
      </c>
      <c r="B3912" t="s">
        <v>10</v>
      </c>
      <c r="C3912" t="s">
        <v>11</v>
      </c>
      <c r="D3912" t="s">
        <v>162</v>
      </c>
      <c r="E3912" s="1">
        <v>42653</v>
      </c>
      <c r="F3912" s="1" t="str">
        <f>TEXT(Sales_tbl[[#This Row],[Order Date]],"MMM")</f>
        <v>Oct</v>
      </c>
      <c r="G3912" s="1" t="str">
        <f>TEXT(Sales_tbl[[#This Row],[Order Date]],"YYY")</f>
        <v>2016</v>
      </c>
      <c r="H3912" t="s">
        <v>13</v>
      </c>
      <c r="I3912">
        <v>9</v>
      </c>
      <c r="J3912" s="4">
        <v>12.42</v>
      </c>
      <c r="K3912" s="4">
        <v>111.78</v>
      </c>
    </row>
    <row r="3913" spans="1:11" x14ac:dyDescent="0.25">
      <c r="A3913" t="s">
        <v>16</v>
      </c>
      <c r="B3913" t="s">
        <v>17</v>
      </c>
      <c r="C3913" t="s">
        <v>18</v>
      </c>
      <c r="D3913" t="s">
        <v>488</v>
      </c>
      <c r="E3913" s="1">
        <v>42653</v>
      </c>
      <c r="F3913" s="1" t="str">
        <f>TEXT(Sales_tbl[[#This Row],[Order Date]],"MMM")</f>
        <v>Oct</v>
      </c>
      <c r="G3913" s="1" t="str">
        <f>TEXT(Sales_tbl[[#This Row],[Order Date]],"YYY")</f>
        <v>2016</v>
      </c>
      <c r="H3913" t="s">
        <v>27</v>
      </c>
      <c r="I3913">
        <v>1</v>
      </c>
      <c r="J3913" s="4">
        <v>53.35</v>
      </c>
      <c r="K3913" s="4">
        <v>53.35</v>
      </c>
    </row>
    <row r="3914" spans="1:11" x14ac:dyDescent="0.25">
      <c r="A3914" t="s">
        <v>30</v>
      </c>
      <c r="B3914" t="s">
        <v>14</v>
      </c>
      <c r="C3914" t="s">
        <v>11</v>
      </c>
      <c r="D3914" t="s">
        <v>502</v>
      </c>
      <c r="E3914" s="1">
        <v>42653</v>
      </c>
      <c r="F3914" s="1" t="str">
        <f>TEXT(Sales_tbl[[#This Row],[Order Date]],"MMM")</f>
        <v>Oct</v>
      </c>
      <c r="G3914" s="1" t="str">
        <f>TEXT(Sales_tbl[[#This Row],[Order Date]],"YYY")</f>
        <v>2016</v>
      </c>
      <c r="H3914" t="s">
        <v>24</v>
      </c>
      <c r="I3914">
        <v>5</v>
      </c>
      <c r="J3914" s="4">
        <v>17.829999999999998</v>
      </c>
      <c r="K3914" s="4">
        <v>89.149999999999991</v>
      </c>
    </row>
    <row r="3915" spans="1:11" x14ac:dyDescent="0.25">
      <c r="A3915" t="s">
        <v>30</v>
      </c>
      <c r="B3915" t="s">
        <v>10</v>
      </c>
      <c r="C3915" t="s">
        <v>11</v>
      </c>
      <c r="D3915" t="s">
        <v>532</v>
      </c>
      <c r="E3915" s="1">
        <v>42653</v>
      </c>
      <c r="F3915" s="1" t="str">
        <f>TEXT(Sales_tbl[[#This Row],[Order Date]],"MMM")</f>
        <v>Oct</v>
      </c>
      <c r="G3915" s="1" t="str">
        <f>TEXT(Sales_tbl[[#This Row],[Order Date]],"YYY")</f>
        <v>2016</v>
      </c>
      <c r="H3915" t="s">
        <v>13</v>
      </c>
      <c r="I3915">
        <v>7</v>
      </c>
      <c r="J3915" s="4">
        <v>12.42</v>
      </c>
      <c r="K3915" s="4">
        <v>86.94</v>
      </c>
    </row>
    <row r="3916" spans="1:11" x14ac:dyDescent="0.25">
      <c r="A3916" t="s">
        <v>9</v>
      </c>
      <c r="B3916" t="s">
        <v>14</v>
      </c>
      <c r="C3916" t="s">
        <v>11</v>
      </c>
      <c r="D3916" t="s">
        <v>411</v>
      </c>
      <c r="E3916" s="1">
        <v>42653</v>
      </c>
      <c r="F3916" s="1" t="str">
        <f>TEXT(Sales_tbl[[#This Row],[Order Date]],"MMM")</f>
        <v>Oct</v>
      </c>
      <c r="G3916" s="1" t="str">
        <f>TEXT(Sales_tbl[[#This Row],[Order Date]],"YYY")</f>
        <v>2016</v>
      </c>
      <c r="H3916" t="s">
        <v>13</v>
      </c>
      <c r="I3916">
        <v>6</v>
      </c>
      <c r="J3916" s="4">
        <v>12.42</v>
      </c>
      <c r="K3916" s="4">
        <v>74.52</v>
      </c>
    </row>
    <row r="3917" spans="1:11" x14ac:dyDescent="0.25">
      <c r="A3917" t="s">
        <v>9</v>
      </c>
      <c r="B3917" t="s">
        <v>14</v>
      </c>
      <c r="C3917" t="s">
        <v>11</v>
      </c>
      <c r="D3917" t="s">
        <v>439</v>
      </c>
      <c r="E3917" s="1">
        <v>42653</v>
      </c>
      <c r="F3917" s="1" t="str">
        <f>TEXT(Sales_tbl[[#This Row],[Order Date]],"MMM")</f>
        <v>Oct</v>
      </c>
      <c r="G3917" s="1" t="str">
        <f>TEXT(Sales_tbl[[#This Row],[Order Date]],"YYY")</f>
        <v>2016</v>
      </c>
      <c r="H3917" t="s">
        <v>13</v>
      </c>
      <c r="I3917">
        <v>7</v>
      </c>
      <c r="J3917" s="4">
        <v>12.42</v>
      </c>
      <c r="K3917" s="4">
        <v>86.94</v>
      </c>
    </row>
    <row r="3918" spans="1:11" x14ac:dyDescent="0.25">
      <c r="A3918" t="s">
        <v>30</v>
      </c>
      <c r="B3918" t="s">
        <v>14</v>
      </c>
      <c r="C3918" t="s">
        <v>11</v>
      </c>
      <c r="D3918" t="s">
        <v>512</v>
      </c>
      <c r="E3918" s="1">
        <v>42653</v>
      </c>
      <c r="F3918" s="1" t="str">
        <f>TEXT(Sales_tbl[[#This Row],[Order Date]],"MMM")</f>
        <v>Oct</v>
      </c>
      <c r="G3918" s="1" t="str">
        <f>TEXT(Sales_tbl[[#This Row],[Order Date]],"YYY")</f>
        <v>2016</v>
      </c>
      <c r="H3918" t="s">
        <v>13</v>
      </c>
      <c r="I3918">
        <v>1</v>
      </c>
      <c r="J3918" s="4">
        <v>12.42</v>
      </c>
      <c r="K3918" s="4">
        <v>12.42</v>
      </c>
    </row>
    <row r="3919" spans="1:11" x14ac:dyDescent="0.25">
      <c r="A3919" t="s">
        <v>9</v>
      </c>
      <c r="B3919" t="s">
        <v>21</v>
      </c>
      <c r="C3919" t="s">
        <v>11</v>
      </c>
      <c r="D3919" t="s">
        <v>448</v>
      </c>
      <c r="E3919" s="1">
        <v>42653</v>
      </c>
      <c r="F3919" s="1" t="str">
        <f>TEXT(Sales_tbl[[#This Row],[Order Date]],"MMM")</f>
        <v>Oct</v>
      </c>
      <c r="G3919" s="1" t="str">
        <f>TEXT(Sales_tbl[[#This Row],[Order Date]],"YYY")</f>
        <v>2016</v>
      </c>
      <c r="H3919" t="s">
        <v>20</v>
      </c>
      <c r="I3919">
        <v>5</v>
      </c>
      <c r="J3919" s="4">
        <v>16.32</v>
      </c>
      <c r="K3919" s="4">
        <v>81.599999999999994</v>
      </c>
    </row>
    <row r="3920" spans="1:11" x14ac:dyDescent="0.25">
      <c r="A3920" t="s">
        <v>16</v>
      </c>
      <c r="B3920" t="s">
        <v>52</v>
      </c>
      <c r="C3920" t="s">
        <v>18</v>
      </c>
      <c r="D3920" t="s">
        <v>237</v>
      </c>
      <c r="E3920" s="1">
        <v>42653</v>
      </c>
      <c r="F3920" s="1" t="str">
        <f>TEXT(Sales_tbl[[#This Row],[Order Date]],"MMM")</f>
        <v>Oct</v>
      </c>
      <c r="G3920" s="1" t="str">
        <f>TEXT(Sales_tbl[[#This Row],[Order Date]],"YYY")</f>
        <v>2016</v>
      </c>
      <c r="H3920" t="s">
        <v>27</v>
      </c>
      <c r="I3920">
        <v>2</v>
      </c>
      <c r="J3920" s="4">
        <v>53.35</v>
      </c>
      <c r="K3920" s="4">
        <v>106.7</v>
      </c>
    </row>
    <row r="3921" spans="1:11" x14ac:dyDescent="0.25">
      <c r="A3921" t="s">
        <v>46</v>
      </c>
      <c r="B3921" t="s">
        <v>14</v>
      </c>
      <c r="C3921" t="s">
        <v>11</v>
      </c>
      <c r="D3921" t="s">
        <v>145</v>
      </c>
      <c r="E3921" s="1">
        <v>42653</v>
      </c>
      <c r="F3921" s="1" t="str">
        <f>TEXT(Sales_tbl[[#This Row],[Order Date]],"MMM")</f>
        <v>Oct</v>
      </c>
      <c r="G3921" s="1" t="str">
        <f>TEXT(Sales_tbl[[#This Row],[Order Date]],"YYY")</f>
        <v>2016</v>
      </c>
      <c r="H3921" t="s">
        <v>24</v>
      </c>
      <c r="I3921">
        <v>7</v>
      </c>
      <c r="J3921" s="4">
        <v>17.829999999999998</v>
      </c>
      <c r="K3921" s="4">
        <v>124.80999999999999</v>
      </c>
    </row>
    <row r="3922" spans="1:11" x14ac:dyDescent="0.25">
      <c r="A3922" t="s">
        <v>46</v>
      </c>
      <c r="B3922" t="s">
        <v>68</v>
      </c>
      <c r="C3922" t="s">
        <v>11</v>
      </c>
      <c r="D3922" t="s">
        <v>385</v>
      </c>
      <c r="E3922" s="1">
        <v>42653</v>
      </c>
      <c r="F3922" s="1" t="str">
        <f>TEXT(Sales_tbl[[#This Row],[Order Date]],"MMM")</f>
        <v>Oct</v>
      </c>
      <c r="G3922" s="1" t="str">
        <f>TEXT(Sales_tbl[[#This Row],[Order Date]],"YYY")</f>
        <v>2016</v>
      </c>
      <c r="H3922" t="s">
        <v>20</v>
      </c>
      <c r="I3922">
        <v>8</v>
      </c>
      <c r="J3922" s="4">
        <v>16.32</v>
      </c>
      <c r="K3922" s="4">
        <v>130.56</v>
      </c>
    </row>
    <row r="3923" spans="1:11" x14ac:dyDescent="0.25">
      <c r="A3923" t="s">
        <v>25</v>
      </c>
      <c r="B3923" t="s">
        <v>34</v>
      </c>
      <c r="C3923" t="s">
        <v>18</v>
      </c>
      <c r="D3923" t="s">
        <v>132</v>
      </c>
      <c r="E3923" s="1">
        <v>42653</v>
      </c>
      <c r="F3923" s="1" t="str">
        <f>TEXT(Sales_tbl[[#This Row],[Order Date]],"MMM")</f>
        <v>Oct</v>
      </c>
      <c r="G3923" s="1" t="str">
        <f>TEXT(Sales_tbl[[#This Row],[Order Date]],"YYY")</f>
        <v>2016</v>
      </c>
      <c r="H3923" t="s">
        <v>27</v>
      </c>
      <c r="I3923">
        <v>7</v>
      </c>
      <c r="J3923" s="4">
        <v>53.35</v>
      </c>
      <c r="K3923" s="4">
        <v>373.45</v>
      </c>
    </row>
    <row r="3924" spans="1:11" x14ac:dyDescent="0.25">
      <c r="A3924" t="s">
        <v>9</v>
      </c>
      <c r="B3924" t="s">
        <v>14</v>
      </c>
      <c r="C3924" t="s">
        <v>11</v>
      </c>
      <c r="D3924" t="s">
        <v>135</v>
      </c>
      <c r="E3924" s="1">
        <v>42653</v>
      </c>
      <c r="F3924" s="1" t="str">
        <f>TEXT(Sales_tbl[[#This Row],[Order Date]],"MMM")</f>
        <v>Oct</v>
      </c>
      <c r="G3924" s="1" t="str">
        <f>TEXT(Sales_tbl[[#This Row],[Order Date]],"YYY")</f>
        <v>2016</v>
      </c>
      <c r="H3924" t="s">
        <v>13</v>
      </c>
      <c r="I3924">
        <v>9</v>
      </c>
      <c r="J3924" s="4">
        <v>12.42</v>
      </c>
      <c r="K3924" s="4">
        <v>111.78</v>
      </c>
    </row>
    <row r="3925" spans="1:11" x14ac:dyDescent="0.25">
      <c r="A3925" t="s">
        <v>9</v>
      </c>
      <c r="B3925" t="s">
        <v>21</v>
      </c>
      <c r="C3925" t="s">
        <v>11</v>
      </c>
      <c r="D3925" t="s">
        <v>271</v>
      </c>
      <c r="E3925" s="1">
        <v>42653</v>
      </c>
      <c r="F3925" s="1" t="str">
        <f>TEXT(Sales_tbl[[#This Row],[Order Date]],"MMM")</f>
        <v>Oct</v>
      </c>
      <c r="G3925" s="1" t="str">
        <f>TEXT(Sales_tbl[[#This Row],[Order Date]],"YYY")</f>
        <v>2016</v>
      </c>
      <c r="H3925" t="s">
        <v>13</v>
      </c>
      <c r="I3925">
        <v>6</v>
      </c>
      <c r="J3925" s="4">
        <v>12.42</v>
      </c>
      <c r="K3925" s="4">
        <v>74.52</v>
      </c>
    </row>
    <row r="3926" spans="1:11" x14ac:dyDescent="0.25">
      <c r="A3926" t="s">
        <v>9</v>
      </c>
      <c r="B3926" t="s">
        <v>68</v>
      </c>
      <c r="C3926" t="s">
        <v>11</v>
      </c>
      <c r="D3926" t="s">
        <v>469</v>
      </c>
      <c r="E3926" s="1">
        <v>42653</v>
      </c>
      <c r="F3926" s="1" t="str">
        <f>TEXT(Sales_tbl[[#This Row],[Order Date]],"MMM")</f>
        <v>Oct</v>
      </c>
      <c r="G3926" s="1" t="str">
        <f>TEXT(Sales_tbl[[#This Row],[Order Date]],"YYY")</f>
        <v>2016</v>
      </c>
      <c r="H3926" t="s">
        <v>24</v>
      </c>
      <c r="I3926">
        <v>4</v>
      </c>
      <c r="J3926" s="4">
        <v>17.829999999999998</v>
      </c>
      <c r="K3926" s="4">
        <v>71.319999999999993</v>
      </c>
    </row>
    <row r="3927" spans="1:11" x14ac:dyDescent="0.25">
      <c r="A3927" t="s">
        <v>25</v>
      </c>
      <c r="B3927" t="s">
        <v>52</v>
      </c>
      <c r="C3927" t="s">
        <v>18</v>
      </c>
      <c r="D3927" t="s">
        <v>127</v>
      </c>
      <c r="E3927" s="1">
        <v>42654</v>
      </c>
      <c r="F3927" s="1" t="str">
        <f>TEXT(Sales_tbl[[#This Row],[Order Date]],"MMM")</f>
        <v>Oct</v>
      </c>
      <c r="G3927" s="1" t="str">
        <f>TEXT(Sales_tbl[[#This Row],[Order Date]],"YYY")</f>
        <v>2016</v>
      </c>
      <c r="H3927" t="s">
        <v>27</v>
      </c>
      <c r="I3927">
        <v>10</v>
      </c>
      <c r="J3927" s="4">
        <v>53.35</v>
      </c>
      <c r="K3927" s="4">
        <v>533.5</v>
      </c>
    </row>
    <row r="3928" spans="1:11" x14ac:dyDescent="0.25">
      <c r="A3928" t="s">
        <v>25</v>
      </c>
      <c r="B3928" t="s">
        <v>17</v>
      </c>
      <c r="C3928" t="s">
        <v>18</v>
      </c>
      <c r="D3928" t="s">
        <v>539</v>
      </c>
      <c r="E3928" s="1">
        <v>42654</v>
      </c>
      <c r="F3928" s="1" t="str">
        <f>TEXT(Sales_tbl[[#This Row],[Order Date]],"MMM")</f>
        <v>Oct</v>
      </c>
      <c r="G3928" s="1" t="str">
        <f>TEXT(Sales_tbl[[#This Row],[Order Date]],"YYY")</f>
        <v>2016</v>
      </c>
      <c r="H3928" t="s">
        <v>24</v>
      </c>
      <c r="I3928">
        <v>2</v>
      </c>
      <c r="J3928" s="4">
        <v>17.829999999999998</v>
      </c>
      <c r="K3928" s="4">
        <v>35.659999999999997</v>
      </c>
    </row>
    <row r="3929" spans="1:11" x14ac:dyDescent="0.25">
      <c r="A3929" t="s">
        <v>9</v>
      </c>
      <c r="B3929" t="s">
        <v>14</v>
      </c>
      <c r="C3929" t="s">
        <v>11</v>
      </c>
      <c r="D3929" t="s">
        <v>321</v>
      </c>
      <c r="E3929" s="1">
        <v>42654</v>
      </c>
      <c r="F3929" s="1" t="str">
        <f>TEXT(Sales_tbl[[#This Row],[Order Date]],"MMM")</f>
        <v>Oct</v>
      </c>
      <c r="G3929" s="1" t="str">
        <f>TEXT(Sales_tbl[[#This Row],[Order Date]],"YYY")</f>
        <v>2016</v>
      </c>
      <c r="H3929" t="s">
        <v>13</v>
      </c>
      <c r="I3929">
        <v>8</v>
      </c>
      <c r="J3929" s="4">
        <v>12.42</v>
      </c>
      <c r="K3929" s="4">
        <v>99.36</v>
      </c>
    </row>
    <row r="3930" spans="1:11" x14ac:dyDescent="0.25">
      <c r="A3930" t="s">
        <v>46</v>
      </c>
      <c r="B3930" t="s">
        <v>21</v>
      </c>
      <c r="C3930" t="s">
        <v>11</v>
      </c>
      <c r="D3930" t="s">
        <v>191</v>
      </c>
      <c r="E3930" s="1">
        <v>42654</v>
      </c>
      <c r="F3930" s="1" t="str">
        <f>TEXT(Sales_tbl[[#This Row],[Order Date]],"MMM")</f>
        <v>Oct</v>
      </c>
      <c r="G3930" s="1" t="str">
        <f>TEXT(Sales_tbl[[#This Row],[Order Date]],"YYY")</f>
        <v>2016</v>
      </c>
      <c r="H3930" t="s">
        <v>24</v>
      </c>
      <c r="I3930">
        <v>3</v>
      </c>
      <c r="J3930" s="4">
        <v>17.829999999999998</v>
      </c>
      <c r="K3930" s="4">
        <v>53.489999999999995</v>
      </c>
    </row>
    <row r="3931" spans="1:11" x14ac:dyDescent="0.25">
      <c r="A3931" t="s">
        <v>46</v>
      </c>
      <c r="B3931" t="s">
        <v>10</v>
      </c>
      <c r="C3931" t="s">
        <v>11</v>
      </c>
      <c r="D3931" t="s">
        <v>430</v>
      </c>
      <c r="E3931" s="1">
        <v>42654</v>
      </c>
      <c r="F3931" s="1" t="str">
        <f>TEXT(Sales_tbl[[#This Row],[Order Date]],"MMM")</f>
        <v>Oct</v>
      </c>
      <c r="G3931" s="1" t="str">
        <f>TEXT(Sales_tbl[[#This Row],[Order Date]],"YYY")</f>
        <v>2016</v>
      </c>
      <c r="H3931" t="s">
        <v>13</v>
      </c>
      <c r="I3931">
        <v>7</v>
      </c>
      <c r="J3931" s="4">
        <v>12.42</v>
      </c>
      <c r="K3931" s="4">
        <v>86.94</v>
      </c>
    </row>
    <row r="3932" spans="1:11" x14ac:dyDescent="0.25">
      <c r="A3932" t="s">
        <v>46</v>
      </c>
      <c r="B3932" t="s">
        <v>10</v>
      </c>
      <c r="C3932" t="s">
        <v>11</v>
      </c>
      <c r="D3932" t="s">
        <v>209</v>
      </c>
      <c r="E3932" s="1">
        <v>42654</v>
      </c>
      <c r="F3932" s="1" t="str">
        <f>TEXT(Sales_tbl[[#This Row],[Order Date]],"MMM")</f>
        <v>Oct</v>
      </c>
      <c r="G3932" s="1" t="str">
        <f>TEXT(Sales_tbl[[#This Row],[Order Date]],"YYY")</f>
        <v>2016</v>
      </c>
      <c r="H3932" t="s">
        <v>13</v>
      </c>
      <c r="I3932">
        <v>2</v>
      </c>
      <c r="J3932" s="4">
        <v>12.42</v>
      </c>
      <c r="K3932" s="4">
        <v>24.84</v>
      </c>
    </row>
    <row r="3933" spans="1:11" x14ac:dyDescent="0.25">
      <c r="A3933" t="s">
        <v>30</v>
      </c>
      <c r="B3933" t="s">
        <v>14</v>
      </c>
      <c r="C3933" t="s">
        <v>11</v>
      </c>
      <c r="D3933" t="s">
        <v>345</v>
      </c>
      <c r="E3933" s="1">
        <v>42654</v>
      </c>
      <c r="F3933" s="1" t="str">
        <f>TEXT(Sales_tbl[[#This Row],[Order Date]],"MMM")</f>
        <v>Oct</v>
      </c>
      <c r="G3933" s="1" t="str">
        <f>TEXT(Sales_tbl[[#This Row],[Order Date]],"YYY")</f>
        <v>2016</v>
      </c>
      <c r="H3933" t="s">
        <v>20</v>
      </c>
      <c r="I3933">
        <v>6</v>
      </c>
      <c r="J3933" s="4">
        <v>16.32</v>
      </c>
      <c r="K3933" s="4">
        <v>97.92</v>
      </c>
    </row>
    <row r="3934" spans="1:11" x14ac:dyDescent="0.25">
      <c r="A3934" t="s">
        <v>25</v>
      </c>
      <c r="B3934" t="s">
        <v>34</v>
      </c>
      <c r="C3934" t="s">
        <v>18</v>
      </c>
      <c r="D3934" t="s">
        <v>314</v>
      </c>
      <c r="E3934" s="1">
        <v>42654</v>
      </c>
      <c r="F3934" s="1" t="str">
        <f>TEXT(Sales_tbl[[#This Row],[Order Date]],"MMM")</f>
        <v>Oct</v>
      </c>
      <c r="G3934" s="1" t="str">
        <f>TEXT(Sales_tbl[[#This Row],[Order Date]],"YYY")</f>
        <v>2016</v>
      </c>
      <c r="H3934" t="s">
        <v>20</v>
      </c>
      <c r="I3934">
        <v>3</v>
      </c>
      <c r="J3934" s="4">
        <v>16.32</v>
      </c>
      <c r="K3934" s="4">
        <v>48.96</v>
      </c>
    </row>
    <row r="3935" spans="1:11" x14ac:dyDescent="0.25">
      <c r="A3935" t="s">
        <v>25</v>
      </c>
      <c r="B3935" t="s">
        <v>52</v>
      </c>
      <c r="C3935" t="s">
        <v>18</v>
      </c>
      <c r="D3935" t="s">
        <v>497</v>
      </c>
      <c r="E3935" s="1">
        <v>42654</v>
      </c>
      <c r="F3935" s="1" t="str">
        <f>TEXT(Sales_tbl[[#This Row],[Order Date]],"MMM")</f>
        <v>Oct</v>
      </c>
      <c r="G3935" s="1" t="str">
        <f>TEXT(Sales_tbl[[#This Row],[Order Date]],"YYY")</f>
        <v>2016</v>
      </c>
      <c r="H3935" t="s">
        <v>13</v>
      </c>
      <c r="I3935">
        <v>5</v>
      </c>
      <c r="J3935" s="4">
        <v>12.42</v>
      </c>
      <c r="K3935" s="4">
        <v>62.1</v>
      </c>
    </row>
    <row r="3936" spans="1:11" x14ac:dyDescent="0.25">
      <c r="A3936" t="s">
        <v>9</v>
      </c>
      <c r="B3936" t="s">
        <v>68</v>
      </c>
      <c r="C3936" t="s">
        <v>11</v>
      </c>
      <c r="D3936" t="s">
        <v>304</v>
      </c>
      <c r="E3936" s="1">
        <v>42654</v>
      </c>
      <c r="F3936" s="1" t="str">
        <f>TEXT(Sales_tbl[[#This Row],[Order Date]],"MMM")</f>
        <v>Oct</v>
      </c>
      <c r="G3936" s="1" t="str">
        <f>TEXT(Sales_tbl[[#This Row],[Order Date]],"YYY")</f>
        <v>2016</v>
      </c>
      <c r="H3936" t="s">
        <v>27</v>
      </c>
      <c r="I3936">
        <v>7</v>
      </c>
      <c r="J3936" s="4">
        <v>53.35</v>
      </c>
      <c r="K3936" s="4">
        <v>373.45</v>
      </c>
    </row>
    <row r="3937" spans="1:11" x14ac:dyDescent="0.25">
      <c r="A3937" t="s">
        <v>9</v>
      </c>
      <c r="B3937" t="s">
        <v>68</v>
      </c>
      <c r="C3937" t="s">
        <v>11</v>
      </c>
      <c r="D3937" t="s">
        <v>325</v>
      </c>
      <c r="E3937" s="1">
        <v>42654</v>
      </c>
      <c r="F3937" s="1" t="str">
        <f>TEXT(Sales_tbl[[#This Row],[Order Date]],"MMM")</f>
        <v>Oct</v>
      </c>
      <c r="G3937" s="1" t="str">
        <f>TEXT(Sales_tbl[[#This Row],[Order Date]],"YYY")</f>
        <v>2016</v>
      </c>
      <c r="H3937" t="s">
        <v>20</v>
      </c>
      <c r="I3937">
        <v>5</v>
      </c>
      <c r="J3937" s="4">
        <v>16.32</v>
      </c>
      <c r="K3937" s="4">
        <v>81.599999999999994</v>
      </c>
    </row>
    <row r="3938" spans="1:11" x14ac:dyDescent="0.25">
      <c r="A3938" t="s">
        <v>16</v>
      </c>
      <c r="B3938" t="s">
        <v>52</v>
      </c>
      <c r="C3938" t="s">
        <v>18</v>
      </c>
      <c r="D3938" t="s">
        <v>118</v>
      </c>
      <c r="E3938" s="1">
        <v>42655</v>
      </c>
      <c r="F3938" s="1" t="str">
        <f>TEXT(Sales_tbl[[#This Row],[Order Date]],"MMM")</f>
        <v>Oct</v>
      </c>
      <c r="G3938" s="1" t="str">
        <f>TEXT(Sales_tbl[[#This Row],[Order Date]],"YYY")</f>
        <v>2016</v>
      </c>
      <c r="H3938" t="s">
        <v>24</v>
      </c>
      <c r="I3938">
        <v>5</v>
      </c>
      <c r="J3938" s="4">
        <v>17.829999999999998</v>
      </c>
      <c r="K3938" s="4">
        <v>89.149999999999991</v>
      </c>
    </row>
    <row r="3939" spans="1:11" x14ac:dyDescent="0.25">
      <c r="A3939" t="s">
        <v>25</v>
      </c>
      <c r="B3939" t="s">
        <v>122</v>
      </c>
      <c r="C3939" t="s">
        <v>18</v>
      </c>
      <c r="D3939" t="s">
        <v>152</v>
      </c>
      <c r="E3939" s="1">
        <v>42655</v>
      </c>
      <c r="F3939" s="1" t="str">
        <f>TEXT(Sales_tbl[[#This Row],[Order Date]],"MMM")</f>
        <v>Oct</v>
      </c>
      <c r="G3939" s="1" t="str">
        <f>TEXT(Sales_tbl[[#This Row],[Order Date]],"YYY")</f>
        <v>2016</v>
      </c>
      <c r="H3939" t="s">
        <v>13</v>
      </c>
      <c r="I3939">
        <v>9</v>
      </c>
      <c r="J3939" s="4">
        <v>12.42</v>
      </c>
      <c r="K3939" s="4">
        <v>111.78</v>
      </c>
    </row>
    <row r="3940" spans="1:11" x14ac:dyDescent="0.25">
      <c r="A3940" t="s">
        <v>30</v>
      </c>
      <c r="B3940" t="s">
        <v>14</v>
      </c>
      <c r="C3940" t="s">
        <v>11</v>
      </c>
      <c r="D3940" t="s">
        <v>548</v>
      </c>
      <c r="E3940" s="1">
        <v>42655</v>
      </c>
      <c r="F3940" s="1" t="str">
        <f>TEXT(Sales_tbl[[#This Row],[Order Date]],"MMM")</f>
        <v>Oct</v>
      </c>
      <c r="G3940" s="1" t="str">
        <f>TEXT(Sales_tbl[[#This Row],[Order Date]],"YYY")</f>
        <v>2016</v>
      </c>
      <c r="H3940" t="s">
        <v>13</v>
      </c>
      <c r="I3940">
        <v>9</v>
      </c>
      <c r="J3940" s="4">
        <v>12.42</v>
      </c>
      <c r="K3940" s="4">
        <v>111.78</v>
      </c>
    </row>
    <row r="3941" spans="1:11" x14ac:dyDescent="0.25">
      <c r="A3941" t="s">
        <v>9</v>
      </c>
      <c r="B3941" t="s">
        <v>10</v>
      </c>
      <c r="C3941" t="s">
        <v>11</v>
      </c>
      <c r="D3941" t="s">
        <v>447</v>
      </c>
      <c r="E3941" s="1">
        <v>42655</v>
      </c>
      <c r="F3941" s="1" t="str">
        <f>TEXT(Sales_tbl[[#This Row],[Order Date]],"MMM")</f>
        <v>Oct</v>
      </c>
      <c r="G3941" s="1" t="str">
        <f>TEXT(Sales_tbl[[#This Row],[Order Date]],"YYY")</f>
        <v>2016</v>
      </c>
      <c r="H3941" t="s">
        <v>20</v>
      </c>
      <c r="I3941">
        <v>4</v>
      </c>
      <c r="J3941" s="4">
        <v>16.32</v>
      </c>
      <c r="K3941" s="4">
        <v>65.28</v>
      </c>
    </row>
    <row r="3942" spans="1:11" x14ac:dyDescent="0.25">
      <c r="A3942" t="s">
        <v>25</v>
      </c>
      <c r="B3942" t="s">
        <v>34</v>
      </c>
      <c r="C3942" t="s">
        <v>18</v>
      </c>
      <c r="D3942" t="s">
        <v>551</v>
      </c>
      <c r="E3942" s="1">
        <v>42655</v>
      </c>
      <c r="F3942" s="1" t="str">
        <f>TEXT(Sales_tbl[[#This Row],[Order Date]],"MMM")</f>
        <v>Oct</v>
      </c>
      <c r="G3942" s="1" t="str">
        <f>TEXT(Sales_tbl[[#This Row],[Order Date]],"YYY")</f>
        <v>2016</v>
      </c>
      <c r="H3942" t="s">
        <v>13</v>
      </c>
      <c r="I3942">
        <v>1</v>
      </c>
      <c r="J3942" s="4">
        <v>12.42</v>
      </c>
      <c r="K3942" s="4">
        <v>12.42</v>
      </c>
    </row>
    <row r="3943" spans="1:11" x14ac:dyDescent="0.25">
      <c r="A3943" t="s">
        <v>9</v>
      </c>
      <c r="B3943" t="s">
        <v>14</v>
      </c>
      <c r="C3943" t="s">
        <v>11</v>
      </c>
      <c r="D3943" t="s">
        <v>290</v>
      </c>
      <c r="E3943" s="1">
        <v>42655</v>
      </c>
      <c r="F3943" s="1" t="str">
        <f>TEXT(Sales_tbl[[#This Row],[Order Date]],"MMM")</f>
        <v>Oct</v>
      </c>
      <c r="G3943" s="1" t="str">
        <f>TEXT(Sales_tbl[[#This Row],[Order Date]],"YYY")</f>
        <v>2016</v>
      </c>
      <c r="H3943" t="s">
        <v>13</v>
      </c>
      <c r="I3943">
        <v>4</v>
      </c>
      <c r="J3943" s="4">
        <v>12.42</v>
      </c>
      <c r="K3943" s="4">
        <v>49.68</v>
      </c>
    </row>
    <row r="3944" spans="1:11" x14ac:dyDescent="0.25">
      <c r="A3944" t="s">
        <v>25</v>
      </c>
      <c r="B3944" t="s">
        <v>17</v>
      </c>
      <c r="C3944" t="s">
        <v>18</v>
      </c>
      <c r="D3944" t="s">
        <v>41</v>
      </c>
      <c r="E3944" s="1">
        <v>42655</v>
      </c>
      <c r="F3944" s="1" t="str">
        <f>TEXT(Sales_tbl[[#This Row],[Order Date]],"MMM")</f>
        <v>Oct</v>
      </c>
      <c r="G3944" s="1" t="str">
        <f>TEXT(Sales_tbl[[#This Row],[Order Date]],"YYY")</f>
        <v>2016</v>
      </c>
      <c r="H3944" t="s">
        <v>13</v>
      </c>
      <c r="I3944">
        <v>5</v>
      </c>
      <c r="J3944" s="4">
        <v>12.42</v>
      </c>
      <c r="K3944" s="4">
        <v>62.1</v>
      </c>
    </row>
    <row r="3945" spans="1:11" x14ac:dyDescent="0.25">
      <c r="A3945" t="s">
        <v>25</v>
      </c>
      <c r="B3945" t="s">
        <v>52</v>
      </c>
      <c r="C3945" t="s">
        <v>18</v>
      </c>
      <c r="D3945" t="s">
        <v>76</v>
      </c>
      <c r="E3945" s="1">
        <v>42655</v>
      </c>
      <c r="F3945" s="1" t="str">
        <f>TEXT(Sales_tbl[[#This Row],[Order Date]],"MMM")</f>
        <v>Oct</v>
      </c>
      <c r="G3945" s="1" t="str">
        <f>TEXT(Sales_tbl[[#This Row],[Order Date]],"YYY")</f>
        <v>2016</v>
      </c>
      <c r="H3945" t="s">
        <v>27</v>
      </c>
      <c r="I3945">
        <v>10</v>
      </c>
      <c r="J3945" s="4">
        <v>53.35</v>
      </c>
      <c r="K3945" s="4">
        <v>533.5</v>
      </c>
    </row>
    <row r="3946" spans="1:11" x14ac:dyDescent="0.25">
      <c r="A3946" t="s">
        <v>46</v>
      </c>
      <c r="B3946" t="s">
        <v>10</v>
      </c>
      <c r="C3946" t="s">
        <v>11</v>
      </c>
      <c r="D3946" t="s">
        <v>42</v>
      </c>
      <c r="E3946" s="1">
        <v>42655</v>
      </c>
      <c r="F3946" s="1" t="str">
        <f>TEXT(Sales_tbl[[#This Row],[Order Date]],"MMM")</f>
        <v>Oct</v>
      </c>
      <c r="G3946" s="1" t="str">
        <f>TEXT(Sales_tbl[[#This Row],[Order Date]],"YYY")</f>
        <v>2016</v>
      </c>
      <c r="H3946" t="s">
        <v>13</v>
      </c>
      <c r="I3946">
        <v>7</v>
      </c>
      <c r="J3946" s="4">
        <v>12.42</v>
      </c>
      <c r="K3946" s="4">
        <v>86.94</v>
      </c>
    </row>
    <row r="3947" spans="1:11" x14ac:dyDescent="0.25">
      <c r="A3947" t="s">
        <v>9</v>
      </c>
      <c r="B3947" t="s">
        <v>14</v>
      </c>
      <c r="C3947" t="s">
        <v>11</v>
      </c>
      <c r="D3947" t="s">
        <v>538</v>
      </c>
      <c r="E3947" s="1">
        <v>42655</v>
      </c>
      <c r="F3947" s="1" t="str">
        <f>TEXT(Sales_tbl[[#This Row],[Order Date]],"MMM")</f>
        <v>Oct</v>
      </c>
      <c r="G3947" s="1" t="str">
        <f>TEXT(Sales_tbl[[#This Row],[Order Date]],"YYY")</f>
        <v>2016</v>
      </c>
      <c r="H3947" t="s">
        <v>13</v>
      </c>
      <c r="I3947">
        <v>1</v>
      </c>
      <c r="J3947" s="4">
        <v>12.42</v>
      </c>
      <c r="K3947" s="4">
        <v>12.42</v>
      </c>
    </row>
    <row r="3948" spans="1:11" x14ac:dyDescent="0.25">
      <c r="A3948" t="s">
        <v>9</v>
      </c>
      <c r="B3948" t="s">
        <v>10</v>
      </c>
      <c r="C3948" t="s">
        <v>11</v>
      </c>
      <c r="D3948" t="s">
        <v>182</v>
      </c>
      <c r="E3948" s="1">
        <v>42655</v>
      </c>
      <c r="F3948" s="1" t="str">
        <f>TEXT(Sales_tbl[[#This Row],[Order Date]],"MMM")</f>
        <v>Oct</v>
      </c>
      <c r="G3948" s="1" t="str">
        <f>TEXT(Sales_tbl[[#This Row],[Order Date]],"YYY")</f>
        <v>2016</v>
      </c>
      <c r="H3948" t="s">
        <v>13</v>
      </c>
      <c r="I3948">
        <v>2</v>
      </c>
      <c r="J3948" s="4">
        <v>12.42</v>
      </c>
      <c r="K3948" s="4">
        <v>24.84</v>
      </c>
    </row>
    <row r="3949" spans="1:11" x14ac:dyDescent="0.25">
      <c r="A3949" t="s">
        <v>9</v>
      </c>
      <c r="B3949" t="s">
        <v>14</v>
      </c>
      <c r="C3949" t="s">
        <v>11</v>
      </c>
      <c r="D3949" t="s">
        <v>184</v>
      </c>
      <c r="E3949" s="1">
        <v>42655</v>
      </c>
      <c r="F3949" s="1" t="str">
        <f>TEXT(Sales_tbl[[#This Row],[Order Date]],"MMM")</f>
        <v>Oct</v>
      </c>
      <c r="G3949" s="1" t="str">
        <f>TEXT(Sales_tbl[[#This Row],[Order Date]],"YYY")</f>
        <v>2016</v>
      </c>
      <c r="H3949" t="s">
        <v>13</v>
      </c>
      <c r="I3949">
        <v>2</v>
      </c>
      <c r="J3949" s="4">
        <v>12.42</v>
      </c>
      <c r="K3949" s="4">
        <v>24.84</v>
      </c>
    </row>
    <row r="3950" spans="1:11" x14ac:dyDescent="0.25">
      <c r="A3950" t="s">
        <v>9</v>
      </c>
      <c r="B3950" t="s">
        <v>21</v>
      </c>
      <c r="C3950" t="s">
        <v>11</v>
      </c>
      <c r="D3950" t="s">
        <v>535</v>
      </c>
      <c r="E3950" s="1">
        <v>42655</v>
      </c>
      <c r="F3950" s="1" t="str">
        <f>TEXT(Sales_tbl[[#This Row],[Order Date]],"MMM")</f>
        <v>Oct</v>
      </c>
      <c r="G3950" s="1" t="str">
        <f>TEXT(Sales_tbl[[#This Row],[Order Date]],"YYY")</f>
        <v>2016</v>
      </c>
      <c r="H3950" t="s">
        <v>13</v>
      </c>
      <c r="I3950">
        <v>8</v>
      </c>
      <c r="J3950" s="4">
        <v>12.42</v>
      </c>
      <c r="K3950" s="4">
        <v>99.36</v>
      </c>
    </row>
    <row r="3951" spans="1:11" x14ac:dyDescent="0.25">
      <c r="A3951" t="s">
        <v>46</v>
      </c>
      <c r="B3951" t="s">
        <v>10</v>
      </c>
      <c r="C3951" t="s">
        <v>11</v>
      </c>
      <c r="D3951" t="s">
        <v>335</v>
      </c>
      <c r="E3951" s="1">
        <v>42655</v>
      </c>
      <c r="F3951" s="1" t="str">
        <f>TEXT(Sales_tbl[[#This Row],[Order Date]],"MMM")</f>
        <v>Oct</v>
      </c>
      <c r="G3951" s="1" t="str">
        <f>TEXT(Sales_tbl[[#This Row],[Order Date]],"YYY")</f>
        <v>2016</v>
      </c>
      <c r="H3951" t="s">
        <v>20</v>
      </c>
      <c r="I3951">
        <v>9</v>
      </c>
      <c r="J3951" s="4">
        <v>16.32</v>
      </c>
      <c r="K3951" s="4">
        <v>146.88</v>
      </c>
    </row>
    <row r="3952" spans="1:11" x14ac:dyDescent="0.25">
      <c r="A3952" t="s">
        <v>46</v>
      </c>
      <c r="B3952" t="s">
        <v>10</v>
      </c>
      <c r="C3952" t="s">
        <v>11</v>
      </c>
      <c r="D3952" t="s">
        <v>296</v>
      </c>
      <c r="E3952" s="1">
        <v>42655</v>
      </c>
      <c r="F3952" s="1" t="str">
        <f>TEXT(Sales_tbl[[#This Row],[Order Date]],"MMM")</f>
        <v>Oct</v>
      </c>
      <c r="G3952" s="1" t="str">
        <f>TEXT(Sales_tbl[[#This Row],[Order Date]],"YYY")</f>
        <v>2016</v>
      </c>
      <c r="H3952" t="s">
        <v>24</v>
      </c>
      <c r="I3952">
        <v>6</v>
      </c>
      <c r="J3952" s="4">
        <v>17.829999999999998</v>
      </c>
      <c r="K3952" s="4">
        <v>106.97999999999999</v>
      </c>
    </row>
    <row r="3953" spans="1:11" x14ac:dyDescent="0.25">
      <c r="A3953" t="s">
        <v>46</v>
      </c>
      <c r="B3953" t="s">
        <v>21</v>
      </c>
      <c r="C3953" t="s">
        <v>11</v>
      </c>
      <c r="D3953" t="s">
        <v>139</v>
      </c>
      <c r="E3953" s="1">
        <v>42655</v>
      </c>
      <c r="F3953" s="1" t="str">
        <f>TEXT(Sales_tbl[[#This Row],[Order Date]],"MMM")</f>
        <v>Oct</v>
      </c>
      <c r="G3953" s="1" t="str">
        <f>TEXT(Sales_tbl[[#This Row],[Order Date]],"YYY")</f>
        <v>2016</v>
      </c>
      <c r="H3953" t="s">
        <v>20</v>
      </c>
      <c r="I3953">
        <v>2</v>
      </c>
      <c r="J3953" s="4">
        <v>16.32</v>
      </c>
      <c r="K3953" s="4">
        <v>32.64</v>
      </c>
    </row>
    <row r="3954" spans="1:11" x14ac:dyDescent="0.25">
      <c r="A3954" t="s">
        <v>16</v>
      </c>
      <c r="B3954" t="s">
        <v>34</v>
      </c>
      <c r="C3954" t="s">
        <v>18</v>
      </c>
      <c r="D3954" t="s">
        <v>116</v>
      </c>
      <c r="E3954" s="1">
        <v>42655</v>
      </c>
      <c r="F3954" s="1" t="str">
        <f>TEXT(Sales_tbl[[#This Row],[Order Date]],"MMM")</f>
        <v>Oct</v>
      </c>
      <c r="G3954" s="1" t="str">
        <f>TEXT(Sales_tbl[[#This Row],[Order Date]],"YYY")</f>
        <v>2016</v>
      </c>
      <c r="H3954" t="s">
        <v>24</v>
      </c>
      <c r="I3954">
        <v>4</v>
      </c>
      <c r="J3954" s="4">
        <v>17.829999999999998</v>
      </c>
      <c r="K3954" s="4">
        <v>71.319999999999993</v>
      </c>
    </row>
    <row r="3955" spans="1:11" x14ac:dyDescent="0.25">
      <c r="A3955" t="s">
        <v>30</v>
      </c>
      <c r="B3955" t="s">
        <v>14</v>
      </c>
      <c r="C3955" t="s">
        <v>11</v>
      </c>
      <c r="D3955" t="s">
        <v>494</v>
      </c>
      <c r="E3955" s="1">
        <v>42656</v>
      </c>
      <c r="F3955" s="1" t="str">
        <f>TEXT(Sales_tbl[[#This Row],[Order Date]],"MMM")</f>
        <v>Oct</v>
      </c>
      <c r="G3955" s="1" t="str">
        <f>TEXT(Sales_tbl[[#This Row],[Order Date]],"YYY")</f>
        <v>2016</v>
      </c>
      <c r="H3955" t="s">
        <v>13</v>
      </c>
      <c r="I3955">
        <v>7</v>
      </c>
      <c r="J3955" s="4">
        <v>12.42</v>
      </c>
      <c r="K3955" s="4">
        <v>86.94</v>
      </c>
    </row>
    <row r="3956" spans="1:11" x14ac:dyDescent="0.25">
      <c r="A3956" t="s">
        <v>30</v>
      </c>
      <c r="B3956" t="s">
        <v>14</v>
      </c>
      <c r="C3956" t="s">
        <v>11</v>
      </c>
      <c r="D3956" t="s">
        <v>47</v>
      </c>
      <c r="E3956" s="1">
        <v>42656</v>
      </c>
      <c r="F3956" s="1" t="str">
        <f>TEXT(Sales_tbl[[#This Row],[Order Date]],"MMM")</f>
        <v>Oct</v>
      </c>
      <c r="G3956" s="1" t="str">
        <f>TEXT(Sales_tbl[[#This Row],[Order Date]],"YYY")</f>
        <v>2016</v>
      </c>
      <c r="H3956" t="s">
        <v>13</v>
      </c>
      <c r="I3956">
        <v>3</v>
      </c>
      <c r="J3956" s="4">
        <v>12.42</v>
      </c>
      <c r="K3956" s="4">
        <v>37.26</v>
      </c>
    </row>
    <row r="3957" spans="1:11" x14ac:dyDescent="0.25">
      <c r="A3957" t="s">
        <v>46</v>
      </c>
      <c r="B3957" t="s">
        <v>21</v>
      </c>
      <c r="C3957" t="s">
        <v>11</v>
      </c>
      <c r="D3957" t="s">
        <v>128</v>
      </c>
      <c r="E3957" s="1">
        <v>42656</v>
      </c>
      <c r="F3957" s="1" t="str">
        <f>TEXT(Sales_tbl[[#This Row],[Order Date]],"MMM")</f>
        <v>Oct</v>
      </c>
      <c r="G3957" s="1" t="str">
        <f>TEXT(Sales_tbl[[#This Row],[Order Date]],"YYY")</f>
        <v>2016</v>
      </c>
      <c r="H3957" t="s">
        <v>13</v>
      </c>
      <c r="I3957">
        <v>8</v>
      </c>
      <c r="J3957" s="4">
        <v>12.42</v>
      </c>
      <c r="K3957" s="4">
        <v>99.36</v>
      </c>
    </row>
    <row r="3958" spans="1:11" x14ac:dyDescent="0.25">
      <c r="A3958" t="s">
        <v>46</v>
      </c>
      <c r="B3958" t="s">
        <v>21</v>
      </c>
      <c r="C3958" t="s">
        <v>11</v>
      </c>
      <c r="D3958" t="s">
        <v>383</v>
      </c>
      <c r="E3958" s="1">
        <v>42656</v>
      </c>
      <c r="F3958" s="1" t="str">
        <f>TEXT(Sales_tbl[[#This Row],[Order Date]],"MMM")</f>
        <v>Oct</v>
      </c>
      <c r="G3958" s="1" t="str">
        <f>TEXT(Sales_tbl[[#This Row],[Order Date]],"YYY")</f>
        <v>2016</v>
      </c>
      <c r="H3958" t="s">
        <v>20</v>
      </c>
      <c r="I3958">
        <v>1</v>
      </c>
      <c r="J3958" s="4">
        <v>16.32</v>
      </c>
      <c r="K3958" s="4">
        <v>16.32</v>
      </c>
    </row>
    <row r="3959" spans="1:11" x14ac:dyDescent="0.25">
      <c r="A3959" t="s">
        <v>16</v>
      </c>
      <c r="B3959" t="s">
        <v>34</v>
      </c>
      <c r="C3959" t="s">
        <v>18</v>
      </c>
      <c r="D3959" t="s">
        <v>131</v>
      </c>
      <c r="E3959" s="1">
        <v>42656</v>
      </c>
      <c r="F3959" s="1" t="str">
        <f>TEXT(Sales_tbl[[#This Row],[Order Date]],"MMM")</f>
        <v>Oct</v>
      </c>
      <c r="G3959" s="1" t="str">
        <f>TEXT(Sales_tbl[[#This Row],[Order Date]],"YYY")</f>
        <v>2016</v>
      </c>
      <c r="H3959" t="s">
        <v>27</v>
      </c>
      <c r="I3959">
        <v>3</v>
      </c>
      <c r="J3959" s="4">
        <v>53.35</v>
      </c>
      <c r="K3959" s="4">
        <v>160.05000000000001</v>
      </c>
    </row>
    <row r="3960" spans="1:11" x14ac:dyDescent="0.25">
      <c r="A3960" t="s">
        <v>9</v>
      </c>
      <c r="B3960" t="s">
        <v>10</v>
      </c>
      <c r="C3960" t="s">
        <v>11</v>
      </c>
      <c r="D3960" t="s">
        <v>162</v>
      </c>
      <c r="E3960" s="1">
        <v>42656</v>
      </c>
      <c r="F3960" s="1" t="str">
        <f>TEXT(Sales_tbl[[#This Row],[Order Date]],"MMM")</f>
        <v>Oct</v>
      </c>
      <c r="G3960" s="1" t="str">
        <f>TEXT(Sales_tbl[[#This Row],[Order Date]],"YYY")</f>
        <v>2016</v>
      </c>
      <c r="H3960" t="s">
        <v>24</v>
      </c>
      <c r="I3960">
        <v>6</v>
      </c>
      <c r="J3960" s="4">
        <v>17.829999999999998</v>
      </c>
      <c r="K3960" s="4">
        <v>106.97999999999999</v>
      </c>
    </row>
    <row r="3961" spans="1:11" x14ac:dyDescent="0.25">
      <c r="A3961" t="s">
        <v>30</v>
      </c>
      <c r="B3961" t="s">
        <v>10</v>
      </c>
      <c r="C3961" t="s">
        <v>11</v>
      </c>
      <c r="D3961" t="s">
        <v>393</v>
      </c>
      <c r="E3961" s="1">
        <v>42656</v>
      </c>
      <c r="F3961" s="1" t="str">
        <f>TEXT(Sales_tbl[[#This Row],[Order Date]],"MMM")</f>
        <v>Oct</v>
      </c>
      <c r="G3961" s="1" t="str">
        <f>TEXT(Sales_tbl[[#This Row],[Order Date]],"YYY")</f>
        <v>2016</v>
      </c>
      <c r="H3961" t="s">
        <v>13</v>
      </c>
      <c r="I3961">
        <v>1</v>
      </c>
      <c r="J3961" s="4">
        <v>12.42</v>
      </c>
      <c r="K3961" s="4">
        <v>12.42</v>
      </c>
    </row>
    <row r="3962" spans="1:11" x14ac:dyDescent="0.25">
      <c r="A3962" t="s">
        <v>30</v>
      </c>
      <c r="B3962" t="s">
        <v>14</v>
      </c>
      <c r="C3962" t="s">
        <v>11</v>
      </c>
      <c r="D3962" t="s">
        <v>290</v>
      </c>
      <c r="E3962" s="1">
        <v>42656</v>
      </c>
      <c r="F3962" s="1" t="str">
        <f>TEXT(Sales_tbl[[#This Row],[Order Date]],"MMM")</f>
        <v>Oct</v>
      </c>
      <c r="G3962" s="1" t="str">
        <f>TEXT(Sales_tbl[[#This Row],[Order Date]],"YYY")</f>
        <v>2016</v>
      </c>
      <c r="H3962" t="s">
        <v>13</v>
      </c>
      <c r="I3962">
        <v>6</v>
      </c>
      <c r="J3962" s="4">
        <v>12.42</v>
      </c>
      <c r="K3962" s="4">
        <v>74.52</v>
      </c>
    </row>
    <row r="3963" spans="1:11" x14ac:dyDescent="0.25">
      <c r="A3963" t="s">
        <v>9</v>
      </c>
      <c r="B3963" t="s">
        <v>10</v>
      </c>
      <c r="C3963" t="s">
        <v>11</v>
      </c>
      <c r="D3963" t="s">
        <v>183</v>
      </c>
      <c r="E3963" s="1">
        <v>42656</v>
      </c>
      <c r="F3963" s="1" t="str">
        <f>TEXT(Sales_tbl[[#This Row],[Order Date]],"MMM")</f>
        <v>Oct</v>
      </c>
      <c r="G3963" s="1" t="str">
        <f>TEXT(Sales_tbl[[#This Row],[Order Date]],"YYY")</f>
        <v>2016</v>
      </c>
      <c r="H3963" t="s">
        <v>13</v>
      </c>
      <c r="I3963">
        <v>3</v>
      </c>
      <c r="J3963" s="4">
        <v>12.42</v>
      </c>
      <c r="K3963" s="4">
        <v>37.26</v>
      </c>
    </row>
    <row r="3964" spans="1:11" x14ac:dyDescent="0.25">
      <c r="A3964" t="s">
        <v>30</v>
      </c>
      <c r="B3964" t="s">
        <v>10</v>
      </c>
      <c r="C3964" t="s">
        <v>11</v>
      </c>
      <c r="D3964" t="s">
        <v>432</v>
      </c>
      <c r="E3964" s="1">
        <v>42656</v>
      </c>
      <c r="F3964" s="1" t="str">
        <f>TEXT(Sales_tbl[[#This Row],[Order Date]],"MMM")</f>
        <v>Oct</v>
      </c>
      <c r="G3964" s="1" t="str">
        <f>TEXT(Sales_tbl[[#This Row],[Order Date]],"YYY")</f>
        <v>2016</v>
      </c>
      <c r="H3964" t="s">
        <v>13</v>
      </c>
      <c r="I3964">
        <v>10</v>
      </c>
      <c r="J3964" s="4">
        <v>12.42</v>
      </c>
      <c r="K3964" s="4">
        <v>124.2</v>
      </c>
    </row>
    <row r="3965" spans="1:11" x14ac:dyDescent="0.25">
      <c r="A3965" t="s">
        <v>9</v>
      </c>
      <c r="B3965" t="s">
        <v>14</v>
      </c>
      <c r="C3965" t="s">
        <v>11</v>
      </c>
      <c r="D3965" t="s">
        <v>344</v>
      </c>
      <c r="E3965" s="1">
        <v>42656</v>
      </c>
      <c r="F3965" s="1" t="str">
        <f>TEXT(Sales_tbl[[#This Row],[Order Date]],"MMM")</f>
        <v>Oct</v>
      </c>
      <c r="G3965" s="1" t="str">
        <f>TEXT(Sales_tbl[[#This Row],[Order Date]],"YYY")</f>
        <v>2016</v>
      </c>
      <c r="H3965" t="s">
        <v>13</v>
      </c>
      <c r="I3965">
        <v>10</v>
      </c>
      <c r="J3965" s="4">
        <v>12.42</v>
      </c>
      <c r="K3965" s="4">
        <v>124.2</v>
      </c>
    </row>
    <row r="3966" spans="1:11" x14ac:dyDescent="0.25">
      <c r="A3966" t="s">
        <v>9</v>
      </c>
      <c r="B3966" t="s">
        <v>10</v>
      </c>
      <c r="C3966" t="s">
        <v>11</v>
      </c>
      <c r="D3966" t="s">
        <v>193</v>
      </c>
      <c r="E3966" s="1">
        <v>42656</v>
      </c>
      <c r="F3966" s="1" t="str">
        <f>TEXT(Sales_tbl[[#This Row],[Order Date]],"MMM")</f>
        <v>Oct</v>
      </c>
      <c r="G3966" s="1" t="str">
        <f>TEXT(Sales_tbl[[#This Row],[Order Date]],"YYY")</f>
        <v>2016</v>
      </c>
      <c r="H3966" t="s">
        <v>13</v>
      </c>
      <c r="I3966">
        <v>4</v>
      </c>
      <c r="J3966" s="4">
        <v>12.42</v>
      </c>
      <c r="K3966" s="4">
        <v>49.68</v>
      </c>
    </row>
    <row r="3967" spans="1:11" x14ac:dyDescent="0.25">
      <c r="A3967" t="s">
        <v>46</v>
      </c>
      <c r="B3967" t="s">
        <v>14</v>
      </c>
      <c r="C3967" t="s">
        <v>11</v>
      </c>
      <c r="D3967" t="s">
        <v>126</v>
      </c>
      <c r="E3967" s="1">
        <v>42656</v>
      </c>
      <c r="F3967" s="1" t="str">
        <f>TEXT(Sales_tbl[[#This Row],[Order Date]],"MMM")</f>
        <v>Oct</v>
      </c>
      <c r="G3967" s="1" t="str">
        <f>TEXT(Sales_tbl[[#This Row],[Order Date]],"YYY")</f>
        <v>2016</v>
      </c>
      <c r="H3967" t="s">
        <v>13</v>
      </c>
      <c r="I3967">
        <v>4</v>
      </c>
      <c r="J3967" s="4">
        <v>12.42</v>
      </c>
      <c r="K3967" s="4">
        <v>49.68</v>
      </c>
    </row>
    <row r="3968" spans="1:11" x14ac:dyDescent="0.25">
      <c r="A3968" t="s">
        <v>9</v>
      </c>
      <c r="B3968" t="s">
        <v>14</v>
      </c>
      <c r="C3968" t="s">
        <v>11</v>
      </c>
      <c r="D3968" t="s">
        <v>416</v>
      </c>
      <c r="E3968" s="1">
        <v>42657</v>
      </c>
      <c r="F3968" s="1" t="str">
        <f>TEXT(Sales_tbl[[#This Row],[Order Date]],"MMM")</f>
        <v>Oct</v>
      </c>
      <c r="G3968" s="1" t="str">
        <f>TEXT(Sales_tbl[[#This Row],[Order Date]],"YYY")</f>
        <v>2016</v>
      </c>
      <c r="H3968" t="s">
        <v>24</v>
      </c>
      <c r="I3968">
        <v>10</v>
      </c>
      <c r="J3968" s="4">
        <v>17.829999999999998</v>
      </c>
      <c r="K3968" s="4">
        <v>178.29999999999998</v>
      </c>
    </row>
    <row r="3969" spans="1:11" x14ac:dyDescent="0.25">
      <c r="A3969" t="s">
        <v>9</v>
      </c>
      <c r="B3969" t="s">
        <v>10</v>
      </c>
      <c r="C3969" t="s">
        <v>11</v>
      </c>
      <c r="D3969" t="s">
        <v>537</v>
      </c>
      <c r="E3969" s="1">
        <v>42657</v>
      </c>
      <c r="F3969" s="1" t="str">
        <f>TEXT(Sales_tbl[[#This Row],[Order Date]],"MMM")</f>
        <v>Oct</v>
      </c>
      <c r="G3969" s="1" t="str">
        <f>TEXT(Sales_tbl[[#This Row],[Order Date]],"YYY")</f>
        <v>2016</v>
      </c>
      <c r="H3969" t="s">
        <v>27</v>
      </c>
      <c r="I3969">
        <v>3</v>
      </c>
      <c r="J3969" s="4">
        <v>53.35</v>
      </c>
      <c r="K3969" s="4">
        <v>160.05000000000001</v>
      </c>
    </row>
    <row r="3970" spans="1:11" x14ac:dyDescent="0.25">
      <c r="A3970" t="s">
        <v>9</v>
      </c>
      <c r="B3970" t="s">
        <v>14</v>
      </c>
      <c r="C3970" t="s">
        <v>11</v>
      </c>
      <c r="D3970" t="s">
        <v>322</v>
      </c>
      <c r="E3970" s="1">
        <v>42657</v>
      </c>
      <c r="F3970" s="1" t="str">
        <f>TEXT(Sales_tbl[[#This Row],[Order Date]],"MMM")</f>
        <v>Oct</v>
      </c>
      <c r="G3970" s="1" t="str">
        <f>TEXT(Sales_tbl[[#This Row],[Order Date]],"YYY")</f>
        <v>2016</v>
      </c>
      <c r="H3970" t="s">
        <v>24</v>
      </c>
      <c r="I3970">
        <v>6</v>
      </c>
      <c r="J3970" s="4">
        <v>17.829999999999998</v>
      </c>
      <c r="K3970" s="4">
        <v>106.97999999999999</v>
      </c>
    </row>
    <row r="3971" spans="1:11" x14ac:dyDescent="0.25">
      <c r="A3971" t="s">
        <v>9</v>
      </c>
      <c r="B3971" t="s">
        <v>10</v>
      </c>
      <c r="C3971" t="s">
        <v>11</v>
      </c>
      <c r="D3971" t="s">
        <v>285</v>
      </c>
      <c r="E3971" s="1">
        <v>42657</v>
      </c>
      <c r="F3971" s="1" t="str">
        <f>TEXT(Sales_tbl[[#This Row],[Order Date]],"MMM")</f>
        <v>Oct</v>
      </c>
      <c r="G3971" s="1" t="str">
        <f>TEXT(Sales_tbl[[#This Row],[Order Date]],"YYY")</f>
        <v>2016</v>
      </c>
      <c r="H3971" t="s">
        <v>24</v>
      </c>
      <c r="I3971">
        <v>3</v>
      </c>
      <c r="J3971" s="4">
        <v>17.829999999999998</v>
      </c>
      <c r="K3971" s="4">
        <v>53.489999999999995</v>
      </c>
    </row>
    <row r="3972" spans="1:11" x14ac:dyDescent="0.25">
      <c r="A3972" t="s">
        <v>9</v>
      </c>
      <c r="B3972" t="s">
        <v>14</v>
      </c>
      <c r="C3972" t="s">
        <v>11</v>
      </c>
      <c r="D3972" t="s">
        <v>552</v>
      </c>
      <c r="E3972" s="1">
        <v>42657</v>
      </c>
      <c r="F3972" s="1" t="str">
        <f>TEXT(Sales_tbl[[#This Row],[Order Date]],"MMM")</f>
        <v>Oct</v>
      </c>
      <c r="G3972" s="1" t="str">
        <f>TEXT(Sales_tbl[[#This Row],[Order Date]],"YYY")</f>
        <v>2016</v>
      </c>
      <c r="H3972" t="s">
        <v>27</v>
      </c>
      <c r="I3972">
        <v>5</v>
      </c>
      <c r="J3972" s="4">
        <v>53.35</v>
      </c>
      <c r="K3972" s="4">
        <v>266.75</v>
      </c>
    </row>
    <row r="3973" spans="1:11" x14ac:dyDescent="0.25">
      <c r="A3973" t="s">
        <v>16</v>
      </c>
      <c r="B3973" t="s">
        <v>52</v>
      </c>
      <c r="C3973" t="s">
        <v>18</v>
      </c>
      <c r="D3973" t="s">
        <v>176</v>
      </c>
      <c r="E3973" s="1">
        <v>42657</v>
      </c>
      <c r="F3973" s="1" t="str">
        <f>TEXT(Sales_tbl[[#This Row],[Order Date]],"MMM")</f>
        <v>Oct</v>
      </c>
      <c r="G3973" s="1" t="str">
        <f>TEXT(Sales_tbl[[#This Row],[Order Date]],"YYY")</f>
        <v>2016</v>
      </c>
      <c r="H3973" t="s">
        <v>27</v>
      </c>
      <c r="I3973">
        <v>6</v>
      </c>
      <c r="J3973" s="4">
        <v>53.35</v>
      </c>
      <c r="K3973" s="4">
        <v>320.10000000000002</v>
      </c>
    </row>
    <row r="3974" spans="1:11" x14ac:dyDescent="0.25">
      <c r="A3974" t="s">
        <v>25</v>
      </c>
      <c r="B3974" t="s">
        <v>34</v>
      </c>
      <c r="C3974" t="s">
        <v>18</v>
      </c>
      <c r="D3974" t="s">
        <v>85</v>
      </c>
      <c r="E3974" s="1">
        <v>42657</v>
      </c>
      <c r="F3974" s="1" t="str">
        <f>TEXT(Sales_tbl[[#This Row],[Order Date]],"MMM")</f>
        <v>Oct</v>
      </c>
      <c r="G3974" s="1" t="str">
        <f>TEXT(Sales_tbl[[#This Row],[Order Date]],"YYY")</f>
        <v>2016</v>
      </c>
      <c r="H3974" t="s">
        <v>13</v>
      </c>
      <c r="I3974">
        <v>7</v>
      </c>
      <c r="J3974" s="4">
        <v>12.42</v>
      </c>
      <c r="K3974" s="4">
        <v>86.94</v>
      </c>
    </row>
    <row r="3975" spans="1:11" x14ac:dyDescent="0.25">
      <c r="A3975" t="s">
        <v>9</v>
      </c>
      <c r="B3975" t="s">
        <v>14</v>
      </c>
      <c r="C3975" t="s">
        <v>11</v>
      </c>
      <c r="D3975" t="s">
        <v>405</v>
      </c>
      <c r="E3975" s="1">
        <v>42657</v>
      </c>
      <c r="F3975" s="1" t="str">
        <f>TEXT(Sales_tbl[[#This Row],[Order Date]],"MMM")</f>
        <v>Oct</v>
      </c>
      <c r="G3975" s="1" t="str">
        <f>TEXT(Sales_tbl[[#This Row],[Order Date]],"YYY")</f>
        <v>2016</v>
      </c>
      <c r="H3975" t="s">
        <v>13</v>
      </c>
      <c r="I3975">
        <v>10</v>
      </c>
      <c r="J3975" s="4">
        <v>12.42</v>
      </c>
      <c r="K3975" s="4">
        <v>124.2</v>
      </c>
    </row>
    <row r="3976" spans="1:11" x14ac:dyDescent="0.25">
      <c r="A3976" t="s">
        <v>16</v>
      </c>
      <c r="B3976" t="s">
        <v>34</v>
      </c>
      <c r="C3976" t="s">
        <v>18</v>
      </c>
      <c r="D3976" t="s">
        <v>97</v>
      </c>
      <c r="E3976" s="1">
        <v>42658</v>
      </c>
      <c r="F3976" s="1" t="str">
        <f>TEXT(Sales_tbl[[#This Row],[Order Date]],"MMM")</f>
        <v>Oct</v>
      </c>
      <c r="G3976" s="1" t="str">
        <f>TEXT(Sales_tbl[[#This Row],[Order Date]],"YYY")</f>
        <v>2016</v>
      </c>
      <c r="H3976" t="s">
        <v>20</v>
      </c>
      <c r="I3976">
        <v>2</v>
      </c>
      <c r="J3976" s="4">
        <v>16.32</v>
      </c>
      <c r="K3976" s="4">
        <v>32.64</v>
      </c>
    </row>
    <row r="3977" spans="1:11" x14ac:dyDescent="0.25">
      <c r="A3977" t="s">
        <v>25</v>
      </c>
      <c r="B3977" t="s">
        <v>17</v>
      </c>
      <c r="C3977" t="s">
        <v>18</v>
      </c>
      <c r="D3977" t="s">
        <v>238</v>
      </c>
      <c r="E3977" s="1">
        <v>42658</v>
      </c>
      <c r="F3977" s="1" t="str">
        <f>TEXT(Sales_tbl[[#This Row],[Order Date]],"MMM")</f>
        <v>Oct</v>
      </c>
      <c r="G3977" s="1" t="str">
        <f>TEXT(Sales_tbl[[#This Row],[Order Date]],"YYY")</f>
        <v>2016</v>
      </c>
      <c r="H3977" t="s">
        <v>24</v>
      </c>
      <c r="I3977">
        <v>1</v>
      </c>
      <c r="J3977" s="4">
        <v>17.829999999999998</v>
      </c>
      <c r="K3977" s="4">
        <v>17.829999999999998</v>
      </c>
    </row>
    <row r="3978" spans="1:11" x14ac:dyDescent="0.25">
      <c r="A3978" t="s">
        <v>16</v>
      </c>
      <c r="B3978" t="s">
        <v>17</v>
      </c>
      <c r="C3978" t="s">
        <v>18</v>
      </c>
      <c r="D3978" t="s">
        <v>484</v>
      </c>
      <c r="E3978" s="1">
        <v>42658</v>
      </c>
      <c r="F3978" s="1" t="str">
        <f>TEXT(Sales_tbl[[#This Row],[Order Date]],"MMM")</f>
        <v>Oct</v>
      </c>
      <c r="G3978" s="1" t="str">
        <f>TEXT(Sales_tbl[[#This Row],[Order Date]],"YYY")</f>
        <v>2016</v>
      </c>
      <c r="H3978" t="s">
        <v>27</v>
      </c>
      <c r="I3978">
        <v>8</v>
      </c>
      <c r="J3978" s="4">
        <v>53.35</v>
      </c>
      <c r="K3978" s="4">
        <v>426.8</v>
      </c>
    </row>
    <row r="3979" spans="1:11" x14ac:dyDescent="0.25">
      <c r="A3979" t="s">
        <v>9</v>
      </c>
      <c r="B3979" t="s">
        <v>10</v>
      </c>
      <c r="C3979" t="s">
        <v>11</v>
      </c>
      <c r="D3979" t="s">
        <v>533</v>
      </c>
      <c r="E3979" s="1">
        <v>42658</v>
      </c>
      <c r="F3979" s="1" t="str">
        <f>TEXT(Sales_tbl[[#This Row],[Order Date]],"MMM")</f>
        <v>Oct</v>
      </c>
      <c r="G3979" s="1" t="str">
        <f>TEXT(Sales_tbl[[#This Row],[Order Date]],"YYY")</f>
        <v>2016</v>
      </c>
      <c r="H3979" t="s">
        <v>13</v>
      </c>
      <c r="I3979">
        <v>4</v>
      </c>
      <c r="J3979" s="4">
        <v>12.42</v>
      </c>
      <c r="K3979" s="4">
        <v>49.68</v>
      </c>
    </row>
    <row r="3980" spans="1:11" x14ac:dyDescent="0.25">
      <c r="A3980" t="s">
        <v>9</v>
      </c>
      <c r="B3980" t="s">
        <v>68</v>
      </c>
      <c r="C3980" t="s">
        <v>11</v>
      </c>
      <c r="D3980" t="s">
        <v>361</v>
      </c>
      <c r="E3980" s="1">
        <v>42658</v>
      </c>
      <c r="F3980" s="1" t="str">
        <f>TEXT(Sales_tbl[[#This Row],[Order Date]],"MMM")</f>
        <v>Oct</v>
      </c>
      <c r="G3980" s="1" t="str">
        <f>TEXT(Sales_tbl[[#This Row],[Order Date]],"YYY")</f>
        <v>2016</v>
      </c>
      <c r="H3980" t="s">
        <v>24</v>
      </c>
      <c r="I3980">
        <v>2</v>
      </c>
      <c r="J3980" s="4">
        <v>17.829999999999998</v>
      </c>
      <c r="K3980" s="4">
        <v>35.659999999999997</v>
      </c>
    </row>
    <row r="3981" spans="1:11" x14ac:dyDescent="0.25">
      <c r="A3981" t="s">
        <v>9</v>
      </c>
      <c r="B3981" t="s">
        <v>10</v>
      </c>
      <c r="C3981" t="s">
        <v>11</v>
      </c>
      <c r="D3981" t="s">
        <v>167</v>
      </c>
      <c r="E3981" s="1">
        <v>42658</v>
      </c>
      <c r="F3981" s="1" t="str">
        <f>TEXT(Sales_tbl[[#This Row],[Order Date]],"MMM")</f>
        <v>Oct</v>
      </c>
      <c r="G3981" s="1" t="str">
        <f>TEXT(Sales_tbl[[#This Row],[Order Date]],"YYY")</f>
        <v>2016</v>
      </c>
      <c r="H3981" t="s">
        <v>13</v>
      </c>
      <c r="I3981">
        <v>4</v>
      </c>
      <c r="J3981" s="4">
        <v>12.42</v>
      </c>
      <c r="K3981" s="4">
        <v>49.68</v>
      </c>
    </row>
    <row r="3982" spans="1:11" x14ac:dyDescent="0.25">
      <c r="A3982" t="s">
        <v>16</v>
      </c>
      <c r="B3982" t="s">
        <v>34</v>
      </c>
      <c r="C3982" t="s">
        <v>18</v>
      </c>
      <c r="D3982" t="s">
        <v>144</v>
      </c>
      <c r="E3982" s="1">
        <v>42659</v>
      </c>
      <c r="F3982" s="1" t="str">
        <f>TEXT(Sales_tbl[[#This Row],[Order Date]],"MMM")</f>
        <v>Oct</v>
      </c>
      <c r="G3982" s="1" t="str">
        <f>TEXT(Sales_tbl[[#This Row],[Order Date]],"YYY")</f>
        <v>2016</v>
      </c>
      <c r="H3982" t="s">
        <v>20</v>
      </c>
      <c r="I3982">
        <v>10</v>
      </c>
      <c r="J3982" s="4">
        <v>16.32</v>
      </c>
      <c r="K3982" s="4">
        <v>163.19999999999999</v>
      </c>
    </row>
    <row r="3983" spans="1:11" x14ac:dyDescent="0.25">
      <c r="A3983" t="s">
        <v>30</v>
      </c>
      <c r="B3983" t="s">
        <v>14</v>
      </c>
      <c r="C3983" t="s">
        <v>11</v>
      </c>
      <c r="D3983" t="s">
        <v>417</v>
      </c>
      <c r="E3983" s="1">
        <v>42659</v>
      </c>
      <c r="F3983" s="1" t="str">
        <f>TEXT(Sales_tbl[[#This Row],[Order Date]],"MMM")</f>
        <v>Oct</v>
      </c>
      <c r="G3983" s="1" t="str">
        <f>TEXT(Sales_tbl[[#This Row],[Order Date]],"YYY")</f>
        <v>2016</v>
      </c>
      <c r="H3983" t="s">
        <v>20</v>
      </c>
      <c r="I3983">
        <v>3</v>
      </c>
      <c r="J3983" s="4">
        <v>16.32</v>
      </c>
      <c r="K3983" s="4">
        <v>48.96</v>
      </c>
    </row>
    <row r="3984" spans="1:11" x14ac:dyDescent="0.25">
      <c r="A3984" t="s">
        <v>30</v>
      </c>
      <c r="B3984" t="s">
        <v>14</v>
      </c>
      <c r="C3984" t="s">
        <v>11</v>
      </c>
      <c r="D3984" t="s">
        <v>250</v>
      </c>
      <c r="E3984" s="1">
        <v>42659</v>
      </c>
      <c r="F3984" s="1" t="str">
        <f>TEXT(Sales_tbl[[#This Row],[Order Date]],"MMM")</f>
        <v>Oct</v>
      </c>
      <c r="G3984" s="1" t="str">
        <f>TEXT(Sales_tbl[[#This Row],[Order Date]],"YYY")</f>
        <v>2016</v>
      </c>
      <c r="H3984" t="s">
        <v>24</v>
      </c>
      <c r="I3984">
        <v>5</v>
      </c>
      <c r="J3984" s="4">
        <v>17.829999999999998</v>
      </c>
      <c r="K3984" s="4">
        <v>89.149999999999991</v>
      </c>
    </row>
    <row r="3985" spans="1:11" x14ac:dyDescent="0.25">
      <c r="A3985" t="s">
        <v>16</v>
      </c>
      <c r="B3985" t="s">
        <v>17</v>
      </c>
      <c r="C3985" t="s">
        <v>18</v>
      </c>
      <c r="D3985" t="s">
        <v>249</v>
      </c>
      <c r="E3985" s="1">
        <v>42659</v>
      </c>
      <c r="F3985" s="1" t="str">
        <f>TEXT(Sales_tbl[[#This Row],[Order Date]],"MMM")</f>
        <v>Oct</v>
      </c>
      <c r="G3985" s="1" t="str">
        <f>TEXT(Sales_tbl[[#This Row],[Order Date]],"YYY")</f>
        <v>2016</v>
      </c>
      <c r="H3985" t="s">
        <v>24</v>
      </c>
      <c r="I3985">
        <v>5</v>
      </c>
      <c r="J3985" s="4">
        <v>17.829999999999998</v>
      </c>
      <c r="K3985" s="4">
        <v>89.149999999999991</v>
      </c>
    </row>
    <row r="3986" spans="1:11" x14ac:dyDescent="0.25">
      <c r="A3986" t="s">
        <v>30</v>
      </c>
      <c r="B3986" t="s">
        <v>14</v>
      </c>
      <c r="C3986" t="s">
        <v>11</v>
      </c>
      <c r="D3986" t="s">
        <v>43</v>
      </c>
      <c r="E3986" s="1">
        <v>42659</v>
      </c>
      <c r="F3986" s="1" t="str">
        <f>TEXT(Sales_tbl[[#This Row],[Order Date]],"MMM")</f>
        <v>Oct</v>
      </c>
      <c r="G3986" s="1" t="str">
        <f>TEXT(Sales_tbl[[#This Row],[Order Date]],"YYY")</f>
        <v>2016</v>
      </c>
      <c r="H3986" t="s">
        <v>13</v>
      </c>
      <c r="I3986">
        <v>4</v>
      </c>
      <c r="J3986" s="4">
        <v>12.42</v>
      </c>
      <c r="K3986" s="4">
        <v>49.68</v>
      </c>
    </row>
    <row r="3987" spans="1:11" x14ac:dyDescent="0.25">
      <c r="A3987" t="s">
        <v>25</v>
      </c>
      <c r="B3987" t="s">
        <v>17</v>
      </c>
      <c r="C3987" t="s">
        <v>18</v>
      </c>
      <c r="D3987" t="s">
        <v>351</v>
      </c>
      <c r="E3987" s="1">
        <v>42659</v>
      </c>
      <c r="F3987" s="1" t="str">
        <f>TEXT(Sales_tbl[[#This Row],[Order Date]],"MMM")</f>
        <v>Oct</v>
      </c>
      <c r="G3987" s="1" t="str">
        <f>TEXT(Sales_tbl[[#This Row],[Order Date]],"YYY")</f>
        <v>2016</v>
      </c>
      <c r="H3987" t="s">
        <v>13</v>
      </c>
      <c r="I3987">
        <v>9</v>
      </c>
      <c r="J3987" s="4">
        <v>12.42</v>
      </c>
      <c r="K3987" s="4">
        <v>111.78</v>
      </c>
    </row>
    <row r="3988" spans="1:11" x14ac:dyDescent="0.25">
      <c r="A3988" t="s">
        <v>9</v>
      </c>
      <c r="B3988" t="s">
        <v>21</v>
      </c>
      <c r="C3988" t="s">
        <v>11</v>
      </c>
      <c r="D3988" t="s">
        <v>291</v>
      </c>
      <c r="E3988" s="1">
        <v>42659</v>
      </c>
      <c r="F3988" s="1" t="str">
        <f>TEXT(Sales_tbl[[#This Row],[Order Date]],"MMM")</f>
        <v>Oct</v>
      </c>
      <c r="G3988" s="1" t="str">
        <f>TEXT(Sales_tbl[[#This Row],[Order Date]],"YYY")</f>
        <v>2016</v>
      </c>
      <c r="H3988" t="s">
        <v>13</v>
      </c>
      <c r="I3988">
        <v>2</v>
      </c>
      <c r="J3988" s="4">
        <v>12.42</v>
      </c>
      <c r="K3988" s="4">
        <v>24.84</v>
      </c>
    </row>
    <row r="3989" spans="1:11" x14ac:dyDescent="0.25">
      <c r="A3989" t="s">
        <v>16</v>
      </c>
      <c r="B3989" t="s">
        <v>52</v>
      </c>
      <c r="C3989" t="s">
        <v>18</v>
      </c>
      <c r="D3989" t="s">
        <v>114</v>
      </c>
      <c r="E3989" s="1">
        <v>42659</v>
      </c>
      <c r="F3989" s="1" t="str">
        <f>TEXT(Sales_tbl[[#This Row],[Order Date]],"MMM")</f>
        <v>Oct</v>
      </c>
      <c r="G3989" s="1" t="str">
        <f>TEXT(Sales_tbl[[#This Row],[Order Date]],"YYY")</f>
        <v>2016</v>
      </c>
      <c r="H3989" t="s">
        <v>13</v>
      </c>
      <c r="I3989">
        <v>8</v>
      </c>
      <c r="J3989" s="4">
        <v>12.42</v>
      </c>
      <c r="K3989" s="4">
        <v>99.36</v>
      </c>
    </row>
    <row r="3990" spans="1:11" x14ac:dyDescent="0.25">
      <c r="A3990" t="s">
        <v>46</v>
      </c>
      <c r="B3990" t="s">
        <v>21</v>
      </c>
      <c r="C3990" t="s">
        <v>11</v>
      </c>
      <c r="D3990" t="s">
        <v>535</v>
      </c>
      <c r="E3990" s="1">
        <v>42659</v>
      </c>
      <c r="F3990" s="1" t="str">
        <f>TEXT(Sales_tbl[[#This Row],[Order Date]],"MMM")</f>
        <v>Oct</v>
      </c>
      <c r="G3990" s="1" t="str">
        <f>TEXT(Sales_tbl[[#This Row],[Order Date]],"YYY")</f>
        <v>2016</v>
      </c>
      <c r="H3990" t="s">
        <v>24</v>
      </c>
      <c r="I3990">
        <v>4</v>
      </c>
      <c r="J3990" s="4">
        <v>17.829999999999998</v>
      </c>
      <c r="K3990" s="4">
        <v>71.319999999999993</v>
      </c>
    </row>
    <row r="3991" spans="1:11" x14ac:dyDescent="0.25">
      <c r="A3991" t="s">
        <v>9</v>
      </c>
      <c r="B3991" t="s">
        <v>10</v>
      </c>
      <c r="C3991" t="s">
        <v>11</v>
      </c>
      <c r="D3991" t="s">
        <v>207</v>
      </c>
      <c r="E3991" s="1">
        <v>42659</v>
      </c>
      <c r="F3991" s="1" t="str">
        <f>TEXT(Sales_tbl[[#This Row],[Order Date]],"MMM")</f>
        <v>Oct</v>
      </c>
      <c r="G3991" s="1" t="str">
        <f>TEXT(Sales_tbl[[#This Row],[Order Date]],"YYY")</f>
        <v>2016</v>
      </c>
      <c r="H3991" t="s">
        <v>13</v>
      </c>
      <c r="I3991">
        <v>2</v>
      </c>
      <c r="J3991" s="4">
        <v>12.42</v>
      </c>
      <c r="K3991" s="4">
        <v>24.84</v>
      </c>
    </row>
    <row r="3992" spans="1:11" x14ac:dyDescent="0.25">
      <c r="A3992" t="s">
        <v>46</v>
      </c>
      <c r="B3992" t="s">
        <v>14</v>
      </c>
      <c r="C3992" t="s">
        <v>11</v>
      </c>
      <c r="D3992" t="s">
        <v>261</v>
      </c>
      <c r="E3992" s="1">
        <v>42659</v>
      </c>
      <c r="F3992" s="1" t="str">
        <f>TEXT(Sales_tbl[[#This Row],[Order Date]],"MMM")</f>
        <v>Oct</v>
      </c>
      <c r="G3992" s="1" t="str">
        <f>TEXT(Sales_tbl[[#This Row],[Order Date]],"YYY")</f>
        <v>2016</v>
      </c>
      <c r="H3992" t="s">
        <v>24</v>
      </c>
      <c r="I3992">
        <v>3</v>
      </c>
      <c r="J3992" s="4">
        <v>17.829999999999998</v>
      </c>
      <c r="K3992" s="4">
        <v>53.489999999999995</v>
      </c>
    </row>
    <row r="3993" spans="1:11" x14ac:dyDescent="0.25">
      <c r="A3993" t="s">
        <v>9</v>
      </c>
      <c r="B3993" t="s">
        <v>10</v>
      </c>
      <c r="C3993" t="s">
        <v>11</v>
      </c>
      <c r="D3993" t="s">
        <v>285</v>
      </c>
      <c r="E3993" s="1">
        <v>42660</v>
      </c>
      <c r="F3993" s="1" t="str">
        <f>TEXT(Sales_tbl[[#This Row],[Order Date]],"MMM")</f>
        <v>Oct</v>
      </c>
      <c r="G3993" s="1" t="str">
        <f>TEXT(Sales_tbl[[#This Row],[Order Date]],"YYY")</f>
        <v>2016</v>
      </c>
      <c r="H3993" t="s">
        <v>13</v>
      </c>
      <c r="I3993">
        <v>7</v>
      </c>
      <c r="J3993" s="4">
        <v>12.42</v>
      </c>
      <c r="K3993" s="4">
        <v>86.94</v>
      </c>
    </row>
    <row r="3994" spans="1:11" x14ac:dyDescent="0.25">
      <c r="A3994" t="s">
        <v>9</v>
      </c>
      <c r="B3994" t="s">
        <v>10</v>
      </c>
      <c r="C3994" t="s">
        <v>11</v>
      </c>
      <c r="D3994" t="s">
        <v>537</v>
      </c>
      <c r="E3994" s="1">
        <v>42660</v>
      </c>
      <c r="F3994" s="1" t="str">
        <f>TEXT(Sales_tbl[[#This Row],[Order Date]],"MMM")</f>
        <v>Oct</v>
      </c>
      <c r="G3994" s="1" t="str">
        <f>TEXT(Sales_tbl[[#This Row],[Order Date]],"YYY")</f>
        <v>2016</v>
      </c>
      <c r="H3994" t="s">
        <v>20</v>
      </c>
      <c r="I3994">
        <v>3</v>
      </c>
      <c r="J3994" s="4">
        <v>16.32</v>
      </c>
      <c r="K3994" s="4">
        <v>48.96</v>
      </c>
    </row>
    <row r="3995" spans="1:11" x14ac:dyDescent="0.25">
      <c r="A3995" t="s">
        <v>9</v>
      </c>
      <c r="B3995" t="s">
        <v>10</v>
      </c>
      <c r="C3995" t="s">
        <v>11</v>
      </c>
      <c r="D3995" t="s">
        <v>354</v>
      </c>
      <c r="E3995" s="1">
        <v>42660</v>
      </c>
      <c r="F3995" s="1" t="str">
        <f>TEXT(Sales_tbl[[#This Row],[Order Date]],"MMM")</f>
        <v>Oct</v>
      </c>
      <c r="G3995" s="1" t="str">
        <f>TEXT(Sales_tbl[[#This Row],[Order Date]],"YYY")</f>
        <v>2016</v>
      </c>
      <c r="H3995" t="s">
        <v>13</v>
      </c>
      <c r="I3995">
        <v>3</v>
      </c>
      <c r="J3995" s="4">
        <v>12.42</v>
      </c>
      <c r="K3995" s="4">
        <v>37.26</v>
      </c>
    </row>
    <row r="3996" spans="1:11" x14ac:dyDescent="0.25">
      <c r="A3996" t="s">
        <v>25</v>
      </c>
      <c r="B3996" t="s">
        <v>34</v>
      </c>
      <c r="C3996" t="s">
        <v>18</v>
      </c>
      <c r="D3996" t="s">
        <v>301</v>
      </c>
      <c r="E3996" s="1">
        <v>42660</v>
      </c>
      <c r="F3996" s="1" t="str">
        <f>TEXT(Sales_tbl[[#This Row],[Order Date]],"MMM")</f>
        <v>Oct</v>
      </c>
      <c r="G3996" s="1" t="str">
        <f>TEXT(Sales_tbl[[#This Row],[Order Date]],"YYY")</f>
        <v>2016</v>
      </c>
      <c r="H3996" t="s">
        <v>27</v>
      </c>
      <c r="I3996">
        <v>9</v>
      </c>
      <c r="J3996" s="4">
        <v>53.35</v>
      </c>
      <c r="K3996" s="4">
        <v>480.15000000000003</v>
      </c>
    </row>
    <row r="3997" spans="1:11" x14ac:dyDescent="0.25">
      <c r="A3997" t="s">
        <v>9</v>
      </c>
      <c r="B3997" t="s">
        <v>14</v>
      </c>
      <c r="C3997" t="s">
        <v>11</v>
      </c>
      <c r="D3997" t="s">
        <v>95</v>
      </c>
      <c r="E3997" s="1">
        <v>42660</v>
      </c>
      <c r="F3997" s="1" t="str">
        <f>TEXT(Sales_tbl[[#This Row],[Order Date]],"MMM")</f>
        <v>Oct</v>
      </c>
      <c r="G3997" s="1" t="str">
        <f>TEXT(Sales_tbl[[#This Row],[Order Date]],"YYY")</f>
        <v>2016</v>
      </c>
      <c r="H3997" t="s">
        <v>13</v>
      </c>
      <c r="I3997">
        <v>6</v>
      </c>
      <c r="J3997" s="4">
        <v>12.42</v>
      </c>
      <c r="K3997" s="4">
        <v>74.52</v>
      </c>
    </row>
    <row r="3998" spans="1:11" x14ac:dyDescent="0.25">
      <c r="A3998" t="s">
        <v>16</v>
      </c>
      <c r="B3998" t="s">
        <v>17</v>
      </c>
      <c r="C3998" t="s">
        <v>18</v>
      </c>
      <c r="D3998" t="s">
        <v>57</v>
      </c>
      <c r="E3998" s="1">
        <v>42660</v>
      </c>
      <c r="F3998" s="1" t="str">
        <f>TEXT(Sales_tbl[[#This Row],[Order Date]],"MMM")</f>
        <v>Oct</v>
      </c>
      <c r="G3998" s="1" t="str">
        <f>TEXT(Sales_tbl[[#This Row],[Order Date]],"YYY")</f>
        <v>2016</v>
      </c>
      <c r="H3998" t="s">
        <v>27</v>
      </c>
      <c r="I3998">
        <v>6</v>
      </c>
      <c r="J3998" s="4">
        <v>53.35</v>
      </c>
      <c r="K3998" s="4">
        <v>320.10000000000002</v>
      </c>
    </row>
    <row r="3999" spans="1:11" x14ac:dyDescent="0.25">
      <c r="A3999" t="s">
        <v>9</v>
      </c>
      <c r="B3999" t="s">
        <v>68</v>
      </c>
      <c r="C3999" t="s">
        <v>11</v>
      </c>
      <c r="D3999" t="s">
        <v>531</v>
      </c>
      <c r="E3999" s="1">
        <v>42660</v>
      </c>
      <c r="F3999" s="1" t="str">
        <f>TEXT(Sales_tbl[[#This Row],[Order Date]],"MMM")</f>
        <v>Oct</v>
      </c>
      <c r="G3999" s="1" t="str">
        <f>TEXT(Sales_tbl[[#This Row],[Order Date]],"YYY")</f>
        <v>2016</v>
      </c>
      <c r="H3999" t="s">
        <v>20</v>
      </c>
      <c r="I3999">
        <v>5</v>
      </c>
      <c r="J3999" s="4">
        <v>16.32</v>
      </c>
      <c r="K3999" s="4">
        <v>81.599999999999994</v>
      </c>
    </row>
    <row r="4000" spans="1:11" x14ac:dyDescent="0.25">
      <c r="A4000" t="s">
        <v>9</v>
      </c>
      <c r="B4000" t="s">
        <v>10</v>
      </c>
      <c r="C4000" t="s">
        <v>11</v>
      </c>
      <c r="D4000" t="s">
        <v>354</v>
      </c>
      <c r="E4000" s="1">
        <v>42660</v>
      </c>
      <c r="F4000" s="1" t="str">
        <f>TEXT(Sales_tbl[[#This Row],[Order Date]],"MMM")</f>
        <v>Oct</v>
      </c>
      <c r="G4000" s="1" t="str">
        <f>TEXT(Sales_tbl[[#This Row],[Order Date]],"YYY")</f>
        <v>2016</v>
      </c>
      <c r="H4000" t="s">
        <v>27</v>
      </c>
      <c r="I4000">
        <v>3</v>
      </c>
      <c r="J4000" s="4">
        <v>53.35</v>
      </c>
      <c r="K4000" s="4">
        <v>160.05000000000001</v>
      </c>
    </row>
    <row r="4001" spans="1:11" x14ac:dyDescent="0.25">
      <c r="A4001" t="s">
        <v>46</v>
      </c>
      <c r="B4001" t="s">
        <v>21</v>
      </c>
      <c r="C4001" t="s">
        <v>11</v>
      </c>
      <c r="D4001" t="s">
        <v>191</v>
      </c>
      <c r="E4001" s="1">
        <v>42660</v>
      </c>
      <c r="F4001" s="1" t="str">
        <f>TEXT(Sales_tbl[[#This Row],[Order Date]],"MMM")</f>
        <v>Oct</v>
      </c>
      <c r="G4001" s="1" t="str">
        <f>TEXT(Sales_tbl[[#This Row],[Order Date]],"YYY")</f>
        <v>2016</v>
      </c>
      <c r="H4001" t="s">
        <v>20</v>
      </c>
      <c r="I4001">
        <v>10</v>
      </c>
      <c r="J4001" s="4">
        <v>16.32</v>
      </c>
      <c r="K4001" s="4">
        <v>163.19999999999999</v>
      </c>
    </row>
    <row r="4002" spans="1:11" x14ac:dyDescent="0.25">
      <c r="A4002" t="s">
        <v>30</v>
      </c>
      <c r="B4002" t="s">
        <v>21</v>
      </c>
      <c r="C4002" t="s">
        <v>11</v>
      </c>
      <c r="D4002" t="s">
        <v>189</v>
      </c>
      <c r="E4002" s="1">
        <v>42660</v>
      </c>
      <c r="F4002" s="1" t="str">
        <f>TEXT(Sales_tbl[[#This Row],[Order Date]],"MMM")</f>
        <v>Oct</v>
      </c>
      <c r="G4002" s="1" t="str">
        <f>TEXT(Sales_tbl[[#This Row],[Order Date]],"YYY")</f>
        <v>2016</v>
      </c>
      <c r="H4002" t="s">
        <v>13</v>
      </c>
      <c r="I4002">
        <v>8</v>
      </c>
      <c r="J4002" s="4">
        <v>12.42</v>
      </c>
      <c r="K4002" s="4">
        <v>99.36</v>
      </c>
    </row>
    <row r="4003" spans="1:11" x14ac:dyDescent="0.25">
      <c r="A4003" t="s">
        <v>25</v>
      </c>
      <c r="B4003" t="s">
        <v>17</v>
      </c>
      <c r="C4003" t="s">
        <v>18</v>
      </c>
      <c r="D4003" t="s">
        <v>477</v>
      </c>
      <c r="E4003" s="1">
        <v>42660</v>
      </c>
      <c r="F4003" s="1" t="str">
        <f>TEXT(Sales_tbl[[#This Row],[Order Date]],"MMM")</f>
        <v>Oct</v>
      </c>
      <c r="G4003" s="1" t="str">
        <f>TEXT(Sales_tbl[[#This Row],[Order Date]],"YYY")</f>
        <v>2016</v>
      </c>
      <c r="H4003" t="s">
        <v>24</v>
      </c>
      <c r="I4003">
        <v>4</v>
      </c>
      <c r="J4003" s="4">
        <v>17.829999999999998</v>
      </c>
      <c r="K4003" s="4">
        <v>71.319999999999993</v>
      </c>
    </row>
    <row r="4004" spans="1:11" x14ac:dyDescent="0.25">
      <c r="A4004" t="s">
        <v>46</v>
      </c>
      <c r="B4004" t="s">
        <v>14</v>
      </c>
      <c r="C4004" t="s">
        <v>11</v>
      </c>
      <c r="D4004" t="s">
        <v>43</v>
      </c>
      <c r="E4004" s="1">
        <v>42660</v>
      </c>
      <c r="F4004" s="1" t="str">
        <f>TEXT(Sales_tbl[[#This Row],[Order Date]],"MMM")</f>
        <v>Oct</v>
      </c>
      <c r="G4004" s="1" t="str">
        <f>TEXT(Sales_tbl[[#This Row],[Order Date]],"YYY")</f>
        <v>2016</v>
      </c>
      <c r="H4004" t="s">
        <v>24</v>
      </c>
      <c r="I4004">
        <v>8</v>
      </c>
      <c r="J4004" s="4">
        <v>17.829999999999998</v>
      </c>
      <c r="K4004" s="4">
        <v>142.63999999999999</v>
      </c>
    </row>
    <row r="4005" spans="1:11" x14ac:dyDescent="0.25">
      <c r="A4005" t="s">
        <v>16</v>
      </c>
      <c r="B4005" t="s">
        <v>52</v>
      </c>
      <c r="C4005" t="s">
        <v>18</v>
      </c>
      <c r="D4005" t="s">
        <v>292</v>
      </c>
      <c r="E4005" s="1">
        <v>42660</v>
      </c>
      <c r="F4005" s="1" t="str">
        <f>TEXT(Sales_tbl[[#This Row],[Order Date]],"MMM")</f>
        <v>Oct</v>
      </c>
      <c r="G4005" s="1" t="str">
        <f>TEXT(Sales_tbl[[#This Row],[Order Date]],"YYY")</f>
        <v>2016</v>
      </c>
      <c r="H4005" t="s">
        <v>27</v>
      </c>
      <c r="I4005">
        <v>3</v>
      </c>
      <c r="J4005" s="4">
        <v>53.35</v>
      </c>
      <c r="K4005" s="4">
        <v>160.05000000000001</v>
      </c>
    </row>
    <row r="4006" spans="1:11" x14ac:dyDescent="0.25">
      <c r="A4006" t="s">
        <v>46</v>
      </c>
      <c r="B4006" t="s">
        <v>14</v>
      </c>
      <c r="C4006" t="s">
        <v>11</v>
      </c>
      <c r="D4006" t="s">
        <v>32</v>
      </c>
      <c r="E4006" s="1">
        <v>42660</v>
      </c>
      <c r="F4006" s="1" t="str">
        <f>TEXT(Sales_tbl[[#This Row],[Order Date]],"MMM")</f>
        <v>Oct</v>
      </c>
      <c r="G4006" s="1" t="str">
        <f>TEXT(Sales_tbl[[#This Row],[Order Date]],"YYY")</f>
        <v>2016</v>
      </c>
      <c r="H4006" t="s">
        <v>20</v>
      </c>
      <c r="I4006">
        <v>1</v>
      </c>
      <c r="J4006" s="4">
        <v>16.32</v>
      </c>
      <c r="K4006" s="4">
        <v>16.32</v>
      </c>
    </row>
    <row r="4007" spans="1:11" x14ac:dyDescent="0.25">
      <c r="A4007" t="s">
        <v>9</v>
      </c>
      <c r="B4007" t="s">
        <v>10</v>
      </c>
      <c r="C4007" t="s">
        <v>11</v>
      </c>
      <c r="D4007" t="s">
        <v>91</v>
      </c>
      <c r="E4007" s="1">
        <v>42660</v>
      </c>
      <c r="F4007" s="1" t="str">
        <f>TEXT(Sales_tbl[[#This Row],[Order Date]],"MMM")</f>
        <v>Oct</v>
      </c>
      <c r="G4007" s="1" t="str">
        <f>TEXT(Sales_tbl[[#This Row],[Order Date]],"YYY")</f>
        <v>2016</v>
      </c>
      <c r="H4007" t="s">
        <v>13</v>
      </c>
      <c r="I4007">
        <v>7</v>
      </c>
      <c r="J4007" s="4">
        <v>12.42</v>
      </c>
      <c r="K4007" s="4">
        <v>86.94</v>
      </c>
    </row>
    <row r="4008" spans="1:11" x14ac:dyDescent="0.25">
      <c r="A4008" t="s">
        <v>9</v>
      </c>
      <c r="B4008" t="s">
        <v>10</v>
      </c>
      <c r="C4008" t="s">
        <v>11</v>
      </c>
      <c r="D4008" t="s">
        <v>414</v>
      </c>
      <c r="E4008" s="1">
        <v>42660</v>
      </c>
      <c r="F4008" s="1" t="str">
        <f>TEXT(Sales_tbl[[#This Row],[Order Date]],"MMM")</f>
        <v>Oct</v>
      </c>
      <c r="G4008" s="1" t="str">
        <f>TEXT(Sales_tbl[[#This Row],[Order Date]],"YYY")</f>
        <v>2016</v>
      </c>
      <c r="H4008" t="s">
        <v>13</v>
      </c>
      <c r="I4008">
        <v>5</v>
      </c>
      <c r="J4008" s="4">
        <v>12.42</v>
      </c>
      <c r="K4008" s="4">
        <v>62.1</v>
      </c>
    </row>
    <row r="4009" spans="1:11" x14ac:dyDescent="0.25">
      <c r="A4009" t="s">
        <v>9</v>
      </c>
      <c r="B4009" t="s">
        <v>10</v>
      </c>
      <c r="C4009" t="s">
        <v>11</v>
      </c>
      <c r="D4009" t="s">
        <v>260</v>
      </c>
      <c r="E4009" s="1">
        <v>42660</v>
      </c>
      <c r="F4009" s="1" t="str">
        <f>TEXT(Sales_tbl[[#This Row],[Order Date]],"MMM")</f>
        <v>Oct</v>
      </c>
      <c r="G4009" s="1" t="str">
        <f>TEXT(Sales_tbl[[#This Row],[Order Date]],"YYY")</f>
        <v>2016</v>
      </c>
      <c r="H4009" t="s">
        <v>13</v>
      </c>
      <c r="I4009">
        <v>8</v>
      </c>
      <c r="J4009" s="4">
        <v>12.42</v>
      </c>
      <c r="K4009" s="4">
        <v>99.36</v>
      </c>
    </row>
    <row r="4010" spans="1:11" x14ac:dyDescent="0.25">
      <c r="A4010" t="s">
        <v>30</v>
      </c>
      <c r="B4010" t="s">
        <v>10</v>
      </c>
      <c r="C4010" t="s">
        <v>11</v>
      </c>
      <c r="D4010" t="s">
        <v>381</v>
      </c>
      <c r="E4010" s="1">
        <v>42661</v>
      </c>
      <c r="F4010" s="1" t="str">
        <f>TEXT(Sales_tbl[[#This Row],[Order Date]],"MMM")</f>
        <v>Oct</v>
      </c>
      <c r="G4010" s="1" t="str">
        <f>TEXT(Sales_tbl[[#This Row],[Order Date]],"YYY")</f>
        <v>2016</v>
      </c>
      <c r="H4010" t="s">
        <v>13</v>
      </c>
      <c r="I4010">
        <v>5</v>
      </c>
      <c r="J4010" s="4">
        <v>12.42</v>
      </c>
      <c r="K4010" s="4">
        <v>62.1</v>
      </c>
    </row>
    <row r="4011" spans="1:11" x14ac:dyDescent="0.25">
      <c r="A4011" t="s">
        <v>25</v>
      </c>
      <c r="B4011" t="s">
        <v>34</v>
      </c>
      <c r="C4011" t="s">
        <v>18</v>
      </c>
      <c r="D4011" t="s">
        <v>247</v>
      </c>
      <c r="E4011" s="1">
        <v>42661</v>
      </c>
      <c r="F4011" s="1" t="str">
        <f>TEXT(Sales_tbl[[#This Row],[Order Date]],"MMM")</f>
        <v>Oct</v>
      </c>
      <c r="G4011" s="1" t="str">
        <f>TEXT(Sales_tbl[[#This Row],[Order Date]],"YYY")</f>
        <v>2016</v>
      </c>
      <c r="H4011" t="s">
        <v>27</v>
      </c>
      <c r="I4011">
        <v>5</v>
      </c>
      <c r="J4011" s="4">
        <v>53.35</v>
      </c>
      <c r="K4011" s="4">
        <v>266.75</v>
      </c>
    </row>
    <row r="4012" spans="1:11" x14ac:dyDescent="0.25">
      <c r="A4012" t="s">
        <v>25</v>
      </c>
      <c r="B4012" t="s">
        <v>34</v>
      </c>
      <c r="C4012" t="s">
        <v>18</v>
      </c>
      <c r="D4012" t="s">
        <v>35</v>
      </c>
      <c r="E4012" s="1">
        <v>42661</v>
      </c>
      <c r="F4012" s="1" t="str">
        <f>TEXT(Sales_tbl[[#This Row],[Order Date]],"MMM")</f>
        <v>Oct</v>
      </c>
      <c r="G4012" s="1" t="str">
        <f>TEXT(Sales_tbl[[#This Row],[Order Date]],"YYY")</f>
        <v>2016</v>
      </c>
      <c r="H4012" t="s">
        <v>13</v>
      </c>
      <c r="I4012">
        <v>7</v>
      </c>
      <c r="J4012" s="4">
        <v>12.42</v>
      </c>
      <c r="K4012" s="4">
        <v>86.94</v>
      </c>
    </row>
    <row r="4013" spans="1:11" x14ac:dyDescent="0.25">
      <c r="A4013" t="s">
        <v>9</v>
      </c>
      <c r="B4013" t="s">
        <v>68</v>
      </c>
      <c r="C4013" t="s">
        <v>11</v>
      </c>
      <c r="D4013" t="s">
        <v>287</v>
      </c>
      <c r="E4013" s="1">
        <v>42661</v>
      </c>
      <c r="F4013" s="1" t="str">
        <f>TEXT(Sales_tbl[[#This Row],[Order Date]],"MMM")</f>
        <v>Oct</v>
      </c>
      <c r="G4013" s="1" t="str">
        <f>TEXT(Sales_tbl[[#This Row],[Order Date]],"YYY")</f>
        <v>2016</v>
      </c>
      <c r="H4013" t="s">
        <v>13</v>
      </c>
      <c r="I4013">
        <v>3</v>
      </c>
      <c r="J4013" s="4">
        <v>12.42</v>
      </c>
      <c r="K4013" s="4">
        <v>37.26</v>
      </c>
    </row>
    <row r="4014" spans="1:11" x14ac:dyDescent="0.25">
      <c r="A4014" t="s">
        <v>9</v>
      </c>
      <c r="B4014" t="s">
        <v>10</v>
      </c>
      <c r="C4014" t="s">
        <v>11</v>
      </c>
      <c r="D4014" t="s">
        <v>527</v>
      </c>
      <c r="E4014" s="1">
        <v>42661</v>
      </c>
      <c r="F4014" s="1" t="str">
        <f>TEXT(Sales_tbl[[#This Row],[Order Date]],"MMM")</f>
        <v>Oct</v>
      </c>
      <c r="G4014" s="1" t="str">
        <f>TEXT(Sales_tbl[[#This Row],[Order Date]],"YYY")</f>
        <v>2016</v>
      </c>
      <c r="H4014" t="s">
        <v>27</v>
      </c>
      <c r="I4014">
        <v>2</v>
      </c>
      <c r="J4014" s="4">
        <v>53.35</v>
      </c>
      <c r="K4014" s="4">
        <v>106.7</v>
      </c>
    </row>
    <row r="4015" spans="1:11" x14ac:dyDescent="0.25">
      <c r="A4015" t="s">
        <v>9</v>
      </c>
      <c r="B4015" t="s">
        <v>21</v>
      </c>
      <c r="C4015" t="s">
        <v>11</v>
      </c>
      <c r="D4015" t="s">
        <v>268</v>
      </c>
      <c r="E4015" s="1">
        <v>42661</v>
      </c>
      <c r="F4015" s="1" t="str">
        <f>TEXT(Sales_tbl[[#This Row],[Order Date]],"MMM")</f>
        <v>Oct</v>
      </c>
      <c r="G4015" s="1" t="str">
        <f>TEXT(Sales_tbl[[#This Row],[Order Date]],"YYY")</f>
        <v>2016</v>
      </c>
      <c r="H4015" t="s">
        <v>27</v>
      </c>
      <c r="I4015">
        <v>5</v>
      </c>
      <c r="J4015" s="4">
        <v>53.35</v>
      </c>
      <c r="K4015" s="4">
        <v>266.75</v>
      </c>
    </row>
    <row r="4016" spans="1:11" x14ac:dyDescent="0.25">
      <c r="A4016" t="s">
        <v>46</v>
      </c>
      <c r="B4016" t="s">
        <v>68</v>
      </c>
      <c r="C4016" t="s">
        <v>11</v>
      </c>
      <c r="D4016" t="s">
        <v>287</v>
      </c>
      <c r="E4016" s="1">
        <v>42661</v>
      </c>
      <c r="F4016" s="1" t="str">
        <f>TEXT(Sales_tbl[[#This Row],[Order Date]],"MMM")</f>
        <v>Oct</v>
      </c>
      <c r="G4016" s="1" t="str">
        <f>TEXT(Sales_tbl[[#This Row],[Order Date]],"YYY")</f>
        <v>2016</v>
      </c>
      <c r="H4016" t="s">
        <v>13</v>
      </c>
      <c r="I4016">
        <v>7</v>
      </c>
      <c r="J4016" s="4">
        <v>12.42</v>
      </c>
      <c r="K4016" s="4">
        <v>86.94</v>
      </c>
    </row>
    <row r="4017" spans="1:11" x14ac:dyDescent="0.25">
      <c r="A4017" t="s">
        <v>25</v>
      </c>
      <c r="B4017" t="s">
        <v>17</v>
      </c>
      <c r="C4017" t="s">
        <v>18</v>
      </c>
      <c r="D4017" t="s">
        <v>294</v>
      </c>
      <c r="E4017" s="1">
        <v>42661</v>
      </c>
      <c r="F4017" s="1" t="str">
        <f>TEXT(Sales_tbl[[#This Row],[Order Date]],"MMM")</f>
        <v>Oct</v>
      </c>
      <c r="G4017" s="1" t="str">
        <f>TEXT(Sales_tbl[[#This Row],[Order Date]],"YYY")</f>
        <v>2016</v>
      </c>
      <c r="H4017" t="s">
        <v>13</v>
      </c>
      <c r="I4017">
        <v>1</v>
      </c>
      <c r="J4017" s="4">
        <v>12.42</v>
      </c>
      <c r="K4017" s="4">
        <v>12.42</v>
      </c>
    </row>
    <row r="4018" spans="1:11" x14ac:dyDescent="0.25">
      <c r="A4018" t="s">
        <v>9</v>
      </c>
      <c r="B4018" t="s">
        <v>10</v>
      </c>
      <c r="C4018" t="s">
        <v>11</v>
      </c>
      <c r="D4018" t="s">
        <v>440</v>
      </c>
      <c r="E4018" s="1">
        <v>42661</v>
      </c>
      <c r="F4018" s="1" t="str">
        <f>TEXT(Sales_tbl[[#This Row],[Order Date]],"MMM")</f>
        <v>Oct</v>
      </c>
      <c r="G4018" s="1" t="str">
        <f>TEXT(Sales_tbl[[#This Row],[Order Date]],"YYY")</f>
        <v>2016</v>
      </c>
      <c r="H4018" t="s">
        <v>13</v>
      </c>
      <c r="I4018">
        <v>3</v>
      </c>
      <c r="J4018" s="4">
        <v>12.42</v>
      </c>
      <c r="K4018" s="4">
        <v>37.26</v>
      </c>
    </row>
    <row r="4019" spans="1:11" x14ac:dyDescent="0.25">
      <c r="A4019" t="s">
        <v>30</v>
      </c>
      <c r="B4019" t="s">
        <v>14</v>
      </c>
      <c r="C4019" t="s">
        <v>11</v>
      </c>
      <c r="D4019" t="s">
        <v>224</v>
      </c>
      <c r="E4019" s="1">
        <v>42661</v>
      </c>
      <c r="F4019" s="1" t="str">
        <f>TEXT(Sales_tbl[[#This Row],[Order Date]],"MMM")</f>
        <v>Oct</v>
      </c>
      <c r="G4019" s="1" t="str">
        <f>TEXT(Sales_tbl[[#This Row],[Order Date]],"YYY")</f>
        <v>2016</v>
      </c>
      <c r="H4019" t="s">
        <v>24</v>
      </c>
      <c r="I4019">
        <v>1</v>
      </c>
      <c r="J4019" s="4">
        <v>17.829999999999998</v>
      </c>
      <c r="K4019" s="4">
        <v>17.829999999999998</v>
      </c>
    </row>
    <row r="4020" spans="1:11" x14ac:dyDescent="0.25">
      <c r="A4020" t="s">
        <v>46</v>
      </c>
      <c r="B4020" t="s">
        <v>21</v>
      </c>
      <c r="C4020" t="s">
        <v>11</v>
      </c>
      <c r="D4020" t="s">
        <v>139</v>
      </c>
      <c r="E4020" s="1">
        <v>42661</v>
      </c>
      <c r="F4020" s="1" t="str">
        <f>TEXT(Sales_tbl[[#This Row],[Order Date]],"MMM")</f>
        <v>Oct</v>
      </c>
      <c r="G4020" s="1" t="str">
        <f>TEXT(Sales_tbl[[#This Row],[Order Date]],"YYY")</f>
        <v>2016</v>
      </c>
      <c r="H4020" t="s">
        <v>13</v>
      </c>
      <c r="I4020">
        <v>5</v>
      </c>
      <c r="J4020" s="4">
        <v>12.42</v>
      </c>
      <c r="K4020" s="4">
        <v>62.1</v>
      </c>
    </row>
    <row r="4021" spans="1:11" x14ac:dyDescent="0.25">
      <c r="A4021" t="s">
        <v>9</v>
      </c>
      <c r="B4021" t="s">
        <v>21</v>
      </c>
      <c r="C4021" t="s">
        <v>11</v>
      </c>
      <c r="D4021" t="s">
        <v>448</v>
      </c>
      <c r="E4021" s="1">
        <v>42661</v>
      </c>
      <c r="F4021" s="1" t="str">
        <f>TEXT(Sales_tbl[[#This Row],[Order Date]],"MMM")</f>
        <v>Oct</v>
      </c>
      <c r="G4021" s="1" t="str">
        <f>TEXT(Sales_tbl[[#This Row],[Order Date]],"YYY")</f>
        <v>2016</v>
      </c>
      <c r="H4021" t="s">
        <v>20</v>
      </c>
      <c r="I4021">
        <v>9</v>
      </c>
      <c r="J4021" s="4">
        <v>16.32</v>
      </c>
      <c r="K4021" s="4">
        <v>146.88</v>
      </c>
    </row>
    <row r="4022" spans="1:11" x14ac:dyDescent="0.25">
      <c r="A4022" t="s">
        <v>30</v>
      </c>
      <c r="B4022" t="s">
        <v>10</v>
      </c>
      <c r="C4022" t="s">
        <v>11</v>
      </c>
      <c r="D4022" t="s">
        <v>207</v>
      </c>
      <c r="E4022" s="1">
        <v>42661</v>
      </c>
      <c r="F4022" s="1" t="str">
        <f>TEXT(Sales_tbl[[#This Row],[Order Date]],"MMM")</f>
        <v>Oct</v>
      </c>
      <c r="G4022" s="1" t="str">
        <f>TEXT(Sales_tbl[[#This Row],[Order Date]],"YYY")</f>
        <v>2016</v>
      </c>
      <c r="H4022" t="s">
        <v>24</v>
      </c>
      <c r="I4022">
        <v>9</v>
      </c>
      <c r="J4022" s="4">
        <v>17.829999999999998</v>
      </c>
      <c r="K4022" s="4">
        <v>160.46999999999997</v>
      </c>
    </row>
    <row r="4023" spans="1:11" x14ac:dyDescent="0.25">
      <c r="A4023" t="s">
        <v>46</v>
      </c>
      <c r="B4023" t="s">
        <v>14</v>
      </c>
      <c r="C4023" t="s">
        <v>11</v>
      </c>
      <c r="D4023" t="s">
        <v>344</v>
      </c>
      <c r="E4023" s="1">
        <v>42662</v>
      </c>
      <c r="F4023" s="1" t="str">
        <f>TEXT(Sales_tbl[[#This Row],[Order Date]],"MMM")</f>
        <v>Oct</v>
      </c>
      <c r="G4023" s="1" t="str">
        <f>TEXT(Sales_tbl[[#This Row],[Order Date]],"YYY")</f>
        <v>2016</v>
      </c>
      <c r="H4023" t="s">
        <v>13</v>
      </c>
      <c r="I4023">
        <v>3</v>
      </c>
      <c r="J4023" s="4">
        <v>12.42</v>
      </c>
      <c r="K4023" s="4">
        <v>37.26</v>
      </c>
    </row>
    <row r="4024" spans="1:11" x14ac:dyDescent="0.25">
      <c r="A4024" t="s">
        <v>9</v>
      </c>
      <c r="B4024" t="s">
        <v>14</v>
      </c>
      <c r="C4024" t="s">
        <v>11</v>
      </c>
      <c r="D4024" t="s">
        <v>453</v>
      </c>
      <c r="E4024" s="1">
        <v>42662</v>
      </c>
      <c r="F4024" s="1" t="str">
        <f>TEXT(Sales_tbl[[#This Row],[Order Date]],"MMM")</f>
        <v>Oct</v>
      </c>
      <c r="G4024" s="1" t="str">
        <f>TEXT(Sales_tbl[[#This Row],[Order Date]],"YYY")</f>
        <v>2016</v>
      </c>
      <c r="H4024" t="s">
        <v>20</v>
      </c>
      <c r="I4024">
        <v>8</v>
      </c>
      <c r="J4024" s="4">
        <v>16.32</v>
      </c>
      <c r="K4024" s="4">
        <v>130.56</v>
      </c>
    </row>
    <row r="4025" spans="1:11" x14ac:dyDescent="0.25">
      <c r="A4025" t="s">
        <v>9</v>
      </c>
      <c r="B4025" t="s">
        <v>14</v>
      </c>
      <c r="C4025" t="s">
        <v>11</v>
      </c>
      <c r="D4025" t="s">
        <v>175</v>
      </c>
      <c r="E4025" s="1">
        <v>42662</v>
      </c>
      <c r="F4025" s="1" t="str">
        <f>TEXT(Sales_tbl[[#This Row],[Order Date]],"MMM")</f>
        <v>Oct</v>
      </c>
      <c r="G4025" s="1" t="str">
        <f>TEXT(Sales_tbl[[#This Row],[Order Date]],"YYY")</f>
        <v>2016</v>
      </c>
      <c r="H4025" t="s">
        <v>24</v>
      </c>
      <c r="I4025">
        <v>9</v>
      </c>
      <c r="J4025" s="4">
        <v>17.829999999999998</v>
      </c>
      <c r="K4025" s="4">
        <v>160.46999999999997</v>
      </c>
    </row>
    <row r="4026" spans="1:11" x14ac:dyDescent="0.25">
      <c r="A4026" t="s">
        <v>9</v>
      </c>
      <c r="B4026" t="s">
        <v>10</v>
      </c>
      <c r="C4026" t="s">
        <v>11</v>
      </c>
      <c r="D4026" t="s">
        <v>88</v>
      </c>
      <c r="E4026" s="1">
        <v>42662</v>
      </c>
      <c r="F4026" s="1" t="str">
        <f>TEXT(Sales_tbl[[#This Row],[Order Date]],"MMM")</f>
        <v>Oct</v>
      </c>
      <c r="G4026" s="1" t="str">
        <f>TEXT(Sales_tbl[[#This Row],[Order Date]],"YYY")</f>
        <v>2016</v>
      </c>
      <c r="H4026" t="s">
        <v>13</v>
      </c>
      <c r="I4026">
        <v>5</v>
      </c>
      <c r="J4026" s="4">
        <v>12.42</v>
      </c>
      <c r="K4026" s="4">
        <v>62.1</v>
      </c>
    </row>
    <row r="4027" spans="1:11" x14ac:dyDescent="0.25">
      <c r="A4027" t="s">
        <v>46</v>
      </c>
      <c r="B4027" t="s">
        <v>21</v>
      </c>
      <c r="C4027" t="s">
        <v>11</v>
      </c>
      <c r="D4027" t="s">
        <v>535</v>
      </c>
      <c r="E4027" s="1">
        <v>42662</v>
      </c>
      <c r="F4027" s="1" t="str">
        <f>TEXT(Sales_tbl[[#This Row],[Order Date]],"MMM")</f>
        <v>Oct</v>
      </c>
      <c r="G4027" s="1" t="str">
        <f>TEXT(Sales_tbl[[#This Row],[Order Date]],"YYY")</f>
        <v>2016</v>
      </c>
      <c r="H4027" t="s">
        <v>13</v>
      </c>
      <c r="I4027">
        <v>9</v>
      </c>
      <c r="J4027" s="4">
        <v>12.42</v>
      </c>
      <c r="K4027" s="4">
        <v>111.78</v>
      </c>
    </row>
    <row r="4028" spans="1:11" x14ac:dyDescent="0.25">
      <c r="A4028" t="s">
        <v>9</v>
      </c>
      <c r="B4028" t="s">
        <v>10</v>
      </c>
      <c r="C4028" t="s">
        <v>11</v>
      </c>
      <c r="D4028" t="s">
        <v>537</v>
      </c>
      <c r="E4028" s="1">
        <v>42662</v>
      </c>
      <c r="F4028" s="1" t="str">
        <f>TEXT(Sales_tbl[[#This Row],[Order Date]],"MMM")</f>
        <v>Oct</v>
      </c>
      <c r="G4028" s="1" t="str">
        <f>TEXT(Sales_tbl[[#This Row],[Order Date]],"YYY")</f>
        <v>2016</v>
      </c>
      <c r="H4028" t="s">
        <v>27</v>
      </c>
      <c r="I4028">
        <v>8</v>
      </c>
      <c r="J4028" s="4">
        <v>53.35</v>
      </c>
      <c r="K4028" s="4">
        <v>426.8</v>
      </c>
    </row>
    <row r="4029" spans="1:11" x14ac:dyDescent="0.25">
      <c r="A4029" t="s">
        <v>25</v>
      </c>
      <c r="B4029" t="s">
        <v>52</v>
      </c>
      <c r="C4029" t="s">
        <v>18</v>
      </c>
      <c r="D4029" t="s">
        <v>187</v>
      </c>
      <c r="E4029" s="1">
        <v>42662</v>
      </c>
      <c r="F4029" s="1" t="str">
        <f>TEXT(Sales_tbl[[#This Row],[Order Date]],"MMM")</f>
        <v>Oct</v>
      </c>
      <c r="G4029" s="1" t="str">
        <f>TEXT(Sales_tbl[[#This Row],[Order Date]],"YYY")</f>
        <v>2016</v>
      </c>
      <c r="H4029" t="s">
        <v>13</v>
      </c>
      <c r="I4029">
        <v>9</v>
      </c>
      <c r="J4029" s="4">
        <v>12.42</v>
      </c>
      <c r="K4029" s="4">
        <v>111.78</v>
      </c>
    </row>
    <row r="4030" spans="1:11" x14ac:dyDescent="0.25">
      <c r="A4030" t="s">
        <v>9</v>
      </c>
      <c r="B4030" t="s">
        <v>10</v>
      </c>
      <c r="C4030" t="s">
        <v>11</v>
      </c>
      <c r="D4030" t="s">
        <v>381</v>
      </c>
      <c r="E4030" s="1">
        <v>42662</v>
      </c>
      <c r="F4030" s="1" t="str">
        <f>TEXT(Sales_tbl[[#This Row],[Order Date]],"MMM")</f>
        <v>Oct</v>
      </c>
      <c r="G4030" s="1" t="str">
        <f>TEXT(Sales_tbl[[#This Row],[Order Date]],"YYY")</f>
        <v>2016</v>
      </c>
      <c r="H4030" t="s">
        <v>13</v>
      </c>
      <c r="I4030">
        <v>2</v>
      </c>
      <c r="J4030" s="4">
        <v>12.42</v>
      </c>
      <c r="K4030" s="4">
        <v>24.84</v>
      </c>
    </row>
    <row r="4031" spans="1:11" x14ac:dyDescent="0.25">
      <c r="A4031" t="s">
        <v>9</v>
      </c>
      <c r="B4031" t="s">
        <v>14</v>
      </c>
      <c r="C4031" t="s">
        <v>11</v>
      </c>
      <c r="D4031" t="s">
        <v>306</v>
      </c>
      <c r="E4031" s="1">
        <v>42662</v>
      </c>
      <c r="F4031" s="1" t="str">
        <f>TEXT(Sales_tbl[[#This Row],[Order Date]],"MMM")</f>
        <v>Oct</v>
      </c>
      <c r="G4031" s="1" t="str">
        <f>TEXT(Sales_tbl[[#This Row],[Order Date]],"YYY")</f>
        <v>2016</v>
      </c>
      <c r="H4031" t="s">
        <v>24</v>
      </c>
      <c r="I4031">
        <v>9</v>
      </c>
      <c r="J4031" s="4">
        <v>17.829999999999998</v>
      </c>
      <c r="K4031" s="4">
        <v>160.46999999999997</v>
      </c>
    </row>
    <row r="4032" spans="1:11" x14ac:dyDescent="0.25">
      <c r="A4032" t="s">
        <v>25</v>
      </c>
      <c r="B4032" t="s">
        <v>52</v>
      </c>
      <c r="C4032" t="s">
        <v>18</v>
      </c>
      <c r="D4032" t="s">
        <v>243</v>
      </c>
      <c r="E4032" s="1">
        <v>42662</v>
      </c>
      <c r="F4032" s="1" t="str">
        <f>TEXT(Sales_tbl[[#This Row],[Order Date]],"MMM")</f>
        <v>Oct</v>
      </c>
      <c r="G4032" s="1" t="str">
        <f>TEXT(Sales_tbl[[#This Row],[Order Date]],"YYY")</f>
        <v>2016</v>
      </c>
      <c r="H4032" t="s">
        <v>27</v>
      </c>
      <c r="I4032">
        <v>7</v>
      </c>
      <c r="J4032" s="4">
        <v>53.35</v>
      </c>
      <c r="K4032" s="4">
        <v>373.45</v>
      </c>
    </row>
    <row r="4033" spans="1:11" x14ac:dyDescent="0.25">
      <c r="A4033" t="s">
        <v>9</v>
      </c>
      <c r="B4033" t="s">
        <v>21</v>
      </c>
      <c r="C4033" t="s">
        <v>11</v>
      </c>
      <c r="D4033" t="s">
        <v>378</v>
      </c>
      <c r="E4033" s="1">
        <v>42662</v>
      </c>
      <c r="F4033" s="1" t="str">
        <f>TEXT(Sales_tbl[[#This Row],[Order Date]],"MMM")</f>
        <v>Oct</v>
      </c>
      <c r="G4033" s="1" t="str">
        <f>TEXT(Sales_tbl[[#This Row],[Order Date]],"YYY")</f>
        <v>2016</v>
      </c>
      <c r="H4033" t="s">
        <v>13</v>
      </c>
      <c r="I4033">
        <v>8</v>
      </c>
      <c r="J4033" s="4">
        <v>12.42</v>
      </c>
      <c r="K4033" s="4">
        <v>99.36</v>
      </c>
    </row>
    <row r="4034" spans="1:11" x14ac:dyDescent="0.25">
      <c r="A4034" t="s">
        <v>30</v>
      </c>
      <c r="B4034" t="s">
        <v>14</v>
      </c>
      <c r="C4034" t="s">
        <v>11</v>
      </c>
      <c r="D4034" t="s">
        <v>60</v>
      </c>
      <c r="E4034" s="1">
        <v>42663</v>
      </c>
      <c r="F4034" s="1" t="str">
        <f>TEXT(Sales_tbl[[#This Row],[Order Date]],"MMM")</f>
        <v>Oct</v>
      </c>
      <c r="G4034" s="1" t="str">
        <f>TEXT(Sales_tbl[[#This Row],[Order Date]],"YYY")</f>
        <v>2016</v>
      </c>
      <c r="H4034" t="s">
        <v>27</v>
      </c>
      <c r="I4034">
        <v>9</v>
      </c>
      <c r="J4034" s="4">
        <v>53.35</v>
      </c>
      <c r="K4034" s="4">
        <v>480.15000000000003</v>
      </c>
    </row>
    <row r="4035" spans="1:11" x14ac:dyDescent="0.25">
      <c r="A4035" t="s">
        <v>16</v>
      </c>
      <c r="B4035" t="s">
        <v>52</v>
      </c>
      <c r="C4035" t="s">
        <v>18</v>
      </c>
      <c r="D4035" t="s">
        <v>302</v>
      </c>
      <c r="E4035" s="1">
        <v>42663</v>
      </c>
      <c r="F4035" s="1" t="str">
        <f>TEXT(Sales_tbl[[#This Row],[Order Date]],"MMM")</f>
        <v>Oct</v>
      </c>
      <c r="G4035" s="1" t="str">
        <f>TEXT(Sales_tbl[[#This Row],[Order Date]],"YYY")</f>
        <v>2016</v>
      </c>
      <c r="H4035" t="s">
        <v>24</v>
      </c>
      <c r="I4035">
        <v>6</v>
      </c>
      <c r="J4035" s="4">
        <v>17.829999999999998</v>
      </c>
      <c r="K4035" s="4">
        <v>106.97999999999999</v>
      </c>
    </row>
    <row r="4036" spans="1:11" x14ac:dyDescent="0.25">
      <c r="A4036" t="s">
        <v>16</v>
      </c>
      <c r="B4036" t="s">
        <v>34</v>
      </c>
      <c r="C4036" t="s">
        <v>18</v>
      </c>
      <c r="D4036" t="s">
        <v>437</v>
      </c>
      <c r="E4036" s="1">
        <v>42663</v>
      </c>
      <c r="F4036" s="1" t="str">
        <f>TEXT(Sales_tbl[[#This Row],[Order Date]],"MMM")</f>
        <v>Oct</v>
      </c>
      <c r="G4036" s="1" t="str">
        <f>TEXT(Sales_tbl[[#This Row],[Order Date]],"YYY")</f>
        <v>2016</v>
      </c>
      <c r="H4036" t="s">
        <v>13</v>
      </c>
      <c r="I4036">
        <v>9</v>
      </c>
      <c r="J4036" s="4">
        <v>12.42</v>
      </c>
      <c r="K4036" s="4">
        <v>111.78</v>
      </c>
    </row>
    <row r="4037" spans="1:11" x14ac:dyDescent="0.25">
      <c r="A4037" t="s">
        <v>9</v>
      </c>
      <c r="B4037" t="s">
        <v>14</v>
      </c>
      <c r="C4037" t="s">
        <v>11</v>
      </c>
      <c r="D4037" t="s">
        <v>364</v>
      </c>
      <c r="E4037" s="1">
        <v>42663</v>
      </c>
      <c r="F4037" s="1" t="str">
        <f>TEXT(Sales_tbl[[#This Row],[Order Date]],"MMM")</f>
        <v>Oct</v>
      </c>
      <c r="G4037" s="1" t="str">
        <f>TEXT(Sales_tbl[[#This Row],[Order Date]],"YYY")</f>
        <v>2016</v>
      </c>
      <c r="H4037" t="s">
        <v>13</v>
      </c>
      <c r="I4037">
        <v>3</v>
      </c>
      <c r="J4037" s="4">
        <v>12.42</v>
      </c>
      <c r="K4037" s="4">
        <v>37.26</v>
      </c>
    </row>
    <row r="4038" spans="1:11" x14ac:dyDescent="0.25">
      <c r="A4038" t="s">
        <v>46</v>
      </c>
      <c r="B4038" t="s">
        <v>14</v>
      </c>
      <c r="C4038" t="s">
        <v>11</v>
      </c>
      <c r="D4038" t="s">
        <v>548</v>
      </c>
      <c r="E4038" s="1">
        <v>42663</v>
      </c>
      <c r="F4038" s="1" t="str">
        <f>TEXT(Sales_tbl[[#This Row],[Order Date]],"MMM")</f>
        <v>Oct</v>
      </c>
      <c r="G4038" s="1" t="str">
        <f>TEXT(Sales_tbl[[#This Row],[Order Date]],"YYY")</f>
        <v>2016</v>
      </c>
      <c r="H4038" t="s">
        <v>20</v>
      </c>
      <c r="I4038">
        <v>5</v>
      </c>
      <c r="J4038" s="4">
        <v>16.32</v>
      </c>
      <c r="K4038" s="4">
        <v>81.599999999999994</v>
      </c>
    </row>
    <row r="4039" spans="1:11" x14ac:dyDescent="0.25">
      <c r="A4039" t="s">
        <v>25</v>
      </c>
      <c r="B4039" t="s">
        <v>52</v>
      </c>
      <c r="C4039" t="s">
        <v>18</v>
      </c>
      <c r="D4039" t="s">
        <v>360</v>
      </c>
      <c r="E4039" s="1">
        <v>42663</v>
      </c>
      <c r="F4039" s="1" t="str">
        <f>TEXT(Sales_tbl[[#This Row],[Order Date]],"MMM")</f>
        <v>Oct</v>
      </c>
      <c r="G4039" s="1" t="str">
        <f>TEXT(Sales_tbl[[#This Row],[Order Date]],"YYY")</f>
        <v>2016</v>
      </c>
      <c r="H4039" t="s">
        <v>13</v>
      </c>
      <c r="I4039">
        <v>6</v>
      </c>
      <c r="J4039" s="4">
        <v>12.42</v>
      </c>
      <c r="K4039" s="4">
        <v>74.52</v>
      </c>
    </row>
    <row r="4040" spans="1:11" x14ac:dyDescent="0.25">
      <c r="A4040" t="s">
        <v>25</v>
      </c>
      <c r="B4040" t="s">
        <v>17</v>
      </c>
      <c r="C4040" t="s">
        <v>18</v>
      </c>
      <c r="D4040" t="s">
        <v>19</v>
      </c>
      <c r="E4040" s="1">
        <v>42664</v>
      </c>
      <c r="F4040" s="1" t="str">
        <f>TEXT(Sales_tbl[[#This Row],[Order Date]],"MMM")</f>
        <v>Oct</v>
      </c>
      <c r="G4040" s="1" t="str">
        <f>TEXT(Sales_tbl[[#This Row],[Order Date]],"YYY")</f>
        <v>2016</v>
      </c>
      <c r="H4040" t="s">
        <v>13</v>
      </c>
      <c r="I4040">
        <v>9</v>
      </c>
      <c r="J4040" s="4">
        <v>12.42</v>
      </c>
      <c r="K4040" s="4">
        <v>111.78</v>
      </c>
    </row>
    <row r="4041" spans="1:11" x14ac:dyDescent="0.25">
      <c r="A4041" t="s">
        <v>25</v>
      </c>
      <c r="B4041" t="s">
        <v>52</v>
      </c>
      <c r="C4041" t="s">
        <v>18</v>
      </c>
      <c r="D4041" t="s">
        <v>360</v>
      </c>
      <c r="E4041" s="1">
        <v>42664</v>
      </c>
      <c r="F4041" s="1" t="str">
        <f>TEXT(Sales_tbl[[#This Row],[Order Date]],"MMM")</f>
        <v>Oct</v>
      </c>
      <c r="G4041" s="1" t="str">
        <f>TEXT(Sales_tbl[[#This Row],[Order Date]],"YYY")</f>
        <v>2016</v>
      </c>
      <c r="H4041" t="s">
        <v>27</v>
      </c>
      <c r="I4041">
        <v>9</v>
      </c>
      <c r="J4041" s="4">
        <v>53.35</v>
      </c>
      <c r="K4041" s="4">
        <v>480.15000000000003</v>
      </c>
    </row>
    <row r="4042" spans="1:11" x14ac:dyDescent="0.25">
      <c r="A4042" t="s">
        <v>30</v>
      </c>
      <c r="B4042" t="s">
        <v>21</v>
      </c>
      <c r="C4042" t="s">
        <v>11</v>
      </c>
      <c r="D4042" t="s">
        <v>189</v>
      </c>
      <c r="E4042" s="1">
        <v>42664</v>
      </c>
      <c r="F4042" s="1" t="str">
        <f>TEXT(Sales_tbl[[#This Row],[Order Date]],"MMM")</f>
        <v>Oct</v>
      </c>
      <c r="G4042" s="1" t="str">
        <f>TEXT(Sales_tbl[[#This Row],[Order Date]],"YYY")</f>
        <v>2016</v>
      </c>
      <c r="H4042" t="s">
        <v>13</v>
      </c>
      <c r="I4042">
        <v>5</v>
      </c>
      <c r="J4042" s="4">
        <v>12.42</v>
      </c>
      <c r="K4042" s="4">
        <v>62.1</v>
      </c>
    </row>
    <row r="4043" spans="1:11" x14ac:dyDescent="0.25">
      <c r="A4043" t="s">
        <v>25</v>
      </c>
      <c r="B4043" t="s">
        <v>122</v>
      </c>
      <c r="C4043" t="s">
        <v>18</v>
      </c>
      <c r="D4043" t="s">
        <v>443</v>
      </c>
      <c r="E4043" s="1">
        <v>42664</v>
      </c>
      <c r="F4043" s="1" t="str">
        <f>TEXT(Sales_tbl[[#This Row],[Order Date]],"MMM")</f>
        <v>Oct</v>
      </c>
      <c r="G4043" s="1" t="str">
        <f>TEXT(Sales_tbl[[#This Row],[Order Date]],"YYY")</f>
        <v>2016</v>
      </c>
      <c r="H4043" t="s">
        <v>13</v>
      </c>
      <c r="I4043">
        <v>1</v>
      </c>
      <c r="J4043" s="4">
        <v>12.42</v>
      </c>
      <c r="K4043" s="4">
        <v>12.42</v>
      </c>
    </row>
    <row r="4044" spans="1:11" x14ac:dyDescent="0.25">
      <c r="A4044" t="s">
        <v>30</v>
      </c>
      <c r="B4044" t="s">
        <v>21</v>
      </c>
      <c r="C4044" t="s">
        <v>11</v>
      </c>
      <c r="D4044" t="s">
        <v>140</v>
      </c>
      <c r="E4044" s="1">
        <v>42664</v>
      </c>
      <c r="F4044" s="1" t="str">
        <f>TEXT(Sales_tbl[[#This Row],[Order Date]],"MMM")</f>
        <v>Oct</v>
      </c>
      <c r="G4044" s="1" t="str">
        <f>TEXT(Sales_tbl[[#This Row],[Order Date]],"YYY")</f>
        <v>2016</v>
      </c>
      <c r="H4044" t="s">
        <v>13</v>
      </c>
      <c r="I4044">
        <v>5</v>
      </c>
      <c r="J4044" s="4">
        <v>12.42</v>
      </c>
      <c r="K4044" s="4">
        <v>62.1</v>
      </c>
    </row>
    <row r="4045" spans="1:11" x14ac:dyDescent="0.25">
      <c r="A4045" t="s">
        <v>30</v>
      </c>
      <c r="B4045" t="s">
        <v>10</v>
      </c>
      <c r="C4045" t="s">
        <v>11</v>
      </c>
      <c r="D4045" t="s">
        <v>408</v>
      </c>
      <c r="E4045" s="1">
        <v>42664</v>
      </c>
      <c r="F4045" s="1" t="str">
        <f>TEXT(Sales_tbl[[#This Row],[Order Date]],"MMM")</f>
        <v>Oct</v>
      </c>
      <c r="G4045" s="1" t="str">
        <f>TEXT(Sales_tbl[[#This Row],[Order Date]],"YYY")</f>
        <v>2016</v>
      </c>
      <c r="H4045" t="s">
        <v>13</v>
      </c>
      <c r="I4045">
        <v>8</v>
      </c>
      <c r="J4045" s="4">
        <v>12.42</v>
      </c>
      <c r="K4045" s="4">
        <v>99.36</v>
      </c>
    </row>
    <row r="4046" spans="1:11" x14ac:dyDescent="0.25">
      <c r="A4046" t="s">
        <v>16</v>
      </c>
      <c r="B4046" t="s">
        <v>34</v>
      </c>
      <c r="C4046" t="s">
        <v>18</v>
      </c>
      <c r="D4046" t="s">
        <v>109</v>
      </c>
      <c r="E4046" s="1">
        <v>42664</v>
      </c>
      <c r="F4046" s="1" t="str">
        <f>TEXT(Sales_tbl[[#This Row],[Order Date]],"MMM")</f>
        <v>Oct</v>
      </c>
      <c r="G4046" s="1" t="str">
        <f>TEXT(Sales_tbl[[#This Row],[Order Date]],"YYY")</f>
        <v>2016</v>
      </c>
      <c r="H4046" t="s">
        <v>13</v>
      </c>
      <c r="I4046">
        <v>9</v>
      </c>
      <c r="J4046" s="4">
        <v>12.42</v>
      </c>
      <c r="K4046" s="4">
        <v>111.78</v>
      </c>
    </row>
    <row r="4047" spans="1:11" x14ac:dyDescent="0.25">
      <c r="A4047" t="s">
        <v>30</v>
      </c>
      <c r="B4047" t="s">
        <v>21</v>
      </c>
      <c r="C4047" t="s">
        <v>11</v>
      </c>
      <c r="D4047" t="s">
        <v>404</v>
      </c>
      <c r="E4047" s="1">
        <v>42664</v>
      </c>
      <c r="F4047" s="1" t="str">
        <f>TEXT(Sales_tbl[[#This Row],[Order Date]],"MMM")</f>
        <v>Oct</v>
      </c>
      <c r="G4047" s="1" t="str">
        <f>TEXT(Sales_tbl[[#This Row],[Order Date]],"YYY")</f>
        <v>2016</v>
      </c>
      <c r="H4047" t="s">
        <v>20</v>
      </c>
      <c r="I4047">
        <v>2</v>
      </c>
      <c r="J4047" s="4">
        <v>16.32</v>
      </c>
      <c r="K4047" s="4">
        <v>32.64</v>
      </c>
    </row>
    <row r="4048" spans="1:11" x14ac:dyDescent="0.25">
      <c r="A4048" t="s">
        <v>25</v>
      </c>
      <c r="B4048" t="s">
        <v>122</v>
      </c>
      <c r="C4048" t="s">
        <v>18</v>
      </c>
      <c r="D4048" t="s">
        <v>443</v>
      </c>
      <c r="E4048" s="1">
        <v>42664</v>
      </c>
      <c r="F4048" s="1" t="str">
        <f>TEXT(Sales_tbl[[#This Row],[Order Date]],"MMM")</f>
        <v>Oct</v>
      </c>
      <c r="G4048" s="1" t="str">
        <f>TEXT(Sales_tbl[[#This Row],[Order Date]],"YYY")</f>
        <v>2016</v>
      </c>
      <c r="H4048" t="s">
        <v>13</v>
      </c>
      <c r="I4048">
        <v>3</v>
      </c>
      <c r="J4048" s="4">
        <v>12.42</v>
      </c>
      <c r="K4048" s="4">
        <v>37.26</v>
      </c>
    </row>
    <row r="4049" spans="1:11" x14ac:dyDescent="0.25">
      <c r="A4049" t="s">
        <v>25</v>
      </c>
      <c r="B4049" t="s">
        <v>34</v>
      </c>
      <c r="C4049" t="s">
        <v>18</v>
      </c>
      <c r="D4049" t="s">
        <v>247</v>
      </c>
      <c r="E4049" s="1">
        <v>42664</v>
      </c>
      <c r="F4049" s="1" t="str">
        <f>TEXT(Sales_tbl[[#This Row],[Order Date]],"MMM")</f>
        <v>Oct</v>
      </c>
      <c r="G4049" s="1" t="str">
        <f>TEXT(Sales_tbl[[#This Row],[Order Date]],"YYY")</f>
        <v>2016</v>
      </c>
      <c r="H4049" t="s">
        <v>27</v>
      </c>
      <c r="I4049">
        <v>9</v>
      </c>
      <c r="J4049" s="4">
        <v>53.35</v>
      </c>
      <c r="K4049" s="4">
        <v>480.15000000000003</v>
      </c>
    </row>
    <row r="4050" spans="1:11" x14ac:dyDescent="0.25">
      <c r="A4050" t="s">
        <v>9</v>
      </c>
      <c r="B4050" t="s">
        <v>14</v>
      </c>
      <c r="C4050" t="s">
        <v>11</v>
      </c>
      <c r="D4050" t="s">
        <v>427</v>
      </c>
      <c r="E4050" s="1">
        <v>42664</v>
      </c>
      <c r="F4050" s="1" t="str">
        <f>TEXT(Sales_tbl[[#This Row],[Order Date]],"MMM")</f>
        <v>Oct</v>
      </c>
      <c r="G4050" s="1" t="str">
        <f>TEXT(Sales_tbl[[#This Row],[Order Date]],"YYY")</f>
        <v>2016</v>
      </c>
      <c r="H4050" t="s">
        <v>20</v>
      </c>
      <c r="I4050">
        <v>10</v>
      </c>
      <c r="J4050" s="4">
        <v>16.32</v>
      </c>
      <c r="K4050" s="4">
        <v>163.19999999999999</v>
      </c>
    </row>
    <row r="4051" spans="1:11" x14ac:dyDescent="0.25">
      <c r="A4051" t="s">
        <v>9</v>
      </c>
      <c r="B4051" t="s">
        <v>14</v>
      </c>
      <c r="C4051" t="s">
        <v>11</v>
      </c>
      <c r="D4051" t="s">
        <v>177</v>
      </c>
      <c r="E4051" s="1">
        <v>42664</v>
      </c>
      <c r="F4051" s="1" t="str">
        <f>TEXT(Sales_tbl[[#This Row],[Order Date]],"MMM")</f>
        <v>Oct</v>
      </c>
      <c r="G4051" s="1" t="str">
        <f>TEXT(Sales_tbl[[#This Row],[Order Date]],"YYY")</f>
        <v>2016</v>
      </c>
      <c r="H4051" t="s">
        <v>24</v>
      </c>
      <c r="I4051">
        <v>10</v>
      </c>
      <c r="J4051" s="4">
        <v>17.829999999999998</v>
      </c>
      <c r="K4051" s="4">
        <v>178.29999999999998</v>
      </c>
    </row>
    <row r="4052" spans="1:11" x14ac:dyDescent="0.25">
      <c r="A4052" t="s">
        <v>25</v>
      </c>
      <c r="B4052" t="s">
        <v>52</v>
      </c>
      <c r="C4052" t="s">
        <v>18</v>
      </c>
      <c r="D4052" t="s">
        <v>541</v>
      </c>
      <c r="E4052" s="1">
        <v>42664</v>
      </c>
      <c r="F4052" s="1" t="str">
        <f>TEXT(Sales_tbl[[#This Row],[Order Date]],"MMM")</f>
        <v>Oct</v>
      </c>
      <c r="G4052" s="1" t="str">
        <f>TEXT(Sales_tbl[[#This Row],[Order Date]],"YYY")</f>
        <v>2016</v>
      </c>
      <c r="H4052" t="s">
        <v>27</v>
      </c>
      <c r="I4052">
        <v>1</v>
      </c>
      <c r="J4052" s="4">
        <v>53.35</v>
      </c>
      <c r="K4052" s="4">
        <v>53.35</v>
      </c>
    </row>
    <row r="4053" spans="1:11" x14ac:dyDescent="0.25">
      <c r="A4053" t="s">
        <v>16</v>
      </c>
      <c r="B4053" t="s">
        <v>52</v>
      </c>
      <c r="C4053" t="s">
        <v>18</v>
      </c>
      <c r="D4053" t="s">
        <v>127</v>
      </c>
      <c r="E4053" s="1">
        <v>42664</v>
      </c>
      <c r="F4053" s="1" t="str">
        <f>TEXT(Sales_tbl[[#This Row],[Order Date]],"MMM")</f>
        <v>Oct</v>
      </c>
      <c r="G4053" s="1" t="str">
        <f>TEXT(Sales_tbl[[#This Row],[Order Date]],"YYY")</f>
        <v>2016</v>
      </c>
      <c r="H4053" t="s">
        <v>27</v>
      </c>
      <c r="I4053">
        <v>4</v>
      </c>
      <c r="J4053" s="4">
        <v>53.35</v>
      </c>
      <c r="K4053" s="4">
        <v>213.4</v>
      </c>
    </row>
    <row r="4054" spans="1:11" x14ac:dyDescent="0.25">
      <c r="A4054" t="s">
        <v>25</v>
      </c>
      <c r="B4054" t="s">
        <v>34</v>
      </c>
      <c r="C4054" t="s">
        <v>18</v>
      </c>
      <c r="D4054" t="s">
        <v>35</v>
      </c>
      <c r="E4054" s="1">
        <v>42664</v>
      </c>
      <c r="F4054" s="1" t="str">
        <f>TEXT(Sales_tbl[[#This Row],[Order Date]],"MMM")</f>
        <v>Oct</v>
      </c>
      <c r="G4054" s="1" t="str">
        <f>TEXT(Sales_tbl[[#This Row],[Order Date]],"YYY")</f>
        <v>2016</v>
      </c>
      <c r="H4054" t="s">
        <v>27</v>
      </c>
      <c r="I4054">
        <v>10</v>
      </c>
      <c r="J4054" s="4">
        <v>53.35</v>
      </c>
      <c r="K4054" s="4">
        <v>533.5</v>
      </c>
    </row>
    <row r="4055" spans="1:11" x14ac:dyDescent="0.25">
      <c r="A4055" t="s">
        <v>25</v>
      </c>
      <c r="B4055" t="s">
        <v>17</v>
      </c>
      <c r="C4055" t="s">
        <v>18</v>
      </c>
      <c r="D4055" t="s">
        <v>49</v>
      </c>
      <c r="E4055" s="1">
        <v>42665</v>
      </c>
      <c r="F4055" s="1" t="str">
        <f>TEXT(Sales_tbl[[#This Row],[Order Date]],"MMM")</f>
        <v>Oct</v>
      </c>
      <c r="G4055" s="1" t="str">
        <f>TEXT(Sales_tbl[[#This Row],[Order Date]],"YYY")</f>
        <v>2016</v>
      </c>
      <c r="H4055" t="s">
        <v>24</v>
      </c>
      <c r="I4055">
        <v>3</v>
      </c>
      <c r="J4055" s="4">
        <v>17.829999999999998</v>
      </c>
      <c r="K4055" s="4">
        <v>53.489999999999995</v>
      </c>
    </row>
    <row r="4056" spans="1:11" x14ac:dyDescent="0.25">
      <c r="A4056" t="s">
        <v>46</v>
      </c>
      <c r="B4056" t="s">
        <v>68</v>
      </c>
      <c r="C4056" t="s">
        <v>11</v>
      </c>
      <c r="D4056" t="s">
        <v>534</v>
      </c>
      <c r="E4056" s="1">
        <v>42665</v>
      </c>
      <c r="F4056" s="1" t="str">
        <f>TEXT(Sales_tbl[[#This Row],[Order Date]],"MMM")</f>
        <v>Oct</v>
      </c>
      <c r="G4056" s="1" t="str">
        <f>TEXT(Sales_tbl[[#This Row],[Order Date]],"YYY")</f>
        <v>2016</v>
      </c>
      <c r="H4056" t="s">
        <v>13</v>
      </c>
      <c r="I4056">
        <v>3</v>
      </c>
      <c r="J4056" s="4">
        <v>12.42</v>
      </c>
      <c r="K4056" s="4">
        <v>37.26</v>
      </c>
    </row>
    <row r="4057" spans="1:11" x14ac:dyDescent="0.25">
      <c r="A4057" t="s">
        <v>9</v>
      </c>
      <c r="B4057" t="s">
        <v>10</v>
      </c>
      <c r="C4057" t="s">
        <v>11</v>
      </c>
      <c r="D4057" t="s">
        <v>433</v>
      </c>
      <c r="E4057" s="1">
        <v>42665</v>
      </c>
      <c r="F4057" s="1" t="str">
        <f>TEXT(Sales_tbl[[#This Row],[Order Date]],"MMM")</f>
        <v>Oct</v>
      </c>
      <c r="G4057" s="1" t="str">
        <f>TEXT(Sales_tbl[[#This Row],[Order Date]],"YYY")</f>
        <v>2016</v>
      </c>
      <c r="H4057" t="s">
        <v>27</v>
      </c>
      <c r="I4057">
        <v>8</v>
      </c>
      <c r="J4057" s="4">
        <v>53.35</v>
      </c>
      <c r="K4057" s="4">
        <v>426.8</v>
      </c>
    </row>
    <row r="4058" spans="1:11" x14ac:dyDescent="0.25">
      <c r="A4058" t="s">
        <v>9</v>
      </c>
      <c r="B4058" t="s">
        <v>68</v>
      </c>
      <c r="C4058" t="s">
        <v>11</v>
      </c>
      <c r="D4058" t="s">
        <v>329</v>
      </c>
      <c r="E4058" s="1">
        <v>42665</v>
      </c>
      <c r="F4058" s="1" t="str">
        <f>TEXT(Sales_tbl[[#This Row],[Order Date]],"MMM")</f>
        <v>Oct</v>
      </c>
      <c r="G4058" s="1" t="str">
        <f>TEXT(Sales_tbl[[#This Row],[Order Date]],"YYY")</f>
        <v>2016</v>
      </c>
      <c r="H4058" t="s">
        <v>24</v>
      </c>
      <c r="I4058">
        <v>6</v>
      </c>
      <c r="J4058" s="4">
        <v>17.829999999999998</v>
      </c>
      <c r="K4058" s="4">
        <v>106.97999999999999</v>
      </c>
    </row>
    <row r="4059" spans="1:11" x14ac:dyDescent="0.25">
      <c r="A4059" t="s">
        <v>16</v>
      </c>
      <c r="B4059" t="s">
        <v>34</v>
      </c>
      <c r="C4059" t="s">
        <v>18</v>
      </c>
      <c r="D4059" t="s">
        <v>82</v>
      </c>
      <c r="E4059" s="1">
        <v>42665</v>
      </c>
      <c r="F4059" s="1" t="str">
        <f>TEXT(Sales_tbl[[#This Row],[Order Date]],"MMM")</f>
        <v>Oct</v>
      </c>
      <c r="G4059" s="1" t="str">
        <f>TEXT(Sales_tbl[[#This Row],[Order Date]],"YYY")</f>
        <v>2016</v>
      </c>
      <c r="H4059" t="s">
        <v>13</v>
      </c>
      <c r="I4059">
        <v>7</v>
      </c>
      <c r="J4059" s="4">
        <v>12.42</v>
      </c>
      <c r="K4059" s="4">
        <v>86.94</v>
      </c>
    </row>
    <row r="4060" spans="1:11" x14ac:dyDescent="0.25">
      <c r="A4060" t="s">
        <v>46</v>
      </c>
      <c r="B4060" t="s">
        <v>10</v>
      </c>
      <c r="C4060" t="s">
        <v>11</v>
      </c>
      <c r="D4060" t="s">
        <v>532</v>
      </c>
      <c r="E4060" s="1">
        <v>42665</v>
      </c>
      <c r="F4060" s="1" t="str">
        <f>TEXT(Sales_tbl[[#This Row],[Order Date]],"MMM")</f>
        <v>Oct</v>
      </c>
      <c r="G4060" s="1" t="str">
        <f>TEXT(Sales_tbl[[#This Row],[Order Date]],"YYY")</f>
        <v>2016</v>
      </c>
      <c r="H4060" t="s">
        <v>13</v>
      </c>
      <c r="I4060">
        <v>5</v>
      </c>
      <c r="J4060" s="4">
        <v>12.42</v>
      </c>
      <c r="K4060" s="4">
        <v>62.1</v>
      </c>
    </row>
    <row r="4061" spans="1:11" x14ac:dyDescent="0.25">
      <c r="A4061" t="s">
        <v>9</v>
      </c>
      <c r="B4061" t="s">
        <v>14</v>
      </c>
      <c r="C4061" t="s">
        <v>11</v>
      </c>
      <c r="D4061" t="s">
        <v>225</v>
      </c>
      <c r="E4061" s="1">
        <v>42665</v>
      </c>
      <c r="F4061" s="1" t="str">
        <f>TEXT(Sales_tbl[[#This Row],[Order Date]],"MMM")</f>
        <v>Oct</v>
      </c>
      <c r="G4061" s="1" t="str">
        <f>TEXT(Sales_tbl[[#This Row],[Order Date]],"YYY")</f>
        <v>2016</v>
      </c>
      <c r="H4061" t="s">
        <v>13</v>
      </c>
      <c r="I4061">
        <v>7</v>
      </c>
      <c r="J4061" s="4">
        <v>12.42</v>
      </c>
      <c r="K4061" s="4">
        <v>86.94</v>
      </c>
    </row>
    <row r="4062" spans="1:11" x14ac:dyDescent="0.25">
      <c r="A4062" t="s">
        <v>9</v>
      </c>
      <c r="B4062" t="s">
        <v>14</v>
      </c>
      <c r="C4062" t="s">
        <v>11</v>
      </c>
      <c r="D4062" t="s">
        <v>470</v>
      </c>
      <c r="E4062" s="1">
        <v>42665</v>
      </c>
      <c r="F4062" s="1" t="str">
        <f>TEXT(Sales_tbl[[#This Row],[Order Date]],"MMM")</f>
        <v>Oct</v>
      </c>
      <c r="G4062" s="1" t="str">
        <f>TEXT(Sales_tbl[[#This Row],[Order Date]],"YYY")</f>
        <v>2016</v>
      </c>
      <c r="H4062" t="s">
        <v>27</v>
      </c>
      <c r="I4062">
        <v>6</v>
      </c>
      <c r="J4062" s="4">
        <v>53.35</v>
      </c>
      <c r="K4062" s="4">
        <v>320.10000000000002</v>
      </c>
    </row>
    <row r="4063" spans="1:11" x14ac:dyDescent="0.25">
      <c r="A4063" t="s">
        <v>25</v>
      </c>
      <c r="B4063" t="s">
        <v>122</v>
      </c>
      <c r="C4063" t="s">
        <v>18</v>
      </c>
      <c r="D4063" t="s">
        <v>498</v>
      </c>
      <c r="E4063" s="1">
        <v>42665</v>
      </c>
      <c r="F4063" s="1" t="str">
        <f>TEXT(Sales_tbl[[#This Row],[Order Date]],"MMM")</f>
        <v>Oct</v>
      </c>
      <c r="G4063" s="1" t="str">
        <f>TEXT(Sales_tbl[[#This Row],[Order Date]],"YYY")</f>
        <v>2016</v>
      </c>
      <c r="H4063" t="s">
        <v>13</v>
      </c>
      <c r="I4063">
        <v>9</v>
      </c>
      <c r="J4063" s="4">
        <v>12.42</v>
      </c>
      <c r="K4063" s="4">
        <v>111.78</v>
      </c>
    </row>
    <row r="4064" spans="1:11" x14ac:dyDescent="0.25">
      <c r="A4064" t="s">
        <v>9</v>
      </c>
      <c r="B4064" t="s">
        <v>10</v>
      </c>
      <c r="C4064" t="s">
        <v>11</v>
      </c>
      <c r="D4064" t="s">
        <v>162</v>
      </c>
      <c r="E4064" s="1">
        <v>42665</v>
      </c>
      <c r="F4064" s="1" t="str">
        <f>TEXT(Sales_tbl[[#This Row],[Order Date]],"MMM")</f>
        <v>Oct</v>
      </c>
      <c r="G4064" s="1" t="str">
        <f>TEXT(Sales_tbl[[#This Row],[Order Date]],"YYY")</f>
        <v>2016</v>
      </c>
      <c r="H4064" t="s">
        <v>24</v>
      </c>
      <c r="I4064">
        <v>9</v>
      </c>
      <c r="J4064" s="4">
        <v>17.829999999999998</v>
      </c>
      <c r="K4064" s="4">
        <v>160.46999999999997</v>
      </c>
    </row>
    <row r="4065" spans="1:11" x14ac:dyDescent="0.25">
      <c r="A4065" t="s">
        <v>30</v>
      </c>
      <c r="B4065" t="s">
        <v>21</v>
      </c>
      <c r="C4065" t="s">
        <v>11</v>
      </c>
      <c r="D4065" t="s">
        <v>264</v>
      </c>
      <c r="E4065" s="1">
        <v>42665</v>
      </c>
      <c r="F4065" s="1" t="str">
        <f>TEXT(Sales_tbl[[#This Row],[Order Date]],"MMM")</f>
        <v>Oct</v>
      </c>
      <c r="G4065" s="1" t="str">
        <f>TEXT(Sales_tbl[[#This Row],[Order Date]],"YYY")</f>
        <v>2016</v>
      </c>
      <c r="H4065" t="s">
        <v>24</v>
      </c>
      <c r="I4065">
        <v>3</v>
      </c>
      <c r="J4065" s="4">
        <v>17.829999999999998</v>
      </c>
      <c r="K4065" s="4">
        <v>53.489999999999995</v>
      </c>
    </row>
    <row r="4066" spans="1:11" x14ac:dyDescent="0.25">
      <c r="A4066" t="s">
        <v>46</v>
      </c>
      <c r="B4066" t="s">
        <v>10</v>
      </c>
      <c r="C4066" t="s">
        <v>11</v>
      </c>
      <c r="D4066" t="s">
        <v>136</v>
      </c>
      <c r="E4066" s="1">
        <v>42665</v>
      </c>
      <c r="F4066" s="1" t="str">
        <f>TEXT(Sales_tbl[[#This Row],[Order Date]],"MMM")</f>
        <v>Oct</v>
      </c>
      <c r="G4066" s="1" t="str">
        <f>TEXT(Sales_tbl[[#This Row],[Order Date]],"YYY")</f>
        <v>2016</v>
      </c>
      <c r="H4066" t="s">
        <v>13</v>
      </c>
      <c r="I4066">
        <v>9</v>
      </c>
      <c r="J4066" s="4">
        <v>12.42</v>
      </c>
      <c r="K4066" s="4">
        <v>111.78</v>
      </c>
    </row>
    <row r="4067" spans="1:11" x14ac:dyDescent="0.25">
      <c r="A4067" t="s">
        <v>25</v>
      </c>
      <c r="B4067" t="s">
        <v>17</v>
      </c>
      <c r="C4067" t="s">
        <v>18</v>
      </c>
      <c r="D4067" t="s">
        <v>369</v>
      </c>
      <c r="E4067" s="1">
        <v>42665</v>
      </c>
      <c r="F4067" s="1" t="str">
        <f>TEXT(Sales_tbl[[#This Row],[Order Date]],"MMM")</f>
        <v>Oct</v>
      </c>
      <c r="G4067" s="1" t="str">
        <f>TEXT(Sales_tbl[[#This Row],[Order Date]],"YYY")</f>
        <v>2016</v>
      </c>
      <c r="H4067" t="s">
        <v>13</v>
      </c>
      <c r="I4067">
        <v>9</v>
      </c>
      <c r="J4067" s="4">
        <v>12.42</v>
      </c>
      <c r="K4067" s="4">
        <v>111.78</v>
      </c>
    </row>
    <row r="4068" spans="1:11" x14ac:dyDescent="0.25">
      <c r="A4068" t="s">
        <v>9</v>
      </c>
      <c r="B4068" t="s">
        <v>14</v>
      </c>
      <c r="C4068" t="s">
        <v>11</v>
      </c>
      <c r="D4068" t="s">
        <v>519</v>
      </c>
      <c r="E4068" s="1">
        <v>42665</v>
      </c>
      <c r="F4068" s="1" t="str">
        <f>TEXT(Sales_tbl[[#This Row],[Order Date]],"MMM")</f>
        <v>Oct</v>
      </c>
      <c r="G4068" s="1" t="str">
        <f>TEXT(Sales_tbl[[#This Row],[Order Date]],"YYY")</f>
        <v>2016</v>
      </c>
      <c r="H4068" t="s">
        <v>13</v>
      </c>
      <c r="I4068">
        <v>5</v>
      </c>
      <c r="J4068" s="4">
        <v>12.42</v>
      </c>
      <c r="K4068" s="4">
        <v>62.1</v>
      </c>
    </row>
    <row r="4069" spans="1:11" x14ac:dyDescent="0.25">
      <c r="A4069" t="s">
        <v>16</v>
      </c>
      <c r="B4069" t="s">
        <v>17</v>
      </c>
      <c r="C4069" t="s">
        <v>18</v>
      </c>
      <c r="D4069" t="s">
        <v>222</v>
      </c>
      <c r="E4069" s="1">
        <v>42665</v>
      </c>
      <c r="F4069" s="1" t="str">
        <f>TEXT(Sales_tbl[[#This Row],[Order Date]],"MMM")</f>
        <v>Oct</v>
      </c>
      <c r="G4069" s="1" t="str">
        <f>TEXT(Sales_tbl[[#This Row],[Order Date]],"YYY")</f>
        <v>2016</v>
      </c>
      <c r="H4069" t="s">
        <v>27</v>
      </c>
      <c r="I4069">
        <v>7</v>
      </c>
      <c r="J4069" s="4">
        <v>53.35</v>
      </c>
      <c r="K4069" s="4">
        <v>373.45</v>
      </c>
    </row>
    <row r="4070" spans="1:11" x14ac:dyDescent="0.25">
      <c r="A4070" t="s">
        <v>9</v>
      </c>
      <c r="B4070" t="s">
        <v>10</v>
      </c>
      <c r="C4070" t="s">
        <v>11</v>
      </c>
      <c r="D4070" t="s">
        <v>172</v>
      </c>
      <c r="E4070" s="1">
        <v>42665</v>
      </c>
      <c r="F4070" s="1" t="str">
        <f>TEXT(Sales_tbl[[#This Row],[Order Date]],"MMM")</f>
        <v>Oct</v>
      </c>
      <c r="G4070" s="1" t="str">
        <f>TEXT(Sales_tbl[[#This Row],[Order Date]],"YYY")</f>
        <v>2016</v>
      </c>
      <c r="H4070" t="s">
        <v>13</v>
      </c>
      <c r="I4070">
        <v>2</v>
      </c>
      <c r="J4070" s="4">
        <v>12.42</v>
      </c>
      <c r="K4070" s="4">
        <v>24.84</v>
      </c>
    </row>
    <row r="4071" spans="1:11" x14ac:dyDescent="0.25">
      <c r="A4071" t="s">
        <v>25</v>
      </c>
      <c r="B4071" t="s">
        <v>17</v>
      </c>
      <c r="C4071" t="s">
        <v>18</v>
      </c>
      <c r="D4071" t="s">
        <v>178</v>
      </c>
      <c r="E4071" s="1">
        <v>42665</v>
      </c>
      <c r="F4071" s="1" t="str">
        <f>TEXT(Sales_tbl[[#This Row],[Order Date]],"MMM")</f>
        <v>Oct</v>
      </c>
      <c r="G4071" s="1" t="str">
        <f>TEXT(Sales_tbl[[#This Row],[Order Date]],"YYY")</f>
        <v>2016</v>
      </c>
      <c r="H4071" t="s">
        <v>24</v>
      </c>
      <c r="I4071">
        <v>7</v>
      </c>
      <c r="J4071" s="4">
        <v>17.829999999999998</v>
      </c>
      <c r="K4071" s="4">
        <v>124.80999999999999</v>
      </c>
    </row>
    <row r="4072" spans="1:11" x14ac:dyDescent="0.25">
      <c r="A4072" t="s">
        <v>9</v>
      </c>
      <c r="B4072" t="s">
        <v>10</v>
      </c>
      <c r="C4072" t="s">
        <v>11</v>
      </c>
      <c r="D4072" t="s">
        <v>441</v>
      </c>
      <c r="E4072" s="1">
        <v>42665</v>
      </c>
      <c r="F4072" s="1" t="str">
        <f>TEXT(Sales_tbl[[#This Row],[Order Date]],"MMM")</f>
        <v>Oct</v>
      </c>
      <c r="G4072" s="1" t="str">
        <f>TEXT(Sales_tbl[[#This Row],[Order Date]],"YYY")</f>
        <v>2016</v>
      </c>
      <c r="H4072" t="s">
        <v>13</v>
      </c>
      <c r="I4072">
        <v>9</v>
      </c>
      <c r="J4072" s="4">
        <v>12.42</v>
      </c>
      <c r="K4072" s="4">
        <v>111.78</v>
      </c>
    </row>
    <row r="4073" spans="1:11" x14ac:dyDescent="0.25">
      <c r="A4073" t="s">
        <v>25</v>
      </c>
      <c r="B4073" t="s">
        <v>34</v>
      </c>
      <c r="C4073" t="s">
        <v>18</v>
      </c>
      <c r="D4073" t="s">
        <v>278</v>
      </c>
      <c r="E4073" s="1">
        <v>42666</v>
      </c>
      <c r="F4073" s="1" t="str">
        <f>TEXT(Sales_tbl[[#This Row],[Order Date]],"MMM")</f>
        <v>Oct</v>
      </c>
      <c r="G4073" s="1" t="str">
        <f>TEXT(Sales_tbl[[#This Row],[Order Date]],"YYY")</f>
        <v>2016</v>
      </c>
      <c r="H4073" t="s">
        <v>13</v>
      </c>
      <c r="I4073">
        <v>5</v>
      </c>
      <c r="J4073" s="4">
        <v>12.42</v>
      </c>
      <c r="K4073" s="4">
        <v>62.1</v>
      </c>
    </row>
    <row r="4074" spans="1:11" x14ac:dyDescent="0.25">
      <c r="A4074" t="s">
        <v>16</v>
      </c>
      <c r="B4074" t="s">
        <v>52</v>
      </c>
      <c r="C4074" t="s">
        <v>18</v>
      </c>
      <c r="D4074" t="s">
        <v>86</v>
      </c>
      <c r="E4074" s="1">
        <v>42666</v>
      </c>
      <c r="F4074" s="1" t="str">
        <f>TEXT(Sales_tbl[[#This Row],[Order Date]],"MMM")</f>
        <v>Oct</v>
      </c>
      <c r="G4074" s="1" t="str">
        <f>TEXT(Sales_tbl[[#This Row],[Order Date]],"YYY")</f>
        <v>2016</v>
      </c>
      <c r="H4074" t="s">
        <v>24</v>
      </c>
      <c r="I4074">
        <v>3</v>
      </c>
      <c r="J4074" s="4">
        <v>17.829999999999998</v>
      </c>
      <c r="K4074" s="4">
        <v>53.489999999999995</v>
      </c>
    </row>
    <row r="4075" spans="1:11" x14ac:dyDescent="0.25">
      <c r="A4075" t="s">
        <v>16</v>
      </c>
      <c r="B4075" t="s">
        <v>17</v>
      </c>
      <c r="C4075" t="s">
        <v>18</v>
      </c>
      <c r="D4075" t="s">
        <v>262</v>
      </c>
      <c r="E4075" s="1">
        <v>42666</v>
      </c>
      <c r="F4075" s="1" t="str">
        <f>TEXT(Sales_tbl[[#This Row],[Order Date]],"MMM")</f>
        <v>Oct</v>
      </c>
      <c r="G4075" s="1" t="str">
        <f>TEXT(Sales_tbl[[#This Row],[Order Date]],"YYY")</f>
        <v>2016</v>
      </c>
      <c r="H4075" t="s">
        <v>13</v>
      </c>
      <c r="I4075">
        <v>4</v>
      </c>
      <c r="J4075" s="4">
        <v>12.42</v>
      </c>
      <c r="K4075" s="4">
        <v>49.68</v>
      </c>
    </row>
    <row r="4076" spans="1:11" x14ac:dyDescent="0.25">
      <c r="A4076" t="s">
        <v>16</v>
      </c>
      <c r="B4076" t="s">
        <v>52</v>
      </c>
      <c r="C4076" t="s">
        <v>18</v>
      </c>
      <c r="D4076" t="s">
        <v>277</v>
      </c>
      <c r="E4076" s="1">
        <v>42666</v>
      </c>
      <c r="F4076" s="1" t="str">
        <f>TEXT(Sales_tbl[[#This Row],[Order Date]],"MMM")</f>
        <v>Oct</v>
      </c>
      <c r="G4076" s="1" t="str">
        <f>TEXT(Sales_tbl[[#This Row],[Order Date]],"YYY")</f>
        <v>2016</v>
      </c>
      <c r="H4076" t="s">
        <v>24</v>
      </c>
      <c r="I4076">
        <v>9</v>
      </c>
      <c r="J4076" s="4">
        <v>17.829999999999998</v>
      </c>
      <c r="K4076" s="4">
        <v>160.46999999999997</v>
      </c>
    </row>
    <row r="4077" spans="1:11" x14ac:dyDescent="0.25">
      <c r="A4077" t="s">
        <v>9</v>
      </c>
      <c r="B4077" t="s">
        <v>14</v>
      </c>
      <c r="C4077" t="s">
        <v>11</v>
      </c>
      <c r="D4077" t="s">
        <v>345</v>
      </c>
      <c r="E4077" s="1">
        <v>42666</v>
      </c>
      <c r="F4077" s="1" t="str">
        <f>TEXT(Sales_tbl[[#This Row],[Order Date]],"MMM")</f>
        <v>Oct</v>
      </c>
      <c r="G4077" s="1" t="str">
        <f>TEXT(Sales_tbl[[#This Row],[Order Date]],"YYY")</f>
        <v>2016</v>
      </c>
      <c r="H4077" t="s">
        <v>13</v>
      </c>
      <c r="I4077">
        <v>7</v>
      </c>
      <c r="J4077" s="4">
        <v>12.42</v>
      </c>
      <c r="K4077" s="4">
        <v>86.94</v>
      </c>
    </row>
    <row r="4078" spans="1:11" x14ac:dyDescent="0.25">
      <c r="A4078" t="s">
        <v>25</v>
      </c>
      <c r="B4078" t="s">
        <v>34</v>
      </c>
      <c r="C4078" t="s">
        <v>18</v>
      </c>
      <c r="D4078" t="s">
        <v>276</v>
      </c>
      <c r="E4078" s="1">
        <v>42666</v>
      </c>
      <c r="F4078" s="1" t="str">
        <f>TEXT(Sales_tbl[[#This Row],[Order Date]],"MMM")</f>
        <v>Oct</v>
      </c>
      <c r="G4078" s="1" t="str">
        <f>TEXT(Sales_tbl[[#This Row],[Order Date]],"YYY")</f>
        <v>2016</v>
      </c>
      <c r="H4078" t="s">
        <v>20</v>
      </c>
      <c r="I4078">
        <v>7</v>
      </c>
      <c r="J4078" s="4">
        <v>16.32</v>
      </c>
      <c r="K4078" s="4">
        <v>114.24000000000001</v>
      </c>
    </row>
    <row r="4079" spans="1:11" x14ac:dyDescent="0.25">
      <c r="A4079" t="s">
        <v>30</v>
      </c>
      <c r="B4079" t="s">
        <v>14</v>
      </c>
      <c r="C4079" t="s">
        <v>11</v>
      </c>
      <c r="D4079" t="s">
        <v>452</v>
      </c>
      <c r="E4079" s="1">
        <v>42666</v>
      </c>
      <c r="F4079" s="1" t="str">
        <f>TEXT(Sales_tbl[[#This Row],[Order Date]],"MMM")</f>
        <v>Oct</v>
      </c>
      <c r="G4079" s="1" t="str">
        <f>TEXT(Sales_tbl[[#This Row],[Order Date]],"YYY")</f>
        <v>2016</v>
      </c>
      <c r="H4079" t="s">
        <v>20</v>
      </c>
      <c r="I4079">
        <v>3</v>
      </c>
      <c r="J4079" s="4">
        <v>16.32</v>
      </c>
      <c r="K4079" s="4">
        <v>48.96</v>
      </c>
    </row>
    <row r="4080" spans="1:11" x14ac:dyDescent="0.25">
      <c r="A4080" t="s">
        <v>9</v>
      </c>
      <c r="B4080" t="s">
        <v>10</v>
      </c>
      <c r="C4080" t="s">
        <v>11</v>
      </c>
      <c r="D4080" t="s">
        <v>121</v>
      </c>
      <c r="E4080" s="1">
        <v>42666</v>
      </c>
      <c r="F4080" s="1" t="str">
        <f>TEXT(Sales_tbl[[#This Row],[Order Date]],"MMM")</f>
        <v>Oct</v>
      </c>
      <c r="G4080" s="1" t="str">
        <f>TEXT(Sales_tbl[[#This Row],[Order Date]],"YYY")</f>
        <v>2016</v>
      </c>
      <c r="H4080" t="s">
        <v>20</v>
      </c>
      <c r="I4080">
        <v>5</v>
      </c>
      <c r="J4080" s="4">
        <v>16.32</v>
      </c>
      <c r="K4080" s="4">
        <v>81.599999999999994</v>
      </c>
    </row>
    <row r="4081" spans="1:11" x14ac:dyDescent="0.25">
      <c r="A4081" t="s">
        <v>30</v>
      </c>
      <c r="B4081" t="s">
        <v>10</v>
      </c>
      <c r="C4081" t="s">
        <v>11</v>
      </c>
      <c r="D4081" t="s">
        <v>408</v>
      </c>
      <c r="E4081" s="1">
        <v>42667</v>
      </c>
      <c r="F4081" s="1" t="str">
        <f>TEXT(Sales_tbl[[#This Row],[Order Date]],"MMM")</f>
        <v>Oct</v>
      </c>
      <c r="G4081" s="1" t="str">
        <f>TEXT(Sales_tbl[[#This Row],[Order Date]],"YYY")</f>
        <v>2016</v>
      </c>
      <c r="H4081" t="s">
        <v>27</v>
      </c>
      <c r="I4081">
        <v>5</v>
      </c>
      <c r="J4081" s="4">
        <v>53.35</v>
      </c>
      <c r="K4081" s="4">
        <v>266.75</v>
      </c>
    </row>
    <row r="4082" spans="1:11" x14ac:dyDescent="0.25">
      <c r="A4082" t="s">
        <v>9</v>
      </c>
      <c r="B4082" t="s">
        <v>10</v>
      </c>
      <c r="C4082" t="s">
        <v>11</v>
      </c>
      <c r="D4082" t="s">
        <v>308</v>
      </c>
      <c r="E4082" s="1">
        <v>42667</v>
      </c>
      <c r="F4082" s="1" t="str">
        <f>TEXT(Sales_tbl[[#This Row],[Order Date]],"MMM")</f>
        <v>Oct</v>
      </c>
      <c r="G4082" s="1" t="str">
        <f>TEXT(Sales_tbl[[#This Row],[Order Date]],"YYY")</f>
        <v>2016</v>
      </c>
      <c r="H4082" t="s">
        <v>27</v>
      </c>
      <c r="I4082">
        <v>6</v>
      </c>
      <c r="J4082" s="4">
        <v>53.35</v>
      </c>
      <c r="K4082" s="4">
        <v>320.10000000000002</v>
      </c>
    </row>
    <row r="4083" spans="1:11" x14ac:dyDescent="0.25">
      <c r="A4083" t="s">
        <v>30</v>
      </c>
      <c r="B4083" t="s">
        <v>14</v>
      </c>
      <c r="C4083" t="s">
        <v>11</v>
      </c>
      <c r="D4083" t="s">
        <v>242</v>
      </c>
      <c r="E4083" s="1">
        <v>42667</v>
      </c>
      <c r="F4083" s="1" t="str">
        <f>TEXT(Sales_tbl[[#This Row],[Order Date]],"MMM")</f>
        <v>Oct</v>
      </c>
      <c r="G4083" s="1" t="str">
        <f>TEXT(Sales_tbl[[#This Row],[Order Date]],"YYY")</f>
        <v>2016</v>
      </c>
      <c r="H4083" t="s">
        <v>13</v>
      </c>
      <c r="I4083">
        <v>9</v>
      </c>
      <c r="J4083" s="4">
        <v>12.42</v>
      </c>
      <c r="K4083" s="4">
        <v>111.78</v>
      </c>
    </row>
    <row r="4084" spans="1:11" x14ac:dyDescent="0.25">
      <c r="A4084" t="s">
        <v>9</v>
      </c>
      <c r="B4084" t="s">
        <v>10</v>
      </c>
      <c r="C4084" t="s">
        <v>11</v>
      </c>
      <c r="D4084" t="s">
        <v>354</v>
      </c>
      <c r="E4084" s="1">
        <v>42667</v>
      </c>
      <c r="F4084" s="1" t="str">
        <f>TEXT(Sales_tbl[[#This Row],[Order Date]],"MMM")</f>
        <v>Oct</v>
      </c>
      <c r="G4084" s="1" t="str">
        <f>TEXT(Sales_tbl[[#This Row],[Order Date]],"YYY")</f>
        <v>2016</v>
      </c>
      <c r="H4084" t="s">
        <v>24</v>
      </c>
      <c r="I4084">
        <v>7</v>
      </c>
      <c r="J4084" s="4">
        <v>17.829999999999998</v>
      </c>
      <c r="K4084" s="4">
        <v>124.80999999999999</v>
      </c>
    </row>
    <row r="4085" spans="1:11" x14ac:dyDescent="0.25">
      <c r="A4085" t="s">
        <v>30</v>
      </c>
      <c r="B4085" t="s">
        <v>14</v>
      </c>
      <c r="C4085" t="s">
        <v>11</v>
      </c>
      <c r="D4085" t="s">
        <v>47</v>
      </c>
      <c r="E4085" s="1">
        <v>42667</v>
      </c>
      <c r="F4085" s="1" t="str">
        <f>TEXT(Sales_tbl[[#This Row],[Order Date]],"MMM")</f>
        <v>Oct</v>
      </c>
      <c r="G4085" s="1" t="str">
        <f>TEXT(Sales_tbl[[#This Row],[Order Date]],"YYY")</f>
        <v>2016</v>
      </c>
      <c r="H4085" t="s">
        <v>27</v>
      </c>
      <c r="I4085">
        <v>6</v>
      </c>
      <c r="J4085" s="4">
        <v>53.35</v>
      </c>
      <c r="K4085" s="4">
        <v>320.10000000000002</v>
      </c>
    </row>
    <row r="4086" spans="1:11" x14ac:dyDescent="0.25">
      <c r="A4086" t="s">
        <v>9</v>
      </c>
      <c r="B4086" t="s">
        <v>21</v>
      </c>
      <c r="C4086" t="s">
        <v>11</v>
      </c>
      <c r="D4086" t="s">
        <v>289</v>
      </c>
      <c r="E4086" s="1">
        <v>42667</v>
      </c>
      <c r="F4086" s="1" t="str">
        <f>TEXT(Sales_tbl[[#This Row],[Order Date]],"MMM")</f>
        <v>Oct</v>
      </c>
      <c r="G4086" s="1" t="str">
        <f>TEXT(Sales_tbl[[#This Row],[Order Date]],"YYY")</f>
        <v>2016</v>
      </c>
      <c r="H4086" t="s">
        <v>27</v>
      </c>
      <c r="I4086">
        <v>9</v>
      </c>
      <c r="J4086" s="4">
        <v>53.35</v>
      </c>
      <c r="K4086" s="4">
        <v>480.15000000000003</v>
      </c>
    </row>
    <row r="4087" spans="1:11" x14ac:dyDescent="0.25">
      <c r="A4087" t="s">
        <v>25</v>
      </c>
      <c r="B4087" t="s">
        <v>17</v>
      </c>
      <c r="C4087" t="s">
        <v>18</v>
      </c>
      <c r="D4087" t="s">
        <v>29</v>
      </c>
      <c r="E4087" s="1">
        <v>42667</v>
      </c>
      <c r="F4087" s="1" t="str">
        <f>TEXT(Sales_tbl[[#This Row],[Order Date]],"MMM")</f>
        <v>Oct</v>
      </c>
      <c r="G4087" s="1" t="str">
        <f>TEXT(Sales_tbl[[#This Row],[Order Date]],"YYY")</f>
        <v>2016</v>
      </c>
      <c r="H4087" t="s">
        <v>27</v>
      </c>
      <c r="I4087">
        <v>9</v>
      </c>
      <c r="J4087" s="4">
        <v>53.35</v>
      </c>
      <c r="K4087" s="4">
        <v>480.15000000000003</v>
      </c>
    </row>
    <row r="4088" spans="1:11" x14ac:dyDescent="0.25">
      <c r="A4088" t="s">
        <v>9</v>
      </c>
      <c r="B4088" t="s">
        <v>14</v>
      </c>
      <c r="C4088" t="s">
        <v>11</v>
      </c>
      <c r="D4088" t="s">
        <v>353</v>
      </c>
      <c r="E4088" s="1">
        <v>42667</v>
      </c>
      <c r="F4088" s="1" t="str">
        <f>TEXT(Sales_tbl[[#This Row],[Order Date]],"MMM")</f>
        <v>Oct</v>
      </c>
      <c r="G4088" s="1" t="str">
        <f>TEXT(Sales_tbl[[#This Row],[Order Date]],"YYY")</f>
        <v>2016</v>
      </c>
      <c r="H4088" t="s">
        <v>27</v>
      </c>
      <c r="I4088">
        <v>5</v>
      </c>
      <c r="J4088" s="4">
        <v>53.35</v>
      </c>
      <c r="K4088" s="4">
        <v>266.75</v>
      </c>
    </row>
    <row r="4089" spans="1:11" x14ac:dyDescent="0.25">
      <c r="A4089" t="s">
        <v>25</v>
      </c>
      <c r="B4089" t="s">
        <v>52</v>
      </c>
      <c r="C4089" t="s">
        <v>18</v>
      </c>
      <c r="D4089" t="s">
        <v>53</v>
      </c>
      <c r="E4089" s="1">
        <v>42667</v>
      </c>
      <c r="F4089" s="1" t="str">
        <f>TEXT(Sales_tbl[[#This Row],[Order Date]],"MMM")</f>
        <v>Oct</v>
      </c>
      <c r="G4089" s="1" t="str">
        <f>TEXT(Sales_tbl[[#This Row],[Order Date]],"YYY")</f>
        <v>2016</v>
      </c>
      <c r="H4089" t="s">
        <v>24</v>
      </c>
      <c r="I4089">
        <v>10</v>
      </c>
      <c r="J4089" s="4">
        <v>17.829999999999998</v>
      </c>
      <c r="K4089" s="4">
        <v>178.29999999999998</v>
      </c>
    </row>
    <row r="4090" spans="1:11" x14ac:dyDescent="0.25">
      <c r="A4090" t="s">
        <v>30</v>
      </c>
      <c r="B4090" t="s">
        <v>68</v>
      </c>
      <c r="C4090" t="s">
        <v>11</v>
      </c>
      <c r="D4090" t="s">
        <v>315</v>
      </c>
      <c r="E4090" s="1">
        <v>42667</v>
      </c>
      <c r="F4090" s="1" t="str">
        <f>TEXT(Sales_tbl[[#This Row],[Order Date]],"MMM")</f>
        <v>Oct</v>
      </c>
      <c r="G4090" s="1" t="str">
        <f>TEXT(Sales_tbl[[#This Row],[Order Date]],"YYY")</f>
        <v>2016</v>
      </c>
      <c r="H4090" t="s">
        <v>24</v>
      </c>
      <c r="I4090">
        <v>3</v>
      </c>
      <c r="J4090" s="4">
        <v>17.829999999999998</v>
      </c>
      <c r="K4090" s="4">
        <v>53.489999999999995</v>
      </c>
    </row>
    <row r="4091" spans="1:11" x14ac:dyDescent="0.25">
      <c r="A4091" t="s">
        <v>30</v>
      </c>
      <c r="B4091" t="s">
        <v>10</v>
      </c>
      <c r="C4091" t="s">
        <v>11</v>
      </c>
      <c r="D4091" t="s">
        <v>102</v>
      </c>
      <c r="E4091" s="1">
        <v>42667</v>
      </c>
      <c r="F4091" s="1" t="str">
        <f>TEXT(Sales_tbl[[#This Row],[Order Date]],"MMM")</f>
        <v>Oct</v>
      </c>
      <c r="G4091" s="1" t="str">
        <f>TEXT(Sales_tbl[[#This Row],[Order Date]],"YYY")</f>
        <v>2016</v>
      </c>
      <c r="H4091" t="s">
        <v>13</v>
      </c>
      <c r="I4091">
        <v>1</v>
      </c>
      <c r="J4091" s="4">
        <v>12.42</v>
      </c>
      <c r="K4091" s="4">
        <v>12.42</v>
      </c>
    </row>
    <row r="4092" spans="1:11" x14ac:dyDescent="0.25">
      <c r="A4092" t="s">
        <v>9</v>
      </c>
      <c r="B4092" t="s">
        <v>14</v>
      </c>
      <c r="C4092" t="s">
        <v>11</v>
      </c>
      <c r="D4092" t="s">
        <v>343</v>
      </c>
      <c r="E4092" s="1">
        <v>42667</v>
      </c>
      <c r="F4092" s="1" t="str">
        <f>TEXT(Sales_tbl[[#This Row],[Order Date]],"MMM")</f>
        <v>Oct</v>
      </c>
      <c r="G4092" s="1" t="str">
        <f>TEXT(Sales_tbl[[#This Row],[Order Date]],"YYY")</f>
        <v>2016</v>
      </c>
      <c r="H4092" t="s">
        <v>27</v>
      </c>
      <c r="I4092">
        <v>7</v>
      </c>
      <c r="J4092" s="4">
        <v>53.35</v>
      </c>
      <c r="K4092" s="4">
        <v>373.45</v>
      </c>
    </row>
    <row r="4093" spans="1:11" x14ac:dyDescent="0.25">
      <c r="A4093" t="s">
        <v>30</v>
      </c>
      <c r="B4093" t="s">
        <v>14</v>
      </c>
      <c r="C4093" t="s">
        <v>11</v>
      </c>
      <c r="D4093" t="s">
        <v>321</v>
      </c>
      <c r="E4093" s="1">
        <v>42668</v>
      </c>
      <c r="F4093" s="1" t="str">
        <f>TEXT(Sales_tbl[[#This Row],[Order Date]],"MMM")</f>
        <v>Oct</v>
      </c>
      <c r="G4093" s="1" t="str">
        <f>TEXT(Sales_tbl[[#This Row],[Order Date]],"YYY")</f>
        <v>2016</v>
      </c>
      <c r="H4093" t="s">
        <v>27</v>
      </c>
      <c r="I4093">
        <v>8</v>
      </c>
      <c r="J4093" s="4">
        <v>53.35</v>
      </c>
      <c r="K4093" s="4">
        <v>426.8</v>
      </c>
    </row>
    <row r="4094" spans="1:11" x14ac:dyDescent="0.25">
      <c r="A4094" t="s">
        <v>25</v>
      </c>
      <c r="B4094" t="s">
        <v>34</v>
      </c>
      <c r="C4094" t="s">
        <v>18</v>
      </c>
      <c r="D4094" t="s">
        <v>203</v>
      </c>
      <c r="E4094" s="1">
        <v>42668</v>
      </c>
      <c r="F4094" s="1" t="str">
        <f>TEXT(Sales_tbl[[#This Row],[Order Date]],"MMM")</f>
        <v>Oct</v>
      </c>
      <c r="G4094" s="1" t="str">
        <f>TEXT(Sales_tbl[[#This Row],[Order Date]],"YYY")</f>
        <v>2016</v>
      </c>
      <c r="H4094" t="s">
        <v>13</v>
      </c>
      <c r="I4094">
        <v>6</v>
      </c>
      <c r="J4094" s="4">
        <v>12.42</v>
      </c>
      <c r="K4094" s="4">
        <v>74.52</v>
      </c>
    </row>
    <row r="4095" spans="1:11" x14ac:dyDescent="0.25">
      <c r="A4095" t="s">
        <v>30</v>
      </c>
      <c r="B4095" t="s">
        <v>68</v>
      </c>
      <c r="C4095" t="s">
        <v>11</v>
      </c>
      <c r="D4095" t="s">
        <v>386</v>
      </c>
      <c r="E4095" s="1">
        <v>42668</v>
      </c>
      <c r="F4095" s="1" t="str">
        <f>TEXT(Sales_tbl[[#This Row],[Order Date]],"MMM")</f>
        <v>Oct</v>
      </c>
      <c r="G4095" s="1" t="str">
        <f>TEXT(Sales_tbl[[#This Row],[Order Date]],"YYY")</f>
        <v>2016</v>
      </c>
      <c r="H4095" t="s">
        <v>20</v>
      </c>
      <c r="I4095">
        <v>3</v>
      </c>
      <c r="J4095" s="4">
        <v>16.32</v>
      </c>
      <c r="K4095" s="4">
        <v>48.96</v>
      </c>
    </row>
    <row r="4096" spans="1:11" x14ac:dyDescent="0.25">
      <c r="A4096" t="s">
        <v>25</v>
      </c>
      <c r="B4096" t="s">
        <v>52</v>
      </c>
      <c r="C4096" t="s">
        <v>18</v>
      </c>
      <c r="D4096" t="s">
        <v>204</v>
      </c>
      <c r="E4096" s="1">
        <v>42668</v>
      </c>
      <c r="F4096" s="1" t="str">
        <f>TEXT(Sales_tbl[[#This Row],[Order Date]],"MMM")</f>
        <v>Oct</v>
      </c>
      <c r="G4096" s="1" t="str">
        <f>TEXT(Sales_tbl[[#This Row],[Order Date]],"YYY")</f>
        <v>2016</v>
      </c>
      <c r="H4096" t="s">
        <v>13</v>
      </c>
      <c r="I4096">
        <v>6</v>
      </c>
      <c r="J4096" s="4">
        <v>12.42</v>
      </c>
      <c r="K4096" s="4">
        <v>74.52</v>
      </c>
    </row>
    <row r="4097" spans="1:11" x14ac:dyDescent="0.25">
      <c r="A4097" t="s">
        <v>30</v>
      </c>
      <c r="B4097" t="s">
        <v>21</v>
      </c>
      <c r="C4097" t="s">
        <v>11</v>
      </c>
      <c r="D4097" t="s">
        <v>210</v>
      </c>
      <c r="E4097" s="1">
        <v>42668</v>
      </c>
      <c r="F4097" s="1" t="str">
        <f>TEXT(Sales_tbl[[#This Row],[Order Date]],"MMM")</f>
        <v>Oct</v>
      </c>
      <c r="G4097" s="1" t="str">
        <f>TEXT(Sales_tbl[[#This Row],[Order Date]],"YYY")</f>
        <v>2016</v>
      </c>
      <c r="H4097" t="s">
        <v>24</v>
      </c>
      <c r="I4097">
        <v>4</v>
      </c>
      <c r="J4097" s="4">
        <v>17.829999999999998</v>
      </c>
      <c r="K4097" s="4">
        <v>71.319999999999993</v>
      </c>
    </row>
    <row r="4098" spans="1:11" x14ac:dyDescent="0.25">
      <c r="A4098" t="s">
        <v>25</v>
      </c>
      <c r="B4098" t="s">
        <v>34</v>
      </c>
      <c r="C4098" t="s">
        <v>18</v>
      </c>
      <c r="D4098" t="s">
        <v>482</v>
      </c>
      <c r="E4098" s="1">
        <v>42668</v>
      </c>
      <c r="F4098" s="1" t="str">
        <f>TEXT(Sales_tbl[[#This Row],[Order Date]],"MMM")</f>
        <v>Oct</v>
      </c>
      <c r="G4098" s="1" t="str">
        <f>TEXT(Sales_tbl[[#This Row],[Order Date]],"YYY")</f>
        <v>2016</v>
      </c>
      <c r="H4098" t="s">
        <v>13</v>
      </c>
      <c r="I4098">
        <v>7</v>
      </c>
      <c r="J4098" s="4">
        <v>12.42</v>
      </c>
      <c r="K4098" s="4">
        <v>86.94</v>
      </c>
    </row>
    <row r="4099" spans="1:11" x14ac:dyDescent="0.25">
      <c r="A4099" t="s">
        <v>30</v>
      </c>
      <c r="B4099" t="s">
        <v>14</v>
      </c>
      <c r="C4099" t="s">
        <v>11</v>
      </c>
      <c r="D4099" t="s">
        <v>307</v>
      </c>
      <c r="E4099" s="1">
        <v>42668</v>
      </c>
      <c r="F4099" s="1" t="str">
        <f>TEXT(Sales_tbl[[#This Row],[Order Date]],"MMM")</f>
        <v>Oct</v>
      </c>
      <c r="G4099" s="1" t="str">
        <f>TEXT(Sales_tbl[[#This Row],[Order Date]],"YYY")</f>
        <v>2016</v>
      </c>
      <c r="H4099" t="s">
        <v>20</v>
      </c>
      <c r="I4099">
        <v>9</v>
      </c>
      <c r="J4099" s="4">
        <v>16.32</v>
      </c>
      <c r="K4099" s="4">
        <v>146.88</v>
      </c>
    </row>
    <row r="4100" spans="1:11" x14ac:dyDescent="0.25">
      <c r="A4100" t="s">
        <v>9</v>
      </c>
      <c r="B4100" t="s">
        <v>21</v>
      </c>
      <c r="C4100" t="s">
        <v>11</v>
      </c>
      <c r="D4100" t="s">
        <v>428</v>
      </c>
      <c r="E4100" s="1">
        <v>42668</v>
      </c>
      <c r="F4100" s="1" t="str">
        <f>TEXT(Sales_tbl[[#This Row],[Order Date]],"MMM")</f>
        <v>Oct</v>
      </c>
      <c r="G4100" s="1" t="str">
        <f>TEXT(Sales_tbl[[#This Row],[Order Date]],"YYY")</f>
        <v>2016</v>
      </c>
      <c r="H4100" t="s">
        <v>20</v>
      </c>
      <c r="I4100">
        <v>3</v>
      </c>
      <c r="J4100" s="4">
        <v>16.32</v>
      </c>
      <c r="K4100" s="4">
        <v>48.96</v>
      </c>
    </row>
    <row r="4101" spans="1:11" x14ac:dyDescent="0.25">
      <c r="A4101" t="s">
        <v>30</v>
      </c>
      <c r="B4101" t="s">
        <v>10</v>
      </c>
      <c r="C4101" t="s">
        <v>11</v>
      </c>
      <c r="D4101" t="s">
        <v>419</v>
      </c>
      <c r="E4101" s="1">
        <v>42668</v>
      </c>
      <c r="F4101" s="1" t="str">
        <f>TEXT(Sales_tbl[[#This Row],[Order Date]],"MMM")</f>
        <v>Oct</v>
      </c>
      <c r="G4101" s="1" t="str">
        <f>TEXT(Sales_tbl[[#This Row],[Order Date]],"YYY")</f>
        <v>2016</v>
      </c>
      <c r="H4101" t="s">
        <v>13</v>
      </c>
      <c r="I4101">
        <v>1</v>
      </c>
      <c r="J4101" s="4">
        <v>12.42</v>
      </c>
      <c r="K4101" s="4">
        <v>12.42</v>
      </c>
    </row>
    <row r="4102" spans="1:11" x14ac:dyDescent="0.25">
      <c r="A4102" t="s">
        <v>16</v>
      </c>
      <c r="B4102" t="s">
        <v>17</v>
      </c>
      <c r="C4102" t="s">
        <v>18</v>
      </c>
      <c r="D4102" t="s">
        <v>253</v>
      </c>
      <c r="E4102" s="1">
        <v>42668</v>
      </c>
      <c r="F4102" s="1" t="str">
        <f>TEXT(Sales_tbl[[#This Row],[Order Date]],"MMM")</f>
        <v>Oct</v>
      </c>
      <c r="G4102" s="1" t="str">
        <f>TEXT(Sales_tbl[[#This Row],[Order Date]],"YYY")</f>
        <v>2016</v>
      </c>
      <c r="H4102" t="s">
        <v>13</v>
      </c>
      <c r="I4102">
        <v>5</v>
      </c>
      <c r="J4102" s="4">
        <v>12.42</v>
      </c>
      <c r="K4102" s="4">
        <v>62.1</v>
      </c>
    </row>
    <row r="4103" spans="1:11" x14ac:dyDescent="0.25">
      <c r="A4103" t="s">
        <v>9</v>
      </c>
      <c r="B4103" t="s">
        <v>21</v>
      </c>
      <c r="C4103" t="s">
        <v>11</v>
      </c>
      <c r="D4103" t="s">
        <v>407</v>
      </c>
      <c r="E4103" s="1">
        <v>42668</v>
      </c>
      <c r="F4103" s="1" t="str">
        <f>TEXT(Sales_tbl[[#This Row],[Order Date]],"MMM")</f>
        <v>Oct</v>
      </c>
      <c r="G4103" s="1" t="str">
        <f>TEXT(Sales_tbl[[#This Row],[Order Date]],"YYY")</f>
        <v>2016</v>
      </c>
      <c r="H4103" t="s">
        <v>27</v>
      </c>
      <c r="I4103">
        <v>1</v>
      </c>
      <c r="J4103" s="4">
        <v>53.35</v>
      </c>
      <c r="K4103" s="4">
        <v>53.35</v>
      </c>
    </row>
    <row r="4104" spans="1:11" x14ac:dyDescent="0.25">
      <c r="A4104" t="s">
        <v>9</v>
      </c>
      <c r="B4104" t="s">
        <v>14</v>
      </c>
      <c r="C4104" t="s">
        <v>11</v>
      </c>
      <c r="D4104" t="s">
        <v>145</v>
      </c>
      <c r="E4104" s="1">
        <v>42668</v>
      </c>
      <c r="F4104" s="1" t="str">
        <f>TEXT(Sales_tbl[[#This Row],[Order Date]],"MMM")</f>
        <v>Oct</v>
      </c>
      <c r="G4104" s="1" t="str">
        <f>TEXT(Sales_tbl[[#This Row],[Order Date]],"YYY")</f>
        <v>2016</v>
      </c>
      <c r="H4104" t="s">
        <v>13</v>
      </c>
      <c r="I4104">
        <v>9</v>
      </c>
      <c r="J4104" s="4">
        <v>12.42</v>
      </c>
      <c r="K4104" s="4">
        <v>111.78</v>
      </c>
    </row>
    <row r="4105" spans="1:11" x14ac:dyDescent="0.25">
      <c r="A4105" t="s">
        <v>46</v>
      </c>
      <c r="B4105" t="s">
        <v>10</v>
      </c>
      <c r="C4105" t="s">
        <v>11</v>
      </c>
      <c r="D4105" t="s">
        <v>537</v>
      </c>
      <c r="E4105" s="1">
        <v>42668</v>
      </c>
      <c r="F4105" s="1" t="str">
        <f>TEXT(Sales_tbl[[#This Row],[Order Date]],"MMM")</f>
        <v>Oct</v>
      </c>
      <c r="G4105" s="1" t="str">
        <f>TEXT(Sales_tbl[[#This Row],[Order Date]],"YYY")</f>
        <v>2016</v>
      </c>
      <c r="H4105" t="s">
        <v>13</v>
      </c>
      <c r="I4105">
        <v>10</v>
      </c>
      <c r="J4105" s="4">
        <v>12.42</v>
      </c>
      <c r="K4105" s="4">
        <v>124.2</v>
      </c>
    </row>
    <row r="4106" spans="1:11" x14ac:dyDescent="0.25">
      <c r="A4106" t="s">
        <v>9</v>
      </c>
      <c r="B4106" t="s">
        <v>10</v>
      </c>
      <c r="C4106" t="s">
        <v>11</v>
      </c>
      <c r="D4106" t="s">
        <v>170</v>
      </c>
      <c r="E4106" s="1">
        <v>42668</v>
      </c>
      <c r="F4106" s="1" t="str">
        <f>TEXT(Sales_tbl[[#This Row],[Order Date]],"MMM")</f>
        <v>Oct</v>
      </c>
      <c r="G4106" s="1" t="str">
        <f>TEXT(Sales_tbl[[#This Row],[Order Date]],"YYY")</f>
        <v>2016</v>
      </c>
      <c r="H4106" t="s">
        <v>27</v>
      </c>
      <c r="I4106">
        <v>7</v>
      </c>
      <c r="J4106" s="4">
        <v>53.35</v>
      </c>
      <c r="K4106" s="4">
        <v>373.45</v>
      </c>
    </row>
    <row r="4107" spans="1:11" x14ac:dyDescent="0.25">
      <c r="A4107" t="s">
        <v>30</v>
      </c>
      <c r="B4107" t="s">
        <v>21</v>
      </c>
      <c r="C4107" t="s">
        <v>11</v>
      </c>
      <c r="D4107" t="s">
        <v>148</v>
      </c>
      <c r="E4107" s="1">
        <v>42668</v>
      </c>
      <c r="F4107" s="1" t="str">
        <f>TEXT(Sales_tbl[[#This Row],[Order Date]],"MMM")</f>
        <v>Oct</v>
      </c>
      <c r="G4107" s="1" t="str">
        <f>TEXT(Sales_tbl[[#This Row],[Order Date]],"YYY")</f>
        <v>2016</v>
      </c>
      <c r="H4107" t="s">
        <v>20</v>
      </c>
      <c r="I4107">
        <v>1</v>
      </c>
      <c r="J4107" s="4">
        <v>16.32</v>
      </c>
      <c r="K4107" s="4">
        <v>16.32</v>
      </c>
    </row>
    <row r="4108" spans="1:11" x14ac:dyDescent="0.25">
      <c r="A4108" t="s">
        <v>9</v>
      </c>
      <c r="B4108" t="s">
        <v>21</v>
      </c>
      <c r="C4108" t="s">
        <v>11</v>
      </c>
      <c r="D4108" t="s">
        <v>140</v>
      </c>
      <c r="E4108" s="1">
        <v>42668</v>
      </c>
      <c r="F4108" s="1" t="str">
        <f>TEXT(Sales_tbl[[#This Row],[Order Date]],"MMM")</f>
        <v>Oct</v>
      </c>
      <c r="G4108" s="1" t="str">
        <f>TEXT(Sales_tbl[[#This Row],[Order Date]],"YYY")</f>
        <v>2016</v>
      </c>
      <c r="H4108" t="s">
        <v>27</v>
      </c>
      <c r="I4108">
        <v>8</v>
      </c>
      <c r="J4108" s="4">
        <v>53.35</v>
      </c>
      <c r="K4108" s="4">
        <v>426.8</v>
      </c>
    </row>
    <row r="4109" spans="1:11" x14ac:dyDescent="0.25">
      <c r="A4109" t="s">
        <v>25</v>
      </c>
      <c r="B4109" t="s">
        <v>17</v>
      </c>
      <c r="C4109" t="s">
        <v>18</v>
      </c>
      <c r="D4109" t="s">
        <v>424</v>
      </c>
      <c r="E4109" s="1">
        <v>42668</v>
      </c>
      <c r="F4109" s="1" t="str">
        <f>TEXT(Sales_tbl[[#This Row],[Order Date]],"MMM")</f>
        <v>Oct</v>
      </c>
      <c r="G4109" s="1" t="str">
        <f>TEXT(Sales_tbl[[#This Row],[Order Date]],"YYY")</f>
        <v>2016</v>
      </c>
      <c r="H4109" t="s">
        <v>13</v>
      </c>
      <c r="I4109">
        <v>3</v>
      </c>
      <c r="J4109" s="4">
        <v>12.42</v>
      </c>
      <c r="K4109" s="4">
        <v>37.26</v>
      </c>
    </row>
    <row r="4110" spans="1:11" x14ac:dyDescent="0.25">
      <c r="A4110" t="s">
        <v>16</v>
      </c>
      <c r="B4110" t="s">
        <v>52</v>
      </c>
      <c r="C4110" t="s">
        <v>18</v>
      </c>
      <c r="D4110" t="s">
        <v>360</v>
      </c>
      <c r="E4110" s="1">
        <v>42668</v>
      </c>
      <c r="F4110" s="1" t="str">
        <f>TEXT(Sales_tbl[[#This Row],[Order Date]],"MMM")</f>
        <v>Oct</v>
      </c>
      <c r="G4110" s="1" t="str">
        <f>TEXT(Sales_tbl[[#This Row],[Order Date]],"YYY")</f>
        <v>2016</v>
      </c>
      <c r="H4110" t="s">
        <v>20</v>
      </c>
      <c r="I4110">
        <v>4</v>
      </c>
      <c r="J4110" s="4">
        <v>16.32</v>
      </c>
      <c r="K4110" s="4">
        <v>65.28</v>
      </c>
    </row>
    <row r="4111" spans="1:11" x14ac:dyDescent="0.25">
      <c r="A4111" t="s">
        <v>9</v>
      </c>
      <c r="B4111" t="s">
        <v>21</v>
      </c>
      <c r="C4111" t="s">
        <v>11</v>
      </c>
      <c r="D4111" t="s">
        <v>90</v>
      </c>
      <c r="E4111" s="1">
        <v>42668</v>
      </c>
      <c r="F4111" s="1" t="str">
        <f>TEXT(Sales_tbl[[#This Row],[Order Date]],"MMM")</f>
        <v>Oct</v>
      </c>
      <c r="G4111" s="1" t="str">
        <f>TEXT(Sales_tbl[[#This Row],[Order Date]],"YYY")</f>
        <v>2016</v>
      </c>
      <c r="H4111" t="s">
        <v>13</v>
      </c>
      <c r="I4111">
        <v>4</v>
      </c>
      <c r="J4111" s="4">
        <v>12.42</v>
      </c>
      <c r="K4111" s="4">
        <v>49.68</v>
      </c>
    </row>
    <row r="4112" spans="1:11" x14ac:dyDescent="0.25">
      <c r="A4112" t="s">
        <v>25</v>
      </c>
      <c r="B4112" t="s">
        <v>17</v>
      </c>
      <c r="C4112" t="s">
        <v>18</v>
      </c>
      <c r="D4112" t="s">
        <v>340</v>
      </c>
      <c r="E4112" s="1">
        <v>42668</v>
      </c>
      <c r="F4112" s="1" t="str">
        <f>TEXT(Sales_tbl[[#This Row],[Order Date]],"MMM")</f>
        <v>Oct</v>
      </c>
      <c r="G4112" s="1" t="str">
        <f>TEXT(Sales_tbl[[#This Row],[Order Date]],"YYY")</f>
        <v>2016</v>
      </c>
      <c r="H4112" t="s">
        <v>13</v>
      </c>
      <c r="I4112">
        <v>5</v>
      </c>
      <c r="J4112" s="4">
        <v>12.42</v>
      </c>
      <c r="K4112" s="4">
        <v>62.1</v>
      </c>
    </row>
    <row r="4113" spans="1:11" x14ac:dyDescent="0.25">
      <c r="A4113" t="s">
        <v>46</v>
      </c>
      <c r="B4113" t="s">
        <v>10</v>
      </c>
      <c r="C4113" t="s">
        <v>11</v>
      </c>
      <c r="D4113" t="s">
        <v>101</v>
      </c>
      <c r="E4113" s="1">
        <v>42668</v>
      </c>
      <c r="F4113" s="1" t="str">
        <f>TEXT(Sales_tbl[[#This Row],[Order Date]],"MMM")</f>
        <v>Oct</v>
      </c>
      <c r="G4113" s="1" t="str">
        <f>TEXT(Sales_tbl[[#This Row],[Order Date]],"YYY")</f>
        <v>2016</v>
      </c>
      <c r="H4113" t="s">
        <v>24</v>
      </c>
      <c r="I4113">
        <v>6</v>
      </c>
      <c r="J4113" s="4">
        <v>17.829999999999998</v>
      </c>
      <c r="K4113" s="4">
        <v>106.97999999999999</v>
      </c>
    </row>
    <row r="4114" spans="1:11" x14ac:dyDescent="0.25">
      <c r="A4114" t="s">
        <v>30</v>
      </c>
      <c r="B4114" t="s">
        <v>68</v>
      </c>
      <c r="C4114" t="s">
        <v>11</v>
      </c>
      <c r="D4114" t="s">
        <v>361</v>
      </c>
      <c r="E4114" s="1">
        <v>42669</v>
      </c>
      <c r="F4114" s="1" t="str">
        <f>TEXT(Sales_tbl[[#This Row],[Order Date]],"MMM")</f>
        <v>Oct</v>
      </c>
      <c r="G4114" s="1" t="str">
        <f>TEXT(Sales_tbl[[#This Row],[Order Date]],"YYY")</f>
        <v>2016</v>
      </c>
      <c r="H4114" t="s">
        <v>13</v>
      </c>
      <c r="I4114">
        <v>7</v>
      </c>
      <c r="J4114" s="4">
        <v>12.42</v>
      </c>
      <c r="K4114" s="4">
        <v>86.94</v>
      </c>
    </row>
    <row r="4115" spans="1:11" x14ac:dyDescent="0.25">
      <c r="A4115" t="s">
        <v>25</v>
      </c>
      <c r="B4115" t="s">
        <v>34</v>
      </c>
      <c r="C4115" t="s">
        <v>18</v>
      </c>
      <c r="D4115" t="s">
        <v>446</v>
      </c>
      <c r="E4115" s="1">
        <v>42669</v>
      </c>
      <c r="F4115" s="1" t="str">
        <f>TEXT(Sales_tbl[[#This Row],[Order Date]],"MMM")</f>
        <v>Oct</v>
      </c>
      <c r="G4115" s="1" t="str">
        <f>TEXT(Sales_tbl[[#This Row],[Order Date]],"YYY")</f>
        <v>2016</v>
      </c>
      <c r="H4115" t="s">
        <v>13</v>
      </c>
      <c r="I4115">
        <v>1</v>
      </c>
      <c r="J4115" s="4">
        <v>12.42</v>
      </c>
      <c r="K4115" s="4">
        <v>12.42</v>
      </c>
    </row>
    <row r="4116" spans="1:11" x14ac:dyDescent="0.25">
      <c r="A4116" t="s">
        <v>9</v>
      </c>
      <c r="B4116" t="s">
        <v>14</v>
      </c>
      <c r="C4116" t="s">
        <v>11</v>
      </c>
      <c r="D4116" t="s">
        <v>405</v>
      </c>
      <c r="E4116" s="1">
        <v>42669</v>
      </c>
      <c r="F4116" s="1" t="str">
        <f>TEXT(Sales_tbl[[#This Row],[Order Date]],"MMM")</f>
        <v>Oct</v>
      </c>
      <c r="G4116" s="1" t="str">
        <f>TEXT(Sales_tbl[[#This Row],[Order Date]],"YYY")</f>
        <v>2016</v>
      </c>
      <c r="H4116" t="s">
        <v>13</v>
      </c>
      <c r="I4116">
        <v>3</v>
      </c>
      <c r="J4116" s="4">
        <v>12.42</v>
      </c>
      <c r="K4116" s="4">
        <v>37.26</v>
      </c>
    </row>
    <row r="4117" spans="1:11" x14ac:dyDescent="0.25">
      <c r="A4117" t="s">
        <v>30</v>
      </c>
      <c r="B4117" t="s">
        <v>10</v>
      </c>
      <c r="C4117" t="s">
        <v>11</v>
      </c>
      <c r="D4117" t="s">
        <v>367</v>
      </c>
      <c r="E4117" s="1">
        <v>42669</v>
      </c>
      <c r="F4117" s="1" t="str">
        <f>TEXT(Sales_tbl[[#This Row],[Order Date]],"MMM")</f>
        <v>Oct</v>
      </c>
      <c r="G4117" s="1" t="str">
        <f>TEXT(Sales_tbl[[#This Row],[Order Date]],"YYY")</f>
        <v>2016</v>
      </c>
      <c r="H4117" t="s">
        <v>24</v>
      </c>
      <c r="I4117">
        <v>7</v>
      </c>
      <c r="J4117" s="4">
        <v>17.829999999999998</v>
      </c>
      <c r="K4117" s="4">
        <v>124.80999999999999</v>
      </c>
    </row>
    <row r="4118" spans="1:11" x14ac:dyDescent="0.25">
      <c r="A4118" t="s">
        <v>30</v>
      </c>
      <c r="B4118" t="s">
        <v>68</v>
      </c>
      <c r="C4118" t="s">
        <v>11</v>
      </c>
      <c r="D4118" t="s">
        <v>450</v>
      </c>
      <c r="E4118" s="1">
        <v>42669</v>
      </c>
      <c r="F4118" s="1" t="str">
        <f>TEXT(Sales_tbl[[#This Row],[Order Date]],"MMM")</f>
        <v>Oct</v>
      </c>
      <c r="G4118" s="1" t="str">
        <f>TEXT(Sales_tbl[[#This Row],[Order Date]],"YYY")</f>
        <v>2016</v>
      </c>
      <c r="H4118" t="s">
        <v>13</v>
      </c>
      <c r="I4118">
        <v>8</v>
      </c>
      <c r="J4118" s="4">
        <v>12.42</v>
      </c>
      <c r="K4118" s="4">
        <v>99.36</v>
      </c>
    </row>
    <row r="4119" spans="1:11" x14ac:dyDescent="0.25">
      <c r="A4119" t="s">
        <v>9</v>
      </c>
      <c r="B4119" t="s">
        <v>14</v>
      </c>
      <c r="C4119" t="s">
        <v>11</v>
      </c>
      <c r="D4119" t="s">
        <v>512</v>
      </c>
      <c r="E4119" s="1">
        <v>42669</v>
      </c>
      <c r="F4119" s="1" t="str">
        <f>TEXT(Sales_tbl[[#This Row],[Order Date]],"MMM")</f>
        <v>Oct</v>
      </c>
      <c r="G4119" s="1" t="str">
        <f>TEXT(Sales_tbl[[#This Row],[Order Date]],"YYY")</f>
        <v>2016</v>
      </c>
      <c r="H4119" t="s">
        <v>13</v>
      </c>
      <c r="I4119">
        <v>8</v>
      </c>
      <c r="J4119" s="4">
        <v>12.42</v>
      </c>
      <c r="K4119" s="4">
        <v>99.36</v>
      </c>
    </row>
    <row r="4120" spans="1:11" x14ac:dyDescent="0.25">
      <c r="A4120" t="s">
        <v>9</v>
      </c>
      <c r="B4120" t="s">
        <v>14</v>
      </c>
      <c r="C4120" t="s">
        <v>11</v>
      </c>
      <c r="D4120" t="s">
        <v>297</v>
      </c>
      <c r="E4120" s="1">
        <v>42669</v>
      </c>
      <c r="F4120" s="1" t="str">
        <f>TEXT(Sales_tbl[[#This Row],[Order Date]],"MMM")</f>
        <v>Oct</v>
      </c>
      <c r="G4120" s="1" t="str">
        <f>TEXT(Sales_tbl[[#This Row],[Order Date]],"YYY")</f>
        <v>2016</v>
      </c>
      <c r="H4120" t="s">
        <v>27</v>
      </c>
      <c r="I4120">
        <v>5</v>
      </c>
      <c r="J4120" s="4">
        <v>53.35</v>
      </c>
      <c r="K4120" s="4">
        <v>266.75</v>
      </c>
    </row>
    <row r="4121" spans="1:11" x14ac:dyDescent="0.25">
      <c r="A4121" t="s">
        <v>25</v>
      </c>
      <c r="B4121" t="s">
        <v>17</v>
      </c>
      <c r="C4121" t="s">
        <v>18</v>
      </c>
      <c r="D4121" t="s">
        <v>230</v>
      </c>
      <c r="E4121" s="1">
        <v>42669</v>
      </c>
      <c r="F4121" s="1" t="str">
        <f>TEXT(Sales_tbl[[#This Row],[Order Date]],"MMM")</f>
        <v>Oct</v>
      </c>
      <c r="G4121" s="1" t="str">
        <f>TEXT(Sales_tbl[[#This Row],[Order Date]],"YYY")</f>
        <v>2016</v>
      </c>
      <c r="H4121" t="s">
        <v>13</v>
      </c>
      <c r="I4121">
        <v>2</v>
      </c>
      <c r="J4121" s="4">
        <v>12.42</v>
      </c>
      <c r="K4121" s="4">
        <v>24.84</v>
      </c>
    </row>
    <row r="4122" spans="1:11" x14ac:dyDescent="0.25">
      <c r="A4122" t="s">
        <v>9</v>
      </c>
      <c r="B4122" t="s">
        <v>14</v>
      </c>
      <c r="C4122" t="s">
        <v>11</v>
      </c>
      <c r="D4122" t="s">
        <v>201</v>
      </c>
      <c r="E4122" s="1">
        <v>42669</v>
      </c>
      <c r="F4122" s="1" t="str">
        <f>TEXT(Sales_tbl[[#This Row],[Order Date]],"MMM")</f>
        <v>Oct</v>
      </c>
      <c r="G4122" s="1" t="str">
        <f>TEXT(Sales_tbl[[#This Row],[Order Date]],"YYY")</f>
        <v>2016</v>
      </c>
      <c r="H4122" t="s">
        <v>13</v>
      </c>
      <c r="I4122">
        <v>10</v>
      </c>
      <c r="J4122" s="4">
        <v>12.42</v>
      </c>
      <c r="K4122" s="4">
        <v>124.2</v>
      </c>
    </row>
    <row r="4123" spans="1:11" x14ac:dyDescent="0.25">
      <c r="A4123" t="s">
        <v>46</v>
      </c>
      <c r="B4123" t="s">
        <v>21</v>
      </c>
      <c r="C4123" t="s">
        <v>11</v>
      </c>
      <c r="D4123" t="s">
        <v>300</v>
      </c>
      <c r="E4123" s="1">
        <v>42669</v>
      </c>
      <c r="F4123" s="1" t="str">
        <f>TEXT(Sales_tbl[[#This Row],[Order Date]],"MMM")</f>
        <v>Oct</v>
      </c>
      <c r="G4123" s="1" t="str">
        <f>TEXT(Sales_tbl[[#This Row],[Order Date]],"YYY")</f>
        <v>2016</v>
      </c>
      <c r="H4123" t="s">
        <v>24</v>
      </c>
      <c r="I4123">
        <v>8</v>
      </c>
      <c r="J4123" s="4">
        <v>17.829999999999998</v>
      </c>
      <c r="K4123" s="4">
        <v>142.63999999999999</v>
      </c>
    </row>
    <row r="4124" spans="1:11" x14ac:dyDescent="0.25">
      <c r="A4124" t="s">
        <v>25</v>
      </c>
      <c r="B4124" t="s">
        <v>34</v>
      </c>
      <c r="C4124" t="s">
        <v>18</v>
      </c>
      <c r="D4124" t="s">
        <v>303</v>
      </c>
      <c r="E4124" s="1">
        <v>42669</v>
      </c>
      <c r="F4124" s="1" t="str">
        <f>TEXT(Sales_tbl[[#This Row],[Order Date]],"MMM")</f>
        <v>Oct</v>
      </c>
      <c r="G4124" s="1" t="str">
        <f>TEXT(Sales_tbl[[#This Row],[Order Date]],"YYY")</f>
        <v>2016</v>
      </c>
      <c r="H4124" t="s">
        <v>13</v>
      </c>
      <c r="I4124">
        <v>4</v>
      </c>
      <c r="J4124" s="4">
        <v>12.42</v>
      </c>
      <c r="K4124" s="4">
        <v>49.68</v>
      </c>
    </row>
    <row r="4125" spans="1:11" x14ac:dyDescent="0.25">
      <c r="A4125" t="s">
        <v>25</v>
      </c>
      <c r="B4125" t="s">
        <v>34</v>
      </c>
      <c r="C4125" t="s">
        <v>18</v>
      </c>
      <c r="D4125" t="s">
        <v>247</v>
      </c>
      <c r="E4125" s="1">
        <v>42669</v>
      </c>
      <c r="F4125" s="1" t="str">
        <f>TEXT(Sales_tbl[[#This Row],[Order Date]],"MMM")</f>
        <v>Oct</v>
      </c>
      <c r="G4125" s="1" t="str">
        <f>TEXT(Sales_tbl[[#This Row],[Order Date]],"YYY")</f>
        <v>2016</v>
      </c>
      <c r="H4125" t="s">
        <v>13</v>
      </c>
      <c r="I4125">
        <v>6</v>
      </c>
      <c r="J4125" s="4">
        <v>12.42</v>
      </c>
      <c r="K4125" s="4">
        <v>74.52</v>
      </c>
    </row>
    <row r="4126" spans="1:11" x14ac:dyDescent="0.25">
      <c r="A4126" t="s">
        <v>30</v>
      </c>
      <c r="B4126" t="s">
        <v>14</v>
      </c>
      <c r="C4126" t="s">
        <v>11</v>
      </c>
      <c r="D4126" t="s">
        <v>538</v>
      </c>
      <c r="E4126" s="1">
        <v>42669</v>
      </c>
      <c r="F4126" s="1" t="str">
        <f>TEXT(Sales_tbl[[#This Row],[Order Date]],"MMM")</f>
        <v>Oct</v>
      </c>
      <c r="G4126" s="1" t="str">
        <f>TEXT(Sales_tbl[[#This Row],[Order Date]],"YYY")</f>
        <v>2016</v>
      </c>
      <c r="H4126" t="s">
        <v>27</v>
      </c>
      <c r="I4126">
        <v>1</v>
      </c>
      <c r="J4126" s="4">
        <v>53.35</v>
      </c>
      <c r="K4126" s="4">
        <v>53.35</v>
      </c>
    </row>
    <row r="4127" spans="1:11" x14ac:dyDescent="0.25">
      <c r="A4127" t="s">
        <v>30</v>
      </c>
      <c r="B4127" t="s">
        <v>10</v>
      </c>
      <c r="C4127" t="s">
        <v>11</v>
      </c>
      <c r="D4127" t="s">
        <v>500</v>
      </c>
      <c r="E4127" s="1">
        <v>42669</v>
      </c>
      <c r="F4127" s="1" t="str">
        <f>TEXT(Sales_tbl[[#This Row],[Order Date]],"MMM")</f>
        <v>Oct</v>
      </c>
      <c r="G4127" s="1" t="str">
        <f>TEXT(Sales_tbl[[#This Row],[Order Date]],"YYY")</f>
        <v>2016</v>
      </c>
      <c r="H4127" t="s">
        <v>13</v>
      </c>
      <c r="I4127">
        <v>1</v>
      </c>
      <c r="J4127" s="4">
        <v>12.42</v>
      </c>
      <c r="K4127" s="4">
        <v>12.42</v>
      </c>
    </row>
    <row r="4128" spans="1:11" x14ac:dyDescent="0.25">
      <c r="A4128" t="s">
        <v>16</v>
      </c>
      <c r="B4128" t="s">
        <v>34</v>
      </c>
      <c r="C4128" t="s">
        <v>18</v>
      </c>
      <c r="D4128" t="s">
        <v>371</v>
      </c>
      <c r="E4128" s="1">
        <v>42670</v>
      </c>
      <c r="F4128" s="1" t="str">
        <f>TEXT(Sales_tbl[[#This Row],[Order Date]],"MMM")</f>
        <v>Oct</v>
      </c>
      <c r="G4128" s="1" t="str">
        <f>TEXT(Sales_tbl[[#This Row],[Order Date]],"YYY")</f>
        <v>2016</v>
      </c>
      <c r="H4128" t="s">
        <v>20</v>
      </c>
      <c r="I4128">
        <v>9</v>
      </c>
      <c r="J4128" s="4">
        <v>16.32</v>
      </c>
      <c r="K4128" s="4">
        <v>146.88</v>
      </c>
    </row>
    <row r="4129" spans="1:11" x14ac:dyDescent="0.25">
      <c r="A4129" t="s">
        <v>30</v>
      </c>
      <c r="B4129" t="s">
        <v>21</v>
      </c>
      <c r="C4129" t="s">
        <v>11</v>
      </c>
      <c r="D4129" t="s">
        <v>236</v>
      </c>
      <c r="E4129" s="1">
        <v>42670</v>
      </c>
      <c r="F4129" s="1" t="str">
        <f>TEXT(Sales_tbl[[#This Row],[Order Date]],"MMM")</f>
        <v>Oct</v>
      </c>
      <c r="G4129" s="1" t="str">
        <f>TEXT(Sales_tbl[[#This Row],[Order Date]],"YYY")</f>
        <v>2016</v>
      </c>
      <c r="H4129" t="s">
        <v>27</v>
      </c>
      <c r="I4129">
        <v>4</v>
      </c>
      <c r="J4129" s="4">
        <v>53.35</v>
      </c>
      <c r="K4129" s="4">
        <v>213.4</v>
      </c>
    </row>
    <row r="4130" spans="1:11" x14ac:dyDescent="0.25">
      <c r="A4130" t="s">
        <v>30</v>
      </c>
      <c r="B4130" t="s">
        <v>21</v>
      </c>
      <c r="C4130" t="s">
        <v>11</v>
      </c>
      <c r="D4130" t="s">
        <v>148</v>
      </c>
      <c r="E4130" s="1">
        <v>42670</v>
      </c>
      <c r="F4130" s="1" t="str">
        <f>TEXT(Sales_tbl[[#This Row],[Order Date]],"MMM")</f>
        <v>Oct</v>
      </c>
      <c r="G4130" s="1" t="str">
        <f>TEXT(Sales_tbl[[#This Row],[Order Date]],"YYY")</f>
        <v>2016</v>
      </c>
      <c r="H4130" t="s">
        <v>27</v>
      </c>
      <c r="I4130">
        <v>6</v>
      </c>
      <c r="J4130" s="4">
        <v>53.35</v>
      </c>
      <c r="K4130" s="4">
        <v>320.10000000000002</v>
      </c>
    </row>
    <row r="4131" spans="1:11" x14ac:dyDescent="0.25">
      <c r="A4131" t="s">
        <v>25</v>
      </c>
      <c r="B4131" t="s">
        <v>17</v>
      </c>
      <c r="C4131" t="s">
        <v>18</v>
      </c>
      <c r="D4131" t="s">
        <v>57</v>
      </c>
      <c r="E4131" s="1">
        <v>42670</v>
      </c>
      <c r="F4131" s="1" t="str">
        <f>TEXT(Sales_tbl[[#This Row],[Order Date]],"MMM")</f>
        <v>Oct</v>
      </c>
      <c r="G4131" s="1" t="str">
        <f>TEXT(Sales_tbl[[#This Row],[Order Date]],"YYY")</f>
        <v>2016</v>
      </c>
      <c r="H4131" t="s">
        <v>20</v>
      </c>
      <c r="I4131">
        <v>1</v>
      </c>
      <c r="J4131" s="4">
        <v>16.32</v>
      </c>
      <c r="K4131" s="4">
        <v>16.32</v>
      </c>
    </row>
    <row r="4132" spans="1:11" x14ac:dyDescent="0.25">
      <c r="A4132" t="s">
        <v>9</v>
      </c>
      <c r="B4132" t="s">
        <v>14</v>
      </c>
      <c r="C4132" t="s">
        <v>11</v>
      </c>
      <c r="D4132" t="s">
        <v>95</v>
      </c>
      <c r="E4132" s="1">
        <v>42670</v>
      </c>
      <c r="F4132" s="1" t="str">
        <f>TEXT(Sales_tbl[[#This Row],[Order Date]],"MMM")</f>
        <v>Oct</v>
      </c>
      <c r="G4132" s="1" t="str">
        <f>TEXT(Sales_tbl[[#This Row],[Order Date]],"YYY")</f>
        <v>2016</v>
      </c>
      <c r="H4132" t="s">
        <v>13</v>
      </c>
      <c r="I4132">
        <v>10</v>
      </c>
      <c r="J4132" s="4">
        <v>12.42</v>
      </c>
      <c r="K4132" s="4">
        <v>124.2</v>
      </c>
    </row>
    <row r="4133" spans="1:11" x14ac:dyDescent="0.25">
      <c r="A4133" t="s">
        <v>16</v>
      </c>
      <c r="B4133" t="s">
        <v>52</v>
      </c>
      <c r="C4133" t="s">
        <v>18</v>
      </c>
      <c r="D4133" t="s">
        <v>204</v>
      </c>
      <c r="E4133" s="1">
        <v>42670</v>
      </c>
      <c r="F4133" s="1" t="str">
        <f>TEXT(Sales_tbl[[#This Row],[Order Date]],"MMM")</f>
        <v>Oct</v>
      </c>
      <c r="G4133" s="1" t="str">
        <f>TEXT(Sales_tbl[[#This Row],[Order Date]],"YYY")</f>
        <v>2016</v>
      </c>
      <c r="H4133" t="s">
        <v>27</v>
      </c>
      <c r="I4133">
        <v>5</v>
      </c>
      <c r="J4133" s="4">
        <v>53.35</v>
      </c>
      <c r="K4133" s="4">
        <v>266.75</v>
      </c>
    </row>
    <row r="4134" spans="1:11" x14ac:dyDescent="0.25">
      <c r="A4134" t="s">
        <v>30</v>
      </c>
      <c r="B4134" t="s">
        <v>21</v>
      </c>
      <c r="C4134" t="s">
        <v>11</v>
      </c>
      <c r="D4134" t="s">
        <v>275</v>
      </c>
      <c r="E4134" s="1">
        <v>42670</v>
      </c>
      <c r="F4134" s="1" t="str">
        <f>TEXT(Sales_tbl[[#This Row],[Order Date]],"MMM")</f>
        <v>Oct</v>
      </c>
      <c r="G4134" s="1" t="str">
        <f>TEXT(Sales_tbl[[#This Row],[Order Date]],"YYY")</f>
        <v>2016</v>
      </c>
      <c r="H4134" t="s">
        <v>24</v>
      </c>
      <c r="I4134">
        <v>3</v>
      </c>
      <c r="J4134" s="4">
        <v>17.829999999999998</v>
      </c>
      <c r="K4134" s="4">
        <v>53.489999999999995</v>
      </c>
    </row>
    <row r="4135" spans="1:11" x14ac:dyDescent="0.25">
      <c r="A4135" t="s">
        <v>9</v>
      </c>
      <c r="B4135" t="s">
        <v>21</v>
      </c>
      <c r="C4135" t="s">
        <v>11</v>
      </c>
      <c r="D4135" t="s">
        <v>475</v>
      </c>
      <c r="E4135" s="1">
        <v>42670</v>
      </c>
      <c r="F4135" s="1" t="str">
        <f>TEXT(Sales_tbl[[#This Row],[Order Date]],"MMM")</f>
        <v>Oct</v>
      </c>
      <c r="G4135" s="1" t="str">
        <f>TEXT(Sales_tbl[[#This Row],[Order Date]],"YYY")</f>
        <v>2016</v>
      </c>
      <c r="H4135" t="s">
        <v>27</v>
      </c>
      <c r="I4135">
        <v>1</v>
      </c>
      <c r="J4135" s="4">
        <v>53.35</v>
      </c>
      <c r="K4135" s="4">
        <v>53.35</v>
      </c>
    </row>
    <row r="4136" spans="1:11" x14ac:dyDescent="0.25">
      <c r="A4136" t="s">
        <v>9</v>
      </c>
      <c r="B4136" t="s">
        <v>68</v>
      </c>
      <c r="C4136" t="s">
        <v>11</v>
      </c>
      <c r="D4136" t="s">
        <v>287</v>
      </c>
      <c r="E4136" s="1">
        <v>42670</v>
      </c>
      <c r="F4136" s="1" t="str">
        <f>TEXT(Sales_tbl[[#This Row],[Order Date]],"MMM")</f>
        <v>Oct</v>
      </c>
      <c r="G4136" s="1" t="str">
        <f>TEXT(Sales_tbl[[#This Row],[Order Date]],"YYY")</f>
        <v>2016</v>
      </c>
      <c r="H4136" t="s">
        <v>13</v>
      </c>
      <c r="I4136">
        <v>6</v>
      </c>
      <c r="J4136" s="4">
        <v>12.42</v>
      </c>
      <c r="K4136" s="4">
        <v>74.52</v>
      </c>
    </row>
    <row r="4137" spans="1:11" x14ac:dyDescent="0.25">
      <c r="A4137" t="s">
        <v>25</v>
      </c>
      <c r="B4137" t="s">
        <v>17</v>
      </c>
      <c r="C4137" t="s">
        <v>18</v>
      </c>
      <c r="D4137" t="s">
        <v>487</v>
      </c>
      <c r="E4137" s="1">
        <v>42670</v>
      </c>
      <c r="F4137" s="1" t="str">
        <f>TEXT(Sales_tbl[[#This Row],[Order Date]],"MMM")</f>
        <v>Oct</v>
      </c>
      <c r="G4137" s="1" t="str">
        <f>TEXT(Sales_tbl[[#This Row],[Order Date]],"YYY")</f>
        <v>2016</v>
      </c>
      <c r="H4137" t="s">
        <v>20</v>
      </c>
      <c r="I4137">
        <v>3</v>
      </c>
      <c r="J4137" s="4">
        <v>16.32</v>
      </c>
      <c r="K4137" s="4">
        <v>48.96</v>
      </c>
    </row>
    <row r="4138" spans="1:11" x14ac:dyDescent="0.25">
      <c r="A4138" t="s">
        <v>25</v>
      </c>
      <c r="B4138" t="s">
        <v>34</v>
      </c>
      <c r="C4138" t="s">
        <v>18</v>
      </c>
      <c r="D4138" t="s">
        <v>540</v>
      </c>
      <c r="E4138" s="1">
        <v>42670</v>
      </c>
      <c r="F4138" s="1" t="str">
        <f>TEXT(Sales_tbl[[#This Row],[Order Date]],"MMM")</f>
        <v>Oct</v>
      </c>
      <c r="G4138" s="1" t="str">
        <f>TEXT(Sales_tbl[[#This Row],[Order Date]],"YYY")</f>
        <v>2016</v>
      </c>
      <c r="H4138" t="s">
        <v>13</v>
      </c>
      <c r="I4138">
        <v>5</v>
      </c>
      <c r="J4138" s="4">
        <v>12.42</v>
      </c>
      <c r="K4138" s="4">
        <v>62.1</v>
      </c>
    </row>
    <row r="4139" spans="1:11" x14ac:dyDescent="0.25">
      <c r="A4139" t="s">
        <v>9</v>
      </c>
      <c r="B4139" t="s">
        <v>68</v>
      </c>
      <c r="C4139" t="s">
        <v>11</v>
      </c>
      <c r="D4139" t="s">
        <v>531</v>
      </c>
      <c r="E4139" s="1">
        <v>42670</v>
      </c>
      <c r="F4139" s="1" t="str">
        <f>TEXT(Sales_tbl[[#This Row],[Order Date]],"MMM")</f>
        <v>Oct</v>
      </c>
      <c r="G4139" s="1" t="str">
        <f>TEXT(Sales_tbl[[#This Row],[Order Date]],"YYY")</f>
        <v>2016</v>
      </c>
      <c r="H4139" t="s">
        <v>13</v>
      </c>
      <c r="I4139">
        <v>2</v>
      </c>
      <c r="J4139" s="4">
        <v>12.42</v>
      </c>
      <c r="K4139" s="4">
        <v>24.84</v>
      </c>
    </row>
    <row r="4140" spans="1:11" x14ac:dyDescent="0.25">
      <c r="A4140" t="s">
        <v>9</v>
      </c>
      <c r="B4140" t="s">
        <v>21</v>
      </c>
      <c r="C4140" t="s">
        <v>11</v>
      </c>
      <c r="D4140" t="s">
        <v>171</v>
      </c>
      <c r="E4140" s="1">
        <v>42670</v>
      </c>
      <c r="F4140" s="1" t="str">
        <f>TEXT(Sales_tbl[[#This Row],[Order Date]],"MMM")</f>
        <v>Oct</v>
      </c>
      <c r="G4140" s="1" t="str">
        <f>TEXT(Sales_tbl[[#This Row],[Order Date]],"YYY")</f>
        <v>2016</v>
      </c>
      <c r="H4140" t="s">
        <v>27</v>
      </c>
      <c r="I4140">
        <v>10</v>
      </c>
      <c r="J4140" s="4">
        <v>53.35</v>
      </c>
      <c r="K4140" s="4">
        <v>533.5</v>
      </c>
    </row>
    <row r="4141" spans="1:11" x14ac:dyDescent="0.25">
      <c r="A4141" t="s">
        <v>30</v>
      </c>
      <c r="B4141" t="s">
        <v>10</v>
      </c>
      <c r="C4141" t="s">
        <v>11</v>
      </c>
      <c r="D4141" t="s">
        <v>350</v>
      </c>
      <c r="E4141" s="1">
        <v>42670</v>
      </c>
      <c r="F4141" s="1" t="str">
        <f>TEXT(Sales_tbl[[#This Row],[Order Date]],"MMM")</f>
        <v>Oct</v>
      </c>
      <c r="G4141" s="1" t="str">
        <f>TEXT(Sales_tbl[[#This Row],[Order Date]],"YYY")</f>
        <v>2016</v>
      </c>
      <c r="H4141" t="s">
        <v>13</v>
      </c>
      <c r="I4141">
        <v>4</v>
      </c>
      <c r="J4141" s="4">
        <v>12.42</v>
      </c>
      <c r="K4141" s="4">
        <v>49.68</v>
      </c>
    </row>
    <row r="4142" spans="1:11" x14ac:dyDescent="0.25">
      <c r="A4142" t="s">
        <v>25</v>
      </c>
      <c r="B4142" t="s">
        <v>17</v>
      </c>
      <c r="C4142" t="s">
        <v>18</v>
      </c>
      <c r="D4142" t="s">
        <v>326</v>
      </c>
      <c r="E4142" s="1">
        <v>42671</v>
      </c>
      <c r="F4142" s="1" t="str">
        <f>TEXT(Sales_tbl[[#This Row],[Order Date]],"MMM")</f>
        <v>Oct</v>
      </c>
      <c r="G4142" s="1" t="str">
        <f>TEXT(Sales_tbl[[#This Row],[Order Date]],"YYY")</f>
        <v>2016</v>
      </c>
      <c r="H4142" t="s">
        <v>24</v>
      </c>
      <c r="I4142">
        <v>7</v>
      </c>
      <c r="J4142" s="4">
        <v>17.829999999999998</v>
      </c>
      <c r="K4142" s="4">
        <v>124.80999999999999</v>
      </c>
    </row>
    <row r="4143" spans="1:11" x14ac:dyDescent="0.25">
      <c r="A4143" t="s">
        <v>16</v>
      </c>
      <c r="B4143" t="s">
        <v>34</v>
      </c>
      <c r="C4143" t="s">
        <v>18</v>
      </c>
      <c r="D4143" t="s">
        <v>371</v>
      </c>
      <c r="E4143" s="1">
        <v>42671</v>
      </c>
      <c r="F4143" s="1" t="str">
        <f>TEXT(Sales_tbl[[#This Row],[Order Date]],"MMM")</f>
        <v>Oct</v>
      </c>
      <c r="G4143" s="1" t="str">
        <f>TEXT(Sales_tbl[[#This Row],[Order Date]],"YYY")</f>
        <v>2016</v>
      </c>
      <c r="H4143" t="s">
        <v>27</v>
      </c>
      <c r="I4143">
        <v>2</v>
      </c>
      <c r="J4143" s="4">
        <v>53.35</v>
      </c>
      <c r="K4143" s="4">
        <v>106.7</v>
      </c>
    </row>
    <row r="4144" spans="1:11" x14ac:dyDescent="0.25">
      <c r="A4144" t="s">
        <v>9</v>
      </c>
      <c r="B4144" t="s">
        <v>14</v>
      </c>
      <c r="C4144" t="s">
        <v>11</v>
      </c>
      <c r="D4144" t="s">
        <v>416</v>
      </c>
      <c r="E4144" s="1">
        <v>42671</v>
      </c>
      <c r="F4144" s="1" t="str">
        <f>TEXT(Sales_tbl[[#This Row],[Order Date]],"MMM")</f>
        <v>Oct</v>
      </c>
      <c r="G4144" s="1" t="str">
        <f>TEXT(Sales_tbl[[#This Row],[Order Date]],"YYY")</f>
        <v>2016</v>
      </c>
      <c r="H4144" t="s">
        <v>27</v>
      </c>
      <c r="I4144">
        <v>3</v>
      </c>
      <c r="J4144" s="4">
        <v>53.35</v>
      </c>
      <c r="K4144" s="4">
        <v>160.05000000000001</v>
      </c>
    </row>
    <row r="4145" spans="1:11" x14ac:dyDescent="0.25">
      <c r="A4145" t="s">
        <v>25</v>
      </c>
      <c r="B4145" t="s">
        <v>34</v>
      </c>
      <c r="C4145" t="s">
        <v>18</v>
      </c>
      <c r="D4145" t="s">
        <v>334</v>
      </c>
      <c r="E4145" s="1">
        <v>42671</v>
      </c>
      <c r="F4145" s="1" t="str">
        <f>TEXT(Sales_tbl[[#This Row],[Order Date]],"MMM")</f>
        <v>Oct</v>
      </c>
      <c r="G4145" s="1" t="str">
        <f>TEXT(Sales_tbl[[#This Row],[Order Date]],"YYY")</f>
        <v>2016</v>
      </c>
      <c r="H4145" t="s">
        <v>24</v>
      </c>
      <c r="I4145">
        <v>6</v>
      </c>
      <c r="J4145" s="4">
        <v>17.829999999999998</v>
      </c>
      <c r="K4145" s="4">
        <v>106.97999999999999</v>
      </c>
    </row>
    <row r="4146" spans="1:11" x14ac:dyDescent="0.25">
      <c r="A4146" t="s">
        <v>9</v>
      </c>
      <c r="B4146" t="s">
        <v>10</v>
      </c>
      <c r="C4146" t="s">
        <v>11</v>
      </c>
      <c r="D4146" t="s">
        <v>305</v>
      </c>
      <c r="E4146" s="1">
        <v>42671</v>
      </c>
      <c r="F4146" s="1" t="str">
        <f>TEXT(Sales_tbl[[#This Row],[Order Date]],"MMM")</f>
        <v>Oct</v>
      </c>
      <c r="G4146" s="1" t="str">
        <f>TEXT(Sales_tbl[[#This Row],[Order Date]],"YYY")</f>
        <v>2016</v>
      </c>
      <c r="H4146" t="s">
        <v>13</v>
      </c>
      <c r="I4146">
        <v>6</v>
      </c>
      <c r="J4146" s="4">
        <v>12.42</v>
      </c>
      <c r="K4146" s="4">
        <v>74.52</v>
      </c>
    </row>
    <row r="4147" spans="1:11" x14ac:dyDescent="0.25">
      <c r="A4147" t="s">
        <v>9</v>
      </c>
      <c r="B4147" t="s">
        <v>21</v>
      </c>
      <c r="C4147" t="s">
        <v>11</v>
      </c>
      <c r="D4147" t="s">
        <v>517</v>
      </c>
      <c r="E4147" s="1">
        <v>42671</v>
      </c>
      <c r="F4147" s="1" t="str">
        <f>TEXT(Sales_tbl[[#This Row],[Order Date]],"MMM")</f>
        <v>Oct</v>
      </c>
      <c r="G4147" s="1" t="str">
        <f>TEXT(Sales_tbl[[#This Row],[Order Date]],"YYY")</f>
        <v>2016</v>
      </c>
      <c r="H4147" t="s">
        <v>20</v>
      </c>
      <c r="I4147">
        <v>1</v>
      </c>
      <c r="J4147" s="4">
        <v>16.32</v>
      </c>
      <c r="K4147" s="4">
        <v>16.32</v>
      </c>
    </row>
    <row r="4148" spans="1:11" x14ac:dyDescent="0.25">
      <c r="A4148" t="s">
        <v>9</v>
      </c>
      <c r="B4148" t="s">
        <v>68</v>
      </c>
      <c r="C4148" t="s">
        <v>11</v>
      </c>
      <c r="D4148" t="s">
        <v>384</v>
      </c>
      <c r="E4148" s="1">
        <v>42671</v>
      </c>
      <c r="F4148" s="1" t="str">
        <f>TEXT(Sales_tbl[[#This Row],[Order Date]],"MMM")</f>
        <v>Oct</v>
      </c>
      <c r="G4148" s="1" t="str">
        <f>TEXT(Sales_tbl[[#This Row],[Order Date]],"YYY")</f>
        <v>2016</v>
      </c>
      <c r="H4148" t="s">
        <v>13</v>
      </c>
      <c r="I4148">
        <v>2</v>
      </c>
      <c r="J4148" s="4">
        <v>12.42</v>
      </c>
      <c r="K4148" s="4">
        <v>24.84</v>
      </c>
    </row>
    <row r="4149" spans="1:11" x14ac:dyDescent="0.25">
      <c r="A4149" t="s">
        <v>25</v>
      </c>
      <c r="B4149" t="s">
        <v>17</v>
      </c>
      <c r="C4149" t="s">
        <v>18</v>
      </c>
      <c r="D4149" t="s">
        <v>501</v>
      </c>
      <c r="E4149" s="1">
        <v>42671</v>
      </c>
      <c r="F4149" s="1" t="str">
        <f>TEXT(Sales_tbl[[#This Row],[Order Date]],"MMM")</f>
        <v>Oct</v>
      </c>
      <c r="G4149" s="1" t="str">
        <f>TEXT(Sales_tbl[[#This Row],[Order Date]],"YYY")</f>
        <v>2016</v>
      </c>
      <c r="H4149" t="s">
        <v>24</v>
      </c>
      <c r="I4149">
        <v>5</v>
      </c>
      <c r="J4149" s="4">
        <v>17.829999999999998</v>
      </c>
      <c r="K4149" s="4">
        <v>89.149999999999991</v>
      </c>
    </row>
    <row r="4150" spans="1:11" x14ac:dyDescent="0.25">
      <c r="A4150" t="s">
        <v>30</v>
      </c>
      <c r="B4150" t="s">
        <v>14</v>
      </c>
      <c r="C4150" t="s">
        <v>11</v>
      </c>
      <c r="D4150" t="s">
        <v>134</v>
      </c>
      <c r="E4150" s="1">
        <v>42671</v>
      </c>
      <c r="F4150" s="1" t="str">
        <f>TEXT(Sales_tbl[[#This Row],[Order Date]],"MMM")</f>
        <v>Oct</v>
      </c>
      <c r="G4150" s="1" t="str">
        <f>TEXT(Sales_tbl[[#This Row],[Order Date]],"YYY")</f>
        <v>2016</v>
      </c>
      <c r="H4150" t="s">
        <v>13</v>
      </c>
      <c r="I4150">
        <v>2</v>
      </c>
      <c r="J4150" s="4">
        <v>12.42</v>
      </c>
      <c r="K4150" s="4">
        <v>24.84</v>
      </c>
    </row>
    <row r="4151" spans="1:11" x14ac:dyDescent="0.25">
      <c r="A4151" t="s">
        <v>25</v>
      </c>
      <c r="B4151" t="s">
        <v>34</v>
      </c>
      <c r="C4151" t="s">
        <v>18</v>
      </c>
      <c r="D4151" t="s">
        <v>437</v>
      </c>
      <c r="E4151" s="1">
        <v>42672</v>
      </c>
      <c r="F4151" s="1" t="str">
        <f>TEXT(Sales_tbl[[#This Row],[Order Date]],"MMM")</f>
        <v>Oct</v>
      </c>
      <c r="G4151" s="1" t="str">
        <f>TEXT(Sales_tbl[[#This Row],[Order Date]],"YYY")</f>
        <v>2016</v>
      </c>
      <c r="H4151" t="s">
        <v>20</v>
      </c>
      <c r="I4151">
        <v>5</v>
      </c>
      <c r="J4151" s="4">
        <v>16.32</v>
      </c>
      <c r="K4151" s="4">
        <v>81.599999999999994</v>
      </c>
    </row>
    <row r="4152" spans="1:11" x14ac:dyDescent="0.25">
      <c r="A4152" t="s">
        <v>25</v>
      </c>
      <c r="B4152" t="s">
        <v>34</v>
      </c>
      <c r="C4152" t="s">
        <v>18</v>
      </c>
      <c r="D4152" t="s">
        <v>515</v>
      </c>
      <c r="E4152" s="1">
        <v>42672</v>
      </c>
      <c r="F4152" s="1" t="str">
        <f>TEXT(Sales_tbl[[#This Row],[Order Date]],"MMM")</f>
        <v>Oct</v>
      </c>
      <c r="G4152" s="1" t="str">
        <f>TEXT(Sales_tbl[[#This Row],[Order Date]],"YYY")</f>
        <v>2016</v>
      </c>
      <c r="H4152" t="s">
        <v>13</v>
      </c>
      <c r="I4152">
        <v>8</v>
      </c>
      <c r="J4152" s="4">
        <v>12.42</v>
      </c>
      <c r="K4152" s="4">
        <v>99.36</v>
      </c>
    </row>
    <row r="4153" spans="1:11" x14ac:dyDescent="0.25">
      <c r="A4153" t="s">
        <v>9</v>
      </c>
      <c r="B4153" t="s">
        <v>14</v>
      </c>
      <c r="C4153" t="s">
        <v>11</v>
      </c>
      <c r="D4153" t="s">
        <v>470</v>
      </c>
      <c r="E4153" s="1">
        <v>42672</v>
      </c>
      <c r="F4153" s="1" t="str">
        <f>TEXT(Sales_tbl[[#This Row],[Order Date]],"MMM")</f>
        <v>Oct</v>
      </c>
      <c r="G4153" s="1" t="str">
        <f>TEXT(Sales_tbl[[#This Row],[Order Date]],"YYY")</f>
        <v>2016</v>
      </c>
      <c r="H4153" t="s">
        <v>27</v>
      </c>
      <c r="I4153">
        <v>4</v>
      </c>
      <c r="J4153" s="4">
        <v>53.35</v>
      </c>
      <c r="K4153" s="4">
        <v>213.4</v>
      </c>
    </row>
    <row r="4154" spans="1:11" x14ac:dyDescent="0.25">
      <c r="A4154" t="s">
        <v>25</v>
      </c>
      <c r="B4154" t="s">
        <v>17</v>
      </c>
      <c r="C4154" t="s">
        <v>18</v>
      </c>
      <c r="D4154" t="s">
        <v>158</v>
      </c>
      <c r="E4154" s="1">
        <v>42672</v>
      </c>
      <c r="F4154" s="1" t="str">
        <f>TEXT(Sales_tbl[[#This Row],[Order Date]],"MMM")</f>
        <v>Oct</v>
      </c>
      <c r="G4154" s="1" t="str">
        <f>TEXT(Sales_tbl[[#This Row],[Order Date]],"YYY")</f>
        <v>2016</v>
      </c>
      <c r="H4154" t="s">
        <v>20</v>
      </c>
      <c r="I4154">
        <v>3</v>
      </c>
      <c r="J4154" s="4">
        <v>16.32</v>
      </c>
      <c r="K4154" s="4">
        <v>48.96</v>
      </c>
    </row>
    <row r="4155" spans="1:11" x14ac:dyDescent="0.25">
      <c r="A4155" t="s">
        <v>9</v>
      </c>
      <c r="B4155" t="s">
        <v>14</v>
      </c>
      <c r="C4155" t="s">
        <v>11</v>
      </c>
      <c r="D4155" t="s">
        <v>353</v>
      </c>
      <c r="E4155" s="1">
        <v>42672</v>
      </c>
      <c r="F4155" s="1" t="str">
        <f>TEXT(Sales_tbl[[#This Row],[Order Date]],"MMM")</f>
        <v>Oct</v>
      </c>
      <c r="G4155" s="1" t="str">
        <f>TEXT(Sales_tbl[[#This Row],[Order Date]],"YYY")</f>
        <v>2016</v>
      </c>
      <c r="H4155" t="s">
        <v>20</v>
      </c>
      <c r="I4155">
        <v>3</v>
      </c>
      <c r="J4155" s="4">
        <v>16.32</v>
      </c>
      <c r="K4155" s="4">
        <v>48.96</v>
      </c>
    </row>
    <row r="4156" spans="1:11" x14ac:dyDescent="0.25">
      <c r="A4156" t="s">
        <v>16</v>
      </c>
      <c r="B4156" t="s">
        <v>52</v>
      </c>
      <c r="C4156" t="s">
        <v>18</v>
      </c>
      <c r="D4156" t="s">
        <v>151</v>
      </c>
      <c r="E4156" s="1">
        <v>42672</v>
      </c>
      <c r="F4156" s="1" t="str">
        <f>TEXT(Sales_tbl[[#This Row],[Order Date]],"MMM")</f>
        <v>Oct</v>
      </c>
      <c r="G4156" s="1" t="str">
        <f>TEXT(Sales_tbl[[#This Row],[Order Date]],"YYY")</f>
        <v>2016</v>
      </c>
      <c r="H4156" t="s">
        <v>20</v>
      </c>
      <c r="I4156">
        <v>2</v>
      </c>
      <c r="J4156" s="4">
        <v>16.32</v>
      </c>
      <c r="K4156" s="4">
        <v>32.64</v>
      </c>
    </row>
    <row r="4157" spans="1:11" x14ac:dyDescent="0.25">
      <c r="A4157" t="s">
        <v>9</v>
      </c>
      <c r="B4157" t="s">
        <v>10</v>
      </c>
      <c r="C4157" t="s">
        <v>11</v>
      </c>
      <c r="D4157" t="s">
        <v>457</v>
      </c>
      <c r="E4157" s="1">
        <v>42672</v>
      </c>
      <c r="F4157" s="1" t="str">
        <f>TEXT(Sales_tbl[[#This Row],[Order Date]],"MMM")</f>
        <v>Oct</v>
      </c>
      <c r="G4157" s="1" t="str">
        <f>TEXT(Sales_tbl[[#This Row],[Order Date]],"YYY")</f>
        <v>2016</v>
      </c>
      <c r="H4157" t="s">
        <v>24</v>
      </c>
      <c r="I4157">
        <v>8</v>
      </c>
      <c r="J4157" s="4">
        <v>17.829999999999998</v>
      </c>
      <c r="K4157" s="4">
        <v>142.63999999999999</v>
      </c>
    </row>
    <row r="4158" spans="1:11" x14ac:dyDescent="0.25">
      <c r="A4158" t="s">
        <v>9</v>
      </c>
      <c r="B4158" t="s">
        <v>10</v>
      </c>
      <c r="C4158" t="s">
        <v>11</v>
      </c>
      <c r="D4158" t="s">
        <v>509</v>
      </c>
      <c r="E4158" s="1">
        <v>42672</v>
      </c>
      <c r="F4158" s="1" t="str">
        <f>TEXT(Sales_tbl[[#This Row],[Order Date]],"MMM")</f>
        <v>Oct</v>
      </c>
      <c r="G4158" s="1" t="str">
        <f>TEXT(Sales_tbl[[#This Row],[Order Date]],"YYY")</f>
        <v>2016</v>
      </c>
      <c r="H4158" t="s">
        <v>20</v>
      </c>
      <c r="I4158">
        <v>8</v>
      </c>
      <c r="J4158" s="4">
        <v>16.32</v>
      </c>
      <c r="K4158" s="4">
        <v>130.56</v>
      </c>
    </row>
    <row r="4159" spans="1:11" x14ac:dyDescent="0.25">
      <c r="A4159" t="s">
        <v>25</v>
      </c>
      <c r="B4159" t="s">
        <v>17</v>
      </c>
      <c r="C4159" t="s">
        <v>18</v>
      </c>
      <c r="D4159" t="s">
        <v>484</v>
      </c>
      <c r="E4159" s="1">
        <v>42672</v>
      </c>
      <c r="F4159" s="1" t="str">
        <f>TEXT(Sales_tbl[[#This Row],[Order Date]],"MMM")</f>
        <v>Oct</v>
      </c>
      <c r="G4159" s="1" t="str">
        <f>TEXT(Sales_tbl[[#This Row],[Order Date]],"YYY")</f>
        <v>2016</v>
      </c>
      <c r="H4159" t="s">
        <v>20</v>
      </c>
      <c r="I4159">
        <v>3</v>
      </c>
      <c r="J4159" s="4">
        <v>16.32</v>
      </c>
      <c r="K4159" s="4">
        <v>48.96</v>
      </c>
    </row>
    <row r="4160" spans="1:11" x14ac:dyDescent="0.25">
      <c r="A4160" t="s">
        <v>25</v>
      </c>
      <c r="B4160" t="s">
        <v>34</v>
      </c>
      <c r="C4160" t="s">
        <v>18</v>
      </c>
      <c r="D4160" t="s">
        <v>267</v>
      </c>
      <c r="E4160" s="1">
        <v>42672</v>
      </c>
      <c r="F4160" s="1" t="str">
        <f>TEXT(Sales_tbl[[#This Row],[Order Date]],"MMM")</f>
        <v>Oct</v>
      </c>
      <c r="G4160" s="1" t="str">
        <f>TEXT(Sales_tbl[[#This Row],[Order Date]],"YYY")</f>
        <v>2016</v>
      </c>
      <c r="H4160" t="s">
        <v>24</v>
      </c>
      <c r="I4160">
        <v>1</v>
      </c>
      <c r="J4160" s="4">
        <v>17.829999999999998</v>
      </c>
      <c r="K4160" s="4">
        <v>17.829999999999998</v>
      </c>
    </row>
    <row r="4161" spans="1:11" x14ac:dyDescent="0.25">
      <c r="A4161" t="s">
        <v>9</v>
      </c>
      <c r="B4161" t="s">
        <v>68</v>
      </c>
      <c r="C4161" t="s">
        <v>11</v>
      </c>
      <c r="D4161" t="s">
        <v>137</v>
      </c>
      <c r="E4161" s="1">
        <v>42672</v>
      </c>
      <c r="F4161" s="1" t="str">
        <f>TEXT(Sales_tbl[[#This Row],[Order Date]],"MMM")</f>
        <v>Oct</v>
      </c>
      <c r="G4161" s="1" t="str">
        <f>TEXT(Sales_tbl[[#This Row],[Order Date]],"YYY")</f>
        <v>2016</v>
      </c>
      <c r="H4161" t="s">
        <v>24</v>
      </c>
      <c r="I4161">
        <v>3</v>
      </c>
      <c r="J4161" s="4">
        <v>17.829999999999998</v>
      </c>
      <c r="K4161" s="4">
        <v>53.489999999999995</v>
      </c>
    </row>
    <row r="4162" spans="1:11" x14ac:dyDescent="0.25">
      <c r="A4162" t="s">
        <v>9</v>
      </c>
      <c r="B4162" t="s">
        <v>14</v>
      </c>
      <c r="C4162" t="s">
        <v>11</v>
      </c>
      <c r="D4162" t="s">
        <v>281</v>
      </c>
      <c r="E4162" s="1">
        <v>42673</v>
      </c>
      <c r="F4162" s="1" t="str">
        <f>TEXT(Sales_tbl[[#This Row],[Order Date]],"MMM")</f>
        <v>Oct</v>
      </c>
      <c r="G4162" s="1" t="str">
        <f>TEXT(Sales_tbl[[#This Row],[Order Date]],"YYY")</f>
        <v>2016</v>
      </c>
      <c r="H4162" t="s">
        <v>24</v>
      </c>
      <c r="I4162">
        <v>1</v>
      </c>
      <c r="J4162" s="4">
        <v>17.829999999999998</v>
      </c>
      <c r="K4162" s="4">
        <v>17.829999999999998</v>
      </c>
    </row>
    <row r="4163" spans="1:11" x14ac:dyDescent="0.25">
      <c r="A4163" t="s">
        <v>30</v>
      </c>
      <c r="B4163" t="s">
        <v>10</v>
      </c>
      <c r="C4163" t="s">
        <v>11</v>
      </c>
      <c r="D4163" t="s">
        <v>335</v>
      </c>
      <c r="E4163" s="1">
        <v>42673</v>
      </c>
      <c r="F4163" s="1" t="str">
        <f>TEXT(Sales_tbl[[#This Row],[Order Date]],"MMM")</f>
        <v>Oct</v>
      </c>
      <c r="G4163" s="1" t="str">
        <f>TEXT(Sales_tbl[[#This Row],[Order Date]],"YYY")</f>
        <v>2016</v>
      </c>
      <c r="H4163" t="s">
        <v>24</v>
      </c>
      <c r="I4163">
        <v>8</v>
      </c>
      <c r="J4163" s="4">
        <v>17.829999999999998</v>
      </c>
      <c r="K4163" s="4">
        <v>142.63999999999999</v>
      </c>
    </row>
    <row r="4164" spans="1:11" x14ac:dyDescent="0.25">
      <c r="A4164" t="s">
        <v>46</v>
      </c>
      <c r="B4164" t="s">
        <v>10</v>
      </c>
      <c r="C4164" t="s">
        <v>11</v>
      </c>
      <c r="D4164" t="s">
        <v>219</v>
      </c>
      <c r="E4164" s="1">
        <v>42673</v>
      </c>
      <c r="F4164" s="1" t="str">
        <f>TEXT(Sales_tbl[[#This Row],[Order Date]],"MMM")</f>
        <v>Oct</v>
      </c>
      <c r="G4164" s="1" t="str">
        <f>TEXT(Sales_tbl[[#This Row],[Order Date]],"YYY")</f>
        <v>2016</v>
      </c>
      <c r="H4164" t="s">
        <v>13</v>
      </c>
      <c r="I4164">
        <v>7</v>
      </c>
      <c r="J4164" s="4">
        <v>12.42</v>
      </c>
      <c r="K4164" s="4">
        <v>86.94</v>
      </c>
    </row>
    <row r="4165" spans="1:11" x14ac:dyDescent="0.25">
      <c r="A4165" t="s">
        <v>16</v>
      </c>
      <c r="B4165" t="s">
        <v>17</v>
      </c>
      <c r="C4165" t="s">
        <v>18</v>
      </c>
      <c r="D4165" t="s">
        <v>108</v>
      </c>
      <c r="E4165" s="1">
        <v>42673</v>
      </c>
      <c r="F4165" s="1" t="str">
        <f>TEXT(Sales_tbl[[#This Row],[Order Date]],"MMM")</f>
        <v>Oct</v>
      </c>
      <c r="G4165" s="1" t="str">
        <f>TEXT(Sales_tbl[[#This Row],[Order Date]],"YYY")</f>
        <v>2016</v>
      </c>
      <c r="H4165" t="s">
        <v>27</v>
      </c>
      <c r="I4165">
        <v>5</v>
      </c>
      <c r="J4165" s="4">
        <v>53.35</v>
      </c>
      <c r="K4165" s="4">
        <v>266.75</v>
      </c>
    </row>
    <row r="4166" spans="1:11" x14ac:dyDescent="0.25">
      <c r="A4166" t="s">
        <v>30</v>
      </c>
      <c r="B4166" t="s">
        <v>10</v>
      </c>
      <c r="C4166" t="s">
        <v>11</v>
      </c>
      <c r="D4166" t="s">
        <v>506</v>
      </c>
      <c r="E4166" s="1">
        <v>42673</v>
      </c>
      <c r="F4166" s="1" t="str">
        <f>TEXT(Sales_tbl[[#This Row],[Order Date]],"MMM")</f>
        <v>Oct</v>
      </c>
      <c r="G4166" s="1" t="str">
        <f>TEXT(Sales_tbl[[#This Row],[Order Date]],"YYY")</f>
        <v>2016</v>
      </c>
      <c r="H4166" t="s">
        <v>20</v>
      </c>
      <c r="I4166">
        <v>3</v>
      </c>
      <c r="J4166" s="4">
        <v>16.32</v>
      </c>
      <c r="K4166" s="4">
        <v>48.96</v>
      </c>
    </row>
    <row r="4167" spans="1:11" x14ac:dyDescent="0.25">
      <c r="A4167" t="s">
        <v>9</v>
      </c>
      <c r="B4167" t="s">
        <v>14</v>
      </c>
      <c r="C4167" t="s">
        <v>11</v>
      </c>
      <c r="D4167" t="s">
        <v>95</v>
      </c>
      <c r="E4167" s="1">
        <v>42673</v>
      </c>
      <c r="F4167" s="1" t="str">
        <f>TEXT(Sales_tbl[[#This Row],[Order Date]],"MMM")</f>
        <v>Oct</v>
      </c>
      <c r="G4167" s="1" t="str">
        <f>TEXT(Sales_tbl[[#This Row],[Order Date]],"YYY")</f>
        <v>2016</v>
      </c>
      <c r="H4167" t="s">
        <v>24</v>
      </c>
      <c r="I4167">
        <v>7</v>
      </c>
      <c r="J4167" s="4">
        <v>17.829999999999998</v>
      </c>
      <c r="K4167" s="4">
        <v>124.80999999999999</v>
      </c>
    </row>
    <row r="4168" spans="1:11" x14ac:dyDescent="0.25">
      <c r="A4168" t="s">
        <v>9</v>
      </c>
      <c r="B4168" t="s">
        <v>21</v>
      </c>
      <c r="C4168" t="s">
        <v>11</v>
      </c>
      <c r="D4168" t="s">
        <v>518</v>
      </c>
      <c r="E4168" s="1">
        <v>42673</v>
      </c>
      <c r="F4168" s="1" t="str">
        <f>TEXT(Sales_tbl[[#This Row],[Order Date]],"MMM")</f>
        <v>Oct</v>
      </c>
      <c r="G4168" s="1" t="str">
        <f>TEXT(Sales_tbl[[#This Row],[Order Date]],"YYY")</f>
        <v>2016</v>
      </c>
      <c r="H4168" t="s">
        <v>13</v>
      </c>
      <c r="I4168">
        <v>8</v>
      </c>
      <c r="J4168" s="4">
        <v>12.42</v>
      </c>
      <c r="K4168" s="4">
        <v>99.36</v>
      </c>
    </row>
    <row r="4169" spans="1:11" x14ac:dyDescent="0.25">
      <c r="A4169" t="s">
        <v>25</v>
      </c>
      <c r="B4169" t="s">
        <v>17</v>
      </c>
      <c r="C4169" t="s">
        <v>18</v>
      </c>
      <c r="D4169" t="s">
        <v>401</v>
      </c>
      <c r="E4169" s="1">
        <v>42673</v>
      </c>
      <c r="F4169" s="1" t="str">
        <f>TEXT(Sales_tbl[[#This Row],[Order Date]],"MMM")</f>
        <v>Oct</v>
      </c>
      <c r="G4169" s="1" t="str">
        <f>TEXT(Sales_tbl[[#This Row],[Order Date]],"YYY")</f>
        <v>2016</v>
      </c>
      <c r="H4169" t="s">
        <v>24</v>
      </c>
      <c r="I4169">
        <v>8</v>
      </c>
      <c r="J4169" s="4">
        <v>17.829999999999998</v>
      </c>
      <c r="K4169" s="4">
        <v>142.63999999999999</v>
      </c>
    </row>
    <row r="4170" spans="1:11" x14ac:dyDescent="0.25">
      <c r="A4170" t="s">
        <v>9</v>
      </c>
      <c r="B4170" t="s">
        <v>21</v>
      </c>
      <c r="C4170" t="s">
        <v>11</v>
      </c>
      <c r="D4170" t="s">
        <v>300</v>
      </c>
      <c r="E4170" s="1">
        <v>42673</v>
      </c>
      <c r="F4170" s="1" t="str">
        <f>TEXT(Sales_tbl[[#This Row],[Order Date]],"MMM")</f>
        <v>Oct</v>
      </c>
      <c r="G4170" s="1" t="str">
        <f>TEXT(Sales_tbl[[#This Row],[Order Date]],"YYY")</f>
        <v>2016</v>
      </c>
      <c r="H4170" t="s">
        <v>24</v>
      </c>
      <c r="I4170">
        <v>4</v>
      </c>
      <c r="J4170" s="4">
        <v>17.829999999999998</v>
      </c>
      <c r="K4170" s="4">
        <v>71.319999999999993</v>
      </c>
    </row>
    <row r="4171" spans="1:11" x14ac:dyDescent="0.25">
      <c r="A4171" t="s">
        <v>25</v>
      </c>
      <c r="B4171" t="s">
        <v>17</v>
      </c>
      <c r="C4171" t="s">
        <v>18</v>
      </c>
      <c r="D4171" t="s">
        <v>377</v>
      </c>
      <c r="E4171" s="1">
        <v>42673</v>
      </c>
      <c r="F4171" s="1" t="str">
        <f>TEXT(Sales_tbl[[#This Row],[Order Date]],"MMM")</f>
        <v>Oct</v>
      </c>
      <c r="G4171" s="1" t="str">
        <f>TEXT(Sales_tbl[[#This Row],[Order Date]],"YYY")</f>
        <v>2016</v>
      </c>
      <c r="H4171" t="s">
        <v>20</v>
      </c>
      <c r="I4171">
        <v>7</v>
      </c>
      <c r="J4171" s="4">
        <v>16.32</v>
      </c>
      <c r="K4171" s="4">
        <v>114.24000000000001</v>
      </c>
    </row>
    <row r="4172" spans="1:11" x14ac:dyDescent="0.25">
      <c r="A4172" t="s">
        <v>30</v>
      </c>
      <c r="B4172" t="s">
        <v>10</v>
      </c>
      <c r="C4172" t="s">
        <v>11</v>
      </c>
      <c r="D4172" t="s">
        <v>308</v>
      </c>
      <c r="E4172" s="1">
        <v>42674</v>
      </c>
      <c r="F4172" s="1" t="str">
        <f>TEXT(Sales_tbl[[#This Row],[Order Date]],"MMM")</f>
        <v>Oct</v>
      </c>
      <c r="G4172" s="1" t="str">
        <f>TEXT(Sales_tbl[[#This Row],[Order Date]],"YYY")</f>
        <v>2016</v>
      </c>
      <c r="H4172" t="s">
        <v>20</v>
      </c>
      <c r="I4172">
        <v>5</v>
      </c>
      <c r="J4172" s="4">
        <v>16.32</v>
      </c>
      <c r="K4172" s="4">
        <v>81.599999999999994</v>
      </c>
    </row>
    <row r="4173" spans="1:11" x14ac:dyDescent="0.25">
      <c r="A4173" t="s">
        <v>9</v>
      </c>
      <c r="B4173" t="s">
        <v>21</v>
      </c>
      <c r="C4173" t="s">
        <v>11</v>
      </c>
      <c r="D4173" t="s">
        <v>93</v>
      </c>
      <c r="E4173" s="1">
        <v>42674</v>
      </c>
      <c r="F4173" s="1" t="str">
        <f>TEXT(Sales_tbl[[#This Row],[Order Date]],"MMM")</f>
        <v>Oct</v>
      </c>
      <c r="G4173" s="1" t="str">
        <f>TEXT(Sales_tbl[[#This Row],[Order Date]],"YYY")</f>
        <v>2016</v>
      </c>
      <c r="H4173" t="s">
        <v>13</v>
      </c>
      <c r="I4173">
        <v>6</v>
      </c>
      <c r="J4173" s="4">
        <v>12.42</v>
      </c>
      <c r="K4173" s="4">
        <v>74.52</v>
      </c>
    </row>
    <row r="4174" spans="1:11" x14ac:dyDescent="0.25">
      <c r="A4174" t="s">
        <v>9</v>
      </c>
      <c r="B4174" t="s">
        <v>14</v>
      </c>
      <c r="C4174" t="s">
        <v>11</v>
      </c>
      <c r="D4174" t="s">
        <v>126</v>
      </c>
      <c r="E4174" s="1">
        <v>42674</v>
      </c>
      <c r="F4174" s="1" t="str">
        <f>TEXT(Sales_tbl[[#This Row],[Order Date]],"MMM")</f>
        <v>Oct</v>
      </c>
      <c r="G4174" s="1" t="str">
        <f>TEXT(Sales_tbl[[#This Row],[Order Date]],"YYY")</f>
        <v>2016</v>
      </c>
      <c r="H4174" t="s">
        <v>13</v>
      </c>
      <c r="I4174">
        <v>2</v>
      </c>
      <c r="J4174" s="4">
        <v>12.42</v>
      </c>
      <c r="K4174" s="4">
        <v>24.84</v>
      </c>
    </row>
    <row r="4175" spans="1:11" x14ac:dyDescent="0.25">
      <c r="A4175" t="s">
        <v>25</v>
      </c>
      <c r="B4175" t="s">
        <v>17</v>
      </c>
      <c r="C4175" t="s">
        <v>18</v>
      </c>
      <c r="D4175" t="s">
        <v>125</v>
      </c>
      <c r="E4175" s="1">
        <v>42674</v>
      </c>
      <c r="F4175" s="1" t="str">
        <f>TEXT(Sales_tbl[[#This Row],[Order Date]],"MMM")</f>
        <v>Oct</v>
      </c>
      <c r="G4175" s="1" t="str">
        <f>TEXT(Sales_tbl[[#This Row],[Order Date]],"YYY")</f>
        <v>2016</v>
      </c>
      <c r="H4175" t="s">
        <v>13</v>
      </c>
      <c r="I4175">
        <v>8</v>
      </c>
      <c r="J4175" s="4">
        <v>12.42</v>
      </c>
      <c r="K4175" s="4">
        <v>99.36</v>
      </c>
    </row>
    <row r="4176" spans="1:11" x14ac:dyDescent="0.25">
      <c r="A4176" t="s">
        <v>25</v>
      </c>
      <c r="B4176" t="s">
        <v>17</v>
      </c>
      <c r="C4176" t="s">
        <v>18</v>
      </c>
      <c r="D4176" t="s">
        <v>424</v>
      </c>
      <c r="E4176" s="1">
        <v>42674</v>
      </c>
      <c r="F4176" s="1" t="str">
        <f>TEXT(Sales_tbl[[#This Row],[Order Date]],"MMM")</f>
        <v>Oct</v>
      </c>
      <c r="G4176" s="1" t="str">
        <f>TEXT(Sales_tbl[[#This Row],[Order Date]],"YYY")</f>
        <v>2016</v>
      </c>
      <c r="H4176" t="s">
        <v>20</v>
      </c>
      <c r="I4176">
        <v>9</v>
      </c>
      <c r="J4176" s="4">
        <v>16.32</v>
      </c>
      <c r="K4176" s="4">
        <v>146.88</v>
      </c>
    </row>
    <row r="4177" spans="1:11" x14ac:dyDescent="0.25">
      <c r="A4177" t="s">
        <v>9</v>
      </c>
      <c r="B4177" t="s">
        <v>21</v>
      </c>
      <c r="C4177" t="s">
        <v>11</v>
      </c>
      <c r="D4177" t="s">
        <v>23</v>
      </c>
      <c r="E4177" s="1">
        <v>42674</v>
      </c>
      <c r="F4177" s="1" t="str">
        <f>TEXT(Sales_tbl[[#This Row],[Order Date]],"MMM")</f>
        <v>Oct</v>
      </c>
      <c r="G4177" s="1" t="str">
        <f>TEXT(Sales_tbl[[#This Row],[Order Date]],"YYY")</f>
        <v>2016</v>
      </c>
      <c r="H4177" t="s">
        <v>24</v>
      </c>
      <c r="I4177">
        <v>8</v>
      </c>
      <c r="J4177" s="4">
        <v>17.829999999999998</v>
      </c>
      <c r="K4177" s="4">
        <v>142.63999999999999</v>
      </c>
    </row>
    <row r="4178" spans="1:11" x14ac:dyDescent="0.25">
      <c r="A4178" t="s">
        <v>9</v>
      </c>
      <c r="B4178" t="s">
        <v>14</v>
      </c>
      <c r="C4178" t="s">
        <v>11</v>
      </c>
      <c r="D4178" t="s">
        <v>217</v>
      </c>
      <c r="E4178" s="1">
        <v>42674</v>
      </c>
      <c r="F4178" s="1" t="str">
        <f>TEXT(Sales_tbl[[#This Row],[Order Date]],"MMM")</f>
        <v>Oct</v>
      </c>
      <c r="G4178" s="1" t="str">
        <f>TEXT(Sales_tbl[[#This Row],[Order Date]],"YYY")</f>
        <v>2016</v>
      </c>
      <c r="H4178" t="s">
        <v>27</v>
      </c>
      <c r="I4178">
        <v>4</v>
      </c>
      <c r="J4178" s="4">
        <v>53.35</v>
      </c>
      <c r="K4178" s="4">
        <v>213.4</v>
      </c>
    </row>
    <row r="4179" spans="1:11" x14ac:dyDescent="0.25">
      <c r="A4179" t="s">
        <v>25</v>
      </c>
      <c r="B4179" t="s">
        <v>17</v>
      </c>
      <c r="C4179" t="s">
        <v>18</v>
      </c>
      <c r="D4179" t="s">
        <v>456</v>
      </c>
      <c r="E4179" s="1">
        <v>42674</v>
      </c>
      <c r="F4179" s="1" t="str">
        <f>TEXT(Sales_tbl[[#This Row],[Order Date]],"MMM")</f>
        <v>Oct</v>
      </c>
      <c r="G4179" s="1" t="str">
        <f>TEXT(Sales_tbl[[#This Row],[Order Date]],"YYY")</f>
        <v>2016</v>
      </c>
      <c r="H4179" t="s">
        <v>24</v>
      </c>
      <c r="I4179">
        <v>7</v>
      </c>
      <c r="J4179" s="4">
        <v>17.829999999999998</v>
      </c>
      <c r="K4179" s="4">
        <v>124.80999999999999</v>
      </c>
    </row>
    <row r="4180" spans="1:11" x14ac:dyDescent="0.25">
      <c r="A4180" t="s">
        <v>30</v>
      </c>
      <c r="B4180" t="s">
        <v>14</v>
      </c>
      <c r="C4180" t="s">
        <v>11</v>
      </c>
      <c r="D4180" t="s">
        <v>416</v>
      </c>
      <c r="E4180" s="1">
        <v>42674</v>
      </c>
      <c r="F4180" s="1" t="str">
        <f>TEXT(Sales_tbl[[#This Row],[Order Date]],"MMM")</f>
        <v>Oct</v>
      </c>
      <c r="G4180" s="1" t="str">
        <f>TEXT(Sales_tbl[[#This Row],[Order Date]],"YYY")</f>
        <v>2016</v>
      </c>
      <c r="H4180" t="s">
        <v>13</v>
      </c>
      <c r="I4180">
        <v>6</v>
      </c>
      <c r="J4180" s="4">
        <v>12.42</v>
      </c>
      <c r="K4180" s="4">
        <v>74.52</v>
      </c>
    </row>
    <row r="4181" spans="1:11" x14ac:dyDescent="0.25">
      <c r="A4181" t="s">
        <v>9</v>
      </c>
      <c r="B4181" t="s">
        <v>14</v>
      </c>
      <c r="C4181" t="s">
        <v>11</v>
      </c>
      <c r="D4181" t="s">
        <v>512</v>
      </c>
      <c r="E4181" s="1">
        <v>42674</v>
      </c>
      <c r="F4181" s="1" t="str">
        <f>TEXT(Sales_tbl[[#This Row],[Order Date]],"MMM")</f>
        <v>Oct</v>
      </c>
      <c r="G4181" s="1" t="str">
        <f>TEXT(Sales_tbl[[#This Row],[Order Date]],"YYY")</f>
        <v>2016</v>
      </c>
      <c r="H4181" t="s">
        <v>13</v>
      </c>
      <c r="I4181">
        <v>10</v>
      </c>
      <c r="J4181" s="4">
        <v>12.42</v>
      </c>
      <c r="K4181" s="4">
        <v>124.2</v>
      </c>
    </row>
    <row r="4182" spans="1:11" x14ac:dyDescent="0.25">
      <c r="A4182" t="s">
        <v>16</v>
      </c>
      <c r="B4182" t="s">
        <v>34</v>
      </c>
      <c r="C4182" t="s">
        <v>18</v>
      </c>
      <c r="D4182" t="s">
        <v>482</v>
      </c>
      <c r="E4182" s="1">
        <v>42674</v>
      </c>
      <c r="F4182" s="1" t="str">
        <f>TEXT(Sales_tbl[[#This Row],[Order Date]],"MMM")</f>
        <v>Oct</v>
      </c>
      <c r="G4182" s="1" t="str">
        <f>TEXT(Sales_tbl[[#This Row],[Order Date]],"YYY")</f>
        <v>2016</v>
      </c>
      <c r="H4182" t="s">
        <v>13</v>
      </c>
      <c r="I4182">
        <v>8</v>
      </c>
      <c r="J4182" s="4">
        <v>12.42</v>
      </c>
      <c r="K4182" s="4">
        <v>99.36</v>
      </c>
    </row>
    <row r="4183" spans="1:11" x14ac:dyDescent="0.25">
      <c r="A4183" t="s">
        <v>9</v>
      </c>
      <c r="B4183" t="s">
        <v>68</v>
      </c>
      <c r="C4183" t="s">
        <v>11</v>
      </c>
      <c r="D4183" t="s">
        <v>329</v>
      </c>
      <c r="E4183" s="1">
        <v>42674</v>
      </c>
      <c r="F4183" s="1" t="str">
        <f>TEXT(Sales_tbl[[#This Row],[Order Date]],"MMM")</f>
        <v>Oct</v>
      </c>
      <c r="G4183" s="1" t="str">
        <f>TEXT(Sales_tbl[[#This Row],[Order Date]],"YYY")</f>
        <v>2016</v>
      </c>
      <c r="H4183" t="s">
        <v>24</v>
      </c>
      <c r="I4183">
        <v>9</v>
      </c>
      <c r="J4183" s="4">
        <v>17.829999999999998</v>
      </c>
      <c r="K4183" s="4">
        <v>160.46999999999997</v>
      </c>
    </row>
    <row r="4184" spans="1:11" x14ac:dyDescent="0.25">
      <c r="A4184" t="s">
        <v>16</v>
      </c>
      <c r="B4184" t="s">
        <v>52</v>
      </c>
      <c r="C4184" t="s">
        <v>18</v>
      </c>
      <c r="D4184" t="s">
        <v>188</v>
      </c>
      <c r="E4184" s="1">
        <v>42674</v>
      </c>
      <c r="F4184" s="1" t="str">
        <f>TEXT(Sales_tbl[[#This Row],[Order Date]],"MMM")</f>
        <v>Oct</v>
      </c>
      <c r="G4184" s="1" t="str">
        <f>TEXT(Sales_tbl[[#This Row],[Order Date]],"YYY")</f>
        <v>2016</v>
      </c>
      <c r="H4184" t="s">
        <v>27</v>
      </c>
      <c r="I4184">
        <v>8</v>
      </c>
      <c r="J4184" s="4">
        <v>53.35</v>
      </c>
      <c r="K4184" s="4">
        <v>426.8</v>
      </c>
    </row>
    <row r="4185" spans="1:11" x14ac:dyDescent="0.25">
      <c r="A4185" t="s">
        <v>25</v>
      </c>
      <c r="B4185" t="s">
        <v>17</v>
      </c>
      <c r="C4185" t="s">
        <v>18</v>
      </c>
      <c r="D4185" t="s">
        <v>324</v>
      </c>
      <c r="E4185" s="1">
        <v>42675</v>
      </c>
      <c r="F4185" s="1" t="str">
        <f>TEXT(Sales_tbl[[#This Row],[Order Date]],"MMM")</f>
        <v>Nov</v>
      </c>
      <c r="G4185" s="1" t="str">
        <f>TEXT(Sales_tbl[[#This Row],[Order Date]],"YYY")</f>
        <v>2016</v>
      </c>
      <c r="H4185" t="s">
        <v>27</v>
      </c>
      <c r="I4185">
        <v>1</v>
      </c>
      <c r="J4185" s="4">
        <v>53.35</v>
      </c>
      <c r="K4185" s="4">
        <v>53.35</v>
      </c>
    </row>
    <row r="4186" spans="1:11" x14ac:dyDescent="0.25">
      <c r="A4186" t="s">
        <v>9</v>
      </c>
      <c r="B4186" t="s">
        <v>10</v>
      </c>
      <c r="C4186" t="s">
        <v>11</v>
      </c>
      <c r="D4186" t="s">
        <v>136</v>
      </c>
      <c r="E4186" s="1">
        <v>42675</v>
      </c>
      <c r="F4186" s="1" t="str">
        <f>TEXT(Sales_tbl[[#This Row],[Order Date]],"MMM")</f>
        <v>Nov</v>
      </c>
      <c r="G4186" s="1" t="str">
        <f>TEXT(Sales_tbl[[#This Row],[Order Date]],"YYY")</f>
        <v>2016</v>
      </c>
      <c r="H4186" t="s">
        <v>20</v>
      </c>
      <c r="I4186">
        <v>2</v>
      </c>
      <c r="J4186" s="4">
        <v>16.32</v>
      </c>
      <c r="K4186" s="4">
        <v>32.64</v>
      </c>
    </row>
    <row r="4187" spans="1:11" x14ac:dyDescent="0.25">
      <c r="A4187" t="s">
        <v>9</v>
      </c>
      <c r="B4187" t="s">
        <v>21</v>
      </c>
      <c r="C4187" t="s">
        <v>11</v>
      </c>
      <c r="D4187" t="s">
        <v>190</v>
      </c>
      <c r="E4187" s="1">
        <v>42675</v>
      </c>
      <c r="F4187" s="1" t="str">
        <f>TEXT(Sales_tbl[[#This Row],[Order Date]],"MMM")</f>
        <v>Nov</v>
      </c>
      <c r="G4187" s="1" t="str">
        <f>TEXT(Sales_tbl[[#This Row],[Order Date]],"YYY")</f>
        <v>2016</v>
      </c>
      <c r="H4187" t="s">
        <v>27</v>
      </c>
      <c r="I4187">
        <v>4</v>
      </c>
      <c r="J4187" s="4">
        <v>53.35</v>
      </c>
      <c r="K4187" s="4">
        <v>213.4</v>
      </c>
    </row>
    <row r="4188" spans="1:11" x14ac:dyDescent="0.25">
      <c r="A4188" t="s">
        <v>30</v>
      </c>
      <c r="B4188" t="s">
        <v>14</v>
      </c>
      <c r="C4188" t="s">
        <v>11</v>
      </c>
      <c r="D4188" t="s">
        <v>235</v>
      </c>
      <c r="E4188" s="1">
        <v>42675</v>
      </c>
      <c r="F4188" s="1" t="str">
        <f>TEXT(Sales_tbl[[#This Row],[Order Date]],"MMM")</f>
        <v>Nov</v>
      </c>
      <c r="G4188" s="1" t="str">
        <f>TEXT(Sales_tbl[[#This Row],[Order Date]],"YYY")</f>
        <v>2016</v>
      </c>
      <c r="H4188" t="s">
        <v>13</v>
      </c>
      <c r="I4188">
        <v>9</v>
      </c>
      <c r="J4188" s="4">
        <v>12.42</v>
      </c>
      <c r="K4188" s="4">
        <v>111.78</v>
      </c>
    </row>
    <row r="4189" spans="1:11" x14ac:dyDescent="0.25">
      <c r="A4189" t="s">
        <v>30</v>
      </c>
      <c r="B4189" t="s">
        <v>10</v>
      </c>
      <c r="C4189" t="s">
        <v>11</v>
      </c>
      <c r="D4189" t="s">
        <v>42</v>
      </c>
      <c r="E4189" s="1">
        <v>42675</v>
      </c>
      <c r="F4189" s="1" t="str">
        <f>TEXT(Sales_tbl[[#This Row],[Order Date]],"MMM")</f>
        <v>Nov</v>
      </c>
      <c r="G4189" s="1" t="str">
        <f>TEXT(Sales_tbl[[#This Row],[Order Date]],"YYY")</f>
        <v>2016</v>
      </c>
      <c r="H4189" t="s">
        <v>27</v>
      </c>
      <c r="I4189">
        <v>10</v>
      </c>
      <c r="J4189" s="4">
        <v>53.35</v>
      </c>
      <c r="K4189" s="4">
        <v>533.5</v>
      </c>
    </row>
    <row r="4190" spans="1:11" x14ac:dyDescent="0.25">
      <c r="A4190" t="s">
        <v>9</v>
      </c>
      <c r="B4190" t="s">
        <v>14</v>
      </c>
      <c r="C4190" t="s">
        <v>11</v>
      </c>
      <c r="D4190" t="s">
        <v>524</v>
      </c>
      <c r="E4190" s="1">
        <v>42675</v>
      </c>
      <c r="F4190" s="1" t="str">
        <f>TEXT(Sales_tbl[[#This Row],[Order Date]],"MMM")</f>
        <v>Nov</v>
      </c>
      <c r="G4190" s="1" t="str">
        <f>TEXT(Sales_tbl[[#This Row],[Order Date]],"YYY")</f>
        <v>2016</v>
      </c>
      <c r="H4190" t="s">
        <v>13</v>
      </c>
      <c r="I4190">
        <v>9</v>
      </c>
      <c r="J4190" s="4">
        <v>12.42</v>
      </c>
      <c r="K4190" s="4">
        <v>111.78</v>
      </c>
    </row>
    <row r="4191" spans="1:11" x14ac:dyDescent="0.25">
      <c r="A4191" t="s">
        <v>25</v>
      </c>
      <c r="B4191" t="s">
        <v>122</v>
      </c>
      <c r="C4191" t="s">
        <v>18</v>
      </c>
      <c r="D4191" t="s">
        <v>330</v>
      </c>
      <c r="E4191" s="1">
        <v>42675</v>
      </c>
      <c r="F4191" s="1" t="str">
        <f>TEXT(Sales_tbl[[#This Row],[Order Date]],"MMM")</f>
        <v>Nov</v>
      </c>
      <c r="G4191" s="1" t="str">
        <f>TEXT(Sales_tbl[[#This Row],[Order Date]],"YYY")</f>
        <v>2016</v>
      </c>
      <c r="H4191" t="s">
        <v>24</v>
      </c>
      <c r="I4191">
        <v>5</v>
      </c>
      <c r="J4191" s="4">
        <v>17.829999999999998</v>
      </c>
      <c r="K4191" s="4">
        <v>89.149999999999991</v>
      </c>
    </row>
    <row r="4192" spans="1:11" x14ac:dyDescent="0.25">
      <c r="A4192" t="s">
        <v>16</v>
      </c>
      <c r="B4192" t="s">
        <v>34</v>
      </c>
      <c r="C4192" t="s">
        <v>18</v>
      </c>
      <c r="D4192" t="s">
        <v>206</v>
      </c>
      <c r="E4192" s="1">
        <v>42675</v>
      </c>
      <c r="F4192" s="1" t="str">
        <f>TEXT(Sales_tbl[[#This Row],[Order Date]],"MMM")</f>
        <v>Nov</v>
      </c>
      <c r="G4192" s="1" t="str">
        <f>TEXT(Sales_tbl[[#This Row],[Order Date]],"YYY")</f>
        <v>2016</v>
      </c>
      <c r="H4192" t="s">
        <v>24</v>
      </c>
      <c r="I4192">
        <v>2</v>
      </c>
      <c r="J4192" s="4">
        <v>17.829999999999998</v>
      </c>
      <c r="K4192" s="4">
        <v>35.659999999999997</v>
      </c>
    </row>
    <row r="4193" spans="1:11" x14ac:dyDescent="0.25">
      <c r="A4193" t="s">
        <v>46</v>
      </c>
      <c r="B4193" t="s">
        <v>14</v>
      </c>
      <c r="C4193" t="s">
        <v>11</v>
      </c>
      <c r="D4193" t="s">
        <v>75</v>
      </c>
      <c r="E4193" s="1">
        <v>42675</v>
      </c>
      <c r="F4193" s="1" t="str">
        <f>TEXT(Sales_tbl[[#This Row],[Order Date]],"MMM")</f>
        <v>Nov</v>
      </c>
      <c r="G4193" s="1" t="str">
        <f>TEXT(Sales_tbl[[#This Row],[Order Date]],"YYY")</f>
        <v>2016</v>
      </c>
      <c r="H4193" t="s">
        <v>24</v>
      </c>
      <c r="I4193">
        <v>5</v>
      </c>
      <c r="J4193" s="4">
        <v>17.829999999999998</v>
      </c>
      <c r="K4193" s="4">
        <v>89.149999999999991</v>
      </c>
    </row>
    <row r="4194" spans="1:11" x14ac:dyDescent="0.25">
      <c r="A4194" t="s">
        <v>30</v>
      </c>
      <c r="B4194" t="s">
        <v>10</v>
      </c>
      <c r="C4194" t="s">
        <v>11</v>
      </c>
      <c r="D4194" t="s">
        <v>440</v>
      </c>
      <c r="E4194" s="1">
        <v>42675</v>
      </c>
      <c r="F4194" s="1" t="str">
        <f>TEXT(Sales_tbl[[#This Row],[Order Date]],"MMM")</f>
        <v>Nov</v>
      </c>
      <c r="G4194" s="1" t="str">
        <f>TEXT(Sales_tbl[[#This Row],[Order Date]],"YYY")</f>
        <v>2016</v>
      </c>
      <c r="H4194" t="s">
        <v>24</v>
      </c>
      <c r="I4194">
        <v>8</v>
      </c>
      <c r="J4194" s="4">
        <v>17.829999999999998</v>
      </c>
      <c r="K4194" s="4">
        <v>142.63999999999999</v>
      </c>
    </row>
    <row r="4195" spans="1:11" x14ac:dyDescent="0.25">
      <c r="A4195" t="s">
        <v>25</v>
      </c>
      <c r="B4195" t="s">
        <v>17</v>
      </c>
      <c r="C4195" t="s">
        <v>18</v>
      </c>
      <c r="D4195" t="s">
        <v>388</v>
      </c>
      <c r="E4195" s="1">
        <v>42675</v>
      </c>
      <c r="F4195" s="1" t="str">
        <f>TEXT(Sales_tbl[[#This Row],[Order Date]],"MMM")</f>
        <v>Nov</v>
      </c>
      <c r="G4195" s="1" t="str">
        <f>TEXT(Sales_tbl[[#This Row],[Order Date]],"YYY")</f>
        <v>2016</v>
      </c>
      <c r="H4195" t="s">
        <v>24</v>
      </c>
      <c r="I4195">
        <v>3</v>
      </c>
      <c r="J4195" s="4">
        <v>17.829999999999998</v>
      </c>
      <c r="K4195" s="4">
        <v>53.489999999999995</v>
      </c>
    </row>
    <row r="4196" spans="1:11" x14ac:dyDescent="0.25">
      <c r="A4196" t="s">
        <v>9</v>
      </c>
      <c r="B4196" t="s">
        <v>14</v>
      </c>
      <c r="C4196" t="s">
        <v>11</v>
      </c>
      <c r="D4196" t="s">
        <v>357</v>
      </c>
      <c r="E4196" s="1">
        <v>42675</v>
      </c>
      <c r="F4196" s="1" t="str">
        <f>TEXT(Sales_tbl[[#This Row],[Order Date]],"MMM")</f>
        <v>Nov</v>
      </c>
      <c r="G4196" s="1" t="str">
        <f>TEXT(Sales_tbl[[#This Row],[Order Date]],"YYY")</f>
        <v>2016</v>
      </c>
      <c r="H4196" t="s">
        <v>20</v>
      </c>
      <c r="I4196">
        <v>2</v>
      </c>
      <c r="J4196" s="4">
        <v>16.32</v>
      </c>
      <c r="K4196" s="4">
        <v>32.64</v>
      </c>
    </row>
    <row r="4197" spans="1:11" x14ac:dyDescent="0.25">
      <c r="A4197" t="s">
        <v>9</v>
      </c>
      <c r="B4197" t="s">
        <v>14</v>
      </c>
      <c r="C4197" t="s">
        <v>11</v>
      </c>
      <c r="D4197" t="s">
        <v>145</v>
      </c>
      <c r="E4197" s="1">
        <v>42675</v>
      </c>
      <c r="F4197" s="1" t="str">
        <f>TEXT(Sales_tbl[[#This Row],[Order Date]],"MMM")</f>
        <v>Nov</v>
      </c>
      <c r="G4197" s="1" t="str">
        <f>TEXT(Sales_tbl[[#This Row],[Order Date]],"YYY")</f>
        <v>2016</v>
      </c>
      <c r="H4197" t="s">
        <v>27</v>
      </c>
      <c r="I4197">
        <v>5</v>
      </c>
      <c r="J4197" s="4">
        <v>53.35</v>
      </c>
      <c r="K4197" s="4">
        <v>266.75</v>
      </c>
    </row>
    <row r="4198" spans="1:11" x14ac:dyDescent="0.25">
      <c r="A4198" t="s">
        <v>30</v>
      </c>
      <c r="B4198" t="s">
        <v>10</v>
      </c>
      <c r="C4198" t="s">
        <v>11</v>
      </c>
      <c r="D4198" t="s">
        <v>50</v>
      </c>
      <c r="E4198" s="1">
        <v>42675</v>
      </c>
      <c r="F4198" s="1" t="str">
        <f>TEXT(Sales_tbl[[#This Row],[Order Date]],"MMM")</f>
        <v>Nov</v>
      </c>
      <c r="G4198" s="1" t="str">
        <f>TEXT(Sales_tbl[[#This Row],[Order Date]],"YYY")</f>
        <v>2016</v>
      </c>
      <c r="H4198" t="s">
        <v>13</v>
      </c>
      <c r="I4198">
        <v>7</v>
      </c>
      <c r="J4198" s="4">
        <v>12.42</v>
      </c>
      <c r="K4198" s="4">
        <v>86.94</v>
      </c>
    </row>
    <row r="4199" spans="1:11" x14ac:dyDescent="0.25">
      <c r="A4199" t="s">
        <v>9</v>
      </c>
      <c r="B4199" t="s">
        <v>10</v>
      </c>
      <c r="C4199" t="s">
        <v>11</v>
      </c>
      <c r="D4199" t="s">
        <v>104</v>
      </c>
      <c r="E4199" s="1">
        <v>42675</v>
      </c>
      <c r="F4199" s="1" t="str">
        <f>TEXT(Sales_tbl[[#This Row],[Order Date]],"MMM")</f>
        <v>Nov</v>
      </c>
      <c r="G4199" s="1" t="str">
        <f>TEXT(Sales_tbl[[#This Row],[Order Date]],"YYY")</f>
        <v>2016</v>
      </c>
      <c r="H4199" t="s">
        <v>20</v>
      </c>
      <c r="I4199">
        <v>5</v>
      </c>
      <c r="J4199" s="4">
        <v>16.32</v>
      </c>
      <c r="K4199" s="4">
        <v>81.599999999999994</v>
      </c>
    </row>
    <row r="4200" spans="1:11" x14ac:dyDescent="0.25">
      <c r="A4200" t="s">
        <v>9</v>
      </c>
      <c r="B4200" t="s">
        <v>21</v>
      </c>
      <c r="C4200" t="s">
        <v>11</v>
      </c>
      <c r="D4200" t="s">
        <v>298</v>
      </c>
      <c r="E4200" s="1">
        <v>42675</v>
      </c>
      <c r="F4200" s="1" t="str">
        <f>TEXT(Sales_tbl[[#This Row],[Order Date]],"MMM")</f>
        <v>Nov</v>
      </c>
      <c r="G4200" s="1" t="str">
        <f>TEXT(Sales_tbl[[#This Row],[Order Date]],"YYY")</f>
        <v>2016</v>
      </c>
      <c r="H4200" t="s">
        <v>27</v>
      </c>
      <c r="I4200">
        <v>4</v>
      </c>
      <c r="J4200" s="4">
        <v>53.35</v>
      </c>
      <c r="K4200" s="4">
        <v>213.4</v>
      </c>
    </row>
    <row r="4201" spans="1:11" x14ac:dyDescent="0.25">
      <c r="A4201" t="s">
        <v>9</v>
      </c>
      <c r="B4201" t="s">
        <v>10</v>
      </c>
      <c r="C4201" t="s">
        <v>11</v>
      </c>
      <c r="D4201" t="s">
        <v>311</v>
      </c>
      <c r="E4201" s="1">
        <v>42675</v>
      </c>
      <c r="F4201" s="1" t="str">
        <f>TEXT(Sales_tbl[[#This Row],[Order Date]],"MMM")</f>
        <v>Nov</v>
      </c>
      <c r="G4201" s="1" t="str">
        <f>TEXT(Sales_tbl[[#This Row],[Order Date]],"YYY")</f>
        <v>2016</v>
      </c>
      <c r="H4201" t="s">
        <v>13</v>
      </c>
      <c r="I4201">
        <v>10</v>
      </c>
      <c r="J4201" s="4">
        <v>12.42</v>
      </c>
      <c r="K4201" s="4">
        <v>124.2</v>
      </c>
    </row>
    <row r="4202" spans="1:11" x14ac:dyDescent="0.25">
      <c r="A4202" t="s">
        <v>16</v>
      </c>
      <c r="B4202" t="s">
        <v>17</v>
      </c>
      <c r="C4202" t="s">
        <v>18</v>
      </c>
      <c r="D4202" t="s">
        <v>513</v>
      </c>
      <c r="E4202" s="1">
        <v>42676</v>
      </c>
      <c r="F4202" s="1" t="str">
        <f>TEXT(Sales_tbl[[#This Row],[Order Date]],"MMM")</f>
        <v>Nov</v>
      </c>
      <c r="G4202" s="1" t="str">
        <f>TEXT(Sales_tbl[[#This Row],[Order Date]],"YYY")</f>
        <v>2016</v>
      </c>
      <c r="H4202" t="s">
        <v>24</v>
      </c>
      <c r="I4202">
        <v>7</v>
      </c>
      <c r="J4202" s="4">
        <v>17.829999999999998</v>
      </c>
      <c r="K4202" s="4">
        <v>124.80999999999999</v>
      </c>
    </row>
    <row r="4203" spans="1:11" x14ac:dyDescent="0.25">
      <c r="A4203" t="s">
        <v>25</v>
      </c>
      <c r="B4203" t="s">
        <v>52</v>
      </c>
      <c r="C4203" t="s">
        <v>18</v>
      </c>
      <c r="D4203" t="s">
        <v>507</v>
      </c>
      <c r="E4203" s="1">
        <v>42676</v>
      </c>
      <c r="F4203" s="1" t="str">
        <f>TEXT(Sales_tbl[[#This Row],[Order Date]],"MMM")</f>
        <v>Nov</v>
      </c>
      <c r="G4203" s="1" t="str">
        <f>TEXT(Sales_tbl[[#This Row],[Order Date]],"YYY")</f>
        <v>2016</v>
      </c>
      <c r="H4203" t="s">
        <v>27</v>
      </c>
      <c r="I4203">
        <v>5</v>
      </c>
      <c r="J4203" s="4">
        <v>53.35</v>
      </c>
      <c r="K4203" s="4">
        <v>266.75</v>
      </c>
    </row>
    <row r="4204" spans="1:11" x14ac:dyDescent="0.25">
      <c r="A4204" t="s">
        <v>9</v>
      </c>
      <c r="B4204" t="s">
        <v>14</v>
      </c>
      <c r="C4204" t="s">
        <v>11</v>
      </c>
      <c r="D4204" t="s">
        <v>47</v>
      </c>
      <c r="E4204" s="1">
        <v>42676</v>
      </c>
      <c r="F4204" s="1" t="str">
        <f>TEXT(Sales_tbl[[#This Row],[Order Date]],"MMM")</f>
        <v>Nov</v>
      </c>
      <c r="G4204" s="1" t="str">
        <f>TEXT(Sales_tbl[[#This Row],[Order Date]],"YYY")</f>
        <v>2016</v>
      </c>
      <c r="H4204" t="s">
        <v>20</v>
      </c>
      <c r="I4204">
        <v>4</v>
      </c>
      <c r="J4204" s="4">
        <v>16.32</v>
      </c>
      <c r="K4204" s="4">
        <v>65.28</v>
      </c>
    </row>
    <row r="4205" spans="1:11" x14ac:dyDescent="0.25">
      <c r="A4205" t="s">
        <v>9</v>
      </c>
      <c r="B4205" t="s">
        <v>10</v>
      </c>
      <c r="C4205" t="s">
        <v>11</v>
      </c>
      <c r="D4205" t="s">
        <v>350</v>
      </c>
      <c r="E4205" s="1">
        <v>42676</v>
      </c>
      <c r="F4205" s="1" t="str">
        <f>TEXT(Sales_tbl[[#This Row],[Order Date]],"MMM")</f>
        <v>Nov</v>
      </c>
      <c r="G4205" s="1" t="str">
        <f>TEXT(Sales_tbl[[#This Row],[Order Date]],"YYY")</f>
        <v>2016</v>
      </c>
      <c r="H4205" t="s">
        <v>24</v>
      </c>
      <c r="I4205">
        <v>10</v>
      </c>
      <c r="J4205" s="4">
        <v>17.829999999999998</v>
      </c>
      <c r="K4205" s="4">
        <v>178.29999999999998</v>
      </c>
    </row>
    <row r="4206" spans="1:11" x14ac:dyDescent="0.25">
      <c r="A4206" t="s">
        <v>46</v>
      </c>
      <c r="B4206" t="s">
        <v>14</v>
      </c>
      <c r="C4206" t="s">
        <v>11</v>
      </c>
      <c r="D4206" t="s">
        <v>38</v>
      </c>
      <c r="E4206" s="1">
        <v>42676</v>
      </c>
      <c r="F4206" s="1" t="str">
        <f>TEXT(Sales_tbl[[#This Row],[Order Date]],"MMM")</f>
        <v>Nov</v>
      </c>
      <c r="G4206" s="1" t="str">
        <f>TEXT(Sales_tbl[[#This Row],[Order Date]],"YYY")</f>
        <v>2016</v>
      </c>
      <c r="H4206" t="s">
        <v>13</v>
      </c>
      <c r="I4206">
        <v>5</v>
      </c>
      <c r="J4206" s="4">
        <v>12.42</v>
      </c>
      <c r="K4206" s="4">
        <v>62.1</v>
      </c>
    </row>
    <row r="4207" spans="1:11" x14ac:dyDescent="0.25">
      <c r="A4207" t="s">
        <v>9</v>
      </c>
      <c r="B4207" t="s">
        <v>14</v>
      </c>
      <c r="C4207" t="s">
        <v>11</v>
      </c>
      <c r="D4207" t="s">
        <v>221</v>
      </c>
      <c r="E4207" s="1">
        <v>42676</v>
      </c>
      <c r="F4207" s="1" t="str">
        <f>TEXT(Sales_tbl[[#This Row],[Order Date]],"MMM")</f>
        <v>Nov</v>
      </c>
      <c r="G4207" s="1" t="str">
        <f>TEXT(Sales_tbl[[#This Row],[Order Date]],"YYY")</f>
        <v>2016</v>
      </c>
      <c r="H4207" t="s">
        <v>13</v>
      </c>
      <c r="I4207">
        <v>3</v>
      </c>
      <c r="J4207" s="4">
        <v>12.42</v>
      </c>
      <c r="K4207" s="4">
        <v>37.26</v>
      </c>
    </row>
    <row r="4208" spans="1:11" x14ac:dyDescent="0.25">
      <c r="A4208" t="s">
        <v>25</v>
      </c>
      <c r="B4208" t="s">
        <v>52</v>
      </c>
      <c r="C4208" t="s">
        <v>18</v>
      </c>
      <c r="D4208" t="s">
        <v>319</v>
      </c>
      <c r="E4208" s="1">
        <v>42676</v>
      </c>
      <c r="F4208" s="1" t="str">
        <f>TEXT(Sales_tbl[[#This Row],[Order Date]],"MMM")</f>
        <v>Nov</v>
      </c>
      <c r="G4208" s="1" t="str">
        <f>TEXT(Sales_tbl[[#This Row],[Order Date]],"YYY")</f>
        <v>2016</v>
      </c>
      <c r="H4208" t="s">
        <v>13</v>
      </c>
      <c r="I4208">
        <v>5</v>
      </c>
      <c r="J4208" s="4">
        <v>12.42</v>
      </c>
      <c r="K4208" s="4">
        <v>62.1</v>
      </c>
    </row>
    <row r="4209" spans="1:11" x14ac:dyDescent="0.25">
      <c r="A4209" t="s">
        <v>9</v>
      </c>
      <c r="B4209" t="s">
        <v>14</v>
      </c>
      <c r="C4209" t="s">
        <v>11</v>
      </c>
      <c r="D4209" t="s">
        <v>353</v>
      </c>
      <c r="E4209" s="1">
        <v>42676</v>
      </c>
      <c r="F4209" s="1" t="str">
        <f>TEXT(Sales_tbl[[#This Row],[Order Date]],"MMM")</f>
        <v>Nov</v>
      </c>
      <c r="G4209" s="1" t="str">
        <f>TEXT(Sales_tbl[[#This Row],[Order Date]],"YYY")</f>
        <v>2016</v>
      </c>
      <c r="H4209" t="s">
        <v>13</v>
      </c>
      <c r="I4209">
        <v>2</v>
      </c>
      <c r="J4209" s="4">
        <v>12.42</v>
      </c>
      <c r="K4209" s="4">
        <v>24.84</v>
      </c>
    </row>
    <row r="4210" spans="1:11" x14ac:dyDescent="0.25">
      <c r="A4210" t="s">
        <v>25</v>
      </c>
      <c r="B4210" t="s">
        <v>17</v>
      </c>
      <c r="C4210" t="s">
        <v>18</v>
      </c>
      <c r="D4210" t="s">
        <v>477</v>
      </c>
      <c r="E4210" s="1">
        <v>42676</v>
      </c>
      <c r="F4210" s="1" t="str">
        <f>TEXT(Sales_tbl[[#This Row],[Order Date]],"MMM")</f>
        <v>Nov</v>
      </c>
      <c r="G4210" s="1" t="str">
        <f>TEXT(Sales_tbl[[#This Row],[Order Date]],"YYY")</f>
        <v>2016</v>
      </c>
      <c r="H4210" t="s">
        <v>13</v>
      </c>
      <c r="I4210">
        <v>1</v>
      </c>
      <c r="J4210" s="4">
        <v>12.42</v>
      </c>
      <c r="K4210" s="4">
        <v>12.42</v>
      </c>
    </row>
    <row r="4211" spans="1:11" x14ac:dyDescent="0.25">
      <c r="A4211" t="s">
        <v>9</v>
      </c>
      <c r="B4211" t="s">
        <v>68</v>
      </c>
      <c r="C4211" t="s">
        <v>11</v>
      </c>
      <c r="D4211" t="s">
        <v>80</v>
      </c>
      <c r="E4211" s="1">
        <v>42676</v>
      </c>
      <c r="F4211" s="1" t="str">
        <f>TEXT(Sales_tbl[[#This Row],[Order Date]],"MMM")</f>
        <v>Nov</v>
      </c>
      <c r="G4211" s="1" t="str">
        <f>TEXT(Sales_tbl[[#This Row],[Order Date]],"YYY")</f>
        <v>2016</v>
      </c>
      <c r="H4211" t="s">
        <v>20</v>
      </c>
      <c r="I4211">
        <v>2</v>
      </c>
      <c r="J4211" s="4">
        <v>16.32</v>
      </c>
      <c r="K4211" s="4">
        <v>32.64</v>
      </c>
    </row>
    <row r="4212" spans="1:11" x14ac:dyDescent="0.25">
      <c r="A4212" t="s">
        <v>9</v>
      </c>
      <c r="B4212" t="s">
        <v>10</v>
      </c>
      <c r="C4212" t="s">
        <v>11</v>
      </c>
      <c r="D4212" t="s">
        <v>308</v>
      </c>
      <c r="E4212" s="1">
        <v>42676</v>
      </c>
      <c r="F4212" s="1" t="str">
        <f>TEXT(Sales_tbl[[#This Row],[Order Date]],"MMM")</f>
        <v>Nov</v>
      </c>
      <c r="G4212" s="1" t="str">
        <f>TEXT(Sales_tbl[[#This Row],[Order Date]],"YYY")</f>
        <v>2016</v>
      </c>
      <c r="H4212" t="s">
        <v>24</v>
      </c>
      <c r="I4212">
        <v>4</v>
      </c>
      <c r="J4212" s="4">
        <v>17.829999999999998</v>
      </c>
      <c r="K4212" s="4">
        <v>71.319999999999993</v>
      </c>
    </row>
    <row r="4213" spans="1:11" x14ac:dyDescent="0.25">
      <c r="A4213" t="s">
        <v>9</v>
      </c>
      <c r="B4213" t="s">
        <v>14</v>
      </c>
      <c r="C4213" t="s">
        <v>11</v>
      </c>
      <c r="D4213" t="s">
        <v>344</v>
      </c>
      <c r="E4213" s="1">
        <v>42676</v>
      </c>
      <c r="F4213" s="1" t="str">
        <f>TEXT(Sales_tbl[[#This Row],[Order Date]],"MMM")</f>
        <v>Nov</v>
      </c>
      <c r="G4213" s="1" t="str">
        <f>TEXT(Sales_tbl[[#This Row],[Order Date]],"YYY")</f>
        <v>2016</v>
      </c>
      <c r="H4213" t="s">
        <v>20</v>
      </c>
      <c r="I4213">
        <v>10</v>
      </c>
      <c r="J4213" s="4">
        <v>16.32</v>
      </c>
      <c r="K4213" s="4">
        <v>163.19999999999999</v>
      </c>
    </row>
    <row r="4214" spans="1:11" x14ac:dyDescent="0.25">
      <c r="A4214" t="s">
        <v>25</v>
      </c>
      <c r="B4214" t="s">
        <v>17</v>
      </c>
      <c r="C4214" t="s">
        <v>18</v>
      </c>
      <c r="D4214" t="s">
        <v>425</v>
      </c>
      <c r="E4214" s="1">
        <v>42676</v>
      </c>
      <c r="F4214" s="1" t="str">
        <f>TEXT(Sales_tbl[[#This Row],[Order Date]],"MMM")</f>
        <v>Nov</v>
      </c>
      <c r="G4214" s="1" t="str">
        <f>TEXT(Sales_tbl[[#This Row],[Order Date]],"YYY")</f>
        <v>2016</v>
      </c>
      <c r="H4214" t="s">
        <v>20</v>
      </c>
      <c r="I4214">
        <v>9</v>
      </c>
      <c r="J4214" s="4">
        <v>16.32</v>
      </c>
      <c r="K4214" s="4">
        <v>146.88</v>
      </c>
    </row>
    <row r="4215" spans="1:11" x14ac:dyDescent="0.25">
      <c r="A4215" t="s">
        <v>25</v>
      </c>
      <c r="B4215" t="s">
        <v>34</v>
      </c>
      <c r="C4215" t="s">
        <v>18</v>
      </c>
      <c r="D4215" t="s">
        <v>203</v>
      </c>
      <c r="E4215" s="1">
        <v>42676</v>
      </c>
      <c r="F4215" s="1" t="str">
        <f>TEXT(Sales_tbl[[#This Row],[Order Date]],"MMM")</f>
        <v>Nov</v>
      </c>
      <c r="G4215" s="1" t="str">
        <f>TEXT(Sales_tbl[[#This Row],[Order Date]],"YYY")</f>
        <v>2016</v>
      </c>
      <c r="H4215" t="s">
        <v>20</v>
      </c>
      <c r="I4215">
        <v>8</v>
      </c>
      <c r="J4215" s="4">
        <v>16.32</v>
      </c>
      <c r="K4215" s="4">
        <v>130.56</v>
      </c>
    </row>
    <row r="4216" spans="1:11" x14ac:dyDescent="0.25">
      <c r="A4216" t="s">
        <v>25</v>
      </c>
      <c r="B4216" t="s">
        <v>17</v>
      </c>
      <c r="C4216" t="s">
        <v>18</v>
      </c>
      <c r="D4216" t="s">
        <v>477</v>
      </c>
      <c r="E4216" s="1">
        <v>42676</v>
      </c>
      <c r="F4216" s="1" t="str">
        <f>TEXT(Sales_tbl[[#This Row],[Order Date]],"MMM")</f>
        <v>Nov</v>
      </c>
      <c r="G4216" s="1" t="str">
        <f>TEXT(Sales_tbl[[#This Row],[Order Date]],"YYY")</f>
        <v>2016</v>
      </c>
      <c r="H4216" t="s">
        <v>24</v>
      </c>
      <c r="I4216">
        <v>5</v>
      </c>
      <c r="J4216" s="4">
        <v>17.829999999999998</v>
      </c>
      <c r="K4216" s="4">
        <v>89.149999999999991</v>
      </c>
    </row>
    <row r="4217" spans="1:11" x14ac:dyDescent="0.25">
      <c r="A4217" t="s">
        <v>46</v>
      </c>
      <c r="B4217" t="s">
        <v>14</v>
      </c>
      <c r="C4217" t="s">
        <v>11</v>
      </c>
      <c r="D4217" t="s">
        <v>226</v>
      </c>
      <c r="E4217" s="1">
        <v>42676</v>
      </c>
      <c r="F4217" s="1" t="str">
        <f>TEXT(Sales_tbl[[#This Row],[Order Date]],"MMM")</f>
        <v>Nov</v>
      </c>
      <c r="G4217" s="1" t="str">
        <f>TEXT(Sales_tbl[[#This Row],[Order Date]],"YYY")</f>
        <v>2016</v>
      </c>
      <c r="H4217" t="s">
        <v>27</v>
      </c>
      <c r="I4217">
        <v>10</v>
      </c>
      <c r="J4217" s="4">
        <v>53.35</v>
      </c>
      <c r="K4217" s="4">
        <v>533.5</v>
      </c>
    </row>
    <row r="4218" spans="1:11" x14ac:dyDescent="0.25">
      <c r="A4218" t="s">
        <v>46</v>
      </c>
      <c r="B4218" t="s">
        <v>14</v>
      </c>
      <c r="C4218" t="s">
        <v>11</v>
      </c>
      <c r="D4218" t="s">
        <v>54</v>
      </c>
      <c r="E4218" s="1">
        <v>42676</v>
      </c>
      <c r="F4218" s="1" t="str">
        <f>TEXT(Sales_tbl[[#This Row],[Order Date]],"MMM")</f>
        <v>Nov</v>
      </c>
      <c r="G4218" s="1" t="str">
        <f>TEXT(Sales_tbl[[#This Row],[Order Date]],"YYY")</f>
        <v>2016</v>
      </c>
      <c r="H4218" t="s">
        <v>13</v>
      </c>
      <c r="I4218">
        <v>3</v>
      </c>
      <c r="J4218" s="4">
        <v>12.42</v>
      </c>
      <c r="K4218" s="4">
        <v>37.26</v>
      </c>
    </row>
    <row r="4219" spans="1:11" x14ac:dyDescent="0.25">
      <c r="A4219" t="s">
        <v>16</v>
      </c>
      <c r="B4219" t="s">
        <v>17</v>
      </c>
      <c r="C4219" t="s">
        <v>18</v>
      </c>
      <c r="D4219" t="s">
        <v>29</v>
      </c>
      <c r="E4219" s="1">
        <v>42676</v>
      </c>
      <c r="F4219" s="1" t="str">
        <f>TEXT(Sales_tbl[[#This Row],[Order Date]],"MMM")</f>
        <v>Nov</v>
      </c>
      <c r="G4219" s="1" t="str">
        <f>TEXT(Sales_tbl[[#This Row],[Order Date]],"YYY")</f>
        <v>2016</v>
      </c>
      <c r="H4219" t="s">
        <v>13</v>
      </c>
      <c r="I4219">
        <v>5</v>
      </c>
      <c r="J4219" s="4">
        <v>12.42</v>
      </c>
      <c r="K4219" s="4">
        <v>62.1</v>
      </c>
    </row>
    <row r="4220" spans="1:11" x14ac:dyDescent="0.25">
      <c r="A4220" t="s">
        <v>16</v>
      </c>
      <c r="B4220" t="s">
        <v>52</v>
      </c>
      <c r="C4220" t="s">
        <v>18</v>
      </c>
      <c r="D4220" t="s">
        <v>176</v>
      </c>
      <c r="E4220" s="1">
        <v>42676</v>
      </c>
      <c r="F4220" s="1" t="str">
        <f>TEXT(Sales_tbl[[#This Row],[Order Date]],"MMM")</f>
        <v>Nov</v>
      </c>
      <c r="G4220" s="1" t="str">
        <f>TEXT(Sales_tbl[[#This Row],[Order Date]],"YYY")</f>
        <v>2016</v>
      </c>
      <c r="H4220" t="s">
        <v>27</v>
      </c>
      <c r="I4220">
        <v>4</v>
      </c>
      <c r="J4220" s="4">
        <v>53.35</v>
      </c>
      <c r="K4220" s="4">
        <v>213.4</v>
      </c>
    </row>
    <row r="4221" spans="1:11" x14ac:dyDescent="0.25">
      <c r="A4221" t="s">
        <v>9</v>
      </c>
      <c r="B4221" t="s">
        <v>10</v>
      </c>
      <c r="C4221" t="s">
        <v>11</v>
      </c>
      <c r="D4221" t="s">
        <v>423</v>
      </c>
      <c r="E4221" s="1">
        <v>42676</v>
      </c>
      <c r="F4221" s="1" t="str">
        <f>TEXT(Sales_tbl[[#This Row],[Order Date]],"MMM")</f>
        <v>Nov</v>
      </c>
      <c r="G4221" s="1" t="str">
        <f>TEXT(Sales_tbl[[#This Row],[Order Date]],"YYY")</f>
        <v>2016</v>
      </c>
      <c r="H4221" t="s">
        <v>13</v>
      </c>
      <c r="I4221">
        <v>7</v>
      </c>
      <c r="J4221" s="4">
        <v>12.42</v>
      </c>
      <c r="K4221" s="4">
        <v>86.94</v>
      </c>
    </row>
    <row r="4222" spans="1:11" x14ac:dyDescent="0.25">
      <c r="A4222" t="s">
        <v>9</v>
      </c>
      <c r="B4222" t="s">
        <v>21</v>
      </c>
      <c r="C4222" t="s">
        <v>11</v>
      </c>
      <c r="D4222" t="s">
        <v>214</v>
      </c>
      <c r="E4222" s="1">
        <v>42676</v>
      </c>
      <c r="F4222" s="1" t="str">
        <f>TEXT(Sales_tbl[[#This Row],[Order Date]],"MMM")</f>
        <v>Nov</v>
      </c>
      <c r="G4222" s="1" t="str">
        <f>TEXT(Sales_tbl[[#This Row],[Order Date]],"YYY")</f>
        <v>2016</v>
      </c>
      <c r="H4222" t="s">
        <v>24</v>
      </c>
      <c r="I4222">
        <v>9</v>
      </c>
      <c r="J4222" s="4">
        <v>17.829999999999998</v>
      </c>
      <c r="K4222" s="4">
        <v>160.46999999999997</v>
      </c>
    </row>
    <row r="4223" spans="1:11" x14ac:dyDescent="0.25">
      <c r="A4223" t="s">
        <v>16</v>
      </c>
      <c r="B4223" t="s">
        <v>52</v>
      </c>
      <c r="C4223" t="s">
        <v>18</v>
      </c>
      <c r="D4223" t="s">
        <v>187</v>
      </c>
      <c r="E4223" s="1">
        <v>42676</v>
      </c>
      <c r="F4223" s="1" t="str">
        <f>TEXT(Sales_tbl[[#This Row],[Order Date]],"MMM")</f>
        <v>Nov</v>
      </c>
      <c r="G4223" s="1" t="str">
        <f>TEXT(Sales_tbl[[#This Row],[Order Date]],"YYY")</f>
        <v>2016</v>
      </c>
      <c r="H4223" t="s">
        <v>27</v>
      </c>
      <c r="I4223">
        <v>2</v>
      </c>
      <c r="J4223" s="4">
        <v>53.35</v>
      </c>
      <c r="K4223" s="4">
        <v>106.7</v>
      </c>
    </row>
    <row r="4224" spans="1:11" x14ac:dyDescent="0.25">
      <c r="A4224" t="s">
        <v>25</v>
      </c>
      <c r="B4224" t="s">
        <v>52</v>
      </c>
      <c r="C4224" t="s">
        <v>18</v>
      </c>
      <c r="D4224" t="s">
        <v>94</v>
      </c>
      <c r="E4224" s="1">
        <v>42676</v>
      </c>
      <c r="F4224" s="1" t="str">
        <f>TEXT(Sales_tbl[[#This Row],[Order Date]],"MMM")</f>
        <v>Nov</v>
      </c>
      <c r="G4224" s="1" t="str">
        <f>TEXT(Sales_tbl[[#This Row],[Order Date]],"YYY")</f>
        <v>2016</v>
      </c>
      <c r="H4224" t="s">
        <v>20</v>
      </c>
      <c r="I4224">
        <v>10</v>
      </c>
      <c r="J4224" s="4">
        <v>16.32</v>
      </c>
      <c r="K4224" s="4">
        <v>163.19999999999999</v>
      </c>
    </row>
    <row r="4225" spans="1:11" x14ac:dyDescent="0.25">
      <c r="A4225" t="s">
        <v>9</v>
      </c>
      <c r="B4225" t="s">
        <v>14</v>
      </c>
      <c r="C4225" t="s">
        <v>11</v>
      </c>
      <c r="D4225" t="s">
        <v>261</v>
      </c>
      <c r="E4225" s="1">
        <v>42676</v>
      </c>
      <c r="F4225" s="1" t="str">
        <f>TEXT(Sales_tbl[[#This Row],[Order Date]],"MMM")</f>
        <v>Nov</v>
      </c>
      <c r="G4225" s="1" t="str">
        <f>TEXT(Sales_tbl[[#This Row],[Order Date]],"YYY")</f>
        <v>2016</v>
      </c>
      <c r="H4225" t="s">
        <v>13</v>
      </c>
      <c r="I4225">
        <v>1</v>
      </c>
      <c r="J4225" s="4">
        <v>12.42</v>
      </c>
      <c r="K4225" s="4">
        <v>12.42</v>
      </c>
    </row>
    <row r="4226" spans="1:11" x14ac:dyDescent="0.25">
      <c r="A4226" t="s">
        <v>30</v>
      </c>
      <c r="B4226" t="s">
        <v>21</v>
      </c>
      <c r="C4226" t="s">
        <v>11</v>
      </c>
      <c r="D4226" t="s">
        <v>93</v>
      </c>
      <c r="E4226" s="1">
        <v>42677</v>
      </c>
      <c r="F4226" s="1" t="str">
        <f>TEXT(Sales_tbl[[#This Row],[Order Date]],"MMM")</f>
        <v>Nov</v>
      </c>
      <c r="G4226" s="1" t="str">
        <f>TEXT(Sales_tbl[[#This Row],[Order Date]],"YYY")</f>
        <v>2016</v>
      </c>
      <c r="H4226" t="s">
        <v>13</v>
      </c>
      <c r="I4226">
        <v>3</v>
      </c>
      <c r="J4226" s="4">
        <v>12.42</v>
      </c>
      <c r="K4226" s="4">
        <v>37.26</v>
      </c>
    </row>
    <row r="4227" spans="1:11" x14ac:dyDescent="0.25">
      <c r="A4227" t="s">
        <v>9</v>
      </c>
      <c r="B4227" t="s">
        <v>14</v>
      </c>
      <c r="C4227" t="s">
        <v>11</v>
      </c>
      <c r="D4227" t="s">
        <v>439</v>
      </c>
      <c r="E4227" s="1">
        <v>42677</v>
      </c>
      <c r="F4227" s="1" t="str">
        <f>TEXT(Sales_tbl[[#This Row],[Order Date]],"MMM")</f>
        <v>Nov</v>
      </c>
      <c r="G4227" s="1" t="str">
        <f>TEXT(Sales_tbl[[#This Row],[Order Date]],"YYY")</f>
        <v>2016</v>
      </c>
      <c r="H4227" t="s">
        <v>20</v>
      </c>
      <c r="I4227">
        <v>6</v>
      </c>
      <c r="J4227" s="4">
        <v>16.32</v>
      </c>
      <c r="K4227" s="4">
        <v>97.92</v>
      </c>
    </row>
    <row r="4228" spans="1:11" x14ac:dyDescent="0.25">
      <c r="A4228" t="s">
        <v>9</v>
      </c>
      <c r="B4228" t="s">
        <v>21</v>
      </c>
      <c r="C4228" t="s">
        <v>11</v>
      </c>
      <c r="D4228" t="s">
        <v>273</v>
      </c>
      <c r="E4228" s="1">
        <v>42677</v>
      </c>
      <c r="F4228" s="1" t="str">
        <f>TEXT(Sales_tbl[[#This Row],[Order Date]],"MMM")</f>
        <v>Nov</v>
      </c>
      <c r="G4228" s="1" t="str">
        <f>TEXT(Sales_tbl[[#This Row],[Order Date]],"YYY")</f>
        <v>2016</v>
      </c>
      <c r="H4228" t="s">
        <v>27</v>
      </c>
      <c r="I4228">
        <v>1</v>
      </c>
      <c r="J4228" s="4">
        <v>53.35</v>
      </c>
      <c r="K4228" s="4">
        <v>53.35</v>
      </c>
    </row>
    <row r="4229" spans="1:11" x14ac:dyDescent="0.25">
      <c r="A4229" t="s">
        <v>16</v>
      </c>
      <c r="B4229" t="s">
        <v>17</v>
      </c>
      <c r="C4229" t="s">
        <v>18</v>
      </c>
      <c r="D4229" t="s">
        <v>218</v>
      </c>
      <c r="E4229" s="1">
        <v>42677</v>
      </c>
      <c r="F4229" s="1" t="str">
        <f>TEXT(Sales_tbl[[#This Row],[Order Date]],"MMM")</f>
        <v>Nov</v>
      </c>
      <c r="G4229" s="1" t="str">
        <f>TEXT(Sales_tbl[[#This Row],[Order Date]],"YYY")</f>
        <v>2016</v>
      </c>
      <c r="H4229" t="s">
        <v>13</v>
      </c>
      <c r="I4229">
        <v>2</v>
      </c>
      <c r="J4229" s="4">
        <v>12.42</v>
      </c>
      <c r="K4229" s="4">
        <v>24.84</v>
      </c>
    </row>
    <row r="4230" spans="1:11" x14ac:dyDescent="0.25">
      <c r="A4230" t="s">
        <v>9</v>
      </c>
      <c r="B4230" t="s">
        <v>10</v>
      </c>
      <c r="C4230" t="s">
        <v>11</v>
      </c>
      <c r="D4230" t="s">
        <v>463</v>
      </c>
      <c r="E4230" s="1">
        <v>42677</v>
      </c>
      <c r="F4230" s="1" t="str">
        <f>TEXT(Sales_tbl[[#This Row],[Order Date]],"MMM")</f>
        <v>Nov</v>
      </c>
      <c r="G4230" s="1" t="str">
        <f>TEXT(Sales_tbl[[#This Row],[Order Date]],"YYY")</f>
        <v>2016</v>
      </c>
      <c r="H4230" t="s">
        <v>13</v>
      </c>
      <c r="I4230">
        <v>6</v>
      </c>
      <c r="J4230" s="4">
        <v>12.42</v>
      </c>
      <c r="K4230" s="4">
        <v>74.52</v>
      </c>
    </row>
    <row r="4231" spans="1:11" x14ac:dyDescent="0.25">
      <c r="A4231" t="s">
        <v>30</v>
      </c>
      <c r="B4231" t="s">
        <v>21</v>
      </c>
      <c r="C4231" t="s">
        <v>11</v>
      </c>
      <c r="D4231" t="s">
        <v>161</v>
      </c>
      <c r="E4231" s="1">
        <v>42677</v>
      </c>
      <c r="F4231" s="1" t="str">
        <f>TEXT(Sales_tbl[[#This Row],[Order Date]],"MMM")</f>
        <v>Nov</v>
      </c>
      <c r="G4231" s="1" t="str">
        <f>TEXT(Sales_tbl[[#This Row],[Order Date]],"YYY")</f>
        <v>2016</v>
      </c>
      <c r="H4231" t="s">
        <v>27</v>
      </c>
      <c r="I4231">
        <v>2</v>
      </c>
      <c r="J4231" s="4">
        <v>53.35</v>
      </c>
      <c r="K4231" s="4">
        <v>106.7</v>
      </c>
    </row>
    <row r="4232" spans="1:11" x14ac:dyDescent="0.25">
      <c r="A4232" t="s">
        <v>25</v>
      </c>
      <c r="B4232" t="s">
        <v>52</v>
      </c>
      <c r="C4232" t="s">
        <v>18</v>
      </c>
      <c r="D4232" t="s">
        <v>53</v>
      </c>
      <c r="E4232" s="1">
        <v>42677</v>
      </c>
      <c r="F4232" s="1" t="str">
        <f>TEXT(Sales_tbl[[#This Row],[Order Date]],"MMM")</f>
        <v>Nov</v>
      </c>
      <c r="G4232" s="1" t="str">
        <f>TEXT(Sales_tbl[[#This Row],[Order Date]],"YYY")</f>
        <v>2016</v>
      </c>
      <c r="H4232" t="s">
        <v>24</v>
      </c>
      <c r="I4232">
        <v>5</v>
      </c>
      <c r="J4232" s="4">
        <v>17.829999999999998</v>
      </c>
      <c r="K4232" s="4">
        <v>89.149999999999991</v>
      </c>
    </row>
    <row r="4233" spans="1:11" x14ac:dyDescent="0.25">
      <c r="A4233" t="s">
        <v>46</v>
      </c>
      <c r="B4233" t="s">
        <v>21</v>
      </c>
      <c r="C4233" t="s">
        <v>11</v>
      </c>
      <c r="D4233" t="s">
        <v>231</v>
      </c>
      <c r="E4233" s="1">
        <v>42677</v>
      </c>
      <c r="F4233" s="1" t="str">
        <f>TEXT(Sales_tbl[[#This Row],[Order Date]],"MMM")</f>
        <v>Nov</v>
      </c>
      <c r="G4233" s="1" t="str">
        <f>TEXT(Sales_tbl[[#This Row],[Order Date]],"YYY")</f>
        <v>2016</v>
      </c>
      <c r="H4233" t="s">
        <v>13</v>
      </c>
      <c r="I4233">
        <v>1</v>
      </c>
      <c r="J4233" s="4">
        <v>12.42</v>
      </c>
      <c r="K4233" s="4">
        <v>12.42</v>
      </c>
    </row>
    <row r="4234" spans="1:11" x14ac:dyDescent="0.25">
      <c r="A4234" t="s">
        <v>30</v>
      </c>
      <c r="B4234" t="s">
        <v>10</v>
      </c>
      <c r="C4234" t="s">
        <v>11</v>
      </c>
      <c r="D4234" t="s">
        <v>124</v>
      </c>
      <c r="E4234" s="1">
        <v>42677</v>
      </c>
      <c r="F4234" s="1" t="str">
        <f>TEXT(Sales_tbl[[#This Row],[Order Date]],"MMM")</f>
        <v>Nov</v>
      </c>
      <c r="G4234" s="1" t="str">
        <f>TEXT(Sales_tbl[[#This Row],[Order Date]],"YYY")</f>
        <v>2016</v>
      </c>
      <c r="H4234" t="s">
        <v>13</v>
      </c>
      <c r="I4234">
        <v>4</v>
      </c>
      <c r="J4234" s="4">
        <v>12.42</v>
      </c>
      <c r="K4234" s="4">
        <v>49.68</v>
      </c>
    </row>
    <row r="4235" spans="1:11" x14ac:dyDescent="0.25">
      <c r="A4235" t="s">
        <v>25</v>
      </c>
      <c r="B4235" t="s">
        <v>52</v>
      </c>
      <c r="C4235" t="s">
        <v>18</v>
      </c>
      <c r="D4235" t="s">
        <v>313</v>
      </c>
      <c r="E4235" s="1">
        <v>42677</v>
      </c>
      <c r="F4235" s="1" t="str">
        <f>TEXT(Sales_tbl[[#This Row],[Order Date]],"MMM")</f>
        <v>Nov</v>
      </c>
      <c r="G4235" s="1" t="str">
        <f>TEXT(Sales_tbl[[#This Row],[Order Date]],"YYY")</f>
        <v>2016</v>
      </c>
      <c r="H4235" t="s">
        <v>13</v>
      </c>
      <c r="I4235">
        <v>2</v>
      </c>
      <c r="J4235" s="4">
        <v>12.42</v>
      </c>
      <c r="K4235" s="4">
        <v>24.84</v>
      </c>
    </row>
    <row r="4236" spans="1:11" x14ac:dyDescent="0.25">
      <c r="A4236" t="s">
        <v>30</v>
      </c>
      <c r="B4236" t="s">
        <v>10</v>
      </c>
      <c r="C4236" t="s">
        <v>11</v>
      </c>
      <c r="D4236" t="s">
        <v>463</v>
      </c>
      <c r="E4236" s="1">
        <v>42677</v>
      </c>
      <c r="F4236" s="1" t="str">
        <f>TEXT(Sales_tbl[[#This Row],[Order Date]],"MMM")</f>
        <v>Nov</v>
      </c>
      <c r="G4236" s="1" t="str">
        <f>TEXT(Sales_tbl[[#This Row],[Order Date]],"YYY")</f>
        <v>2016</v>
      </c>
      <c r="H4236" t="s">
        <v>13</v>
      </c>
      <c r="I4236">
        <v>3</v>
      </c>
      <c r="J4236" s="4">
        <v>12.42</v>
      </c>
      <c r="K4236" s="4">
        <v>37.26</v>
      </c>
    </row>
    <row r="4237" spans="1:11" x14ac:dyDescent="0.25">
      <c r="A4237" t="s">
        <v>9</v>
      </c>
      <c r="B4237" t="s">
        <v>10</v>
      </c>
      <c r="C4237" t="s">
        <v>11</v>
      </c>
      <c r="D4237" t="s">
        <v>100</v>
      </c>
      <c r="E4237" s="1">
        <v>42677</v>
      </c>
      <c r="F4237" s="1" t="str">
        <f>TEXT(Sales_tbl[[#This Row],[Order Date]],"MMM")</f>
        <v>Nov</v>
      </c>
      <c r="G4237" s="1" t="str">
        <f>TEXT(Sales_tbl[[#This Row],[Order Date]],"YYY")</f>
        <v>2016</v>
      </c>
      <c r="H4237" t="s">
        <v>24</v>
      </c>
      <c r="I4237">
        <v>6</v>
      </c>
      <c r="J4237" s="4">
        <v>17.829999999999998</v>
      </c>
      <c r="K4237" s="4">
        <v>106.97999999999999</v>
      </c>
    </row>
    <row r="4238" spans="1:11" x14ac:dyDescent="0.25">
      <c r="A4238" t="s">
        <v>9</v>
      </c>
      <c r="B4238" t="s">
        <v>10</v>
      </c>
      <c r="C4238" t="s">
        <v>11</v>
      </c>
      <c r="D4238" t="s">
        <v>149</v>
      </c>
      <c r="E4238" s="1">
        <v>42677</v>
      </c>
      <c r="F4238" s="1" t="str">
        <f>TEXT(Sales_tbl[[#This Row],[Order Date]],"MMM")</f>
        <v>Nov</v>
      </c>
      <c r="G4238" s="1" t="str">
        <f>TEXT(Sales_tbl[[#This Row],[Order Date]],"YYY")</f>
        <v>2016</v>
      </c>
      <c r="H4238" t="s">
        <v>13</v>
      </c>
      <c r="I4238">
        <v>7</v>
      </c>
      <c r="J4238" s="4">
        <v>12.42</v>
      </c>
      <c r="K4238" s="4">
        <v>86.94</v>
      </c>
    </row>
    <row r="4239" spans="1:11" x14ac:dyDescent="0.25">
      <c r="A4239" t="s">
        <v>25</v>
      </c>
      <c r="B4239" t="s">
        <v>17</v>
      </c>
      <c r="C4239" t="s">
        <v>18</v>
      </c>
      <c r="D4239" t="s">
        <v>192</v>
      </c>
      <c r="E4239" s="1">
        <v>42677</v>
      </c>
      <c r="F4239" s="1" t="str">
        <f>TEXT(Sales_tbl[[#This Row],[Order Date]],"MMM")</f>
        <v>Nov</v>
      </c>
      <c r="G4239" s="1" t="str">
        <f>TEXT(Sales_tbl[[#This Row],[Order Date]],"YYY")</f>
        <v>2016</v>
      </c>
      <c r="H4239" t="s">
        <v>13</v>
      </c>
      <c r="I4239">
        <v>5</v>
      </c>
      <c r="J4239" s="4">
        <v>12.42</v>
      </c>
      <c r="K4239" s="4">
        <v>62.1</v>
      </c>
    </row>
    <row r="4240" spans="1:11" x14ac:dyDescent="0.25">
      <c r="A4240" t="s">
        <v>9</v>
      </c>
      <c r="B4240" t="s">
        <v>10</v>
      </c>
      <c r="C4240" t="s">
        <v>11</v>
      </c>
      <c r="D4240" t="s">
        <v>509</v>
      </c>
      <c r="E4240" s="1">
        <v>42677</v>
      </c>
      <c r="F4240" s="1" t="str">
        <f>TEXT(Sales_tbl[[#This Row],[Order Date]],"MMM")</f>
        <v>Nov</v>
      </c>
      <c r="G4240" s="1" t="str">
        <f>TEXT(Sales_tbl[[#This Row],[Order Date]],"YYY")</f>
        <v>2016</v>
      </c>
      <c r="H4240" t="s">
        <v>13</v>
      </c>
      <c r="I4240">
        <v>6</v>
      </c>
      <c r="J4240" s="4">
        <v>12.42</v>
      </c>
      <c r="K4240" s="4">
        <v>74.52</v>
      </c>
    </row>
    <row r="4241" spans="1:11" x14ac:dyDescent="0.25">
      <c r="A4241" t="s">
        <v>25</v>
      </c>
      <c r="B4241" t="s">
        <v>34</v>
      </c>
      <c r="C4241" t="s">
        <v>18</v>
      </c>
      <c r="D4241" t="s">
        <v>203</v>
      </c>
      <c r="E4241" s="1">
        <v>42677</v>
      </c>
      <c r="F4241" s="1" t="str">
        <f>TEXT(Sales_tbl[[#This Row],[Order Date]],"MMM")</f>
        <v>Nov</v>
      </c>
      <c r="G4241" s="1" t="str">
        <f>TEXT(Sales_tbl[[#This Row],[Order Date]],"YYY")</f>
        <v>2016</v>
      </c>
      <c r="H4241" t="s">
        <v>13</v>
      </c>
      <c r="I4241">
        <v>6</v>
      </c>
      <c r="J4241" s="4">
        <v>12.42</v>
      </c>
      <c r="K4241" s="4">
        <v>74.52</v>
      </c>
    </row>
    <row r="4242" spans="1:11" x14ac:dyDescent="0.25">
      <c r="A4242" t="s">
        <v>9</v>
      </c>
      <c r="B4242" t="s">
        <v>14</v>
      </c>
      <c r="C4242" t="s">
        <v>11</v>
      </c>
      <c r="D4242" t="s">
        <v>536</v>
      </c>
      <c r="E4242" s="1">
        <v>42678</v>
      </c>
      <c r="F4242" s="1" t="str">
        <f>TEXT(Sales_tbl[[#This Row],[Order Date]],"MMM")</f>
        <v>Nov</v>
      </c>
      <c r="G4242" s="1" t="str">
        <f>TEXT(Sales_tbl[[#This Row],[Order Date]],"YYY")</f>
        <v>2016</v>
      </c>
      <c r="H4242" t="s">
        <v>20</v>
      </c>
      <c r="I4242">
        <v>9</v>
      </c>
      <c r="J4242" s="4">
        <v>16.32</v>
      </c>
      <c r="K4242" s="4">
        <v>146.88</v>
      </c>
    </row>
    <row r="4243" spans="1:11" x14ac:dyDescent="0.25">
      <c r="A4243" t="s">
        <v>25</v>
      </c>
      <c r="B4243" t="s">
        <v>34</v>
      </c>
      <c r="C4243" t="s">
        <v>18</v>
      </c>
      <c r="D4243" t="s">
        <v>334</v>
      </c>
      <c r="E4243" s="1">
        <v>42678</v>
      </c>
      <c r="F4243" s="1" t="str">
        <f>TEXT(Sales_tbl[[#This Row],[Order Date]],"MMM")</f>
        <v>Nov</v>
      </c>
      <c r="G4243" s="1" t="str">
        <f>TEXT(Sales_tbl[[#This Row],[Order Date]],"YYY")</f>
        <v>2016</v>
      </c>
      <c r="H4243" t="s">
        <v>27</v>
      </c>
      <c r="I4243">
        <v>2</v>
      </c>
      <c r="J4243" s="4">
        <v>53.35</v>
      </c>
      <c r="K4243" s="4">
        <v>106.7</v>
      </c>
    </row>
    <row r="4244" spans="1:11" x14ac:dyDescent="0.25">
      <c r="A4244" t="s">
        <v>25</v>
      </c>
      <c r="B4244" t="s">
        <v>52</v>
      </c>
      <c r="C4244" t="s">
        <v>18</v>
      </c>
      <c r="D4244" t="s">
        <v>259</v>
      </c>
      <c r="E4244" s="1">
        <v>42678</v>
      </c>
      <c r="F4244" s="1" t="str">
        <f>TEXT(Sales_tbl[[#This Row],[Order Date]],"MMM")</f>
        <v>Nov</v>
      </c>
      <c r="G4244" s="1" t="str">
        <f>TEXT(Sales_tbl[[#This Row],[Order Date]],"YYY")</f>
        <v>2016</v>
      </c>
      <c r="H4244" t="s">
        <v>20</v>
      </c>
      <c r="I4244">
        <v>10</v>
      </c>
      <c r="J4244" s="4">
        <v>16.32</v>
      </c>
      <c r="K4244" s="4">
        <v>163.19999999999999</v>
      </c>
    </row>
    <row r="4245" spans="1:11" x14ac:dyDescent="0.25">
      <c r="A4245" t="s">
        <v>16</v>
      </c>
      <c r="B4245" t="s">
        <v>52</v>
      </c>
      <c r="C4245" t="s">
        <v>18</v>
      </c>
      <c r="D4245" t="s">
        <v>107</v>
      </c>
      <c r="E4245" s="1">
        <v>42678</v>
      </c>
      <c r="F4245" s="1" t="str">
        <f>TEXT(Sales_tbl[[#This Row],[Order Date]],"MMM")</f>
        <v>Nov</v>
      </c>
      <c r="G4245" s="1" t="str">
        <f>TEXT(Sales_tbl[[#This Row],[Order Date]],"YYY")</f>
        <v>2016</v>
      </c>
      <c r="H4245" t="s">
        <v>27</v>
      </c>
      <c r="I4245">
        <v>10</v>
      </c>
      <c r="J4245" s="4">
        <v>53.35</v>
      </c>
      <c r="K4245" s="4">
        <v>533.5</v>
      </c>
    </row>
    <row r="4246" spans="1:11" x14ac:dyDescent="0.25">
      <c r="A4246" t="s">
        <v>16</v>
      </c>
      <c r="B4246" t="s">
        <v>52</v>
      </c>
      <c r="C4246" t="s">
        <v>18</v>
      </c>
      <c r="D4246" t="s">
        <v>188</v>
      </c>
      <c r="E4246" s="1">
        <v>42678</v>
      </c>
      <c r="F4246" s="1" t="str">
        <f>TEXT(Sales_tbl[[#This Row],[Order Date]],"MMM")</f>
        <v>Nov</v>
      </c>
      <c r="G4246" s="1" t="str">
        <f>TEXT(Sales_tbl[[#This Row],[Order Date]],"YYY")</f>
        <v>2016</v>
      </c>
      <c r="H4246" t="s">
        <v>27</v>
      </c>
      <c r="I4246">
        <v>9</v>
      </c>
      <c r="J4246" s="4">
        <v>53.35</v>
      </c>
      <c r="K4246" s="4">
        <v>480.15000000000003</v>
      </c>
    </row>
    <row r="4247" spans="1:11" x14ac:dyDescent="0.25">
      <c r="A4247" t="s">
        <v>9</v>
      </c>
      <c r="B4247" t="s">
        <v>10</v>
      </c>
      <c r="C4247" t="s">
        <v>11</v>
      </c>
      <c r="D4247" t="s">
        <v>419</v>
      </c>
      <c r="E4247" s="1">
        <v>42678</v>
      </c>
      <c r="F4247" s="1" t="str">
        <f>TEXT(Sales_tbl[[#This Row],[Order Date]],"MMM")</f>
        <v>Nov</v>
      </c>
      <c r="G4247" s="1" t="str">
        <f>TEXT(Sales_tbl[[#This Row],[Order Date]],"YYY")</f>
        <v>2016</v>
      </c>
      <c r="H4247" t="s">
        <v>24</v>
      </c>
      <c r="I4247">
        <v>7</v>
      </c>
      <c r="J4247" s="4">
        <v>17.829999999999998</v>
      </c>
      <c r="K4247" s="4">
        <v>124.80999999999999</v>
      </c>
    </row>
    <row r="4248" spans="1:11" x14ac:dyDescent="0.25">
      <c r="A4248" t="s">
        <v>9</v>
      </c>
      <c r="B4248" t="s">
        <v>21</v>
      </c>
      <c r="C4248" t="s">
        <v>11</v>
      </c>
      <c r="D4248" t="s">
        <v>286</v>
      </c>
      <c r="E4248" s="1">
        <v>42678</v>
      </c>
      <c r="F4248" s="1" t="str">
        <f>TEXT(Sales_tbl[[#This Row],[Order Date]],"MMM")</f>
        <v>Nov</v>
      </c>
      <c r="G4248" s="1" t="str">
        <f>TEXT(Sales_tbl[[#This Row],[Order Date]],"YYY")</f>
        <v>2016</v>
      </c>
      <c r="H4248" t="s">
        <v>27</v>
      </c>
      <c r="I4248">
        <v>1</v>
      </c>
      <c r="J4248" s="4">
        <v>53.35</v>
      </c>
      <c r="K4248" s="4">
        <v>53.35</v>
      </c>
    </row>
    <row r="4249" spans="1:11" x14ac:dyDescent="0.25">
      <c r="A4249" t="s">
        <v>16</v>
      </c>
      <c r="B4249" t="s">
        <v>34</v>
      </c>
      <c r="C4249" t="s">
        <v>18</v>
      </c>
      <c r="D4249" t="s">
        <v>458</v>
      </c>
      <c r="E4249" s="1">
        <v>42678</v>
      </c>
      <c r="F4249" s="1" t="str">
        <f>TEXT(Sales_tbl[[#This Row],[Order Date]],"MMM")</f>
        <v>Nov</v>
      </c>
      <c r="G4249" s="1" t="str">
        <f>TEXT(Sales_tbl[[#This Row],[Order Date]],"YYY")</f>
        <v>2016</v>
      </c>
      <c r="H4249" t="s">
        <v>27</v>
      </c>
      <c r="I4249">
        <v>1</v>
      </c>
      <c r="J4249" s="4">
        <v>53.35</v>
      </c>
      <c r="K4249" s="4">
        <v>53.35</v>
      </c>
    </row>
    <row r="4250" spans="1:11" x14ac:dyDescent="0.25">
      <c r="A4250" t="s">
        <v>30</v>
      </c>
      <c r="B4250" t="s">
        <v>68</v>
      </c>
      <c r="C4250" t="s">
        <v>11</v>
      </c>
      <c r="D4250" t="s">
        <v>399</v>
      </c>
      <c r="E4250" s="1">
        <v>42678</v>
      </c>
      <c r="F4250" s="1" t="str">
        <f>TEXT(Sales_tbl[[#This Row],[Order Date]],"MMM")</f>
        <v>Nov</v>
      </c>
      <c r="G4250" s="1" t="str">
        <f>TEXT(Sales_tbl[[#This Row],[Order Date]],"YYY")</f>
        <v>2016</v>
      </c>
      <c r="H4250" t="s">
        <v>27</v>
      </c>
      <c r="I4250">
        <v>6</v>
      </c>
      <c r="J4250" s="4">
        <v>53.35</v>
      </c>
      <c r="K4250" s="4">
        <v>320.10000000000002</v>
      </c>
    </row>
    <row r="4251" spans="1:11" x14ac:dyDescent="0.25">
      <c r="A4251" t="s">
        <v>30</v>
      </c>
      <c r="B4251" t="s">
        <v>14</v>
      </c>
      <c r="C4251" t="s">
        <v>11</v>
      </c>
      <c r="D4251" t="s">
        <v>92</v>
      </c>
      <c r="E4251" s="1">
        <v>42678</v>
      </c>
      <c r="F4251" s="1" t="str">
        <f>TEXT(Sales_tbl[[#This Row],[Order Date]],"MMM")</f>
        <v>Nov</v>
      </c>
      <c r="G4251" s="1" t="str">
        <f>TEXT(Sales_tbl[[#This Row],[Order Date]],"YYY")</f>
        <v>2016</v>
      </c>
      <c r="H4251" t="s">
        <v>24</v>
      </c>
      <c r="I4251">
        <v>9</v>
      </c>
      <c r="J4251" s="4">
        <v>17.829999999999998</v>
      </c>
      <c r="K4251" s="4">
        <v>160.46999999999997</v>
      </c>
    </row>
    <row r="4252" spans="1:11" x14ac:dyDescent="0.25">
      <c r="A4252" t="s">
        <v>9</v>
      </c>
      <c r="B4252" t="s">
        <v>68</v>
      </c>
      <c r="C4252" t="s">
        <v>11</v>
      </c>
      <c r="D4252" t="s">
        <v>386</v>
      </c>
      <c r="E4252" s="1">
        <v>42678</v>
      </c>
      <c r="F4252" s="1" t="str">
        <f>TEXT(Sales_tbl[[#This Row],[Order Date]],"MMM")</f>
        <v>Nov</v>
      </c>
      <c r="G4252" s="1" t="str">
        <f>TEXT(Sales_tbl[[#This Row],[Order Date]],"YYY")</f>
        <v>2016</v>
      </c>
      <c r="H4252" t="s">
        <v>13</v>
      </c>
      <c r="I4252">
        <v>6</v>
      </c>
      <c r="J4252" s="4">
        <v>12.42</v>
      </c>
      <c r="K4252" s="4">
        <v>74.52</v>
      </c>
    </row>
    <row r="4253" spans="1:11" x14ac:dyDescent="0.25">
      <c r="A4253" t="s">
        <v>25</v>
      </c>
      <c r="B4253" t="s">
        <v>52</v>
      </c>
      <c r="C4253" t="s">
        <v>18</v>
      </c>
      <c r="D4253" t="s">
        <v>507</v>
      </c>
      <c r="E4253" s="1">
        <v>42678</v>
      </c>
      <c r="F4253" s="1" t="str">
        <f>TEXT(Sales_tbl[[#This Row],[Order Date]],"MMM")</f>
        <v>Nov</v>
      </c>
      <c r="G4253" s="1" t="str">
        <f>TEXT(Sales_tbl[[#This Row],[Order Date]],"YYY")</f>
        <v>2016</v>
      </c>
      <c r="H4253" t="s">
        <v>27</v>
      </c>
      <c r="I4253">
        <v>5</v>
      </c>
      <c r="J4253" s="4">
        <v>53.35</v>
      </c>
      <c r="K4253" s="4">
        <v>266.75</v>
      </c>
    </row>
    <row r="4254" spans="1:11" x14ac:dyDescent="0.25">
      <c r="A4254" t="s">
        <v>9</v>
      </c>
      <c r="B4254" t="s">
        <v>10</v>
      </c>
      <c r="C4254" t="s">
        <v>11</v>
      </c>
      <c r="D4254" t="s">
        <v>36</v>
      </c>
      <c r="E4254" s="1">
        <v>42678</v>
      </c>
      <c r="F4254" s="1" t="str">
        <f>TEXT(Sales_tbl[[#This Row],[Order Date]],"MMM")</f>
        <v>Nov</v>
      </c>
      <c r="G4254" s="1" t="str">
        <f>TEXT(Sales_tbl[[#This Row],[Order Date]],"YYY")</f>
        <v>2016</v>
      </c>
      <c r="H4254" t="s">
        <v>13</v>
      </c>
      <c r="I4254">
        <v>7</v>
      </c>
      <c r="J4254" s="4">
        <v>12.42</v>
      </c>
      <c r="K4254" s="4">
        <v>86.94</v>
      </c>
    </row>
    <row r="4255" spans="1:11" x14ac:dyDescent="0.25">
      <c r="A4255" t="s">
        <v>30</v>
      </c>
      <c r="B4255" t="s">
        <v>14</v>
      </c>
      <c r="C4255" t="s">
        <v>11</v>
      </c>
      <c r="D4255" t="s">
        <v>241</v>
      </c>
      <c r="E4255" s="1">
        <v>42678</v>
      </c>
      <c r="F4255" s="1" t="str">
        <f>TEXT(Sales_tbl[[#This Row],[Order Date]],"MMM")</f>
        <v>Nov</v>
      </c>
      <c r="G4255" s="1" t="str">
        <f>TEXT(Sales_tbl[[#This Row],[Order Date]],"YYY")</f>
        <v>2016</v>
      </c>
      <c r="H4255" t="s">
        <v>24</v>
      </c>
      <c r="I4255">
        <v>6</v>
      </c>
      <c r="J4255" s="4">
        <v>17.829999999999998</v>
      </c>
      <c r="K4255" s="4">
        <v>106.97999999999999</v>
      </c>
    </row>
    <row r="4256" spans="1:11" x14ac:dyDescent="0.25">
      <c r="A4256" t="s">
        <v>16</v>
      </c>
      <c r="B4256" t="s">
        <v>52</v>
      </c>
      <c r="C4256" t="s">
        <v>18</v>
      </c>
      <c r="D4256" t="s">
        <v>53</v>
      </c>
      <c r="E4256" s="1">
        <v>42678</v>
      </c>
      <c r="F4256" s="1" t="str">
        <f>TEXT(Sales_tbl[[#This Row],[Order Date]],"MMM")</f>
        <v>Nov</v>
      </c>
      <c r="G4256" s="1" t="str">
        <f>TEXT(Sales_tbl[[#This Row],[Order Date]],"YYY")</f>
        <v>2016</v>
      </c>
      <c r="H4256" t="s">
        <v>20</v>
      </c>
      <c r="I4256">
        <v>8</v>
      </c>
      <c r="J4256" s="4">
        <v>16.32</v>
      </c>
      <c r="K4256" s="4">
        <v>130.56</v>
      </c>
    </row>
    <row r="4257" spans="1:11" x14ac:dyDescent="0.25">
      <c r="A4257" t="s">
        <v>25</v>
      </c>
      <c r="B4257" t="s">
        <v>52</v>
      </c>
      <c r="C4257" t="s">
        <v>18</v>
      </c>
      <c r="D4257" t="s">
        <v>248</v>
      </c>
      <c r="E4257" s="1">
        <v>42678</v>
      </c>
      <c r="F4257" s="1" t="str">
        <f>TEXT(Sales_tbl[[#This Row],[Order Date]],"MMM")</f>
        <v>Nov</v>
      </c>
      <c r="G4257" s="1" t="str">
        <f>TEXT(Sales_tbl[[#This Row],[Order Date]],"YYY")</f>
        <v>2016</v>
      </c>
      <c r="H4257" t="s">
        <v>13</v>
      </c>
      <c r="I4257">
        <v>9</v>
      </c>
      <c r="J4257" s="4">
        <v>12.42</v>
      </c>
      <c r="K4257" s="4">
        <v>111.78</v>
      </c>
    </row>
    <row r="4258" spans="1:11" x14ac:dyDescent="0.25">
      <c r="A4258" t="s">
        <v>9</v>
      </c>
      <c r="B4258" t="s">
        <v>21</v>
      </c>
      <c r="C4258" t="s">
        <v>11</v>
      </c>
      <c r="D4258" t="s">
        <v>300</v>
      </c>
      <c r="E4258" s="1">
        <v>42678</v>
      </c>
      <c r="F4258" s="1" t="str">
        <f>TEXT(Sales_tbl[[#This Row],[Order Date]],"MMM")</f>
        <v>Nov</v>
      </c>
      <c r="G4258" s="1" t="str">
        <f>TEXT(Sales_tbl[[#This Row],[Order Date]],"YYY")</f>
        <v>2016</v>
      </c>
      <c r="H4258" t="s">
        <v>13</v>
      </c>
      <c r="I4258">
        <v>6</v>
      </c>
      <c r="J4258" s="4">
        <v>12.42</v>
      </c>
      <c r="K4258" s="4">
        <v>74.52</v>
      </c>
    </row>
    <row r="4259" spans="1:11" x14ac:dyDescent="0.25">
      <c r="A4259" t="s">
        <v>9</v>
      </c>
      <c r="B4259" t="s">
        <v>21</v>
      </c>
      <c r="C4259" t="s">
        <v>11</v>
      </c>
      <c r="D4259" t="s">
        <v>289</v>
      </c>
      <c r="E4259" s="1">
        <v>42678</v>
      </c>
      <c r="F4259" s="1" t="str">
        <f>TEXT(Sales_tbl[[#This Row],[Order Date]],"MMM")</f>
        <v>Nov</v>
      </c>
      <c r="G4259" s="1" t="str">
        <f>TEXT(Sales_tbl[[#This Row],[Order Date]],"YYY")</f>
        <v>2016</v>
      </c>
      <c r="H4259" t="s">
        <v>13</v>
      </c>
      <c r="I4259">
        <v>1</v>
      </c>
      <c r="J4259" s="4">
        <v>12.42</v>
      </c>
      <c r="K4259" s="4">
        <v>12.42</v>
      </c>
    </row>
    <row r="4260" spans="1:11" x14ac:dyDescent="0.25">
      <c r="A4260" t="s">
        <v>25</v>
      </c>
      <c r="B4260" t="s">
        <v>17</v>
      </c>
      <c r="C4260" t="s">
        <v>18</v>
      </c>
      <c r="D4260" t="s">
        <v>133</v>
      </c>
      <c r="E4260" s="1">
        <v>42678</v>
      </c>
      <c r="F4260" s="1" t="str">
        <f>TEXT(Sales_tbl[[#This Row],[Order Date]],"MMM")</f>
        <v>Nov</v>
      </c>
      <c r="G4260" s="1" t="str">
        <f>TEXT(Sales_tbl[[#This Row],[Order Date]],"YYY")</f>
        <v>2016</v>
      </c>
      <c r="H4260" t="s">
        <v>13</v>
      </c>
      <c r="I4260">
        <v>4</v>
      </c>
      <c r="J4260" s="4">
        <v>12.42</v>
      </c>
      <c r="K4260" s="4">
        <v>49.68</v>
      </c>
    </row>
    <row r="4261" spans="1:11" x14ac:dyDescent="0.25">
      <c r="A4261" t="s">
        <v>16</v>
      </c>
      <c r="B4261" t="s">
        <v>52</v>
      </c>
      <c r="C4261" t="s">
        <v>18</v>
      </c>
      <c r="D4261" t="s">
        <v>56</v>
      </c>
      <c r="E4261" s="1">
        <v>42678</v>
      </c>
      <c r="F4261" s="1" t="str">
        <f>TEXT(Sales_tbl[[#This Row],[Order Date]],"MMM")</f>
        <v>Nov</v>
      </c>
      <c r="G4261" s="1" t="str">
        <f>TEXT(Sales_tbl[[#This Row],[Order Date]],"YYY")</f>
        <v>2016</v>
      </c>
      <c r="H4261" t="s">
        <v>24</v>
      </c>
      <c r="I4261">
        <v>1</v>
      </c>
      <c r="J4261" s="4">
        <v>17.829999999999998</v>
      </c>
      <c r="K4261" s="4">
        <v>17.829999999999998</v>
      </c>
    </row>
    <row r="4262" spans="1:11" x14ac:dyDescent="0.25">
      <c r="A4262" t="s">
        <v>25</v>
      </c>
      <c r="B4262" t="s">
        <v>17</v>
      </c>
      <c r="C4262" t="s">
        <v>18</v>
      </c>
      <c r="D4262" t="s">
        <v>299</v>
      </c>
      <c r="E4262" s="1">
        <v>42678</v>
      </c>
      <c r="F4262" s="1" t="str">
        <f>TEXT(Sales_tbl[[#This Row],[Order Date]],"MMM")</f>
        <v>Nov</v>
      </c>
      <c r="G4262" s="1" t="str">
        <f>TEXT(Sales_tbl[[#This Row],[Order Date]],"YYY")</f>
        <v>2016</v>
      </c>
      <c r="H4262" t="s">
        <v>27</v>
      </c>
      <c r="I4262">
        <v>7</v>
      </c>
      <c r="J4262" s="4">
        <v>53.35</v>
      </c>
      <c r="K4262" s="4">
        <v>373.45</v>
      </c>
    </row>
    <row r="4263" spans="1:11" x14ac:dyDescent="0.25">
      <c r="A4263" t="s">
        <v>30</v>
      </c>
      <c r="B4263" t="s">
        <v>14</v>
      </c>
      <c r="C4263" t="s">
        <v>11</v>
      </c>
      <c r="D4263" t="s">
        <v>427</v>
      </c>
      <c r="E4263" s="1">
        <v>42678</v>
      </c>
      <c r="F4263" s="1" t="str">
        <f>TEXT(Sales_tbl[[#This Row],[Order Date]],"MMM")</f>
        <v>Nov</v>
      </c>
      <c r="G4263" s="1" t="str">
        <f>TEXT(Sales_tbl[[#This Row],[Order Date]],"YYY")</f>
        <v>2016</v>
      </c>
      <c r="H4263" t="s">
        <v>27</v>
      </c>
      <c r="I4263">
        <v>4</v>
      </c>
      <c r="J4263" s="4">
        <v>53.35</v>
      </c>
      <c r="K4263" s="4">
        <v>213.4</v>
      </c>
    </row>
    <row r="4264" spans="1:11" x14ac:dyDescent="0.25">
      <c r="A4264" t="s">
        <v>9</v>
      </c>
      <c r="B4264" t="s">
        <v>21</v>
      </c>
      <c r="C4264" t="s">
        <v>11</v>
      </c>
      <c r="D4264" t="s">
        <v>348</v>
      </c>
      <c r="E4264" s="1">
        <v>42678</v>
      </c>
      <c r="F4264" s="1" t="str">
        <f>TEXT(Sales_tbl[[#This Row],[Order Date]],"MMM")</f>
        <v>Nov</v>
      </c>
      <c r="G4264" s="1" t="str">
        <f>TEXT(Sales_tbl[[#This Row],[Order Date]],"YYY")</f>
        <v>2016</v>
      </c>
      <c r="H4264" t="s">
        <v>20</v>
      </c>
      <c r="I4264">
        <v>5</v>
      </c>
      <c r="J4264" s="4">
        <v>16.32</v>
      </c>
      <c r="K4264" s="4">
        <v>81.599999999999994</v>
      </c>
    </row>
    <row r="4265" spans="1:11" x14ac:dyDescent="0.25">
      <c r="A4265" t="s">
        <v>25</v>
      </c>
      <c r="B4265" t="s">
        <v>17</v>
      </c>
      <c r="C4265" t="s">
        <v>18</v>
      </c>
      <c r="D4265" t="s">
        <v>218</v>
      </c>
      <c r="E4265" s="1">
        <v>42678</v>
      </c>
      <c r="F4265" s="1" t="str">
        <f>TEXT(Sales_tbl[[#This Row],[Order Date]],"MMM")</f>
        <v>Nov</v>
      </c>
      <c r="G4265" s="1" t="str">
        <f>TEXT(Sales_tbl[[#This Row],[Order Date]],"YYY")</f>
        <v>2016</v>
      </c>
      <c r="H4265" t="s">
        <v>20</v>
      </c>
      <c r="I4265">
        <v>1</v>
      </c>
      <c r="J4265" s="4">
        <v>16.32</v>
      </c>
      <c r="K4265" s="4">
        <v>16.32</v>
      </c>
    </row>
    <row r="4266" spans="1:11" x14ac:dyDescent="0.25">
      <c r="A4266" t="s">
        <v>16</v>
      </c>
      <c r="B4266" t="s">
        <v>17</v>
      </c>
      <c r="C4266" t="s">
        <v>18</v>
      </c>
      <c r="D4266" t="s">
        <v>369</v>
      </c>
      <c r="E4266" s="1">
        <v>42679</v>
      </c>
      <c r="F4266" s="1" t="str">
        <f>TEXT(Sales_tbl[[#This Row],[Order Date]],"MMM")</f>
        <v>Nov</v>
      </c>
      <c r="G4266" s="1" t="str">
        <f>TEXT(Sales_tbl[[#This Row],[Order Date]],"YYY")</f>
        <v>2016</v>
      </c>
      <c r="H4266" t="s">
        <v>27</v>
      </c>
      <c r="I4266">
        <v>8</v>
      </c>
      <c r="J4266" s="4">
        <v>53.35</v>
      </c>
      <c r="K4266" s="4">
        <v>426.8</v>
      </c>
    </row>
    <row r="4267" spans="1:11" x14ac:dyDescent="0.25">
      <c r="A4267" t="s">
        <v>30</v>
      </c>
      <c r="B4267" t="s">
        <v>10</v>
      </c>
      <c r="C4267" t="s">
        <v>11</v>
      </c>
      <c r="D4267" t="s">
        <v>159</v>
      </c>
      <c r="E4267" s="1">
        <v>42679</v>
      </c>
      <c r="F4267" s="1" t="str">
        <f>TEXT(Sales_tbl[[#This Row],[Order Date]],"MMM")</f>
        <v>Nov</v>
      </c>
      <c r="G4267" s="1" t="str">
        <f>TEXT(Sales_tbl[[#This Row],[Order Date]],"YYY")</f>
        <v>2016</v>
      </c>
      <c r="H4267" t="s">
        <v>20</v>
      </c>
      <c r="I4267">
        <v>5</v>
      </c>
      <c r="J4267" s="4">
        <v>16.32</v>
      </c>
      <c r="K4267" s="4">
        <v>81.599999999999994</v>
      </c>
    </row>
    <row r="4268" spans="1:11" x14ac:dyDescent="0.25">
      <c r="A4268" t="s">
        <v>9</v>
      </c>
      <c r="B4268" t="s">
        <v>14</v>
      </c>
      <c r="C4268" t="s">
        <v>11</v>
      </c>
      <c r="D4268" t="s">
        <v>235</v>
      </c>
      <c r="E4268" s="1">
        <v>42679</v>
      </c>
      <c r="F4268" s="1" t="str">
        <f>TEXT(Sales_tbl[[#This Row],[Order Date]],"MMM")</f>
        <v>Nov</v>
      </c>
      <c r="G4268" s="1" t="str">
        <f>TEXT(Sales_tbl[[#This Row],[Order Date]],"YYY")</f>
        <v>2016</v>
      </c>
      <c r="H4268" t="s">
        <v>27</v>
      </c>
      <c r="I4268">
        <v>1</v>
      </c>
      <c r="J4268" s="4">
        <v>53.35</v>
      </c>
      <c r="K4268" s="4">
        <v>53.35</v>
      </c>
    </row>
    <row r="4269" spans="1:11" x14ac:dyDescent="0.25">
      <c r="A4269" t="s">
        <v>16</v>
      </c>
      <c r="B4269" t="s">
        <v>52</v>
      </c>
      <c r="C4269" t="s">
        <v>18</v>
      </c>
      <c r="D4269" t="s">
        <v>360</v>
      </c>
      <c r="E4269" s="1">
        <v>42679</v>
      </c>
      <c r="F4269" s="1" t="str">
        <f>TEXT(Sales_tbl[[#This Row],[Order Date]],"MMM")</f>
        <v>Nov</v>
      </c>
      <c r="G4269" s="1" t="str">
        <f>TEXT(Sales_tbl[[#This Row],[Order Date]],"YYY")</f>
        <v>2016</v>
      </c>
      <c r="H4269" t="s">
        <v>27</v>
      </c>
      <c r="I4269">
        <v>5</v>
      </c>
      <c r="J4269" s="4">
        <v>53.35</v>
      </c>
      <c r="K4269" s="4">
        <v>266.75</v>
      </c>
    </row>
    <row r="4270" spans="1:11" x14ac:dyDescent="0.25">
      <c r="A4270" t="s">
        <v>25</v>
      </c>
      <c r="B4270" t="s">
        <v>17</v>
      </c>
      <c r="C4270" t="s">
        <v>18</v>
      </c>
      <c r="D4270" t="s">
        <v>158</v>
      </c>
      <c r="E4270" s="1">
        <v>42679</v>
      </c>
      <c r="F4270" s="1" t="str">
        <f>TEXT(Sales_tbl[[#This Row],[Order Date]],"MMM")</f>
        <v>Nov</v>
      </c>
      <c r="G4270" s="1" t="str">
        <f>TEXT(Sales_tbl[[#This Row],[Order Date]],"YYY")</f>
        <v>2016</v>
      </c>
      <c r="H4270" t="s">
        <v>27</v>
      </c>
      <c r="I4270">
        <v>2</v>
      </c>
      <c r="J4270" s="4">
        <v>53.35</v>
      </c>
      <c r="K4270" s="4">
        <v>106.7</v>
      </c>
    </row>
    <row r="4271" spans="1:11" x14ac:dyDescent="0.25">
      <c r="A4271" t="s">
        <v>9</v>
      </c>
      <c r="B4271" t="s">
        <v>21</v>
      </c>
      <c r="C4271" t="s">
        <v>11</v>
      </c>
      <c r="D4271" t="s">
        <v>190</v>
      </c>
      <c r="E4271" s="1">
        <v>42679</v>
      </c>
      <c r="F4271" s="1" t="str">
        <f>TEXT(Sales_tbl[[#This Row],[Order Date]],"MMM")</f>
        <v>Nov</v>
      </c>
      <c r="G4271" s="1" t="str">
        <f>TEXT(Sales_tbl[[#This Row],[Order Date]],"YYY")</f>
        <v>2016</v>
      </c>
      <c r="H4271" t="s">
        <v>13</v>
      </c>
      <c r="I4271">
        <v>5</v>
      </c>
      <c r="J4271" s="4">
        <v>12.42</v>
      </c>
      <c r="K4271" s="4">
        <v>62.1</v>
      </c>
    </row>
    <row r="4272" spans="1:11" x14ac:dyDescent="0.25">
      <c r="A4272" t="s">
        <v>9</v>
      </c>
      <c r="B4272" t="s">
        <v>10</v>
      </c>
      <c r="C4272" t="s">
        <v>11</v>
      </c>
      <c r="D4272" t="s">
        <v>260</v>
      </c>
      <c r="E4272" s="1">
        <v>42679</v>
      </c>
      <c r="F4272" s="1" t="str">
        <f>TEXT(Sales_tbl[[#This Row],[Order Date]],"MMM")</f>
        <v>Nov</v>
      </c>
      <c r="G4272" s="1" t="str">
        <f>TEXT(Sales_tbl[[#This Row],[Order Date]],"YYY")</f>
        <v>2016</v>
      </c>
      <c r="H4272" t="s">
        <v>24</v>
      </c>
      <c r="I4272">
        <v>1</v>
      </c>
      <c r="J4272" s="4">
        <v>17.829999999999998</v>
      </c>
      <c r="K4272" s="4">
        <v>17.829999999999998</v>
      </c>
    </row>
    <row r="4273" spans="1:11" x14ac:dyDescent="0.25">
      <c r="A4273" t="s">
        <v>9</v>
      </c>
      <c r="B4273" t="s">
        <v>14</v>
      </c>
      <c r="C4273" t="s">
        <v>11</v>
      </c>
      <c r="D4273" t="s">
        <v>548</v>
      </c>
      <c r="E4273" s="1">
        <v>42679</v>
      </c>
      <c r="F4273" s="1" t="str">
        <f>TEXT(Sales_tbl[[#This Row],[Order Date]],"MMM")</f>
        <v>Nov</v>
      </c>
      <c r="G4273" s="1" t="str">
        <f>TEXT(Sales_tbl[[#This Row],[Order Date]],"YYY")</f>
        <v>2016</v>
      </c>
      <c r="H4273" t="s">
        <v>27</v>
      </c>
      <c r="I4273">
        <v>6</v>
      </c>
      <c r="J4273" s="4">
        <v>53.35</v>
      </c>
      <c r="K4273" s="4">
        <v>320.10000000000002</v>
      </c>
    </row>
    <row r="4274" spans="1:11" x14ac:dyDescent="0.25">
      <c r="A4274" t="s">
        <v>9</v>
      </c>
      <c r="B4274" t="s">
        <v>10</v>
      </c>
      <c r="C4274" t="s">
        <v>11</v>
      </c>
      <c r="D4274" t="s">
        <v>87</v>
      </c>
      <c r="E4274" s="1">
        <v>42679</v>
      </c>
      <c r="F4274" s="1" t="str">
        <f>TEXT(Sales_tbl[[#This Row],[Order Date]],"MMM")</f>
        <v>Nov</v>
      </c>
      <c r="G4274" s="1" t="str">
        <f>TEXT(Sales_tbl[[#This Row],[Order Date]],"YYY")</f>
        <v>2016</v>
      </c>
      <c r="H4274" t="s">
        <v>13</v>
      </c>
      <c r="I4274">
        <v>3</v>
      </c>
      <c r="J4274" s="4">
        <v>12.42</v>
      </c>
      <c r="K4274" s="4">
        <v>37.26</v>
      </c>
    </row>
    <row r="4275" spans="1:11" x14ac:dyDescent="0.25">
      <c r="A4275" t="s">
        <v>46</v>
      </c>
      <c r="B4275" t="s">
        <v>10</v>
      </c>
      <c r="C4275" t="s">
        <v>11</v>
      </c>
      <c r="D4275" t="s">
        <v>370</v>
      </c>
      <c r="E4275" s="1">
        <v>42679</v>
      </c>
      <c r="F4275" s="1" t="str">
        <f>TEXT(Sales_tbl[[#This Row],[Order Date]],"MMM")</f>
        <v>Nov</v>
      </c>
      <c r="G4275" s="1" t="str">
        <f>TEXT(Sales_tbl[[#This Row],[Order Date]],"YYY")</f>
        <v>2016</v>
      </c>
      <c r="H4275" t="s">
        <v>24</v>
      </c>
      <c r="I4275">
        <v>1</v>
      </c>
      <c r="J4275" s="4">
        <v>17.829999999999998</v>
      </c>
      <c r="K4275" s="4">
        <v>17.829999999999998</v>
      </c>
    </row>
    <row r="4276" spans="1:11" x14ac:dyDescent="0.25">
      <c r="A4276" t="s">
        <v>30</v>
      </c>
      <c r="B4276" t="s">
        <v>10</v>
      </c>
      <c r="C4276" t="s">
        <v>11</v>
      </c>
      <c r="D4276" t="s">
        <v>103</v>
      </c>
      <c r="E4276" s="1">
        <v>42679</v>
      </c>
      <c r="F4276" s="1" t="str">
        <f>TEXT(Sales_tbl[[#This Row],[Order Date]],"MMM")</f>
        <v>Nov</v>
      </c>
      <c r="G4276" s="1" t="str">
        <f>TEXT(Sales_tbl[[#This Row],[Order Date]],"YYY")</f>
        <v>2016</v>
      </c>
      <c r="H4276" t="s">
        <v>13</v>
      </c>
      <c r="I4276">
        <v>7</v>
      </c>
      <c r="J4276" s="4">
        <v>12.42</v>
      </c>
      <c r="K4276" s="4">
        <v>86.94</v>
      </c>
    </row>
    <row r="4277" spans="1:11" x14ac:dyDescent="0.25">
      <c r="A4277" t="s">
        <v>25</v>
      </c>
      <c r="B4277" t="s">
        <v>52</v>
      </c>
      <c r="C4277" t="s">
        <v>18</v>
      </c>
      <c r="D4277" t="s">
        <v>365</v>
      </c>
      <c r="E4277" s="1">
        <v>42679</v>
      </c>
      <c r="F4277" s="1" t="str">
        <f>TEXT(Sales_tbl[[#This Row],[Order Date]],"MMM")</f>
        <v>Nov</v>
      </c>
      <c r="G4277" s="1" t="str">
        <f>TEXT(Sales_tbl[[#This Row],[Order Date]],"YYY")</f>
        <v>2016</v>
      </c>
      <c r="H4277" t="s">
        <v>13</v>
      </c>
      <c r="I4277">
        <v>3</v>
      </c>
      <c r="J4277" s="4">
        <v>12.42</v>
      </c>
      <c r="K4277" s="4">
        <v>37.26</v>
      </c>
    </row>
    <row r="4278" spans="1:11" x14ac:dyDescent="0.25">
      <c r="A4278" t="s">
        <v>46</v>
      </c>
      <c r="B4278" t="s">
        <v>14</v>
      </c>
      <c r="C4278" t="s">
        <v>11</v>
      </c>
      <c r="D4278" t="s">
        <v>322</v>
      </c>
      <c r="E4278" s="1">
        <v>42679</v>
      </c>
      <c r="F4278" s="1" t="str">
        <f>TEXT(Sales_tbl[[#This Row],[Order Date]],"MMM")</f>
        <v>Nov</v>
      </c>
      <c r="G4278" s="1" t="str">
        <f>TEXT(Sales_tbl[[#This Row],[Order Date]],"YYY")</f>
        <v>2016</v>
      </c>
      <c r="H4278" t="s">
        <v>13</v>
      </c>
      <c r="I4278">
        <v>4</v>
      </c>
      <c r="J4278" s="4">
        <v>12.42</v>
      </c>
      <c r="K4278" s="4">
        <v>49.68</v>
      </c>
    </row>
    <row r="4279" spans="1:11" x14ac:dyDescent="0.25">
      <c r="A4279" t="s">
        <v>30</v>
      </c>
      <c r="B4279" t="s">
        <v>14</v>
      </c>
      <c r="C4279" t="s">
        <v>11</v>
      </c>
      <c r="D4279" t="s">
        <v>307</v>
      </c>
      <c r="E4279" s="1">
        <v>42679</v>
      </c>
      <c r="F4279" s="1" t="str">
        <f>TEXT(Sales_tbl[[#This Row],[Order Date]],"MMM")</f>
        <v>Nov</v>
      </c>
      <c r="G4279" s="1" t="str">
        <f>TEXT(Sales_tbl[[#This Row],[Order Date]],"YYY")</f>
        <v>2016</v>
      </c>
      <c r="H4279" t="s">
        <v>24</v>
      </c>
      <c r="I4279">
        <v>9</v>
      </c>
      <c r="J4279" s="4">
        <v>17.829999999999998</v>
      </c>
      <c r="K4279" s="4">
        <v>160.46999999999997</v>
      </c>
    </row>
    <row r="4280" spans="1:11" x14ac:dyDescent="0.25">
      <c r="A4280" t="s">
        <v>25</v>
      </c>
      <c r="B4280" t="s">
        <v>34</v>
      </c>
      <c r="C4280" t="s">
        <v>18</v>
      </c>
      <c r="D4280" t="s">
        <v>391</v>
      </c>
      <c r="E4280" s="1">
        <v>42679</v>
      </c>
      <c r="F4280" s="1" t="str">
        <f>TEXT(Sales_tbl[[#This Row],[Order Date]],"MMM")</f>
        <v>Nov</v>
      </c>
      <c r="G4280" s="1" t="str">
        <f>TEXT(Sales_tbl[[#This Row],[Order Date]],"YYY")</f>
        <v>2016</v>
      </c>
      <c r="H4280" t="s">
        <v>13</v>
      </c>
      <c r="I4280">
        <v>2</v>
      </c>
      <c r="J4280" s="4">
        <v>12.42</v>
      </c>
      <c r="K4280" s="4">
        <v>24.84</v>
      </c>
    </row>
    <row r="4281" spans="1:11" x14ac:dyDescent="0.25">
      <c r="A4281" t="s">
        <v>46</v>
      </c>
      <c r="B4281" t="s">
        <v>10</v>
      </c>
      <c r="C4281" t="s">
        <v>11</v>
      </c>
      <c r="D4281" t="s">
        <v>136</v>
      </c>
      <c r="E4281" s="1">
        <v>42679</v>
      </c>
      <c r="F4281" s="1" t="str">
        <f>TEXT(Sales_tbl[[#This Row],[Order Date]],"MMM")</f>
        <v>Nov</v>
      </c>
      <c r="G4281" s="1" t="str">
        <f>TEXT(Sales_tbl[[#This Row],[Order Date]],"YYY")</f>
        <v>2016</v>
      </c>
      <c r="H4281" t="s">
        <v>13</v>
      </c>
      <c r="I4281">
        <v>9</v>
      </c>
      <c r="J4281" s="4">
        <v>12.42</v>
      </c>
      <c r="K4281" s="4">
        <v>111.78</v>
      </c>
    </row>
    <row r="4282" spans="1:11" x14ac:dyDescent="0.25">
      <c r="A4282" t="s">
        <v>46</v>
      </c>
      <c r="B4282" t="s">
        <v>14</v>
      </c>
      <c r="C4282" t="s">
        <v>11</v>
      </c>
      <c r="D4282" t="s">
        <v>538</v>
      </c>
      <c r="E4282" s="1">
        <v>42679</v>
      </c>
      <c r="F4282" s="1" t="str">
        <f>TEXT(Sales_tbl[[#This Row],[Order Date]],"MMM")</f>
        <v>Nov</v>
      </c>
      <c r="G4282" s="1" t="str">
        <f>TEXT(Sales_tbl[[#This Row],[Order Date]],"YYY")</f>
        <v>2016</v>
      </c>
      <c r="H4282" t="s">
        <v>27</v>
      </c>
      <c r="I4282">
        <v>10</v>
      </c>
      <c r="J4282" s="4">
        <v>53.35</v>
      </c>
      <c r="K4282" s="4">
        <v>533.5</v>
      </c>
    </row>
    <row r="4283" spans="1:11" x14ac:dyDescent="0.25">
      <c r="A4283" t="s">
        <v>25</v>
      </c>
      <c r="B4283" t="s">
        <v>17</v>
      </c>
      <c r="C4283" t="s">
        <v>18</v>
      </c>
      <c r="D4283" t="s">
        <v>513</v>
      </c>
      <c r="E4283" s="1">
        <v>42679</v>
      </c>
      <c r="F4283" s="1" t="str">
        <f>TEXT(Sales_tbl[[#This Row],[Order Date]],"MMM")</f>
        <v>Nov</v>
      </c>
      <c r="G4283" s="1" t="str">
        <f>TEXT(Sales_tbl[[#This Row],[Order Date]],"YYY")</f>
        <v>2016</v>
      </c>
      <c r="H4283" t="s">
        <v>13</v>
      </c>
      <c r="I4283">
        <v>6</v>
      </c>
      <c r="J4283" s="4">
        <v>12.42</v>
      </c>
      <c r="K4283" s="4">
        <v>74.52</v>
      </c>
    </row>
    <row r="4284" spans="1:11" x14ac:dyDescent="0.25">
      <c r="A4284" t="s">
        <v>30</v>
      </c>
      <c r="B4284" t="s">
        <v>14</v>
      </c>
      <c r="C4284" t="s">
        <v>11</v>
      </c>
      <c r="D4284" t="s">
        <v>223</v>
      </c>
      <c r="E4284" s="1">
        <v>42679</v>
      </c>
      <c r="F4284" s="1" t="str">
        <f>TEXT(Sales_tbl[[#This Row],[Order Date]],"MMM")</f>
        <v>Nov</v>
      </c>
      <c r="G4284" s="1" t="str">
        <f>TEXT(Sales_tbl[[#This Row],[Order Date]],"YYY")</f>
        <v>2016</v>
      </c>
      <c r="H4284" t="s">
        <v>20</v>
      </c>
      <c r="I4284">
        <v>10</v>
      </c>
      <c r="J4284" s="4">
        <v>16.32</v>
      </c>
      <c r="K4284" s="4">
        <v>163.19999999999999</v>
      </c>
    </row>
    <row r="4285" spans="1:11" x14ac:dyDescent="0.25">
      <c r="A4285" t="s">
        <v>9</v>
      </c>
      <c r="B4285" t="s">
        <v>14</v>
      </c>
      <c r="C4285" t="s">
        <v>11</v>
      </c>
      <c r="D4285" t="s">
        <v>200</v>
      </c>
      <c r="E4285" s="1">
        <v>42680</v>
      </c>
      <c r="F4285" s="1" t="str">
        <f>TEXT(Sales_tbl[[#This Row],[Order Date]],"MMM")</f>
        <v>Nov</v>
      </c>
      <c r="G4285" s="1" t="str">
        <f>TEXT(Sales_tbl[[#This Row],[Order Date]],"YYY")</f>
        <v>2016</v>
      </c>
      <c r="H4285" t="s">
        <v>20</v>
      </c>
      <c r="I4285">
        <v>10</v>
      </c>
      <c r="J4285" s="4">
        <v>16.32</v>
      </c>
      <c r="K4285" s="4">
        <v>163.19999999999999</v>
      </c>
    </row>
    <row r="4286" spans="1:11" x14ac:dyDescent="0.25">
      <c r="A4286" t="s">
        <v>9</v>
      </c>
      <c r="B4286" t="s">
        <v>14</v>
      </c>
      <c r="C4286" t="s">
        <v>11</v>
      </c>
      <c r="D4286" t="s">
        <v>461</v>
      </c>
      <c r="E4286" s="1">
        <v>42680</v>
      </c>
      <c r="F4286" s="1" t="str">
        <f>TEXT(Sales_tbl[[#This Row],[Order Date]],"MMM")</f>
        <v>Nov</v>
      </c>
      <c r="G4286" s="1" t="str">
        <f>TEXT(Sales_tbl[[#This Row],[Order Date]],"YYY")</f>
        <v>2016</v>
      </c>
      <c r="H4286" t="s">
        <v>24</v>
      </c>
      <c r="I4286">
        <v>9</v>
      </c>
      <c r="J4286" s="4">
        <v>17.829999999999998</v>
      </c>
      <c r="K4286" s="4">
        <v>160.46999999999997</v>
      </c>
    </row>
    <row r="4287" spans="1:11" x14ac:dyDescent="0.25">
      <c r="A4287" t="s">
        <v>25</v>
      </c>
      <c r="B4287" t="s">
        <v>34</v>
      </c>
      <c r="C4287" t="s">
        <v>18</v>
      </c>
      <c r="D4287" t="s">
        <v>166</v>
      </c>
      <c r="E4287" s="1">
        <v>42680</v>
      </c>
      <c r="F4287" s="1" t="str">
        <f>TEXT(Sales_tbl[[#This Row],[Order Date]],"MMM")</f>
        <v>Nov</v>
      </c>
      <c r="G4287" s="1" t="str">
        <f>TEXT(Sales_tbl[[#This Row],[Order Date]],"YYY")</f>
        <v>2016</v>
      </c>
      <c r="H4287" t="s">
        <v>13</v>
      </c>
      <c r="I4287">
        <v>6</v>
      </c>
      <c r="J4287" s="4">
        <v>12.42</v>
      </c>
      <c r="K4287" s="4">
        <v>74.52</v>
      </c>
    </row>
    <row r="4288" spans="1:11" x14ac:dyDescent="0.25">
      <c r="A4288" t="s">
        <v>25</v>
      </c>
      <c r="B4288" t="s">
        <v>17</v>
      </c>
      <c r="C4288" t="s">
        <v>18</v>
      </c>
      <c r="D4288" t="s">
        <v>481</v>
      </c>
      <c r="E4288" s="1">
        <v>42680</v>
      </c>
      <c r="F4288" s="1" t="str">
        <f>TEXT(Sales_tbl[[#This Row],[Order Date]],"MMM")</f>
        <v>Nov</v>
      </c>
      <c r="G4288" s="1" t="str">
        <f>TEXT(Sales_tbl[[#This Row],[Order Date]],"YYY")</f>
        <v>2016</v>
      </c>
      <c r="H4288" t="s">
        <v>24</v>
      </c>
      <c r="I4288">
        <v>2</v>
      </c>
      <c r="J4288" s="4">
        <v>17.829999999999998</v>
      </c>
      <c r="K4288" s="4">
        <v>35.659999999999997</v>
      </c>
    </row>
    <row r="4289" spans="1:11" x14ac:dyDescent="0.25">
      <c r="A4289" t="s">
        <v>16</v>
      </c>
      <c r="B4289" t="s">
        <v>34</v>
      </c>
      <c r="C4289" t="s">
        <v>18</v>
      </c>
      <c r="D4289" t="s">
        <v>317</v>
      </c>
      <c r="E4289" s="1">
        <v>42680</v>
      </c>
      <c r="F4289" s="1" t="str">
        <f>TEXT(Sales_tbl[[#This Row],[Order Date]],"MMM")</f>
        <v>Nov</v>
      </c>
      <c r="G4289" s="1" t="str">
        <f>TEXT(Sales_tbl[[#This Row],[Order Date]],"YYY")</f>
        <v>2016</v>
      </c>
      <c r="H4289" t="s">
        <v>13</v>
      </c>
      <c r="I4289">
        <v>2</v>
      </c>
      <c r="J4289" s="4">
        <v>12.42</v>
      </c>
      <c r="K4289" s="4">
        <v>24.84</v>
      </c>
    </row>
    <row r="4290" spans="1:11" x14ac:dyDescent="0.25">
      <c r="A4290" t="s">
        <v>9</v>
      </c>
      <c r="B4290" t="s">
        <v>14</v>
      </c>
      <c r="C4290" t="s">
        <v>11</v>
      </c>
      <c r="D4290" t="s">
        <v>196</v>
      </c>
      <c r="E4290" s="1">
        <v>42680</v>
      </c>
      <c r="F4290" s="1" t="str">
        <f>TEXT(Sales_tbl[[#This Row],[Order Date]],"MMM")</f>
        <v>Nov</v>
      </c>
      <c r="G4290" s="1" t="str">
        <f>TEXT(Sales_tbl[[#This Row],[Order Date]],"YYY")</f>
        <v>2016</v>
      </c>
      <c r="H4290" t="s">
        <v>27</v>
      </c>
      <c r="I4290">
        <v>9</v>
      </c>
      <c r="J4290" s="4">
        <v>53.35</v>
      </c>
      <c r="K4290" s="4">
        <v>480.15000000000003</v>
      </c>
    </row>
    <row r="4291" spans="1:11" x14ac:dyDescent="0.25">
      <c r="A4291" t="s">
        <v>16</v>
      </c>
      <c r="B4291" t="s">
        <v>17</v>
      </c>
      <c r="C4291" t="s">
        <v>18</v>
      </c>
      <c r="D4291" t="s">
        <v>174</v>
      </c>
      <c r="E4291" s="1">
        <v>42680</v>
      </c>
      <c r="F4291" s="1" t="str">
        <f>TEXT(Sales_tbl[[#This Row],[Order Date]],"MMM")</f>
        <v>Nov</v>
      </c>
      <c r="G4291" s="1" t="str">
        <f>TEXT(Sales_tbl[[#This Row],[Order Date]],"YYY")</f>
        <v>2016</v>
      </c>
      <c r="H4291" t="s">
        <v>27</v>
      </c>
      <c r="I4291">
        <v>9</v>
      </c>
      <c r="J4291" s="4">
        <v>53.35</v>
      </c>
      <c r="K4291" s="4">
        <v>480.15000000000003</v>
      </c>
    </row>
    <row r="4292" spans="1:11" x14ac:dyDescent="0.25">
      <c r="A4292" t="s">
        <v>30</v>
      </c>
      <c r="B4292" t="s">
        <v>10</v>
      </c>
      <c r="C4292" t="s">
        <v>11</v>
      </c>
      <c r="D4292" t="s">
        <v>72</v>
      </c>
      <c r="E4292" s="1">
        <v>42680</v>
      </c>
      <c r="F4292" s="1" t="str">
        <f>TEXT(Sales_tbl[[#This Row],[Order Date]],"MMM")</f>
        <v>Nov</v>
      </c>
      <c r="G4292" s="1" t="str">
        <f>TEXT(Sales_tbl[[#This Row],[Order Date]],"YYY")</f>
        <v>2016</v>
      </c>
      <c r="H4292" t="s">
        <v>13</v>
      </c>
      <c r="I4292">
        <v>2</v>
      </c>
      <c r="J4292" s="4">
        <v>12.42</v>
      </c>
      <c r="K4292" s="4">
        <v>24.84</v>
      </c>
    </row>
    <row r="4293" spans="1:11" x14ac:dyDescent="0.25">
      <c r="A4293" t="s">
        <v>16</v>
      </c>
      <c r="B4293" t="s">
        <v>17</v>
      </c>
      <c r="C4293" t="s">
        <v>18</v>
      </c>
      <c r="D4293" t="s">
        <v>222</v>
      </c>
      <c r="E4293" s="1">
        <v>42680</v>
      </c>
      <c r="F4293" s="1" t="str">
        <f>TEXT(Sales_tbl[[#This Row],[Order Date]],"MMM")</f>
        <v>Nov</v>
      </c>
      <c r="G4293" s="1" t="str">
        <f>TEXT(Sales_tbl[[#This Row],[Order Date]],"YYY")</f>
        <v>2016</v>
      </c>
      <c r="H4293" t="s">
        <v>27</v>
      </c>
      <c r="I4293">
        <v>5</v>
      </c>
      <c r="J4293" s="4">
        <v>53.35</v>
      </c>
      <c r="K4293" s="4">
        <v>266.75</v>
      </c>
    </row>
    <row r="4294" spans="1:11" x14ac:dyDescent="0.25">
      <c r="A4294" t="s">
        <v>9</v>
      </c>
      <c r="B4294" t="s">
        <v>10</v>
      </c>
      <c r="C4294" t="s">
        <v>11</v>
      </c>
      <c r="D4294" t="s">
        <v>265</v>
      </c>
      <c r="E4294" s="1">
        <v>42680</v>
      </c>
      <c r="F4294" s="1" t="str">
        <f>TEXT(Sales_tbl[[#This Row],[Order Date]],"MMM")</f>
        <v>Nov</v>
      </c>
      <c r="G4294" s="1" t="str">
        <f>TEXT(Sales_tbl[[#This Row],[Order Date]],"YYY")</f>
        <v>2016</v>
      </c>
      <c r="H4294" t="s">
        <v>13</v>
      </c>
      <c r="I4294">
        <v>8</v>
      </c>
      <c r="J4294" s="4">
        <v>12.42</v>
      </c>
      <c r="K4294" s="4">
        <v>99.36</v>
      </c>
    </row>
    <row r="4295" spans="1:11" x14ac:dyDescent="0.25">
      <c r="A4295" t="s">
        <v>46</v>
      </c>
      <c r="B4295" t="s">
        <v>21</v>
      </c>
      <c r="C4295" t="s">
        <v>11</v>
      </c>
      <c r="D4295" t="s">
        <v>23</v>
      </c>
      <c r="E4295" s="1">
        <v>42680</v>
      </c>
      <c r="F4295" s="1" t="str">
        <f>TEXT(Sales_tbl[[#This Row],[Order Date]],"MMM")</f>
        <v>Nov</v>
      </c>
      <c r="G4295" s="1" t="str">
        <f>TEXT(Sales_tbl[[#This Row],[Order Date]],"YYY")</f>
        <v>2016</v>
      </c>
      <c r="H4295" t="s">
        <v>13</v>
      </c>
      <c r="I4295">
        <v>6</v>
      </c>
      <c r="J4295" s="4">
        <v>12.42</v>
      </c>
      <c r="K4295" s="4">
        <v>74.52</v>
      </c>
    </row>
    <row r="4296" spans="1:11" x14ac:dyDescent="0.25">
      <c r="A4296" t="s">
        <v>25</v>
      </c>
      <c r="B4296" t="s">
        <v>34</v>
      </c>
      <c r="C4296" t="s">
        <v>18</v>
      </c>
      <c r="D4296" t="s">
        <v>270</v>
      </c>
      <c r="E4296" s="1">
        <v>42680</v>
      </c>
      <c r="F4296" s="1" t="str">
        <f>TEXT(Sales_tbl[[#This Row],[Order Date]],"MMM")</f>
        <v>Nov</v>
      </c>
      <c r="G4296" s="1" t="str">
        <f>TEXT(Sales_tbl[[#This Row],[Order Date]],"YYY")</f>
        <v>2016</v>
      </c>
      <c r="H4296" t="s">
        <v>13</v>
      </c>
      <c r="I4296">
        <v>5</v>
      </c>
      <c r="J4296" s="4">
        <v>12.42</v>
      </c>
      <c r="K4296" s="4">
        <v>62.1</v>
      </c>
    </row>
    <row r="4297" spans="1:11" x14ac:dyDescent="0.25">
      <c r="A4297" t="s">
        <v>30</v>
      </c>
      <c r="B4297" t="s">
        <v>14</v>
      </c>
      <c r="C4297" t="s">
        <v>11</v>
      </c>
      <c r="D4297" t="s">
        <v>84</v>
      </c>
      <c r="E4297" s="1">
        <v>42680</v>
      </c>
      <c r="F4297" s="1" t="str">
        <f>TEXT(Sales_tbl[[#This Row],[Order Date]],"MMM")</f>
        <v>Nov</v>
      </c>
      <c r="G4297" s="1" t="str">
        <f>TEXT(Sales_tbl[[#This Row],[Order Date]],"YYY")</f>
        <v>2016</v>
      </c>
      <c r="H4297" t="s">
        <v>13</v>
      </c>
      <c r="I4297">
        <v>8</v>
      </c>
      <c r="J4297" s="4">
        <v>12.42</v>
      </c>
      <c r="K4297" s="4">
        <v>99.36</v>
      </c>
    </row>
    <row r="4298" spans="1:11" x14ac:dyDescent="0.25">
      <c r="A4298" t="s">
        <v>9</v>
      </c>
      <c r="B4298" t="s">
        <v>68</v>
      </c>
      <c r="C4298" t="s">
        <v>11</v>
      </c>
      <c r="D4298" t="s">
        <v>386</v>
      </c>
      <c r="E4298" s="1">
        <v>42680</v>
      </c>
      <c r="F4298" s="1" t="str">
        <f>TEXT(Sales_tbl[[#This Row],[Order Date]],"MMM")</f>
        <v>Nov</v>
      </c>
      <c r="G4298" s="1" t="str">
        <f>TEXT(Sales_tbl[[#This Row],[Order Date]],"YYY")</f>
        <v>2016</v>
      </c>
      <c r="H4298" t="s">
        <v>20</v>
      </c>
      <c r="I4298">
        <v>5</v>
      </c>
      <c r="J4298" s="4">
        <v>16.32</v>
      </c>
      <c r="K4298" s="4">
        <v>81.599999999999994</v>
      </c>
    </row>
    <row r="4299" spans="1:11" x14ac:dyDescent="0.25">
      <c r="A4299" t="s">
        <v>16</v>
      </c>
      <c r="B4299" t="s">
        <v>122</v>
      </c>
      <c r="C4299" t="s">
        <v>18</v>
      </c>
      <c r="D4299" t="s">
        <v>152</v>
      </c>
      <c r="E4299" s="1">
        <v>42680</v>
      </c>
      <c r="F4299" s="1" t="str">
        <f>TEXT(Sales_tbl[[#This Row],[Order Date]],"MMM")</f>
        <v>Nov</v>
      </c>
      <c r="G4299" s="1" t="str">
        <f>TEXT(Sales_tbl[[#This Row],[Order Date]],"YYY")</f>
        <v>2016</v>
      </c>
      <c r="H4299" t="s">
        <v>24</v>
      </c>
      <c r="I4299">
        <v>7</v>
      </c>
      <c r="J4299" s="4">
        <v>17.829999999999998</v>
      </c>
      <c r="K4299" s="4">
        <v>124.80999999999999</v>
      </c>
    </row>
    <row r="4300" spans="1:11" x14ac:dyDescent="0.25">
      <c r="A4300" t="s">
        <v>9</v>
      </c>
      <c r="B4300" t="s">
        <v>10</v>
      </c>
      <c r="C4300" t="s">
        <v>11</v>
      </c>
      <c r="D4300" t="s">
        <v>213</v>
      </c>
      <c r="E4300" s="1">
        <v>42680</v>
      </c>
      <c r="F4300" s="1" t="str">
        <f>TEXT(Sales_tbl[[#This Row],[Order Date]],"MMM")</f>
        <v>Nov</v>
      </c>
      <c r="G4300" s="1" t="str">
        <f>TEXT(Sales_tbl[[#This Row],[Order Date]],"YYY")</f>
        <v>2016</v>
      </c>
      <c r="H4300" t="s">
        <v>27</v>
      </c>
      <c r="I4300">
        <v>4</v>
      </c>
      <c r="J4300" s="4">
        <v>53.35</v>
      </c>
      <c r="K4300" s="4">
        <v>213.4</v>
      </c>
    </row>
    <row r="4301" spans="1:11" x14ac:dyDescent="0.25">
      <c r="A4301" t="s">
        <v>9</v>
      </c>
      <c r="B4301" t="s">
        <v>14</v>
      </c>
      <c r="C4301" t="s">
        <v>11</v>
      </c>
      <c r="D4301" t="s">
        <v>83</v>
      </c>
      <c r="E4301" s="1">
        <v>42680</v>
      </c>
      <c r="F4301" s="1" t="str">
        <f>TEXT(Sales_tbl[[#This Row],[Order Date]],"MMM")</f>
        <v>Nov</v>
      </c>
      <c r="G4301" s="1" t="str">
        <f>TEXT(Sales_tbl[[#This Row],[Order Date]],"YYY")</f>
        <v>2016</v>
      </c>
      <c r="H4301" t="s">
        <v>13</v>
      </c>
      <c r="I4301">
        <v>2</v>
      </c>
      <c r="J4301" s="4">
        <v>12.42</v>
      </c>
      <c r="K4301" s="4">
        <v>24.84</v>
      </c>
    </row>
    <row r="4302" spans="1:11" x14ac:dyDescent="0.25">
      <c r="A4302" t="s">
        <v>16</v>
      </c>
      <c r="B4302" t="s">
        <v>122</v>
      </c>
      <c r="C4302" t="s">
        <v>18</v>
      </c>
      <c r="D4302" t="s">
        <v>476</v>
      </c>
      <c r="E4302" s="1">
        <v>42680</v>
      </c>
      <c r="F4302" s="1" t="str">
        <f>TEXT(Sales_tbl[[#This Row],[Order Date]],"MMM")</f>
        <v>Nov</v>
      </c>
      <c r="G4302" s="1" t="str">
        <f>TEXT(Sales_tbl[[#This Row],[Order Date]],"YYY")</f>
        <v>2016</v>
      </c>
      <c r="H4302" t="s">
        <v>13</v>
      </c>
      <c r="I4302">
        <v>3</v>
      </c>
      <c r="J4302" s="4">
        <v>12.42</v>
      </c>
      <c r="K4302" s="4">
        <v>37.26</v>
      </c>
    </row>
    <row r="4303" spans="1:11" x14ac:dyDescent="0.25">
      <c r="A4303" t="s">
        <v>46</v>
      </c>
      <c r="B4303" t="s">
        <v>10</v>
      </c>
      <c r="C4303" t="s">
        <v>11</v>
      </c>
      <c r="D4303" t="s">
        <v>308</v>
      </c>
      <c r="E4303" s="1">
        <v>42680</v>
      </c>
      <c r="F4303" s="1" t="str">
        <f>TEXT(Sales_tbl[[#This Row],[Order Date]],"MMM")</f>
        <v>Nov</v>
      </c>
      <c r="G4303" s="1" t="str">
        <f>TEXT(Sales_tbl[[#This Row],[Order Date]],"YYY")</f>
        <v>2016</v>
      </c>
      <c r="H4303" t="s">
        <v>13</v>
      </c>
      <c r="I4303">
        <v>1</v>
      </c>
      <c r="J4303" s="4">
        <v>12.42</v>
      </c>
      <c r="K4303" s="4">
        <v>12.42</v>
      </c>
    </row>
    <row r="4304" spans="1:11" x14ac:dyDescent="0.25">
      <c r="A4304" t="s">
        <v>25</v>
      </c>
      <c r="B4304" t="s">
        <v>17</v>
      </c>
      <c r="C4304" t="s">
        <v>18</v>
      </c>
      <c r="D4304" t="s">
        <v>150</v>
      </c>
      <c r="E4304" s="1">
        <v>42680</v>
      </c>
      <c r="F4304" s="1" t="str">
        <f>TEXT(Sales_tbl[[#This Row],[Order Date]],"MMM")</f>
        <v>Nov</v>
      </c>
      <c r="G4304" s="1" t="str">
        <f>TEXT(Sales_tbl[[#This Row],[Order Date]],"YYY")</f>
        <v>2016</v>
      </c>
      <c r="H4304" t="s">
        <v>13</v>
      </c>
      <c r="I4304">
        <v>8</v>
      </c>
      <c r="J4304" s="4">
        <v>12.42</v>
      </c>
      <c r="K4304" s="4">
        <v>99.36</v>
      </c>
    </row>
    <row r="4305" spans="1:11" x14ac:dyDescent="0.25">
      <c r="A4305" t="s">
        <v>25</v>
      </c>
      <c r="B4305" t="s">
        <v>17</v>
      </c>
      <c r="C4305" t="s">
        <v>18</v>
      </c>
      <c r="D4305" t="s">
        <v>403</v>
      </c>
      <c r="E4305" s="1">
        <v>42680</v>
      </c>
      <c r="F4305" s="1" t="str">
        <f>TEXT(Sales_tbl[[#This Row],[Order Date]],"MMM")</f>
        <v>Nov</v>
      </c>
      <c r="G4305" s="1" t="str">
        <f>TEXT(Sales_tbl[[#This Row],[Order Date]],"YYY")</f>
        <v>2016</v>
      </c>
      <c r="H4305" t="s">
        <v>13</v>
      </c>
      <c r="I4305">
        <v>1</v>
      </c>
      <c r="J4305" s="4">
        <v>12.42</v>
      </c>
      <c r="K4305" s="4">
        <v>12.42</v>
      </c>
    </row>
    <row r="4306" spans="1:11" x14ac:dyDescent="0.25">
      <c r="A4306" t="s">
        <v>9</v>
      </c>
      <c r="B4306" t="s">
        <v>68</v>
      </c>
      <c r="C4306" t="s">
        <v>11</v>
      </c>
      <c r="D4306" t="s">
        <v>361</v>
      </c>
      <c r="E4306" s="1">
        <v>42680</v>
      </c>
      <c r="F4306" s="1" t="str">
        <f>TEXT(Sales_tbl[[#This Row],[Order Date]],"MMM")</f>
        <v>Nov</v>
      </c>
      <c r="G4306" s="1" t="str">
        <f>TEXT(Sales_tbl[[#This Row],[Order Date]],"YYY")</f>
        <v>2016</v>
      </c>
      <c r="H4306" t="s">
        <v>24</v>
      </c>
      <c r="I4306">
        <v>4</v>
      </c>
      <c r="J4306" s="4">
        <v>17.829999999999998</v>
      </c>
      <c r="K4306" s="4">
        <v>71.319999999999993</v>
      </c>
    </row>
    <row r="4307" spans="1:11" x14ac:dyDescent="0.25">
      <c r="A4307" t="s">
        <v>25</v>
      </c>
      <c r="B4307" t="s">
        <v>17</v>
      </c>
      <c r="C4307" t="s">
        <v>18</v>
      </c>
      <c r="D4307" t="s">
        <v>218</v>
      </c>
      <c r="E4307" s="1">
        <v>42680</v>
      </c>
      <c r="F4307" s="1" t="str">
        <f>TEXT(Sales_tbl[[#This Row],[Order Date]],"MMM")</f>
        <v>Nov</v>
      </c>
      <c r="G4307" s="1" t="str">
        <f>TEXT(Sales_tbl[[#This Row],[Order Date]],"YYY")</f>
        <v>2016</v>
      </c>
      <c r="H4307" t="s">
        <v>27</v>
      </c>
      <c r="I4307">
        <v>10</v>
      </c>
      <c r="J4307" s="4">
        <v>53.35</v>
      </c>
      <c r="K4307" s="4">
        <v>533.5</v>
      </c>
    </row>
    <row r="4308" spans="1:11" x14ac:dyDescent="0.25">
      <c r="A4308" t="s">
        <v>30</v>
      </c>
      <c r="B4308" t="s">
        <v>14</v>
      </c>
      <c r="C4308" t="s">
        <v>11</v>
      </c>
      <c r="D4308" t="s">
        <v>28</v>
      </c>
      <c r="E4308" s="1">
        <v>42680</v>
      </c>
      <c r="F4308" s="1" t="str">
        <f>TEXT(Sales_tbl[[#This Row],[Order Date]],"MMM")</f>
        <v>Nov</v>
      </c>
      <c r="G4308" s="1" t="str">
        <f>TEXT(Sales_tbl[[#This Row],[Order Date]],"YYY")</f>
        <v>2016</v>
      </c>
      <c r="H4308" t="s">
        <v>13</v>
      </c>
      <c r="I4308">
        <v>5</v>
      </c>
      <c r="J4308" s="4">
        <v>12.42</v>
      </c>
      <c r="K4308" s="4">
        <v>62.1</v>
      </c>
    </row>
    <row r="4309" spans="1:11" x14ac:dyDescent="0.25">
      <c r="A4309" t="s">
        <v>30</v>
      </c>
      <c r="B4309" t="s">
        <v>14</v>
      </c>
      <c r="C4309" t="s">
        <v>11</v>
      </c>
      <c r="D4309" t="s">
        <v>364</v>
      </c>
      <c r="E4309" s="1">
        <v>42680</v>
      </c>
      <c r="F4309" s="1" t="str">
        <f>TEXT(Sales_tbl[[#This Row],[Order Date]],"MMM")</f>
        <v>Nov</v>
      </c>
      <c r="G4309" s="1" t="str">
        <f>TEXT(Sales_tbl[[#This Row],[Order Date]],"YYY")</f>
        <v>2016</v>
      </c>
      <c r="H4309" t="s">
        <v>27</v>
      </c>
      <c r="I4309">
        <v>4</v>
      </c>
      <c r="J4309" s="4">
        <v>53.35</v>
      </c>
      <c r="K4309" s="4">
        <v>213.4</v>
      </c>
    </row>
    <row r="4310" spans="1:11" x14ac:dyDescent="0.25">
      <c r="A4310" t="s">
        <v>25</v>
      </c>
      <c r="B4310" t="s">
        <v>52</v>
      </c>
      <c r="C4310" t="s">
        <v>18</v>
      </c>
      <c r="D4310" t="s">
        <v>302</v>
      </c>
      <c r="E4310" s="1">
        <v>42680</v>
      </c>
      <c r="F4310" s="1" t="str">
        <f>TEXT(Sales_tbl[[#This Row],[Order Date]],"MMM")</f>
        <v>Nov</v>
      </c>
      <c r="G4310" s="1" t="str">
        <f>TEXT(Sales_tbl[[#This Row],[Order Date]],"YYY")</f>
        <v>2016</v>
      </c>
      <c r="H4310" t="s">
        <v>27</v>
      </c>
      <c r="I4310">
        <v>5</v>
      </c>
      <c r="J4310" s="4">
        <v>53.35</v>
      </c>
      <c r="K4310" s="4">
        <v>266.75</v>
      </c>
    </row>
    <row r="4311" spans="1:11" x14ac:dyDescent="0.25">
      <c r="A4311" t="s">
        <v>9</v>
      </c>
      <c r="B4311" t="s">
        <v>10</v>
      </c>
      <c r="C4311" t="s">
        <v>11</v>
      </c>
      <c r="D4311" t="s">
        <v>102</v>
      </c>
      <c r="E4311" s="1">
        <v>42681</v>
      </c>
      <c r="F4311" s="1" t="str">
        <f>TEXT(Sales_tbl[[#This Row],[Order Date]],"MMM")</f>
        <v>Nov</v>
      </c>
      <c r="G4311" s="1" t="str">
        <f>TEXT(Sales_tbl[[#This Row],[Order Date]],"YYY")</f>
        <v>2016</v>
      </c>
      <c r="H4311" t="s">
        <v>13</v>
      </c>
      <c r="I4311">
        <v>3</v>
      </c>
      <c r="J4311" s="4">
        <v>12.42</v>
      </c>
      <c r="K4311" s="4">
        <v>37.26</v>
      </c>
    </row>
    <row r="4312" spans="1:11" x14ac:dyDescent="0.25">
      <c r="A4312" t="s">
        <v>46</v>
      </c>
      <c r="B4312" t="s">
        <v>21</v>
      </c>
      <c r="C4312" t="s">
        <v>11</v>
      </c>
      <c r="D4312" t="s">
        <v>383</v>
      </c>
      <c r="E4312" s="1">
        <v>42681</v>
      </c>
      <c r="F4312" s="1" t="str">
        <f>TEXT(Sales_tbl[[#This Row],[Order Date]],"MMM")</f>
        <v>Nov</v>
      </c>
      <c r="G4312" s="1" t="str">
        <f>TEXT(Sales_tbl[[#This Row],[Order Date]],"YYY")</f>
        <v>2016</v>
      </c>
      <c r="H4312" t="s">
        <v>20</v>
      </c>
      <c r="I4312">
        <v>4</v>
      </c>
      <c r="J4312" s="4">
        <v>16.32</v>
      </c>
      <c r="K4312" s="4">
        <v>65.28</v>
      </c>
    </row>
    <row r="4313" spans="1:11" x14ac:dyDescent="0.25">
      <c r="A4313" t="s">
        <v>9</v>
      </c>
      <c r="B4313" t="s">
        <v>14</v>
      </c>
      <c r="C4313" t="s">
        <v>11</v>
      </c>
      <c r="D4313" t="s">
        <v>38</v>
      </c>
      <c r="E4313" s="1">
        <v>42681</v>
      </c>
      <c r="F4313" s="1" t="str">
        <f>TEXT(Sales_tbl[[#This Row],[Order Date]],"MMM")</f>
        <v>Nov</v>
      </c>
      <c r="G4313" s="1" t="str">
        <f>TEXT(Sales_tbl[[#This Row],[Order Date]],"YYY")</f>
        <v>2016</v>
      </c>
      <c r="H4313" t="s">
        <v>27</v>
      </c>
      <c r="I4313">
        <v>2</v>
      </c>
      <c r="J4313" s="4">
        <v>53.35</v>
      </c>
      <c r="K4313" s="4">
        <v>106.7</v>
      </c>
    </row>
    <row r="4314" spans="1:11" x14ac:dyDescent="0.25">
      <c r="A4314" t="s">
        <v>9</v>
      </c>
      <c r="B4314" t="s">
        <v>68</v>
      </c>
      <c r="C4314" t="s">
        <v>11</v>
      </c>
      <c r="D4314" t="s">
        <v>240</v>
      </c>
      <c r="E4314" s="1">
        <v>42681</v>
      </c>
      <c r="F4314" s="1" t="str">
        <f>TEXT(Sales_tbl[[#This Row],[Order Date]],"MMM")</f>
        <v>Nov</v>
      </c>
      <c r="G4314" s="1" t="str">
        <f>TEXT(Sales_tbl[[#This Row],[Order Date]],"YYY")</f>
        <v>2016</v>
      </c>
      <c r="H4314" t="s">
        <v>13</v>
      </c>
      <c r="I4314">
        <v>2</v>
      </c>
      <c r="J4314" s="4">
        <v>12.42</v>
      </c>
      <c r="K4314" s="4">
        <v>24.84</v>
      </c>
    </row>
    <row r="4315" spans="1:11" x14ac:dyDescent="0.25">
      <c r="A4315" t="s">
        <v>9</v>
      </c>
      <c r="B4315" t="s">
        <v>10</v>
      </c>
      <c r="C4315" t="s">
        <v>11</v>
      </c>
      <c r="D4315" t="s">
        <v>491</v>
      </c>
      <c r="E4315" s="1">
        <v>42681</v>
      </c>
      <c r="F4315" s="1" t="str">
        <f>TEXT(Sales_tbl[[#This Row],[Order Date]],"MMM")</f>
        <v>Nov</v>
      </c>
      <c r="G4315" s="1" t="str">
        <f>TEXT(Sales_tbl[[#This Row],[Order Date]],"YYY")</f>
        <v>2016</v>
      </c>
      <c r="H4315" t="s">
        <v>27</v>
      </c>
      <c r="I4315">
        <v>10</v>
      </c>
      <c r="J4315" s="4">
        <v>53.35</v>
      </c>
      <c r="K4315" s="4">
        <v>533.5</v>
      </c>
    </row>
    <row r="4316" spans="1:11" x14ac:dyDescent="0.25">
      <c r="A4316" t="s">
        <v>30</v>
      </c>
      <c r="B4316" t="s">
        <v>10</v>
      </c>
      <c r="C4316" t="s">
        <v>11</v>
      </c>
      <c r="D4316" t="s">
        <v>193</v>
      </c>
      <c r="E4316" s="1">
        <v>42681</v>
      </c>
      <c r="F4316" s="1" t="str">
        <f>TEXT(Sales_tbl[[#This Row],[Order Date]],"MMM")</f>
        <v>Nov</v>
      </c>
      <c r="G4316" s="1" t="str">
        <f>TEXT(Sales_tbl[[#This Row],[Order Date]],"YYY")</f>
        <v>2016</v>
      </c>
      <c r="H4316" t="s">
        <v>27</v>
      </c>
      <c r="I4316">
        <v>8</v>
      </c>
      <c r="J4316" s="4">
        <v>53.35</v>
      </c>
      <c r="K4316" s="4">
        <v>426.8</v>
      </c>
    </row>
    <row r="4317" spans="1:11" x14ac:dyDescent="0.25">
      <c r="A4317" t="s">
        <v>16</v>
      </c>
      <c r="B4317" t="s">
        <v>34</v>
      </c>
      <c r="C4317" t="s">
        <v>18</v>
      </c>
      <c r="D4317" t="s">
        <v>116</v>
      </c>
      <c r="E4317" s="1">
        <v>42681</v>
      </c>
      <c r="F4317" s="1" t="str">
        <f>TEXT(Sales_tbl[[#This Row],[Order Date]],"MMM")</f>
        <v>Nov</v>
      </c>
      <c r="G4317" s="1" t="str">
        <f>TEXT(Sales_tbl[[#This Row],[Order Date]],"YYY")</f>
        <v>2016</v>
      </c>
      <c r="H4317" t="s">
        <v>13</v>
      </c>
      <c r="I4317">
        <v>1</v>
      </c>
      <c r="J4317" s="4">
        <v>12.42</v>
      </c>
      <c r="K4317" s="4">
        <v>12.42</v>
      </c>
    </row>
    <row r="4318" spans="1:11" x14ac:dyDescent="0.25">
      <c r="A4318" t="s">
        <v>9</v>
      </c>
      <c r="B4318" t="s">
        <v>14</v>
      </c>
      <c r="C4318" t="s">
        <v>11</v>
      </c>
      <c r="D4318" t="s">
        <v>321</v>
      </c>
      <c r="E4318" s="1">
        <v>42681</v>
      </c>
      <c r="F4318" s="1" t="str">
        <f>TEXT(Sales_tbl[[#This Row],[Order Date]],"MMM")</f>
        <v>Nov</v>
      </c>
      <c r="G4318" s="1" t="str">
        <f>TEXT(Sales_tbl[[#This Row],[Order Date]],"YYY")</f>
        <v>2016</v>
      </c>
      <c r="H4318" t="s">
        <v>13</v>
      </c>
      <c r="I4318">
        <v>4</v>
      </c>
      <c r="J4318" s="4">
        <v>12.42</v>
      </c>
      <c r="K4318" s="4">
        <v>49.68</v>
      </c>
    </row>
    <row r="4319" spans="1:11" x14ac:dyDescent="0.25">
      <c r="A4319" t="s">
        <v>30</v>
      </c>
      <c r="B4319" t="s">
        <v>14</v>
      </c>
      <c r="C4319" t="s">
        <v>11</v>
      </c>
      <c r="D4319" t="s">
        <v>427</v>
      </c>
      <c r="E4319" s="1">
        <v>42681</v>
      </c>
      <c r="F4319" s="1" t="str">
        <f>TEXT(Sales_tbl[[#This Row],[Order Date]],"MMM")</f>
        <v>Nov</v>
      </c>
      <c r="G4319" s="1" t="str">
        <f>TEXT(Sales_tbl[[#This Row],[Order Date]],"YYY")</f>
        <v>2016</v>
      </c>
      <c r="H4319" t="s">
        <v>27</v>
      </c>
      <c r="I4319">
        <v>8</v>
      </c>
      <c r="J4319" s="4">
        <v>53.35</v>
      </c>
      <c r="K4319" s="4">
        <v>426.8</v>
      </c>
    </row>
    <row r="4320" spans="1:11" x14ac:dyDescent="0.25">
      <c r="A4320" t="s">
        <v>16</v>
      </c>
      <c r="B4320" t="s">
        <v>52</v>
      </c>
      <c r="C4320" t="s">
        <v>18</v>
      </c>
      <c r="D4320" t="s">
        <v>507</v>
      </c>
      <c r="E4320" s="1">
        <v>42681</v>
      </c>
      <c r="F4320" s="1" t="str">
        <f>TEXT(Sales_tbl[[#This Row],[Order Date]],"MMM")</f>
        <v>Nov</v>
      </c>
      <c r="G4320" s="1" t="str">
        <f>TEXT(Sales_tbl[[#This Row],[Order Date]],"YYY")</f>
        <v>2016</v>
      </c>
      <c r="H4320" t="s">
        <v>24</v>
      </c>
      <c r="I4320">
        <v>1</v>
      </c>
      <c r="J4320" s="4">
        <v>17.829999999999998</v>
      </c>
      <c r="K4320" s="4">
        <v>17.829999999999998</v>
      </c>
    </row>
    <row r="4321" spans="1:11" x14ac:dyDescent="0.25">
      <c r="A4321" t="s">
        <v>9</v>
      </c>
      <c r="B4321" t="s">
        <v>14</v>
      </c>
      <c r="C4321" t="s">
        <v>11</v>
      </c>
      <c r="D4321" t="s">
        <v>221</v>
      </c>
      <c r="E4321" s="1">
        <v>42681</v>
      </c>
      <c r="F4321" s="1" t="str">
        <f>TEXT(Sales_tbl[[#This Row],[Order Date]],"MMM")</f>
        <v>Nov</v>
      </c>
      <c r="G4321" s="1" t="str">
        <f>TEXT(Sales_tbl[[#This Row],[Order Date]],"YYY")</f>
        <v>2016</v>
      </c>
      <c r="H4321" t="s">
        <v>24</v>
      </c>
      <c r="I4321">
        <v>2</v>
      </c>
      <c r="J4321" s="4">
        <v>17.829999999999998</v>
      </c>
      <c r="K4321" s="4">
        <v>35.659999999999997</v>
      </c>
    </row>
    <row r="4322" spans="1:11" x14ac:dyDescent="0.25">
      <c r="A4322" t="s">
        <v>9</v>
      </c>
      <c r="B4322" t="s">
        <v>21</v>
      </c>
      <c r="C4322" t="s">
        <v>11</v>
      </c>
      <c r="D4322" t="s">
        <v>444</v>
      </c>
      <c r="E4322" s="1">
        <v>42681</v>
      </c>
      <c r="F4322" s="1" t="str">
        <f>TEXT(Sales_tbl[[#This Row],[Order Date]],"MMM")</f>
        <v>Nov</v>
      </c>
      <c r="G4322" s="1" t="str">
        <f>TEXT(Sales_tbl[[#This Row],[Order Date]],"YYY")</f>
        <v>2016</v>
      </c>
      <c r="H4322" t="s">
        <v>24</v>
      </c>
      <c r="I4322">
        <v>8</v>
      </c>
      <c r="J4322" s="4">
        <v>17.829999999999998</v>
      </c>
      <c r="K4322" s="4">
        <v>142.63999999999999</v>
      </c>
    </row>
    <row r="4323" spans="1:11" x14ac:dyDescent="0.25">
      <c r="A4323" t="s">
        <v>9</v>
      </c>
      <c r="B4323" t="s">
        <v>10</v>
      </c>
      <c r="C4323" t="s">
        <v>11</v>
      </c>
      <c r="D4323" t="s">
        <v>124</v>
      </c>
      <c r="E4323" s="1">
        <v>42681</v>
      </c>
      <c r="F4323" s="1" t="str">
        <f>TEXT(Sales_tbl[[#This Row],[Order Date]],"MMM")</f>
        <v>Nov</v>
      </c>
      <c r="G4323" s="1" t="str">
        <f>TEXT(Sales_tbl[[#This Row],[Order Date]],"YYY")</f>
        <v>2016</v>
      </c>
      <c r="H4323" t="s">
        <v>20</v>
      </c>
      <c r="I4323">
        <v>5</v>
      </c>
      <c r="J4323" s="4">
        <v>16.32</v>
      </c>
      <c r="K4323" s="4">
        <v>81.599999999999994</v>
      </c>
    </row>
    <row r="4324" spans="1:11" x14ac:dyDescent="0.25">
      <c r="A4324" t="s">
        <v>9</v>
      </c>
      <c r="B4324" t="s">
        <v>21</v>
      </c>
      <c r="C4324" t="s">
        <v>11</v>
      </c>
      <c r="D4324" t="s">
        <v>428</v>
      </c>
      <c r="E4324" s="1">
        <v>42682</v>
      </c>
      <c r="F4324" s="1" t="str">
        <f>TEXT(Sales_tbl[[#This Row],[Order Date]],"MMM")</f>
        <v>Nov</v>
      </c>
      <c r="G4324" s="1" t="str">
        <f>TEXT(Sales_tbl[[#This Row],[Order Date]],"YYY")</f>
        <v>2016</v>
      </c>
      <c r="H4324" t="s">
        <v>20</v>
      </c>
      <c r="I4324">
        <v>3</v>
      </c>
      <c r="J4324" s="4">
        <v>16.32</v>
      </c>
      <c r="K4324" s="4">
        <v>48.96</v>
      </c>
    </row>
    <row r="4325" spans="1:11" x14ac:dyDescent="0.25">
      <c r="A4325" t="s">
        <v>9</v>
      </c>
      <c r="B4325" t="s">
        <v>10</v>
      </c>
      <c r="C4325" t="s">
        <v>11</v>
      </c>
      <c r="D4325" t="s">
        <v>104</v>
      </c>
      <c r="E4325" s="1">
        <v>42682</v>
      </c>
      <c r="F4325" s="1" t="str">
        <f>TEXT(Sales_tbl[[#This Row],[Order Date]],"MMM")</f>
        <v>Nov</v>
      </c>
      <c r="G4325" s="1" t="str">
        <f>TEXT(Sales_tbl[[#This Row],[Order Date]],"YYY")</f>
        <v>2016</v>
      </c>
      <c r="H4325" t="s">
        <v>27</v>
      </c>
      <c r="I4325">
        <v>10</v>
      </c>
      <c r="J4325" s="4">
        <v>53.35</v>
      </c>
      <c r="K4325" s="4">
        <v>533.5</v>
      </c>
    </row>
    <row r="4326" spans="1:11" x14ac:dyDescent="0.25">
      <c r="A4326" t="s">
        <v>25</v>
      </c>
      <c r="B4326" t="s">
        <v>17</v>
      </c>
      <c r="C4326" t="s">
        <v>18</v>
      </c>
      <c r="D4326" t="s">
        <v>174</v>
      </c>
      <c r="E4326" s="1">
        <v>42682</v>
      </c>
      <c r="F4326" s="1" t="str">
        <f>TEXT(Sales_tbl[[#This Row],[Order Date]],"MMM")</f>
        <v>Nov</v>
      </c>
      <c r="G4326" s="1" t="str">
        <f>TEXT(Sales_tbl[[#This Row],[Order Date]],"YYY")</f>
        <v>2016</v>
      </c>
      <c r="H4326" t="s">
        <v>13</v>
      </c>
      <c r="I4326">
        <v>3</v>
      </c>
      <c r="J4326" s="4">
        <v>12.42</v>
      </c>
      <c r="K4326" s="4">
        <v>37.26</v>
      </c>
    </row>
    <row r="4327" spans="1:11" x14ac:dyDescent="0.25">
      <c r="A4327" t="s">
        <v>9</v>
      </c>
      <c r="B4327" t="s">
        <v>10</v>
      </c>
      <c r="C4327" t="s">
        <v>11</v>
      </c>
      <c r="D4327" t="s">
        <v>311</v>
      </c>
      <c r="E4327" s="1">
        <v>42682</v>
      </c>
      <c r="F4327" s="1" t="str">
        <f>TEXT(Sales_tbl[[#This Row],[Order Date]],"MMM")</f>
        <v>Nov</v>
      </c>
      <c r="G4327" s="1" t="str">
        <f>TEXT(Sales_tbl[[#This Row],[Order Date]],"YYY")</f>
        <v>2016</v>
      </c>
      <c r="H4327" t="s">
        <v>13</v>
      </c>
      <c r="I4327">
        <v>4</v>
      </c>
      <c r="J4327" s="4">
        <v>12.42</v>
      </c>
      <c r="K4327" s="4">
        <v>49.68</v>
      </c>
    </row>
    <row r="4328" spans="1:11" x14ac:dyDescent="0.25">
      <c r="A4328" t="s">
        <v>25</v>
      </c>
      <c r="B4328" t="s">
        <v>52</v>
      </c>
      <c r="C4328" t="s">
        <v>18</v>
      </c>
      <c r="D4328" t="s">
        <v>202</v>
      </c>
      <c r="E4328" s="1">
        <v>42682</v>
      </c>
      <c r="F4328" s="1" t="str">
        <f>TEXT(Sales_tbl[[#This Row],[Order Date]],"MMM")</f>
        <v>Nov</v>
      </c>
      <c r="G4328" s="1" t="str">
        <f>TEXT(Sales_tbl[[#This Row],[Order Date]],"YYY")</f>
        <v>2016</v>
      </c>
      <c r="H4328" t="s">
        <v>27</v>
      </c>
      <c r="I4328">
        <v>1</v>
      </c>
      <c r="J4328" s="4">
        <v>53.35</v>
      </c>
      <c r="K4328" s="4">
        <v>53.35</v>
      </c>
    </row>
    <row r="4329" spans="1:11" x14ac:dyDescent="0.25">
      <c r="A4329" t="s">
        <v>9</v>
      </c>
      <c r="B4329" t="s">
        <v>10</v>
      </c>
      <c r="C4329" t="s">
        <v>11</v>
      </c>
      <c r="D4329" t="s">
        <v>381</v>
      </c>
      <c r="E4329" s="1">
        <v>42682</v>
      </c>
      <c r="F4329" s="1" t="str">
        <f>TEXT(Sales_tbl[[#This Row],[Order Date]],"MMM")</f>
        <v>Nov</v>
      </c>
      <c r="G4329" s="1" t="str">
        <f>TEXT(Sales_tbl[[#This Row],[Order Date]],"YYY")</f>
        <v>2016</v>
      </c>
      <c r="H4329" t="s">
        <v>20</v>
      </c>
      <c r="I4329">
        <v>8</v>
      </c>
      <c r="J4329" s="4">
        <v>16.32</v>
      </c>
      <c r="K4329" s="4">
        <v>130.56</v>
      </c>
    </row>
    <row r="4330" spans="1:11" x14ac:dyDescent="0.25">
      <c r="A4330" t="s">
        <v>16</v>
      </c>
      <c r="B4330" t="s">
        <v>52</v>
      </c>
      <c r="C4330" t="s">
        <v>18</v>
      </c>
      <c r="D4330" t="s">
        <v>331</v>
      </c>
      <c r="E4330" s="1">
        <v>42682</v>
      </c>
      <c r="F4330" s="1" t="str">
        <f>TEXT(Sales_tbl[[#This Row],[Order Date]],"MMM")</f>
        <v>Nov</v>
      </c>
      <c r="G4330" s="1" t="str">
        <f>TEXT(Sales_tbl[[#This Row],[Order Date]],"YYY")</f>
        <v>2016</v>
      </c>
      <c r="H4330" t="s">
        <v>24</v>
      </c>
      <c r="I4330">
        <v>2</v>
      </c>
      <c r="J4330" s="4">
        <v>17.829999999999998</v>
      </c>
      <c r="K4330" s="4">
        <v>35.659999999999997</v>
      </c>
    </row>
    <row r="4331" spans="1:11" x14ac:dyDescent="0.25">
      <c r="A4331" t="s">
        <v>25</v>
      </c>
      <c r="B4331" t="s">
        <v>34</v>
      </c>
      <c r="C4331" t="s">
        <v>18</v>
      </c>
      <c r="D4331" t="s">
        <v>169</v>
      </c>
      <c r="E4331" s="1">
        <v>42682</v>
      </c>
      <c r="F4331" s="1" t="str">
        <f>TEXT(Sales_tbl[[#This Row],[Order Date]],"MMM")</f>
        <v>Nov</v>
      </c>
      <c r="G4331" s="1" t="str">
        <f>TEXT(Sales_tbl[[#This Row],[Order Date]],"YYY")</f>
        <v>2016</v>
      </c>
      <c r="H4331" t="s">
        <v>13</v>
      </c>
      <c r="I4331">
        <v>8</v>
      </c>
      <c r="J4331" s="4">
        <v>12.42</v>
      </c>
      <c r="K4331" s="4">
        <v>99.36</v>
      </c>
    </row>
    <row r="4332" spans="1:11" x14ac:dyDescent="0.25">
      <c r="A4332" t="s">
        <v>9</v>
      </c>
      <c r="B4332" t="s">
        <v>21</v>
      </c>
      <c r="C4332" t="s">
        <v>11</v>
      </c>
      <c r="D4332" t="s">
        <v>348</v>
      </c>
      <c r="E4332" s="1">
        <v>42682</v>
      </c>
      <c r="F4332" s="1" t="str">
        <f>TEXT(Sales_tbl[[#This Row],[Order Date]],"MMM")</f>
        <v>Nov</v>
      </c>
      <c r="G4332" s="1" t="str">
        <f>TEXT(Sales_tbl[[#This Row],[Order Date]],"YYY")</f>
        <v>2016</v>
      </c>
      <c r="H4332" t="s">
        <v>27</v>
      </c>
      <c r="I4332">
        <v>10</v>
      </c>
      <c r="J4332" s="4">
        <v>53.35</v>
      </c>
      <c r="K4332" s="4">
        <v>533.5</v>
      </c>
    </row>
    <row r="4333" spans="1:11" x14ac:dyDescent="0.25">
      <c r="A4333" t="s">
        <v>30</v>
      </c>
      <c r="B4333" t="s">
        <v>14</v>
      </c>
      <c r="C4333" t="s">
        <v>11</v>
      </c>
      <c r="D4333" t="s">
        <v>411</v>
      </c>
      <c r="E4333" s="1">
        <v>42682</v>
      </c>
      <c r="F4333" s="1" t="str">
        <f>TEXT(Sales_tbl[[#This Row],[Order Date]],"MMM")</f>
        <v>Nov</v>
      </c>
      <c r="G4333" s="1" t="str">
        <f>TEXT(Sales_tbl[[#This Row],[Order Date]],"YYY")</f>
        <v>2016</v>
      </c>
      <c r="H4333" t="s">
        <v>20</v>
      </c>
      <c r="I4333">
        <v>3</v>
      </c>
      <c r="J4333" s="4">
        <v>16.32</v>
      </c>
      <c r="K4333" s="4">
        <v>48.96</v>
      </c>
    </row>
    <row r="4334" spans="1:11" x14ac:dyDescent="0.25">
      <c r="A4334" t="s">
        <v>9</v>
      </c>
      <c r="B4334" t="s">
        <v>14</v>
      </c>
      <c r="C4334" t="s">
        <v>11</v>
      </c>
      <c r="D4334" t="s">
        <v>499</v>
      </c>
      <c r="E4334" s="1">
        <v>42682</v>
      </c>
      <c r="F4334" s="1" t="str">
        <f>TEXT(Sales_tbl[[#This Row],[Order Date]],"MMM")</f>
        <v>Nov</v>
      </c>
      <c r="G4334" s="1" t="str">
        <f>TEXT(Sales_tbl[[#This Row],[Order Date]],"YYY")</f>
        <v>2016</v>
      </c>
      <c r="H4334" t="s">
        <v>13</v>
      </c>
      <c r="I4334">
        <v>2</v>
      </c>
      <c r="J4334" s="4">
        <v>12.42</v>
      </c>
      <c r="K4334" s="4">
        <v>24.84</v>
      </c>
    </row>
    <row r="4335" spans="1:11" x14ac:dyDescent="0.25">
      <c r="A4335" t="s">
        <v>9</v>
      </c>
      <c r="B4335" t="s">
        <v>21</v>
      </c>
      <c r="C4335" t="s">
        <v>11</v>
      </c>
      <c r="D4335" t="s">
        <v>45</v>
      </c>
      <c r="E4335" s="1">
        <v>42682</v>
      </c>
      <c r="F4335" s="1" t="str">
        <f>TEXT(Sales_tbl[[#This Row],[Order Date]],"MMM")</f>
        <v>Nov</v>
      </c>
      <c r="G4335" s="1" t="str">
        <f>TEXT(Sales_tbl[[#This Row],[Order Date]],"YYY")</f>
        <v>2016</v>
      </c>
      <c r="H4335" t="s">
        <v>20</v>
      </c>
      <c r="I4335">
        <v>6</v>
      </c>
      <c r="J4335" s="4">
        <v>16.32</v>
      </c>
      <c r="K4335" s="4">
        <v>97.92</v>
      </c>
    </row>
    <row r="4336" spans="1:11" x14ac:dyDescent="0.25">
      <c r="A4336" t="s">
        <v>9</v>
      </c>
      <c r="B4336" t="s">
        <v>10</v>
      </c>
      <c r="C4336" t="s">
        <v>11</v>
      </c>
      <c r="D4336" t="s">
        <v>42</v>
      </c>
      <c r="E4336" s="1">
        <v>42682</v>
      </c>
      <c r="F4336" s="1" t="str">
        <f>TEXT(Sales_tbl[[#This Row],[Order Date]],"MMM")</f>
        <v>Nov</v>
      </c>
      <c r="G4336" s="1" t="str">
        <f>TEXT(Sales_tbl[[#This Row],[Order Date]],"YYY")</f>
        <v>2016</v>
      </c>
      <c r="H4336" t="s">
        <v>13</v>
      </c>
      <c r="I4336">
        <v>10</v>
      </c>
      <c r="J4336" s="4">
        <v>12.42</v>
      </c>
      <c r="K4336" s="4">
        <v>124.2</v>
      </c>
    </row>
    <row r="4337" spans="1:11" x14ac:dyDescent="0.25">
      <c r="A4337" t="s">
        <v>16</v>
      </c>
      <c r="B4337" t="s">
        <v>17</v>
      </c>
      <c r="C4337" t="s">
        <v>18</v>
      </c>
      <c r="D4337" t="s">
        <v>424</v>
      </c>
      <c r="E4337" s="1">
        <v>42682</v>
      </c>
      <c r="F4337" s="1" t="str">
        <f>TEXT(Sales_tbl[[#This Row],[Order Date]],"MMM")</f>
        <v>Nov</v>
      </c>
      <c r="G4337" s="1" t="str">
        <f>TEXT(Sales_tbl[[#This Row],[Order Date]],"YYY")</f>
        <v>2016</v>
      </c>
      <c r="H4337" t="s">
        <v>13</v>
      </c>
      <c r="I4337">
        <v>5</v>
      </c>
      <c r="J4337" s="4">
        <v>12.42</v>
      </c>
      <c r="K4337" s="4">
        <v>62.1</v>
      </c>
    </row>
    <row r="4338" spans="1:11" x14ac:dyDescent="0.25">
      <c r="A4338" t="s">
        <v>30</v>
      </c>
      <c r="B4338" t="s">
        <v>68</v>
      </c>
      <c r="C4338" t="s">
        <v>11</v>
      </c>
      <c r="D4338" t="s">
        <v>137</v>
      </c>
      <c r="E4338" s="1">
        <v>42682</v>
      </c>
      <c r="F4338" s="1" t="str">
        <f>TEXT(Sales_tbl[[#This Row],[Order Date]],"MMM")</f>
        <v>Nov</v>
      </c>
      <c r="G4338" s="1" t="str">
        <f>TEXT(Sales_tbl[[#This Row],[Order Date]],"YYY")</f>
        <v>2016</v>
      </c>
      <c r="H4338" t="s">
        <v>13</v>
      </c>
      <c r="I4338">
        <v>7</v>
      </c>
      <c r="J4338" s="4">
        <v>12.42</v>
      </c>
      <c r="K4338" s="4">
        <v>86.94</v>
      </c>
    </row>
    <row r="4339" spans="1:11" x14ac:dyDescent="0.25">
      <c r="A4339" t="s">
        <v>9</v>
      </c>
      <c r="B4339" t="s">
        <v>21</v>
      </c>
      <c r="C4339" t="s">
        <v>11</v>
      </c>
      <c r="D4339" t="s">
        <v>368</v>
      </c>
      <c r="E4339" s="1">
        <v>42682</v>
      </c>
      <c r="F4339" s="1" t="str">
        <f>TEXT(Sales_tbl[[#This Row],[Order Date]],"MMM")</f>
        <v>Nov</v>
      </c>
      <c r="G4339" s="1" t="str">
        <f>TEXT(Sales_tbl[[#This Row],[Order Date]],"YYY")</f>
        <v>2016</v>
      </c>
      <c r="H4339" t="s">
        <v>20</v>
      </c>
      <c r="I4339">
        <v>8</v>
      </c>
      <c r="J4339" s="4">
        <v>16.32</v>
      </c>
      <c r="K4339" s="4">
        <v>130.56</v>
      </c>
    </row>
    <row r="4340" spans="1:11" x14ac:dyDescent="0.25">
      <c r="A4340" t="s">
        <v>9</v>
      </c>
      <c r="B4340" t="s">
        <v>14</v>
      </c>
      <c r="C4340" t="s">
        <v>11</v>
      </c>
      <c r="D4340" t="s">
        <v>135</v>
      </c>
      <c r="E4340" s="1">
        <v>42682</v>
      </c>
      <c r="F4340" s="1" t="str">
        <f>TEXT(Sales_tbl[[#This Row],[Order Date]],"MMM")</f>
        <v>Nov</v>
      </c>
      <c r="G4340" s="1" t="str">
        <f>TEXT(Sales_tbl[[#This Row],[Order Date]],"YYY")</f>
        <v>2016</v>
      </c>
      <c r="H4340" t="s">
        <v>27</v>
      </c>
      <c r="I4340">
        <v>8</v>
      </c>
      <c r="J4340" s="4">
        <v>53.35</v>
      </c>
      <c r="K4340" s="4">
        <v>426.8</v>
      </c>
    </row>
    <row r="4341" spans="1:11" x14ac:dyDescent="0.25">
      <c r="A4341" t="s">
        <v>46</v>
      </c>
      <c r="B4341" t="s">
        <v>21</v>
      </c>
      <c r="C4341" t="s">
        <v>11</v>
      </c>
      <c r="D4341" t="s">
        <v>407</v>
      </c>
      <c r="E4341" s="1">
        <v>42682</v>
      </c>
      <c r="F4341" s="1" t="str">
        <f>TEXT(Sales_tbl[[#This Row],[Order Date]],"MMM")</f>
        <v>Nov</v>
      </c>
      <c r="G4341" s="1" t="str">
        <f>TEXT(Sales_tbl[[#This Row],[Order Date]],"YYY")</f>
        <v>2016</v>
      </c>
      <c r="H4341" t="s">
        <v>13</v>
      </c>
      <c r="I4341">
        <v>6</v>
      </c>
      <c r="J4341" s="4">
        <v>12.42</v>
      </c>
      <c r="K4341" s="4">
        <v>74.52</v>
      </c>
    </row>
    <row r="4342" spans="1:11" x14ac:dyDescent="0.25">
      <c r="A4342" t="s">
        <v>9</v>
      </c>
      <c r="B4342" t="s">
        <v>21</v>
      </c>
      <c r="C4342" t="s">
        <v>11</v>
      </c>
      <c r="D4342" t="s">
        <v>64</v>
      </c>
      <c r="E4342" s="1">
        <v>42682</v>
      </c>
      <c r="F4342" s="1" t="str">
        <f>TEXT(Sales_tbl[[#This Row],[Order Date]],"MMM")</f>
        <v>Nov</v>
      </c>
      <c r="G4342" s="1" t="str">
        <f>TEXT(Sales_tbl[[#This Row],[Order Date]],"YYY")</f>
        <v>2016</v>
      </c>
      <c r="H4342" t="s">
        <v>13</v>
      </c>
      <c r="I4342">
        <v>9</v>
      </c>
      <c r="J4342" s="4">
        <v>12.42</v>
      </c>
      <c r="K4342" s="4">
        <v>111.78</v>
      </c>
    </row>
    <row r="4343" spans="1:11" x14ac:dyDescent="0.25">
      <c r="A4343" t="s">
        <v>16</v>
      </c>
      <c r="B4343" t="s">
        <v>17</v>
      </c>
      <c r="C4343" t="s">
        <v>18</v>
      </c>
      <c r="D4343" t="s">
        <v>496</v>
      </c>
      <c r="E4343" s="1">
        <v>42682</v>
      </c>
      <c r="F4343" s="1" t="str">
        <f>TEXT(Sales_tbl[[#This Row],[Order Date]],"MMM")</f>
        <v>Nov</v>
      </c>
      <c r="G4343" s="1" t="str">
        <f>TEXT(Sales_tbl[[#This Row],[Order Date]],"YYY")</f>
        <v>2016</v>
      </c>
      <c r="H4343" t="s">
        <v>13</v>
      </c>
      <c r="I4343">
        <v>9</v>
      </c>
      <c r="J4343" s="4">
        <v>12.42</v>
      </c>
      <c r="K4343" s="4">
        <v>111.78</v>
      </c>
    </row>
    <row r="4344" spans="1:11" x14ac:dyDescent="0.25">
      <c r="A4344" t="s">
        <v>9</v>
      </c>
      <c r="B4344" t="s">
        <v>10</v>
      </c>
      <c r="C4344" t="s">
        <v>11</v>
      </c>
      <c r="D4344" t="s">
        <v>491</v>
      </c>
      <c r="E4344" s="1">
        <v>42682</v>
      </c>
      <c r="F4344" s="1" t="str">
        <f>TEXT(Sales_tbl[[#This Row],[Order Date]],"MMM")</f>
        <v>Nov</v>
      </c>
      <c r="G4344" s="1" t="str">
        <f>TEXT(Sales_tbl[[#This Row],[Order Date]],"YYY")</f>
        <v>2016</v>
      </c>
      <c r="H4344" t="s">
        <v>24</v>
      </c>
      <c r="I4344">
        <v>6</v>
      </c>
      <c r="J4344" s="4">
        <v>17.829999999999998</v>
      </c>
      <c r="K4344" s="4">
        <v>106.97999999999999</v>
      </c>
    </row>
    <row r="4345" spans="1:11" x14ac:dyDescent="0.25">
      <c r="A4345" t="s">
        <v>16</v>
      </c>
      <c r="B4345" t="s">
        <v>122</v>
      </c>
      <c r="C4345" t="s">
        <v>18</v>
      </c>
      <c r="D4345" t="s">
        <v>152</v>
      </c>
      <c r="E4345" s="1">
        <v>42682</v>
      </c>
      <c r="F4345" s="1" t="str">
        <f>TEXT(Sales_tbl[[#This Row],[Order Date]],"MMM")</f>
        <v>Nov</v>
      </c>
      <c r="G4345" s="1" t="str">
        <f>TEXT(Sales_tbl[[#This Row],[Order Date]],"YYY")</f>
        <v>2016</v>
      </c>
      <c r="H4345" t="s">
        <v>24</v>
      </c>
      <c r="I4345">
        <v>10</v>
      </c>
      <c r="J4345" s="4">
        <v>17.829999999999998</v>
      </c>
      <c r="K4345" s="4">
        <v>178.29999999999998</v>
      </c>
    </row>
    <row r="4346" spans="1:11" x14ac:dyDescent="0.25">
      <c r="A4346" t="s">
        <v>9</v>
      </c>
      <c r="B4346" t="s">
        <v>14</v>
      </c>
      <c r="C4346" t="s">
        <v>11</v>
      </c>
      <c r="D4346" t="s">
        <v>442</v>
      </c>
      <c r="E4346" s="1">
        <v>42682</v>
      </c>
      <c r="F4346" s="1" t="str">
        <f>TEXT(Sales_tbl[[#This Row],[Order Date]],"MMM")</f>
        <v>Nov</v>
      </c>
      <c r="G4346" s="1" t="str">
        <f>TEXT(Sales_tbl[[#This Row],[Order Date]],"YYY")</f>
        <v>2016</v>
      </c>
      <c r="H4346" t="s">
        <v>13</v>
      </c>
      <c r="I4346">
        <v>6</v>
      </c>
      <c r="J4346" s="4">
        <v>12.42</v>
      </c>
      <c r="K4346" s="4">
        <v>74.52</v>
      </c>
    </row>
    <row r="4347" spans="1:11" x14ac:dyDescent="0.25">
      <c r="A4347" t="s">
        <v>9</v>
      </c>
      <c r="B4347" t="s">
        <v>10</v>
      </c>
      <c r="C4347" t="s">
        <v>11</v>
      </c>
      <c r="D4347" t="s">
        <v>213</v>
      </c>
      <c r="E4347" s="1">
        <v>42682</v>
      </c>
      <c r="F4347" s="1" t="str">
        <f>TEXT(Sales_tbl[[#This Row],[Order Date]],"MMM")</f>
        <v>Nov</v>
      </c>
      <c r="G4347" s="1" t="str">
        <f>TEXT(Sales_tbl[[#This Row],[Order Date]],"YYY")</f>
        <v>2016</v>
      </c>
      <c r="H4347" t="s">
        <v>13</v>
      </c>
      <c r="I4347">
        <v>5</v>
      </c>
      <c r="J4347" s="4">
        <v>12.42</v>
      </c>
      <c r="K4347" s="4">
        <v>62.1</v>
      </c>
    </row>
    <row r="4348" spans="1:11" x14ac:dyDescent="0.25">
      <c r="A4348" t="s">
        <v>16</v>
      </c>
      <c r="B4348" t="s">
        <v>17</v>
      </c>
      <c r="C4348" t="s">
        <v>18</v>
      </c>
      <c r="D4348" t="s">
        <v>422</v>
      </c>
      <c r="E4348" s="1">
        <v>42682</v>
      </c>
      <c r="F4348" s="1" t="str">
        <f>TEXT(Sales_tbl[[#This Row],[Order Date]],"MMM")</f>
        <v>Nov</v>
      </c>
      <c r="G4348" s="1" t="str">
        <f>TEXT(Sales_tbl[[#This Row],[Order Date]],"YYY")</f>
        <v>2016</v>
      </c>
      <c r="H4348" t="s">
        <v>13</v>
      </c>
      <c r="I4348">
        <v>4</v>
      </c>
      <c r="J4348" s="4">
        <v>12.42</v>
      </c>
      <c r="K4348" s="4">
        <v>49.68</v>
      </c>
    </row>
    <row r="4349" spans="1:11" x14ac:dyDescent="0.25">
      <c r="A4349" t="s">
        <v>9</v>
      </c>
      <c r="B4349" t="s">
        <v>14</v>
      </c>
      <c r="C4349" t="s">
        <v>11</v>
      </c>
      <c r="D4349" t="s">
        <v>201</v>
      </c>
      <c r="E4349" s="1">
        <v>42683</v>
      </c>
      <c r="F4349" s="1" t="str">
        <f>TEXT(Sales_tbl[[#This Row],[Order Date]],"MMM")</f>
        <v>Nov</v>
      </c>
      <c r="G4349" s="1" t="str">
        <f>TEXT(Sales_tbl[[#This Row],[Order Date]],"YYY")</f>
        <v>2016</v>
      </c>
      <c r="H4349" t="s">
        <v>24</v>
      </c>
      <c r="I4349">
        <v>5</v>
      </c>
      <c r="J4349" s="4">
        <v>17.829999999999998</v>
      </c>
      <c r="K4349" s="4">
        <v>89.149999999999991</v>
      </c>
    </row>
    <row r="4350" spans="1:11" x14ac:dyDescent="0.25">
      <c r="A4350" t="s">
        <v>16</v>
      </c>
      <c r="B4350" t="s">
        <v>34</v>
      </c>
      <c r="C4350" t="s">
        <v>18</v>
      </c>
      <c r="D4350" t="s">
        <v>526</v>
      </c>
      <c r="E4350" s="1">
        <v>42683</v>
      </c>
      <c r="F4350" s="1" t="str">
        <f>TEXT(Sales_tbl[[#This Row],[Order Date]],"MMM")</f>
        <v>Nov</v>
      </c>
      <c r="G4350" s="1" t="str">
        <f>TEXT(Sales_tbl[[#This Row],[Order Date]],"YYY")</f>
        <v>2016</v>
      </c>
      <c r="H4350" t="s">
        <v>27</v>
      </c>
      <c r="I4350">
        <v>1</v>
      </c>
      <c r="J4350" s="4">
        <v>53.35</v>
      </c>
      <c r="K4350" s="4">
        <v>53.35</v>
      </c>
    </row>
    <row r="4351" spans="1:11" x14ac:dyDescent="0.25">
      <c r="A4351" t="s">
        <v>25</v>
      </c>
      <c r="B4351" t="s">
        <v>34</v>
      </c>
      <c r="C4351" t="s">
        <v>18</v>
      </c>
      <c r="D4351" t="s">
        <v>508</v>
      </c>
      <c r="E4351" s="1">
        <v>42683</v>
      </c>
      <c r="F4351" s="1" t="str">
        <f>TEXT(Sales_tbl[[#This Row],[Order Date]],"MMM")</f>
        <v>Nov</v>
      </c>
      <c r="G4351" s="1" t="str">
        <f>TEXT(Sales_tbl[[#This Row],[Order Date]],"YYY")</f>
        <v>2016</v>
      </c>
      <c r="H4351" t="s">
        <v>13</v>
      </c>
      <c r="I4351">
        <v>4</v>
      </c>
      <c r="J4351" s="4">
        <v>12.42</v>
      </c>
      <c r="K4351" s="4">
        <v>49.68</v>
      </c>
    </row>
    <row r="4352" spans="1:11" x14ac:dyDescent="0.25">
      <c r="A4352" t="s">
        <v>16</v>
      </c>
      <c r="B4352" t="s">
        <v>17</v>
      </c>
      <c r="C4352" t="s">
        <v>18</v>
      </c>
      <c r="D4352" t="s">
        <v>158</v>
      </c>
      <c r="E4352" s="1">
        <v>42683</v>
      </c>
      <c r="F4352" s="1" t="str">
        <f>TEXT(Sales_tbl[[#This Row],[Order Date]],"MMM")</f>
        <v>Nov</v>
      </c>
      <c r="G4352" s="1" t="str">
        <f>TEXT(Sales_tbl[[#This Row],[Order Date]],"YYY")</f>
        <v>2016</v>
      </c>
      <c r="H4352" t="s">
        <v>20</v>
      </c>
      <c r="I4352">
        <v>6</v>
      </c>
      <c r="J4352" s="4">
        <v>16.32</v>
      </c>
      <c r="K4352" s="4">
        <v>97.92</v>
      </c>
    </row>
    <row r="4353" spans="1:11" x14ac:dyDescent="0.25">
      <c r="A4353" t="s">
        <v>16</v>
      </c>
      <c r="B4353" t="s">
        <v>17</v>
      </c>
      <c r="C4353" t="s">
        <v>18</v>
      </c>
      <c r="D4353" t="s">
        <v>415</v>
      </c>
      <c r="E4353" s="1">
        <v>42683</v>
      </c>
      <c r="F4353" s="1" t="str">
        <f>TEXT(Sales_tbl[[#This Row],[Order Date]],"MMM")</f>
        <v>Nov</v>
      </c>
      <c r="G4353" s="1" t="str">
        <f>TEXT(Sales_tbl[[#This Row],[Order Date]],"YYY")</f>
        <v>2016</v>
      </c>
      <c r="H4353" t="s">
        <v>13</v>
      </c>
      <c r="I4353">
        <v>9</v>
      </c>
      <c r="J4353" s="4">
        <v>12.42</v>
      </c>
      <c r="K4353" s="4">
        <v>111.78</v>
      </c>
    </row>
    <row r="4354" spans="1:11" x14ac:dyDescent="0.25">
      <c r="A4354" t="s">
        <v>9</v>
      </c>
      <c r="B4354" t="s">
        <v>10</v>
      </c>
      <c r="C4354" t="s">
        <v>11</v>
      </c>
      <c r="D4354" t="s">
        <v>88</v>
      </c>
      <c r="E4354" s="1">
        <v>42683</v>
      </c>
      <c r="F4354" s="1" t="str">
        <f>TEXT(Sales_tbl[[#This Row],[Order Date]],"MMM")</f>
        <v>Nov</v>
      </c>
      <c r="G4354" s="1" t="str">
        <f>TEXT(Sales_tbl[[#This Row],[Order Date]],"YYY")</f>
        <v>2016</v>
      </c>
      <c r="H4354" t="s">
        <v>27</v>
      </c>
      <c r="I4354">
        <v>3</v>
      </c>
      <c r="J4354" s="4">
        <v>53.35</v>
      </c>
      <c r="K4354" s="4">
        <v>160.05000000000001</v>
      </c>
    </row>
    <row r="4355" spans="1:11" x14ac:dyDescent="0.25">
      <c r="A4355" t="s">
        <v>25</v>
      </c>
      <c r="B4355" t="s">
        <v>17</v>
      </c>
      <c r="C4355" t="s">
        <v>18</v>
      </c>
      <c r="D4355" t="s">
        <v>19</v>
      </c>
      <c r="E4355" s="1">
        <v>42683</v>
      </c>
      <c r="F4355" s="1" t="str">
        <f>TEXT(Sales_tbl[[#This Row],[Order Date]],"MMM")</f>
        <v>Nov</v>
      </c>
      <c r="G4355" s="1" t="str">
        <f>TEXT(Sales_tbl[[#This Row],[Order Date]],"YYY")</f>
        <v>2016</v>
      </c>
      <c r="H4355" t="s">
        <v>13</v>
      </c>
      <c r="I4355">
        <v>9</v>
      </c>
      <c r="J4355" s="4">
        <v>12.42</v>
      </c>
      <c r="K4355" s="4">
        <v>111.78</v>
      </c>
    </row>
    <row r="4356" spans="1:11" x14ac:dyDescent="0.25">
      <c r="A4356" t="s">
        <v>16</v>
      </c>
      <c r="B4356" t="s">
        <v>17</v>
      </c>
      <c r="C4356" t="s">
        <v>18</v>
      </c>
      <c r="D4356" t="s">
        <v>436</v>
      </c>
      <c r="E4356" s="1">
        <v>42683</v>
      </c>
      <c r="F4356" s="1" t="str">
        <f>TEXT(Sales_tbl[[#This Row],[Order Date]],"MMM")</f>
        <v>Nov</v>
      </c>
      <c r="G4356" s="1" t="str">
        <f>TEXT(Sales_tbl[[#This Row],[Order Date]],"YYY")</f>
        <v>2016</v>
      </c>
      <c r="H4356" t="s">
        <v>20</v>
      </c>
      <c r="I4356">
        <v>6</v>
      </c>
      <c r="J4356" s="4">
        <v>16.32</v>
      </c>
      <c r="K4356" s="4">
        <v>97.92</v>
      </c>
    </row>
    <row r="4357" spans="1:11" x14ac:dyDescent="0.25">
      <c r="A4357" t="s">
        <v>25</v>
      </c>
      <c r="B4357" t="s">
        <v>17</v>
      </c>
      <c r="C4357" t="s">
        <v>18</v>
      </c>
      <c r="D4357" t="s">
        <v>493</v>
      </c>
      <c r="E4357" s="1">
        <v>42683</v>
      </c>
      <c r="F4357" s="1" t="str">
        <f>TEXT(Sales_tbl[[#This Row],[Order Date]],"MMM")</f>
        <v>Nov</v>
      </c>
      <c r="G4357" s="1" t="str">
        <f>TEXT(Sales_tbl[[#This Row],[Order Date]],"YYY")</f>
        <v>2016</v>
      </c>
      <c r="H4357" t="s">
        <v>13</v>
      </c>
      <c r="I4357">
        <v>6</v>
      </c>
      <c r="J4357" s="4">
        <v>12.42</v>
      </c>
      <c r="K4357" s="4">
        <v>74.52</v>
      </c>
    </row>
    <row r="4358" spans="1:11" x14ac:dyDescent="0.25">
      <c r="A4358" t="s">
        <v>9</v>
      </c>
      <c r="B4358" t="s">
        <v>10</v>
      </c>
      <c r="C4358" t="s">
        <v>11</v>
      </c>
      <c r="D4358" t="s">
        <v>423</v>
      </c>
      <c r="E4358" s="1">
        <v>42683</v>
      </c>
      <c r="F4358" s="1" t="str">
        <f>TEXT(Sales_tbl[[#This Row],[Order Date]],"MMM")</f>
        <v>Nov</v>
      </c>
      <c r="G4358" s="1" t="str">
        <f>TEXT(Sales_tbl[[#This Row],[Order Date]],"YYY")</f>
        <v>2016</v>
      </c>
      <c r="H4358" t="s">
        <v>20</v>
      </c>
      <c r="I4358">
        <v>2</v>
      </c>
      <c r="J4358" s="4">
        <v>16.32</v>
      </c>
      <c r="K4358" s="4">
        <v>32.64</v>
      </c>
    </row>
    <row r="4359" spans="1:11" x14ac:dyDescent="0.25">
      <c r="A4359" t="s">
        <v>25</v>
      </c>
      <c r="B4359" t="s">
        <v>17</v>
      </c>
      <c r="C4359" t="s">
        <v>18</v>
      </c>
      <c r="D4359" t="s">
        <v>488</v>
      </c>
      <c r="E4359" s="1">
        <v>42683</v>
      </c>
      <c r="F4359" s="1" t="str">
        <f>TEXT(Sales_tbl[[#This Row],[Order Date]],"MMM")</f>
        <v>Nov</v>
      </c>
      <c r="G4359" s="1" t="str">
        <f>TEXT(Sales_tbl[[#This Row],[Order Date]],"YYY")</f>
        <v>2016</v>
      </c>
      <c r="H4359" t="s">
        <v>13</v>
      </c>
      <c r="I4359">
        <v>7</v>
      </c>
      <c r="J4359" s="4">
        <v>12.42</v>
      </c>
      <c r="K4359" s="4">
        <v>86.94</v>
      </c>
    </row>
    <row r="4360" spans="1:11" x14ac:dyDescent="0.25">
      <c r="A4360" t="s">
        <v>25</v>
      </c>
      <c r="B4360" t="s">
        <v>17</v>
      </c>
      <c r="C4360" t="s">
        <v>18</v>
      </c>
      <c r="D4360" t="s">
        <v>174</v>
      </c>
      <c r="E4360" s="1">
        <v>42683</v>
      </c>
      <c r="F4360" s="1" t="str">
        <f>TEXT(Sales_tbl[[#This Row],[Order Date]],"MMM")</f>
        <v>Nov</v>
      </c>
      <c r="G4360" s="1" t="str">
        <f>TEXT(Sales_tbl[[#This Row],[Order Date]],"YYY")</f>
        <v>2016</v>
      </c>
      <c r="H4360" t="s">
        <v>24</v>
      </c>
      <c r="I4360">
        <v>8</v>
      </c>
      <c r="J4360" s="4">
        <v>17.829999999999998</v>
      </c>
      <c r="K4360" s="4">
        <v>142.63999999999999</v>
      </c>
    </row>
    <row r="4361" spans="1:11" x14ac:dyDescent="0.25">
      <c r="A4361" t="s">
        <v>30</v>
      </c>
      <c r="B4361" t="s">
        <v>10</v>
      </c>
      <c r="C4361" t="s">
        <v>11</v>
      </c>
      <c r="D4361" t="s">
        <v>62</v>
      </c>
      <c r="E4361" s="1">
        <v>42683</v>
      </c>
      <c r="F4361" s="1" t="str">
        <f>TEXT(Sales_tbl[[#This Row],[Order Date]],"MMM")</f>
        <v>Nov</v>
      </c>
      <c r="G4361" s="1" t="str">
        <f>TEXT(Sales_tbl[[#This Row],[Order Date]],"YYY")</f>
        <v>2016</v>
      </c>
      <c r="H4361" t="s">
        <v>13</v>
      </c>
      <c r="I4361">
        <v>7</v>
      </c>
      <c r="J4361" s="4">
        <v>12.42</v>
      </c>
      <c r="K4361" s="4">
        <v>86.94</v>
      </c>
    </row>
    <row r="4362" spans="1:11" x14ac:dyDescent="0.25">
      <c r="A4362" t="s">
        <v>25</v>
      </c>
      <c r="B4362" t="s">
        <v>17</v>
      </c>
      <c r="C4362" t="s">
        <v>18</v>
      </c>
      <c r="D4362" t="s">
        <v>436</v>
      </c>
      <c r="E4362" s="1">
        <v>42683</v>
      </c>
      <c r="F4362" s="1" t="str">
        <f>TEXT(Sales_tbl[[#This Row],[Order Date]],"MMM")</f>
        <v>Nov</v>
      </c>
      <c r="G4362" s="1" t="str">
        <f>TEXT(Sales_tbl[[#This Row],[Order Date]],"YYY")</f>
        <v>2016</v>
      </c>
      <c r="H4362" t="s">
        <v>13</v>
      </c>
      <c r="I4362">
        <v>3</v>
      </c>
      <c r="J4362" s="4">
        <v>12.42</v>
      </c>
      <c r="K4362" s="4">
        <v>37.26</v>
      </c>
    </row>
    <row r="4363" spans="1:11" x14ac:dyDescent="0.25">
      <c r="A4363" t="s">
        <v>9</v>
      </c>
      <c r="B4363" t="s">
        <v>10</v>
      </c>
      <c r="C4363" t="s">
        <v>11</v>
      </c>
      <c r="D4363" t="s">
        <v>87</v>
      </c>
      <c r="E4363" s="1">
        <v>42683</v>
      </c>
      <c r="F4363" s="1" t="str">
        <f>TEXT(Sales_tbl[[#This Row],[Order Date]],"MMM")</f>
        <v>Nov</v>
      </c>
      <c r="G4363" s="1" t="str">
        <f>TEXT(Sales_tbl[[#This Row],[Order Date]],"YYY")</f>
        <v>2016</v>
      </c>
      <c r="H4363" t="s">
        <v>13</v>
      </c>
      <c r="I4363">
        <v>7</v>
      </c>
      <c r="J4363" s="4">
        <v>12.42</v>
      </c>
      <c r="K4363" s="4">
        <v>86.94</v>
      </c>
    </row>
    <row r="4364" spans="1:11" x14ac:dyDescent="0.25">
      <c r="A4364" t="s">
        <v>9</v>
      </c>
      <c r="B4364" t="s">
        <v>21</v>
      </c>
      <c r="C4364" t="s">
        <v>11</v>
      </c>
      <c r="D4364" t="s">
        <v>58</v>
      </c>
      <c r="E4364" s="1">
        <v>42684</v>
      </c>
      <c r="F4364" s="1" t="str">
        <f>TEXT(Sales_tbl[[#This Row],[Order Date]],"MMM")</f>
        <v>Nov</v>
      </c>
      <c r="G4364" s="1" t="str">
        <f>TEXT(Sales_tbl[[#This Row],[Order Date]],"YYY")</f>
        <v>2016</v>
      </c>
      <c r="H4364" t="s">
        <v>20</v>
      </c>
      <c r="I4364">
        <v>9</v>
      </c>
      <c r="J4364" s="4">
        <v>16.32</v>
      </c>
      <c r="K4364" s="4">
        <v>146.88</v>
      </c>
    </row>
    <row r="4365" spans="1:11" x14ac:dyDescent="0.25">
      <c r="A4365" t="s">
        <v>16</v>
      </c>
      <c r="B4365" t="s">
        <v>17</v>
      </c>
      <c r="C4365" t="s">
        <v>18</v>
      </c>
      <c r="D4365" t="s">
        <v>424</v>
      </c>
      <c r="E4365" s="1">
        <v>42684</v>
      </c>
      <c r="F4365" s="1" t="str">
        <f>TEXT(Sales_tbl[[#This Row],[Order Date]],"MMM")</f>
        <v>Nov</v>
      </c>
      <c r="G4365" s="1" t="str">
        <f>TEXT(Sales_tbl[[#This Row],[Order Date]],"YYY")</f>
        <v>2016</v>
      </c>
      <c r="H4365" t="s">
        <v>13</v>
      </c>
      <c r="I4365">
        <v>8</v>
      </c>
      <c r="J4365" s="4">
        <v>12.42</v>
      </c>
      <c r="K4365" s="4">
        <v>99.36</v>
      </c>
    </row>
    <row r="4366" spans="1:11" x14ac:dyDescent="0.25">
      <c r="A4366" t="s">
        <v>25</v>
      </c>
      <c r="B4366" t="s">
        <v>122</v>
      </c>
      <c r="C4366" t="s">
        <v>18</v>
      </c>
      <c r="D4366" t="s">
        <v>123</v>
      </c>
      <c r="E4366" s="1">
        <v>42684</v>
      </c>
      <c r="F4366" s="1" t="str">
        <f>TEXT(Sales_tbl[[#This Row],[Order Date]],"MMM")</f>
        <v>Nov</v>
      </c>
      <c r="G4366" s="1" t="str">
        <f>TEXT(Sales_tbl[[#This Row],[Order Date]],"YYY")</f>
        <v>2016</v>
      </c>
      <c r="H4366" t="s">
        <v>24</v>
      </c>
      <c r="I4366">
        <v>10</v>
      </c>
      <c r="J4366" s="4">
        <v>17.829999999999998</v>
      </c>
      <c r="K4366" s="4">
        <v>178.29999999999998</v>
      </c>
    </row>
    <row r="4367" spans="1:11" x14ac:dyDescent="0.25">
      <c r="A4367" t="s">
        <v>9</v>
      </c>
      <c r="B4367" t="s">
        <v>14</v>
      </c>
      <c r="C4367" t="s">
        <v>11</v>
      </c>
      <c r="D4367" t="s">
        <v>256</v>
      </c>
      <c r="E4367" s="1">
        <v>42684</v>
      </c>
      <c r="F4367" s="1" t="str">
        <f>TEXT(Sales_tbl[[#This Row],[Order Date]],"MMM")</f>
        <v>Nov</v>
      </c>
      <c r="G4367" s="1" t="str">
        <f>TEXT(Sales_tbl[[#This Row],[Order Date]],"YYY")</f>
        <v>2016</v>
      </c>
      <c r="H4367" t="s">
        <v>20</v>
      </c>
      <c r="I4367">
        <v>3</v>
      </c>
      <c r="J4367" s="4">
        <v>16.32</v>
      </c>
      <c r="K4367" s="4">
        <v>48.96</v>
      </c>
    </row>
    <row r="4368" spans="1:11" x14ac:dyDescent="0.25">
      <c r="A4368" t="s">
        <v>9</v>
      </c>
      <c r="B4368" t="s">
        <v>14</v>
      </c>
      <c r="C4368" t="s">
        <v>11</v>
      </c>
      <c r="D4368" t="s">
        <v>417</v>
      </c>
      <c r="E4368" s="1">
        <v>42684</v>
      </c>
      <c r="F4368" s="1" t="str">
        <f>TEXT(Sales_tbl[[#This Row],[Order Date]],"MMM")</f>
        <v>Nov</v>
      </c>
      <c r="G4368" s="1" t="str">
        <f>TEXT(Sales_tbl[[#This Row],[Order Date]],"YYY")</f>
        <v>2016</v>
      </c>
      <c r="H4368" t="s">
        <v>24</v>
      </c>
      <c r="I4368">
        <v>7</v>
      </c>
      <c r="J4368" s="4">
        <v>17.829999999999998</v>
      </c>
      <c r="K4368" s="4">
        <v>124.80999999999999</v>
      </c>
    </row>
    <row r="4369" spans="1:11" x14ac:dyDescent="0.25">
      <c r="A4369" t="s">
        <v>16</v>
      </c>
      <c r="B4369" t="s">
        <v>17</v>
      </c>
      <c r="C4369" t="s">
        <v>18</v>
      </c>
      <c r="D4369" t="s">
        <v>503</v>
      </c>
      <c r="E4369" s="1">
        <v>42684</v>
      </c>
      <c r="F4369" s="1" t="str">
        <f>TEXT(Sales_tbl[[#This Row],[Order Date]],"MMM")</f>
        <v>Nov</v>
      </c>
      <c r="G4369" s="1" t="str">
        <f>TEXT(Sales_tbl[[#This Row],[Order Date]],"YYY")</f>
        <v>2016</v>
      </c>
      <c r="H4369" t="s">
        <v>27</v>
      </c>
      <c r="I4369">
        <v>7</v>
      </c>
      <c r="J4369" s="4">
        <v>53.35</v>
      </c>
      <c r="K4369" s="4">
        <v>373.45</v>
      </c>
    </row>
    <row r="4370" spans="1:11" x14ac:dyDescent="0.25">
      <c r="A4370" t="s">
        <v>30</v>
      </c>
      <c r="B4370" t="s">
        <v>10</v>
      </c>
      <c r="C4370" t="s">
        <v>11</v>
      </c>
      <c r="D4370" t="s">
        <v>62</v>
      </c>
      <c r="E4370" s="1">
        <v>42684</v>
      </c>
      <c r="F4370" s="1" t="str">
        <f>TEXT(Sales_tbl[[#This Row],[Order Date]],"MMM")</f>
        <v>Nov</v>
      </c>
      <c r="G4370" s="1" t="str">
        <f>TEXT(Sales_tbl[[#This Row],[Order Date]],"YYY")</f>
        <v>2016</v>
      </c>
      <c r="H4370" t="s">
        <v>27</v>
      </c>
      <c r="I4370">
        <v>5</v>
      </c>
      <c r="J4370" s="4">
        <v>53.35</v>
      </c>
      <c r="K4370" s="4">
        <v>266.75</v>
      </c>
    </row>
    <row r="4371" spans="1:11" x14ac:dyDescent="0.25">
      <c r="A4371" t="s">
        <v>16</v>
      </c>
      <c r="B4371" t="s">
        <v>52</v>
      </c>
      <c r="C4371" t="s">
        <v>18</v>
      </c>
      <c r="D4371" t="s">
        <v>86</v>
      </c>
      <c r="E4371" s="1">
        <v>42684</v>
      </c>
      <c r="F4371" s="1" t="str">
        <f>TEXT(Sales_tbl[[#This Row],[Order Date]],"MMM")</f>
        <v>Nov</v>
      </c>
      <c r="G4371" s="1" t="str">
        <f>TEXT(Sales_tbl[[#This Row],[Order Date]],"YYY")</f>
        <v>2016</v>
      </c>
      <c r="H4371" t="s">
        <v>13</v>
      </c>
      <c r="I4371">
        <v>2</v>
      </c>
      <c r="J4371" s="4">
        <v>12.42</v>
      </c>
      <c r="K4371" s="4">
        <v>24.84</v>
      </c>
    </row>
    <row r="4372" spans="1:11" x14ac:dyDescent="0.25">
      <c r="A4372" t="s">
        <v>46</v>
      </c>
      <c r="B4372" t="s">
        <v>10</v>
      </c>
      <c r="C4372" t="s">
        <v>11</v>
      </c>
      <c r="D4372" t="s">
        <v>355</v>
      </c>
      <c r="E4372" s="1">
        <v>42684</v>
      </c>
      <c r="F4372" s="1" t="str">
        <f>TEXT(Sales_tbl[[#This Row],[Order Date]],"MMM")</f>
        <v>Nov</v>
      </c>
      <c r="G4372" s="1" t="str">
        <f>TEXT(Sales_tbl[[#This Row],[Order Date]],"YYY")</f>
        <v>2016</v>
      </c>
      <c r="H4372" t="s">
        <v>13</v>
      </c>
      <c r="I4372">
        <v>1</v>
      </c>
      <c r="J4372" s="4">
        <v>12.42</v>
      </c>
      <c r="K4372" s="4">
        <v>12.42</v>
      </c>
    </row>
    <row r="4373" spans="1:11" x14ac:dyDescent="0.25">
      <c r="A4373" t="s">
        <v>9</v>
      </c>
      <c r="B4373" t="s">
        <v>14</v>
      </c>
      <c r="C4373" t="s">
        <v>11</v>
      </c>
      <c r="D4373" t="s">
        <v>379</v>
      </c>
      <c r="E4373" s="1">
        <v>42684</v>
      </c>
      <c r="F4373" s="1" t="str">
        <f>TEXT(Sales_tbl[[#This Row],[Order Date]],"MMM")</f>
        <v>Nov</v>
      </c>
      <c r="G4373" s="1" t="str">
        <f>TEXT(Sales_tbl[[#This Row],[Order Date]],"YYY")</f>
        <v>2016</v>
      </c>
      <c r="H4373" t="s">
        <v>24</v>
      </c>
      <c r="I4373">
        <v>1</v>
      </c>
      <c r="J4373" s="4">
        <v>17.829999999999998</v>
      </c>
      <c r="K4373" s="4">
        <v>17.829999999999998</v>
      </c>
    </row>
    <row r="4374" spans="1:11" x14ac:dyDescent="0.25">
      <c r="A4374" t="s">
        <v>46</v>
      </c>
      <c r="B4374" t="s">
        <v>10</v>
      </c>
      <c r="C4374" t="s">
        <v>11</v>
      </c>
      <c r="D4374" t="s">
        <v>33</v>
      </c>
      <c r="E4374" s="1">
        <v>42684</v>
      </c>
      <c r="F4374" s="1" t="str">
        <f>TEXT(Sales_tbl[[#This Row],[Order Date]],"MMM")</f>
        <v>Nov</v>
      </c>
      <c r="G4374" s="1" t="str">
        <f>TEXT(Sales_tbl[[#This Row],[Order Date]],"YYY")</f>
        <v>2016</v>
      </c>
      <c r="H4374" t="s">
        <v>13</v>
      </c>
      <c r="I4374">
        <v>7</v>
      </c>
      <c r="J4374" s="4">
        <v>12.42</v>
      </c>
      <c r="K4374" s="4">
        <v>86.94</v>
      </c>
    </row>
    <row r="4375" spans="1:11" x14ac:dyDescent="0.25">
      <c r="A4375" t="s">
        <v>30</v>
      </c>
      <c r="B4375" t="s">
        <v>21</v>
      </c>
      <c r="C4375" t="s">
        <v>11</v>
      </c>
      <c r="D4375" t="s">
        <v>518</v>
      </c>
      <c r="E4375" s="1">
        <v>42684</v>
      </c>
      <c r="F4375" s="1" t="str">
        <f>TEXT(Sales_tbl[[#This Row],[Order Date]],"MMM")</f>
        <v>Nov</v>
      </c>
      <c r="G4375" s="1" t="str">
        <f>TEXT(Sales_tbl[[#This Row],[Order Date]],"YYY")</f>
        <v>2016</v>
      </c>
      <c r="H4375" t="s">
        <v>13</v>
      </c>
      <c r="I4375">
        <v>2</v>
      </c>
      <c r="J4375" s="4">
        <v>12.42</v>
      </c>
      <c r="K4375" s="4">
        <v>24.84</v>
      </c>
    </row>
    <row r="4376" spans="1:11" x14ac:dyDescent="0.25">
      <c r="A4376" t="s">
        <v>25</v>
      </c>
      <c r="B4376" t="s">
        <v>17</v>
      </c>
      <c r="C4376" t="s">
        <v>18</v>
      </c>
      <c r="D4376" t="s">
        <v>230</v>
      </c>
      <c r="E4376" s="1">
        <v>42684</v>
      </c>
      <c r="F4376" s="1" t="str">
        <f>TEXT(Sales_tbl[[#This Row],[Order Date]],"MMM")</f>
        <v>Nov</v>
      </c>
      <c r="G4376" s="1" t="str">
        <f>TEXT(Sales_tbl[[#This Row],[Order Date]],"YYY")</f>
        <v>2016</v>
      </c>
      <c r="H4376" t="s">
        <v>13</v>
      </c>
      <c r="I4376">
        <v>1</v>
      </c>
      <c r="J4376" s="4">
        <v>12.42</v>
      </c>
      <c r="K4376" s="4">
        <v>12.42</v>
      </c>
    </row>
    <row r="4377" spans="1:11" x14ac:dyDescent="0.25">
      <c r="A4377" t="s">
        <v>9</v>
      </c>
      <c r="B4377" t="s">
        <v>10</v>
      </c>
      <c r="C4377" t="s">
        <v>11</v>
      </c>
      <c r="D4377" t="s">
        <v>186</v>
      </c>
      <c r="E4377" s="1">
        <v>42684</v>
      </c>
      <c r="F4377" s="1" t="str">
        <f>TEXT(Sales_tbl[[#This Row],[Order Date]],"MMM")</f>
        <v>Nov</v>
      </c>
      <c r="G4377" s="1" t="str">
        <f>TEXT(Sales_tbl[[#This Row],[Order Date]],"YYY")</f>
        <v>2016</v>
      </c>
      <c r="H4377" t="s">
        <v>20</v>
      </c>
      <c r="I4377">
        <v>2</v>
      </c>
      <c r="J4377" s="4">
        <v>16.32</v>
      </c>
      <c r="K4377" s="4">
        <v>32.64</v>
      </c>
    </row>
    <row r="4378" spans="1:11" x14ac:dyDescent="0.25">
      <c r="A4378" t="s">
        <v>25</v>
      </c>
      <c r="B4378" t="s">
        <v>34</v>
      </c>
      <c r="C4378" t="s">
        <v>18</v>
      </c>
      <c r="D4378" t="s">
        <v>132</v>
      </c>
      <c r="E4378" s="1">
        <v>42684</v>
      </c>
      <c r="F4378" s="1" t="str">
        <f>TEXT(Sales_tbl[[#This Row],[Order Date]],"MMM")</f>
        <v>Nov</v>
      </c>
      <c r="G4378" s="1" t="str">
        <f>TEXT(Sales_tbl[[#This Row],[Order Date]],"YYY")</f>
        <v>2016</v>
      </c>
      <c r="H4378" t="s">
        <v>13</v>
      </c>
      <c r="I4378">
        <v>3</v>
      </c>
      <c r="J4378" s="4">
        <v>12.42</v>
      </c>
      <c r="K4378" s="4">
        <v>37.26</v>
      </c>
    </row>
    <row r="4379" spans="1:11" x14ac:dyDescent="0.25">
      <c r="A4379" t="s">
        <v>25</v>
      </c>
      <c r="B4379" t="s">
        <v>34</v>
      </c>
      <c r="C4379" t="s">
        <v>18</v>
      </c>
      <c r="D4379" t="s">
        <v>132</v>
      </c>
      <c r="E4379" s="1">
        <v>42684</v>
      </c>
      <c r="F4379" s="1" t="str">
        <f>TEXT(Sales_tbl[[#This Row],[Order Date]],"MMM")</f>
        <v>Nov</v>
      </c>
      <c r="G4379" s="1" t="str">
        <f>TEXT(Sales_tbl[[#This Row],[Order Date]],"YYY")</f>
        <v>2016</v>
      </c>
      <c r="H4379" t="s">
        <v>20</v>
      </c>
      <c r="I4379">
        <v>10</v>
      </c>
      <c r="J4379" s="4">
        <v>16.32</v>
      </c>
      <c r="K4379" s="4">
        <v>163.19999999999999</v>
      </c>
    </row>
    <row r="4380" spans="1:11" x14ac:dyDescent="0.25">
      <c r="A4380" t="s">
        <v>30</v>
      </c>
      <c r="B4380" t="s">
        <v>21</v>
      </c>
      <c r="C4380" t="s">
        <v>11</v>
      </c>
      <c r="D4380" t="s">
        <v>471</v>
      </c>
      <c r="E4380" s="1">
        <v>42684</v>
      </c>
      <c r="F4380" s="1" t="str">
        <f>TEXT(Sales_tbl[[#This Row],[Order Date]],"MMM")</f>
        <v>Nov</v>
      </c>
      <c r="G4380" s="1" t="str">
        <f>TEXT(Sales_tbl[[#This Row],[Order Date]],"YYY")</f>
        <v>2016</v>
      </c>
      <c r="H4380" t="s">
        <v>13</v>
      </c>
      <c r="I4380">
        <v>3</v>
      </c>
      <c r="J4380" s="4">
        <v>12.42</v>
      </c>
      <c r="K4380" s="4">
        <v>37.26</v>
      </c>
    </row>
    <row r="4381" spans="1:11" x14ac:dyDescent="0.25">
      <c r="A4381" t="s">
        <v>16</v>
      </c>
      <c r="B4381" t="s">
        <v>52</v>
      </c>
      <c r="C4381" t="s">
        <v>18</v>
      </c>
      <c r="D4381" t="s">
        <v>61</v>
      </c>
      <c r="E4381" s="1">
        <v>42684</v>
      </c>
      <c r="F4381" s="1" t="str">
        <f>TEXT(Sales_tbl[[#This Row],[Order Date]],"MMM")</f>
        <v>Nov</v>
      </c>
      <c r="G4381" s="1" t="str">
        <f>TEXT(Sales_tbl[[#This Row],[Order Date]],"YYY")</f>
        <v>2016</v>
      </c>
      <c r="H4381" t="s">
        <v>20</v>
      </c>
      <c r="I4381">
        <v>8</v>
      </c>
      <c r="J4381" s="4">
        <v>16.32</v>
      </c>
      <c r="K4381" s="4">
        <v>130.56</v>
      </c>
    </row>
    <row r="4382" spans="1:11" x14ac:dyDescent="0.25">
      <c r="A4382" t="s">
        <v>30</v>
      </c>
      <c r="B4382" t="s">
        <v>10</v>
      </c>
      <c r="C4382" t="s">
        <v>11</v>
      </c>
      <c r="D4382" t="s">
        <v>42</v>
      </c>
      <c r="E4382" s="1">
        <v>42685</v>
      </c>
      <c r="F4382" s="1" t="str">
        <f>TEXT(Sales_tbl[[#This Row],[Order Date]],"MMM")</f>
        <v>Nov</v>
      </c>
      <c r="G4382" s="1" t="str">
        <f>TEXT(Sales_tbl[[#This Row],[Order Date]],"YYY")</f>
        <v>2016</v>
      </c>
      <c r="H4382" t="s">
        <v>13</v>
      </c>
      <c r="I4382">
        <v>5</v>
      </c>
      <c r="J4382" s="4">
        <v>12.42</v>
      </c>
      <c r="K4382" s="4">
        <v>62.1</v>
      </c>
    </row>
    <row r="4383" spans="1:11" x14ac:dyDescent="0.25">
      <c r="A4383" t="s">
        <v>46</v>
      </c>
      <c r="B4383" t="s">
        <v>10</v>
      </c>
      <c r="C4383" t="s">
        <v>11</v>
      </c>
      <c r="D4383" t="s">
        <v>409</v>
      </c>
      <c r="E4383" s="1">
        <v>42685</v>
      </c>
      <c r="F4383" s="1" t="str">
        <f>TEXT(Sales_tbl[[#This Row],[Order Date]],"MMM")</f>
        <v>Nov</v>
      </c>
      <c r="G4383" s="1" t="str">
        <f>TEXT(Sales_tbl[[#This Row],[Order Date]],"YYY")</f>
        <v>2016</v>
      </c>
      <c r="H4383" t="s">
        <v>13</v>
      </c>
      <c r="I4383">
        <v>10</v>
      </c>
      <c r="J4383" s="4">
        <v>12.42</v>
      </c>
      <c r="K4383" s="4">
        <v>124.2</v>
      </c>
    </row>
    <row r="4384" spans="1:11" x14ac:dyDescent="0.25">
      <c r="A4384" t="s">
        <v>16</v>
      </c>
      <c r="B4384" t="s">
        <v>122</v>
      </c>
      <c r="C4384" t="s">
        <v>18</v>
      </c>
      <c r="D4384" t="s">
        <v>550</v>
      </c>
      <c r="E4384" s="1">
        <v>42685</v>
      </c>
      <c r="F4384" s="1" t="str">
        <f>TEXT(Sales_tbl[[#This Row],[Order Date]],"MMM")</f>
        <v>Nov</v>
      </c>
      <c r="G4384" s="1" t="str">
        <f>TEXT(Sales_tbl[[#This Row],[Order Date]],"YYY")</f>
        <v>2016</v>
      </c>
      <c r="H4384" t="s">
        <v>13</v>
      </c>
      <c r="I4384">
        <v>10</v>
      </c>
      <c r="J4384" s="4">
        <v>12.42</v>
      </c>
      <c r="K4384" s="4">
        <v>124.2</v>
      </c>
    </row>
    <row r="4385" spans="1:11" x14ac:dyDescent="0.25">
      <c r="A4385" t="s">
        <v>9</v>
      </c>
      <c r="B4385" t="s">
        <v>10</v>
      </c>
      <c r="C4385" t="s">
        <v>11</v>
      </c>
      <c r="D4385" t="s">
        <v>440</v>
      </c>
      <c r="E4385" s="1">
        <v>42685</v>
      </c>
      <c r="F4385" s="1" t="str">
        <f>TEXT(Sales_tbl[[#This Row],[Order Date]],"MMM")</f>
        <v>Nov</v>
      </c>
      <c r="G4385" s="1" t="str">
        <f>TEXT(Sales_tbl[[#This Row],[Order Date]],"YYY")</f>
        <v>2016</v>
      </c>
      <c r="H4385" t="s">
        <v>13</v>
      </c>
      <c r="I4385">
        <v>2</v>
      </c>
      <c r="J4385" s="4">
        <v>12.42</v>
      </c>
      <c r="K4385" s="4">
        <v>24.84</v>
      </c>
    </row>
    <row r="4386" spans="1:11" x14ac:dyDescent="0.25">
      <c r="A4386" t="s">
        <v>9</v>
      </c>
      <c r="B4386" t="s">
        <v>14</v>
      </c>
      <c r="C4386" t="s">
        <v>11</v>
      </c>
      <c r="D4386" t="s">
        <v>529</v>
      </c>
      <c r="E4386" s="1">
        <v>42685</v>
      </c>
      <c r="F4386" s="1" t="str">
        <f>TEXT(Sales_tbl[[#This Row],[Order Date]],"MMM")</f>
        <v>Nov</v>
      </c>
      <c r="G4386" s="1" t="str">
        <f>TEXT(Sales_tbl[[#This Row],[Order Date]],"YYY")</f>
        <v>2016</v>
      </c>
      <c r="H4386" t="s">
        <v>27</v>
      </c>
      <c r="I4386">
        <v>7</v>
      </c>
      <c r="J4386" s="4">
        <v>53.35</v>
      </c>
      <c r="K4386" s="4">
        <v>373.45</v>
      </c>
    </row>
    <row r="4387" spans="1:11" x14ac:dyDescent="0.25">
      <c r="A4387" t="s">
        <v>16</v>
      </c>
      <c r="B4387" t="s">
        <v>17</v>
      </c>
      <c r="C4387" t="s">
        <v>18</v>
      </c>
      <c r="D4387" t="s">
        <v>253</v>
      </c>
      <c r="E4387" s="1">
        <v>42685</v>
      </c>
      <c r="F4387" s="1" t="str">
        <f>TEXT(Sales_tbl[[#This Row],[Order Date]],"MMM")</f>
        <v>Nov</v>
      </c>
      <c r="G4387" s="1" t="str">
        <f>TEXT(Sales_tbl[[#This Row],[Order Date]],"YYY")</f>
        <v>2016</v>
      </c>
      <c r="H4387" t="s">
        <v>24</v>
      </c>
      <c r="I4387">
        <v>9</v>
      </c>
      <c r="J4387" s="4">
        <v>17.829999999999998</v>
      </c>
      <c r="K4387" s="4">
        <v>160.46999999999997</v>
      </c>
    </row>
    <row r="4388" spans="1:11" x14ac:dyDescent="0.25">
      <c r="A4388" t="s">
        <v>46</v>
      </c>
      <c r="B4388" t="s">
        <v>14</v>
      </c>
      <c r="C4388" t="s">
        <v>11</v>
      </c>
      <c r="D4388" t="s">
        <v>452</v>
      </c>
      <c r="E4388" s="1">
        <v>42685</v>
      </c>
      <c r="F4388" s="1" t="str">
        <f>TEXT(Sales_tbl[[#This Row],[Order Date]],"MMM")</f>
        <v>Nov</v>
      </c>
      <c r="G4388" s="1" t="str">
        <f>TEXT(Sales_tbl[[#This Row],[Order Date]],"YYY")</f>
        <v>2016</v>
      </c>
      <c r="H4388" t="s">
        <v>13</v>
      </c>
      <c r="I4388">
        <v>4</v>
      </c>
      <c r="J4388" s="4">
        <v>12.42</v>
      </c>
      <c r="K4388" s="4">
        <v>49.68</v>
      </c>
    </row>
    <row r="4389" spans="1:11" x14ac:dyDescent="0.25">
      <c r="A4389" t="s">
        <v>16</v>
      </c>
      <c r="B4389" t="s">
        <v>34</v>
      </c>
      <c r="C4389" t="s">
        <v>18</v>
      </c>
      <c r="D4389" t="s">
        <v>511</v>
      </c>
      <c r="E4389" s="1">
        <v>42685</v>
      </c>
      <c r="F4389" s="1" t="str">
        <f>TEXT(Sales_tbl[[#This Row],[Order Date]],"MMM")</f>
        <v>Nov</v>
      </c>
      <c r="G4389" s="1" t="str">
        <f>TEXT(Sales_tbl[[#This Row],[Order Date]],"YYY")</f>
        <v>2016</v>
      </c>
      <c r="H4389" t="s">
        <v>27</v>
      </c>
      <c r="I4389">
        <v>7</v>
      </c>
      <c r="J4389" s="4">
        <v>53.35</v>
      </c>
      <c r="K4389" s="4">
        <v>373.45</v>
      </c>
    </row>
    <row r="4390" spans="1:11" x14ac:dyDescent="0.25">
      <c r="A4390" t="s">
        <v>25</v>
      </c>
      <c r="B4390" t="s">
        <v>52</v>
      </c>
      <c r="C4390" t="s">
        <v>18</v>
      </c>
      <c r="D4390" t="s">
        <v>547</v>
      </c>
      <c r="E4390" s="1">
        <v>42685</v>
      </c>
      <c r="F4390" s="1" t="str">
        <f>TEXT(Sales_tbl[[#This Row],[Order Date]],"MMM")</f>
        <v>Nov</v>
      </c>
      <c r="G4390" s="1" t="str">
        <f>TEXT(Sales_tbl[[#This Row],[Order Date]],"YYY")</f>
        <v>2016</v>
      </c>
      <c r="H4390" t="s">
        <v>13</v>
      </c>
      <c r="I4390">
        <v>9</v>
      </c>
      <c r="J4390" s="4">
        <v>12.42</v>
      </c>
      <c r="K4390" s="4">
        <v>111.78</v>
      </c>
    </row>
    <row r="4391" spans="1:11" x14ac:dyDescent="0.25">
      <c r="A4391" t="s">
        <v>16</v>
      </c>
      <c r="B4391" t="s">
        <v>52</v>
      </c>
      <c r="C4391" t="s">
        <v>18</v>
      </c>
      <c r="D4391" t="s">
        <v>331</v>
      </c>
      <c r="E4391" s="1">
        <v>42685</v>
      </c>
      <c r="F4391" s="1" t="str">
        <f>TEXT(Sales_tbl[[#This Row],[Order Date]],"MMM")</f>
        <v>Nov</v>
      </c>
      <c r="G4391" s="1" t="str">
        <f>TEXT(Sales_tbl[[#This Row],[Order Date]],"YYY")</f>
        <v>2016</v>
      </c>
      <c r="H4391" t="s">
        <v>13</v>
      </c>
      <c r="I4391">
        <v>10</v>
      </c>
      <c r="J4391" s="4">
        <v>12.42</v>
      </c>
      <c r="K4391" s="4">
        <v>124.2</v>
      </c>
    </row>
    <row r="4392" spans="1:11" x14ac:dyDescent="0.25">
      <c r="A4392" t="s">
        <v>16</v>
      </c>
      <c r="B4392" t="s">
        <v>52</v>
      </c>
      <c r="C4392" t="s">
        <v>18</v>
      </c>
      <c r="D4392" t="s">
        <v>151</v>
      </c>
      <c r="E4392" s="1">
        <v>42685</v>
      </c>
      <c r="F4392" s="1" t="str">
        <f>TEXT(Sales_tbl[[#This Row],[Order Date]],"MMM")</f>
        <v>Nov</v>
      </c>
      <c r="G4392" s="1" t="str">
        <f>TEXT(Sales_tbl[[#This Row],[Order Date]],"YYY")</f>
        <v>2016</v>
      </c>
      <c r="H4392" t="s">
        <v>20</v>
      </c>
      <c r="I4392">
        <v>2</v>
      </c>
      <c r="J4392" s="4">
        <v>16.32</v>
      </c>
      <c r="K4392" s="4">
        <v>32.64</v>
      </c>
    </row>
    <row r="4393" spans="1:11" x14ac:dyDescent="0.25">
      <c r="A4393" t="s">
        <v>30</v>
      </c>
      <c r="B4393" t="s">
        <v>14</v>
      </c>
      <c r="C4393" t="s">
        <v>11</v>
      </c>
      <c r="D4393" t="s">
        <v>143</v>
      </c>
      <c r="E4393" s="1">
        <v>42685</v>
      </c>
      <c r="F4393" s="1" t="str">
        <f>TEXT(Sales_tbl[[#This Row],[Order Date]],"MMM")</f>
        <v>Nov</v>
      </c>
      <c r="G4393" s="1" t="str">
        <f>TEXT(Sales_tbl[[#This Row],[Order Date]],"YYY")</f>
        <v>2016</v>
      </c>
      <c r="H4393" t="s">
        <v>27</v>
      </c>
      <c r="I4393">
        <v>4</v>
      </c>
      <c r="J4393" s="4">
        <v>53.35</v>
      </c>
      <c r="K4393" s="4">
        <v>213.4</v>
      </c>
    </row>
    <row r="4394" spans="1:11" x14ac:dyDescent="0.25">
      <c r="A4394" t="s">
        <v>9</v>
      </c>
      <c r="B4394" t="s">
        <v>10</v>
      </c>
      <c r="C4394" t="s">
        <v>11</v>
      </c>
      <c r="D4394" t="s">
        <v>183</v>
      </c>
      <c r="E4394" s="1">
        <v>42685</v>
      </c>
      <c r="F4394" s="1" t="str">
        <f>TEXT(Sales_tbl[[#This Row],[Order Date]],"MMM")</f>
        <v>Nov</v>
      </c>
      <c r="G4394" s="1" t="str">
        <f>TEXT(Sales_tbl[[#This Row],[Order Date]],"YYY")</f>
        <v>2016</v>
      </c>
      <c r="H4394" t="s">
        <v>13</v>
      </c>
      <c r="I4394">
        <v>4</v>
      </c>
      <c r="J4394" s="4">
        <v>12.42</v>
      </c>
      <c r="K4394" s="4">
        <v>49.68</v>
      </c>
    </row>
    <row r="4395" spans="1:11" x14ac:dyDescent="0.25">
      <c r="A4395" t="s">
        <v>30</v>
      </c>
      <c r="B4395" t="s">
        <v>21</v>
      </c>
      <c r="C4395" t="s">
        <v>11</v>
      </c>
      <c r="D4395" t="s">
        <v>428</v>
      </c>
      <c r="E4395" s="1">
        <v>42685</v>
      </c>
      <c r="F4395" s="1" t="str">
        <f>TEXT(Sales_tbl[[#This Row],[Order Date]],"MMM")</f>
        <v>Nov</v>
      </c>
      <c r="G4395" s="1" t="str">
        <f>TEXT(Sales_tbl[[#This Row],[Order Date]],"YYY")</f>
        <v>2016</v>
      </c>
      <c r="H4395" t="s">
        <v>27</v>
      </c>
      <c r="I4395">
        <v>6</v>
      </c>
      <c r="J4395" s="4">
        <v>53.35</v>
      </c>
      <c r="K4395" s="4">
        <v>320.10000000000002</v>
      </c>
    </row>
    <row r="4396" spans="1:11" x14ac:dyDescent="0.25">
      <c r="A4396" t="s">
        <v>25</v>
      </c>
      <c r="B4396" t="s">
        <v>17</v>
      </c>
      <c r="C4396" t="s">
        <v>18</v>
      </c>
      <c r="D4396" t="s">
        <v>253</v>
      </c>
      <c r="E4396" s="1">
        <v>42685</v>
      </c>
      <c r="F4396" s="1" t="str">
        <f>TEXT(Sales_tbl[[#This Row],[Order Date]],"MMM")</f>
        <v>Nov</v>
      </c>
      <c r="G4396" s="1" t="str">
        <f>TEXT(Sales_tbl[[#This Row],[Order Date]],"YYY")</f>
        <v>2016</v>
      </c>
      <c r="H4396" t="s">
        <v>27</v>
      </c>
      <c r="I4396">
        <v>2</v>
      </c>
      <c r="J4396" s="4">
        <v>53.35</v>
      </c>
      <c r="K4396" s="4">
        <v>106.7</v>
      </c>
    </row>
    <row r="4397" spans="1:11" x14ac:dyDescent="0.25">
      <c r="A4397" t="s">
        <v>16</v>
      </c>
      <c r="B4397" t="s">
        <v>34</v>
      </c>
      <c r="C4397" t="s">
        <v>18</v>
      </c>
      <c r="D4397" t="s">
        <v>482</v>
      </c>
      <c r="E4397" s="1">
        <v>42685</v>
      </c>
      <c r="F4397" s="1" t="str">
        <f>TEXT(Sales_tbl[[#This Row],[Order Date]],"MMM")</f>
        <v>Nov</v>
      </c>
      <c r="G4397" s="1" t="str">
        <f>TEXT(Sales_tbl[[#This Row],[Order Date]],"YYY")</f>
        <v>2016</v>
      </c>
      <c r="H4397" t="s">
        <v>27</v>
      </c>
      <c r="I4397">
        <v>1</v>
      </c>
      <c r="J4397" s="4">
        <v>53.35</v>
      </c>
      <c r="K4397" s="4">
        <v>53.35</v>
      </c>
    </row>
    <row r="4398" spans="1:11" x14ac:dyDescent="0.25">
      <c r="A4398" t="s">
        <v>9</v>
      </c>
      <c r="B4398" t="s">
        <v>10</v>
      </c>
      <c r="C4398" t="s">
        <v>11</v>
      </c>
      <c r="D4398" t="s">
        <v>311</v>
      </c>
      <c r="E4398" s="1">
        <v>42686</v>
      </c>
      <c r="F4398" s="1" t="str">
        <f>TEXT(Sales_tbl[[#This Row],[Order Date]],"MMM")</f>
        <v>Nov</v>
      </c>
      <c r="G4398" s="1" t="str">
        <f>TEXT(Sales_tbl[[#This Row],[Order Date]],"YYY")</f>
        <v>2016</v>
      </c>
      <c r="H4398" t="s">
        <v>20</v>
      </c>
      <c r="I4398">
        <v>5</v>
      </c>
      <c r="J4398" s="4">
        <v>16.32</v>
      </c>
      <c r="K4398" s="4">
        <v>81.599999999999994</v>
      </c>
    </row>
    <row r="4399" spans="1:11" x14ac:dyDescent="0.25">
      <c r="A4399" t="s">
        <v>30</v>
      </c>
      <c r="B4399" t="s">
        <v>14</v>
      </c>
      <c r="C4399" t="s">
        <v>11</v>
      </c>
      <c r="D4399" t="s">
        <v>431</v>
      </c>
      <c r="E4399" s="1">
        <v>42686</v>
      </c>
      <c r="F4399" s="1" t="str">
        <f>TEXT(Sales_tbl[[#This Row],[Order Date]],"MMM")</f>
        <v>Nov</v>
      </c>
      <c r="G4399" s="1" t="str">
        <f>TEXT(Sales_tbl[[#This Row],[Order Date]],"YYY")</f>
        <v>2016</v>
      </c>
      <c r="H4399" t="s">
        <v>24</v>
      </c>
      <c r="I4399">
        <v>6</v>
      </c>
      <c r="J4399" s="4">
        <v>17.829999999999998</v>
      </c>
      <c r="K4399" s="4">
        <v>106.97999999999999</v>
      </c>
    </row>
    <row r="4400" spans="1:11" x14ac:dyDescent="0.25">
      <c r="A4400" t="s">
        <v>9</v>
      </c>
      <c r="B4400" t="s">
        <v>21</v>
      </c>
      <c r="C4400" t="s">
        <v>11</v>
      </c>
      <c r="D4400" t="s">
        <v>264</v>
      </c>
      <c r="E4400" s="1">
        <v>42686</v>
      </c>
      <c r="F4400" s="1" t="str">
        <f>TEXT(Sales_tbl[[#This Row],[Order Date]],"MMM")</f>
        <v>Nov</v>
      </c>
      <c r="G4400" s="1" t="str">
        <f>TEXT(Sales_tbl[[#This Row],[Order Date]],"YYY")</f>
        <v>2016</v>
      </c>
      <c r="H4400" t="s">
        <v>13</v>
      </c>
      <c r="I4400">
        <v>7</v>
      </c>
      <c r="J4400" s="4">
        <v>12.42</v>
      </c>
      <c r="K4400" s="4">
        <v>86.94</v>
      </c>
    </row>
    <row r="4401" spans="1:11" x14ac:dyDescent="0.25">
      <c r="A4401" t="s">
        <v>30</v>
      </c>
      <c r="B4401" t="s">
        <v>10</v>
      </c>
      <c r="C4401" t="s">
        <v>11</v>
      </c>
      <c r="D4401" t="s">
        <v>440</v>
      </c>
      <c r="E4401" s="1">
        <v>42686</v>
      </c>
      <c r="F4401" s="1" t="str">
        <f>TEXT(Sales_tbl[[#This Row],[Order Date]],"MMM")</f>
        <v>Nov</v>
      </c>
      <c r="G4401" s="1" t="str">
        <f>TEXT(Sales_tbl[[#This Row],[Order Date]],"YYY")</f>
        <v>2016</v>
      </c>
      <c r="H4401" t="s">
        <v>13</v>
      </c>
      <c r="I4401">
        <v>5</v>
      </c>
      <c r="J4401" s="4">
        <v>12.42</v>
      </c>
      <c r="K4401" s="4">
        <v>62.1</v>
      </c>
    </row>
    <row r="4402" spans="1:11" x14ac:dyDescent="0.25">
      <c r="A4402" t="s">
        <v>30</v>
      </c>
      <c r="B4402" t="s">
        <v>14</v>
      </c>
      <c r="C4402" t="s">
        <v>11</v>
      </c>
      <c r="D4402" t="s">
        <v>241</v>
      </c>
      <c r="E4402" s="1">
        <v>42686</v>
      </c>
      <c r="F4402" s="1" t="str">
        <f>TEXT(Sales_tbl[[#This Row],[Order Date]],"MMM")</f>
        <v>Nov</v>
      </c>
      <c r="G4402" s="1" t="str">
        <f>TEXT(Sales_tbl[[#This Row],[Order Date]],"YYY")</f>
        <v>2016</v>
      </c>
      <c r="H4402" t="s">
        <v>20</v>
      </c>
      <c r="I4402">
        <v>9</v>
      </c>
      <c r="J4402" s="4">
        <v>16.32</v>
      </c>
      <c r="K4402" s="4">
        <v>146.88</v>
      </c>
    </row>
    <row r="4403" spans="1:11" x14ac:dyDescent="0.25">
      <c r="A4403" t="s">
        <v>9</v>
      </c>
      <c r="B4403" t="s">
        <v>21</v>
      </c>
      <c r="C4403" t="s">
        <v>11</v>
      </c>
      <c r="D4403" t="s">
        <v>22</v>
      </c>
      <c r="E4403" s="1">
        <v>42686</v>
      </c>
      <c r="F4403" s="1" t="str">
        <f>TEXT(Sales_tbl[[#This Row],[Order Date]],"MMM")</f>
        <v>Nov</v>
      </c>
      <c r="G4403" s="1" t="str">
        <f>TEXT(Sales_tbl[[#This Row],[Order Date]],"YYY")</f>
        <v>2016</v>
      </c>
      <c r="H4403" t="s">
        <v>27</v>
      </c>
      <c r="I4403">
        <v>4</v>
      </c>
      <c r="J4403" s="4">
        <v>53.35</v>
      </c>
      <c r="K4403" s="4">
        <v>213.4</v>
      </c>
    </row>
    <row r="4404" spans="1:11" x14ac:dyDescent="0.25">
      <c r="A4404" t="s">
        <v>46</v>
      </c>
      <c r="B4404" t="s">
        <v>10</v>
      </c>
      <c r="C4404" t="s">
        <v>11</v>
      </c>
      <c r="D4404" t="s">
        <v>463</v>
      </c>
      <c r="E4404" s="1">
        <v>42686</v>
      </c>
      <c r="F4404" s="1" t="str">
        <f>TEXT(Sales_tbl[[#This Row],[Order Date]],"MMM")</f>
        <v>Nov</v>
      </c>
      <c r="G4404" s="1" t="str">
        <f>TEXT(Sales_tbl[[#This Row],[Order Date]],"YYY")</f>
        <v>2016</v>
      </c>
      <c r="H4404" t="s">
        <v>24</v>
      </c>
      <c r="I4404">
        <v>10</v>
      </c>
      <c r="J4404" s="4">
        <v>17.829999999999998</v>
      </c>
      <c r="K4404" s="4">
        <v>178.29999999999998</v>
      </c>
    </row>
    <row r="4405" spans="1:11" x14ac:dyDescent="0.25">
      <c r="A4405" t="s">
        <v>25</v>
      </c>
      <c r="B4405" t="s">
        <v>17</v>
      </c>
      <c r="C4405" t="s">
        <v>18</v>
      </c>
      <c r="D4405" t="s">
        <v>40</v>
      </c>
      <c r="E4405" s="1">
        <v>42686</v>
      </c>
      <c r="F4405" s="1" t="str">
        <f>TEXT(Sales_tbl[[#This Row],[Order Date]],"MMM")</f>
        <v>Nov</v>
      </c>
      <c r="G4405" s="1" t="str">
        <f>TEXT(Sales_tbl[[#This Row],[Order Date]],"YYY")</f>
        <v>2016</v>
      </c>
      <c r="H4405" t="s">
        <v>27</v>
      </c>
      <c r="I4405">
        <v>1</v>
      </c>
      <c r="J4405" s="4">
        <v>53.35</v>
      </c>
      <c r="K4405" s="4">
        <v>53.35</v>
      </c>
    </row>
    <row r="4406" spans="1:11" x14ac:dyDescent="0.25">
      <c r="A4406" t="s">
        <v>25</v>
      </c>
      <c r="B4406" t="s">
        <v>34</v>
      </c>
      <c r="C4406" t="s">
        <v>18</v>
      </c>
      <c r="D4406" t="s">
        <v>251</v>
      </c>
      <c r="E4406" s="1">
        <v>42686</v>
      </c>
      <c r="F4406" s="1" t="str">
        <f>TEXT(Sales_tbl[[#This Row],[Order Date]],"MMM")</f>
        <v>Nov</v>
      </c>
      <c r="G4406" s="1" t="str">
        <f>TEXT(Sales_tbl[[#This Row],[Order Date]],"YYY")</f>
        <v>2016</v>
      </c>
      <c r="H4406" t="s">
        <v>13</v>
      </c>
      <c r="I4406">
        <v>3</v>
      </c>
      <c r="J4406" s="4">
        <v>12.42</v>
      </c>
      <c r="K4406" s="4">
        <v>37.26</v>
      </c>
    </row>
    <row r="4407" spans="1:11" x14ac:dyDescent="0.25">
      <c r="A4407" t="s">
        <v>25</v>
      </c>
      <c r="B4407" t="s">
        <v>17</v>
      </c>
      <c r="C4407" t="s">
        <v>18</v>
      </c>
      <c r="D4407" t="s">
        <v>299</v>
      </c>
      <c r="E4407" s="1">
        <v>42686</v>
      </c>
      <c r="F4407" s="1" t="str">
        <f>TEXT(Sales_tbl[[#This Row],[Order Date]],"MMM")</f>
        <v>Nov</v>
      </c>
      <c r="G4407" s="1" t="str">
        <f>TEXT(Sales_tbl[[#This Row],[Order Date]],"YYY")</f>
        <v>2016</v>
      </c>
      <c r="H4407" t="s">
        <v>13</v>
      </c>
      <c r="I4407">
        <v>3</v>
      </c>
      <c r="J4407" s="4">
        <v>12.42</v>
      </c>
      <c r="K4407" s="4">
        <v>37.26</v>
      </c>
    </row>
    <row r="4408" spans="1:11" x14ac:dyDescent="0.25">
      <c r="A4408" t="s">
        <v>30</v>
      </c>
      <c r="B4408" t="s">
        <v>14</v>
      </c>
      <c r="C4408" t="s">
        <v>11</v>
      </c>
      <c r="D4408" t="s">
        <v>389</v>
      </c>
      <c r="E4408" s="1">
        <v>42686</v>
      </c>
      <c r="F4408" s="1" t="str">
        <f>TEXT(Sales_tbl[[#This Row],[Order Date]],"MMM")</f>
        <v>Nov</v>
      </c>
      <c r="G4408" s="1" t="str">
        <f>TEXT(Sales_tbl[[#This Row],[Order Date]],"YYY")</f>
        <v>2016</v>
      </c>
      <c r="H4408" t="s">
        <v>13</v>
      </c>
      <c r="I4408">
        <v>6</v>
      </c>
      <c r="J4408" s="4">
        <v>12.42</v>
      </c>
      <c r="K4408" s="4">
        <v>74.52</v>
      </c>
    </row>
    <row r="4409" spans="1:11" x14ac:dyDescent="0.25">
      <c r="A4409" t="s">
        <v>30</v>
      </c>
      <c r="B4409" t="s">
        <v>14</v>
      </c>
      <c r="C4409" t="s">
        <v>11</v>
      </c>
      <c r="D4409" t="s">
        <v>290</v>
      </c>
      <c r="E4409" s="1">
        <v>42686</v>
      </c>
      <c r="F4409" s="1" t="str">
        <f>TEXT(Sales_tbl[[#This Row],[Order Date]],"MMM")</f>
        <v>Nov</v>
      </c>
      <c r="G4409" s="1" t="str">
        <f>TEXT(Sales_tbl[[#This Row],[Order Date]],"YYY")</f>
        <v>2016</v>
      </c>
      <c r="H4409" t="s">
        <v>13</v>
      </c>
      <c r="I4409">
        <v>8</v>
      </c>
      <c r="J4409" s="4">
        <v>12.42</v>
      </c>
      <c r="K4409" s="4">
        <v>99.36</v>
      </c>
    </row>
    <row r="4410" spans="1:11" x14ac:dyDescent="0.25">
      <c r="A4410" t="s">
        <v>9</v>
      </c>
      <c r="B4410" t="s">
        <v>14</v>
      </c>
      <c r="C4410" t="s">
        <v>11</v>
      </c>
      <c r="D4410" t="s">
        <v>453</v>
      </c>
      <c r="E4410" s="1">
        <v>42686</v>
      </c>
      <c r="F4410" s="1" t="str">
        <f>TEXT(Sales_tbl[[#This Row],[Order Date]],"MMM")</f>
        <v>Nov</v>
      </c>
      <c r="G4410" s="1" t="str">
        <f>TEXT(Sales_tbl[[#This Row],[Order Date]],"YYY")</f>
        <v>2016</v>
      </c>
      <c r="H4410" t="s">
        <v>27</v>
      </c>
      <c r="I4410">
        <v>1</v>
      </c>
      <c r="J4410" s="4">
        <v>53.35</v>
      </c>
      <c r="K4410" s="4">
        <v>53.35</v>
      </c>
    </row>
    <row r="4411" spans="1:11" x14ac:dyDescent="0.25">
      <c r="A4411" t="s">
        <v>9</v>
      </c>
      <c r="B4411" t="s">
        <v>21</v>
      </c>
      <c r="C4411" t="s">
        <v>11</v>
      </c>
      <c r="D4411" t="s">
        <v>300</v>
      </c>
      <c r="E4411" s="1">
        <v>42686</v>
      </c>
      <c r="F4411" s="1" t="str">
        <f>TEXT(Sales_tbl[[#This Row],[Order Date]],"MMM")</f>
        <v>Nov</v>
      </c>
      <c r="G4411" s="1" t="str">
        <f>TEXT(Sales_tbl[[#This Row],[Order Date]],"YYY")</f>
        <v>2016</v>
      </c>
      <c r="H4411" t="s">
        <v>13</v>
      </c>
      <c r="I4411">
        <v>7</v>
      </c>
      <c r="J4411" s="4">
        <v>12.42</v>
      </c>
      <c r="K4411" s="4">
        <v>86.94</v>
      </c>
    </row>
    <row r="4412" spans="1:11" x14ac:dyDescent="0.25">
      <c r="A4412" t="s">
        <v>16</v>
      </c>
      <c r="B4412" t="s">
        <v>34</v>
      </c>
      <c r="C4412" t="s">
        <v>18</v>
      </c>
      <c r="D4412" t="s">
        <v>372</v>
      </c>
      <c r="E4412" s="1">
        <v>42686</v>
      </c>
      <c r="F4412" s="1" t="str">
        <f>TEXT(Sales_tbl[[#This Row],[Order Date]],"MMM")</f>
        <v>Nov</v>
      </c>
      <c r="G4412" s="1" t="str">
        <f>TEXT(Sales_tbl[[#This Row],[Order Date]],"YYY")</f>
        <v>2016</v>
      </c>
      <c r="H4412" t="s">
        <v>20</v>
      </c>
      <c r="I4412">
        <v>4</v>
      </c>
      <c r="J4412" s="4">
        <v>16.32</v>
      </c>
      <c r="K4412" s="4">
        <v>65.28</v>
      </c>
    </row>
    <row r="4413" spans="1:11" x14ac:dyDescent="0.25">
      <c r="A4413" t="s">
        <v>9</v>
      </c>
      <c r="B4413" t="s">
        <v>10</v>
      </c>
      <c r="C4413" t="s">
        <v>11</v>
      </c>
      <c r="D4413" t="s">
        <v>408</v>
      </c>
      <c r="E4413" s="1">
        <v>42686</v>
      </c>
      <c r="F4413" s="1" t="str">
        <f>TEXT(Sales_tbl[[#This Row],[Order Date]],"MMM")</f>
        <v>Nov</v>
      </c>
      <c r="G4413" s="1" t="str">
        <f>TEXT(Sales_tbl[[#This Row],[Order Date]],"YYY")</f>
        <v>2016</v>
      </c>
      <c r="H4413" t="s">
        <v>27</v>
      </c>
      <c r="I4413">
        <v>3</v>
      </c>
      <c r="J4413" s="4">
        <v>53.35</v>
      </c>
      <c r="K4413" s="4">
        <v>160.05000000000001</v>
      </c>
    </row>
    <row r="4414" spans="1:11" x14ac:dyDescent="0.25">
      <c r="A4414" t="s">
        <v>46</v>
      </c>
      <c r="B4414" t="s">
        <v>10</v>
      </c>
      <c r="C4414" t="s">
        <v>11</v>
      </c>
      <c r="D4414" t="s">
        <v>101</v>
      </c>
      <c r="E4414" s="1">
        <v>42686</v>
      </c>
      <c r="F4414" s="1" t="str">
        <f>TEXT(Sales_tbl[[#This Row],[Order Date]],"MMM")</f>
        <v>Nov</v>
      </c>
      <c r="G4414" s="1" t="str">
        <f>TEXT(Sales_tbl[[#This Row],[Order Date]],"YYY")</f>
        <v>2016</v>
      </c>
      <c r="H4414" t="s">
        <v>27</v>
      </c>
      <c r="I4414">
        <v>9</v>
      </c>
      <c r="J4414" s="4">
        <v>53.35</v>
      </c>
      <c r="K4414" s="4">
        <v>480.15000000000003</v>
      </c>
    </row>
    <row r="4415" spans="1:11" x14ac:dyDescent="0.25">
      <c r="A4415" t="s">
        <v>46</v>
      </c>
      <c r="B4415" t="s">
        <v>14</v>
      </c>
      <c r="C4415" t="s">
        <v>11</v>
      </c>
      <c r="D4415" t="s">
        <v>431</v>
      </c>
      <c r="E4415" s="1">
        <v>42686</v>
      </c>
      <c r="F4415" s="1" t="str">
        <f>TEXT(Sales_tbl[[#This Row],[Order Date]],"MMM")</f>
        <v>Nov</v>
      </c>
      <c r="G4415" s="1" t="str">
        <f>TEXT(Sales_tbl[[#This Row],[Order Date]],"YYY")</f>
        <v>2016</v>
      </c>
      <c r="H4415" t="s">
        <v>13</v>
      </c>
      <c r="I4415">
        <v>2</v>
      </c>
      <c r="J4415" s="4">
        <v>12.42</v>
      </c>
      <c r="K4415" s="4">
        <v>24.84</v>
      </c>
    </row>
    <row r="4416" spans="1:11" x14ac:dyDescent="0.25">
      <c r="A4416" t="s">
        <v>16</v>
      </c>
      <c r="B4416" t="s">
        <v>17</v>
      </c>
      <c r="C4416" t="s">
        <v>18</v>
      </c>
      <c r="D4416" t="s">
        <v>246</v>
      </c>
      <c r="E4416" s="1">
        <v>42686</v>
      </c>
      <c r="F4416" s="1" t="str">
        <f>TEXT(Sales_tbl[[#This Row],[Order Date]],"MMM")</f>
        <v>Nov</v>
      </c>
      <c r="G4416" s="1" t="str">
        <f>TEXT(Sales_tbl[[#This Row],[Order Date]],"YYY")</f>
        <v>2016</v>
      </c>
      <c r="H4416" t="s">
        <v>13</v>
      </c>
      <c r="I4416">
        <v>8</v>
      </c>
      <c r="J4416" s="4">
        <v>12.42</v>
      </c>
      <c r="K4416" s="4">
        <v>99.36</v>
      </c>
    </row>
    <row r="4417" spans="1:11" x14ac:dyDescent="0.25">
      <c r="A4417" t="s">
        <v>46</v>
      </c>
      <c r="B4417" t="s">
        <v>10</v>
      </c>
      <c r="C4417" t="s">
        <v>11</v>
      </c>
      <c r="D4417" t="s">
        <v>393</v>
      </c>
      <c r="E4417" s="1">
        <v>42686</v>
      </c>
      <c r="F4417" s="1" t="str">
        <f>TEXT(Sales_tbl[[#This Row],[Order Date]],"MMM")</f>
        <v>Nov</v>
      </c>
      <c r="G4417" s="1" t="str">
        <f>TEXT(Sales_tbl[[#This Row],[Order Date]],"YYY")</f>
        <v>2016</v>
      </c>
      <c r="H4417" t="s">
        <v>13</v>
      </c>
      <c r="I4417">
        <v>6</v>
      </c>
      <c r="J4417" s="4">
        <v>12.42</v>
      </c>
      <c r="K4417" s="4">
        <v>74.52</v>
      </c>
    </row>
    <row r="4418" spans="1:11" x14ac:dyDescent="0.25">
      <c r="A4418" t="s">
        <v>9</v>
      </c>
      <c r="B4418" t="s">
        <v>10</v>
      </c>
      <c r="C4418" t="s">
        <v>11</v>
      </c>
      <c r="D4418" t="s">
        <v>509</v>
      </c>
      <c r="E4418" s="1">
        <v>42686</v>
      </c>
      <c r="F4418" s="1" t="str">
        <f>TEXT(Sales_tbl[[#This Row],[Order Date]],"MMM")</f>
        <v>Nov</v>
      </c>
      <c r="G4418" s="1" t="str">
        <f>TEXT(Sales_tbl[[#This Row],[Order Date]],"YYY")</f>
        <v>2016</v>
      </c>
      <c r="H4418" t="s">
        <v>13</v>
      </c>
      <c r="I4418">
        <v>4</v>
      </c>
      <c r="J4418" s="4">
        <v>12.42</v>
      </c>
      <c r="K4418" s="4">
        <v>49.68</v>
      </c>
    </row>
    <row r="4419" spans="1:11" x14ac:dyDescent="0.25">
      <c r="A4419" t="s">
        <v>25</v>
      </c>
      <c r="B4419" t="s">
        <v>122</v>
      </c>
      <c r="C4419" t="s">
        <v>18</v>
      </c>
      <c r="D4419" t="s">
        <v>426</v>
      </c>
      <c r="E4419" s="1">
        <v>42686</v>
      </c>
      <c r="F4419" s="1" t="str">
        <f>TEXT(Sales_tbl[[#This Row],[Order Date]],"MMM")</f>
        <v>Nov</v>
      </c>
      <c r="G4419" s="1" t="str">
        <f>TEXT(Sales_tbl[[#This Row],[Order Date]],"YYY")</f>
        <v>2016</v>
      </c>
      <c r="H4419" t="s">
        <v>13</v>
      </c>
      <c r="I4419">
        <v>6</v>
      </c>
      <c r="J4419" s="4">
        <v>12.42</v>
      </c>
      <c r="K4419" s="4">
        <v>74.52</v>
      </c>
    </row>
    <row r="4420" spans="1:11" x14ac:dyDescent="0.25">
      <c r="A4420" t="s">
        <v>16</v>
      </c>
      <c r="B4420" t="s">
        <v>52</v>
      </c>
      <c r="C4420" t="s">
        <v>18</v>
      </c>
      <c r="D4420" t="s">
        <v>98</v>
      </c>
      <c r="E4420" s="1">
        <v>42686</v>
      </c>
      <c r="F4420" s="1" t="str">
        <f>TEXT(Sales_tbl[[#This Row],[Order Date]],"MMM")</f>
        <v>Nov</v>
      </c>
      <c r="G4420" s="1" t="str">
        <f>TEXT(Sales_tbl[[#This Row],[Order Date]],"YYY")</f>
        <v>2016</v>
      </c>
      <c r="H4420" t="s">
        <v>13</v>
      </c>
      <c r="I4420">
        <v>3</v>
      </c>
      <c r="J4420" s="4">
        <v>12.42</v>
      </c>
      <c r="K4420" s="4">
        <v>37.26</v>
      </c>
    </row>
    <row r="4421" spans="1:11" x14ac:dyDescent="0.25">
      <c r="A4421" t="s">
        <v>9</v>
      </c>
      <c r="B4421" t="s">
        <v>10</v>
      </c>
      <c r="C4421" t="s">
        <v>11</v>
      </c>
      <c r="D4421" t="s">
        <v>310</v>
      </c>
      <c r="E4421" s="1">
        <v>42686</v>
      </c>
      <c r="F4421" s="1" t="str">
        <f>TEXT(Sales_tbl[[#This Row],[Order Date]],"MMM")</f>
        <v>Nov</v>
      </c>
      <c r="G4421" s="1" t="str">
        <f>TEXT(Sales_tbl[[#This Row],[Order Date]],"YYY")</f>
        <v>2016</v>
      </c>
      <c r="H4421" t="s">
        <v>27</v>
      </c>
      <c r="I4421">
        <v>4</v>
      </c>
      <c r="J4421" s="4">
        <v>53.35</v>
      </c>
      <c r="K4421" s="4">
        <v>213.4</v>
      </c>
    </row>
    <row r="4422" spans="1:11" x14ac:dyDescent="0.25">
      <c r="A4422" t="s">
        <v>30</v>
      </c>
      <c r="B4422" t="s">
        <v>14</v>
      </c>
      <c r="C4422" t="s">
        <v>11</v>
      </c>
      <c r="D4422" t="s">
        <v>226</v>
      </c>
      <c r="E4422" s="1">
        <v>42687</v>
      </c>
      <c r="F4422" s="1" t="str">
        <f>TEXT(Sales_tbl[[#This Row],[Order Date]],"MMM")</f>
        <v>Nov</v>
      </c>
      <c r="G4422" s="1" t="str">
        <f>TEXT(Sales_tbl[[#This Row],[Order Date]],"YYY")</f>
        <v>2016</v>
      </c>
      <c r="H4422" t="s">
        <v>13</v>
      </c>
      <c r="I4422">
        <v>1</v>
      </c>
      <c r="J4422" s="4">
        <v>12.42</v>
      </c>
      <c r="K4422" s="4">
        <v>12.42</v>
      </c>
    </row>
    <row r="4423" spans="1:11" x14ac:dyDescent="0.25">
      <c r="A4423" t="s">
        <v>16</v>
      </c>
      <c r="B4423" t="s">
        <v>52</v>
      </c>
      <c r="C4423" t="s">
        <v>18</v>
      </c>
      <c r="D4423" t="s">
        <v>138</v>
      </c>
      <c r="E4423" s="1">
        <v>42687</v>
      </c>
      <c r="F4423" s="1" t="str">
        <f>TEXT(Sales_tbl[[#This Row],[Order Date]],"MMM")</f>
        <v>Nov</v>
      </c>
      <c r="G4423" s="1" t="str">
        <f>TEXT(Sales_tbl[[#This Row],[Order Date]],"YYY")</f>
        <v>2016</v>
      </c>
      <c r="H4423" t="s">
        <v>20</v>
      </c>
      <c r="I4423">
        <v>9</v>
      </c>
      <c r="J4423" s="4">
        <v>16.32</v>
      </c>
      <c r="K4423" s="4">
        <v>146.88</v>
      </c>
    </row>
    <row r="4424" spans="1:11" x14ac:dyDescent="0.25">
      <c r="A4424" t="s">
        <v>46</v>
      </c>
      <c r="B4424" t="s">
        <v>14</v>
      </c>
      <c r="C4424" t="s">
        <v>11</v>
      </c>
      <c r="D4424" t="s">
        <v>215</v>
      </c>
      <c r="E4424" s="1">
        <v>42687</v>
      </c>
      <c r="F4424" s="1" t="str">
        <f>TEXT(Sales_tbl[[#This Row],[Order Date]],"MMM")</f>
        <v>Nov</v>
      </c>
      <c r="G4424" s="1" t="str">
        <f>TEXT(Sales_tbl[[#This Row],[Order Date]],"YYY")</f>
        <v>2016</v>
      </c>
      <c r="H4424" t="s">
        <v>20</v>
      </c>
      <c r="I4424">
        <v>7</v>
      </c>
      <c r="J4424" s="4">
        <v>16.32</v>
      </c>
      <c r="K4424" s="4">
        <v>114.24000000000001</v>
      </c>
    </row>
    <row r="4425" spans="1:11" x14ac:dyDescent="0.25">
      <c r="A4425" t="s">
        <v>16</v>
      </c>
      <c r="B4425" t="s">
        <v>122</v>
      </c>
      <c r="C4425" t="s">
        <v>18</v>
      </c>
      <c r="D4425" t="s">
        <v>476</v>
      </c>
      <c r="E4425" s="1">
        <v>42687</v>
      </c>
      <c r="F4425" s="1" t="str">
        <f>TEXT(Sales_tbl[[#This Row],[Order Date]],"MMM")</f>
        <v>Nov</v>
      </c>
      <c r="G4425" s="1" t="str">
        <f>TEXT(Sales_tbl[[#This Row],[Order Date]],"YYY")</f>
        <v>2016</v>
      </c>
      <c r="H4425" t="s">
        <v>27</v>
      </c>
      <c r="I4425">
        <v>1</v>
      </c>
      <c r="J4425" s="4">
        <v>53.35</v>
      </c>
      <c r="K4425" s="4">
        <v>53.35</v>
      </c>
    </row>
    <row r="4426" spans="1:11" x14ac:dyDescent="0.25">
      <c r="A4426" t="s">
        <v>46</v>
      </c>
      <c r="B4426" t="s">
        <v>14</v>
      </c>
      <c r="C4426" t="s">
        <v>11</v>
      </c>
      <c r="D4426" t="s">
        <v>431</v>
      </c>
      <c r="E4426" s="1">
        <v>42687</v>
      </c>
      <c r="F4426" s="1" t="str">
        <f>TEXT(Sales_tbl[[#This Row],[Order Date]],"MMM")</f>
        <v>Nov</v>
      </c>
      <c r="G4426" s="1" t="str">
        <f>TEXT(Sales_tbl[[#This Row],[Order Date]],"YYY")</f>
        <v>2016</v>
      </c>
      <c r="H4426" t="s">
        <v>20</v>
      </c>
      <c r="I4426">
        <v>3</v>
      </c>
      <c r="J4426" s="4">
        <v>16.32</v>
      </c>
      <c r="K4426" s="4">
        <v>48.96</v>
      </c>
    </row>
    <row r="4427" spans="1:11" x14ac:dyDescent="0.25">
      <c r="A4427" t="s">
        <v>46</v>
      </c>
      <c r="B4427" t="s">
        <v>14</v>
      </c>
      <c r="C4427" t="s">
        <v>11</v>
      </c>
      <c r="D4427" t="s">
        <v>196</v>
      </c>
      <c r="E4427" s="1">
        <v>42687</v>
      </c>
      <c r="F4427" s="1" t="str">
        <f>TEXT(Sales_tbl[[#This Row],[Order Date]],"MMM")</f>
        <v>Nov</v>
      </c>
      <c r="G4427" s="1" t="str">
        <f>TEXT(Sales_tbl[[#This Row],[Order Date]],"YYY")</f>
        <v>2016</v>
      </c>
      <c r="H4427" t="s">
        <v>13</v>
      </c>
      <c r="I4427">
        <v>8</v>
      </c>
      <c r="J4427" s="4">
        <v>12.42</v>
      </c>
      <c r="K4427" s="4">
        <v>99.36</v>
      </c>
    </row>
    <row r="4428" spans="1:11" x14ac:dyDescent="0.25">
      <c r="A4428" t="s">
        <v>9</v>
      </c>
      <c r="B4428" t="s">
        <v>14</v>
      </c>
      <c r="C4428" t="s">
        <v>11</v>
      </c>
      <c r="D4428" t="s">
        <v>405</v>
      </c>
      <c r="E4428" s="1">
        <v>42687</v>
      </c>
      <c r="F4428" s="1" t="str">
        <f>TEXT(Sales_tbl[[#This Row],[Order Date]],"MMM")</f>
        <v>Nov</v>
      </c>
      <c r="G4428" s="1" t="str">
        <f>TEXT(Sales_tbl[[#This Row],[Order Date]],"YYY")</f>
        <v>2016</v>
      </c>
      <c r="H4428" t="s">
        <v>20</v>
      </c>
      <c r="I4428">
        <v>8</v>
      </c>
      <c r="J4428" s="4">
        <v>16.32</v>
      </c>
      <c r="K4428" s="4">
        <v>130.56</v>
      </c>
    </row>
    <row r="4429" spans="1:11" x14ac:dyDescent="0.25">
      <c r="A4429" t="s">
        <v>25</v>
      </c>
      <c r="B4429" t="s">
        <v>17</v>
      </c>
      <c r="C4429" t="s">
        <v>18</v>
      </c>
      <c r="D4429" t="s">
        <v>125</v>
      </c>
      <c r="E4429" s="1">
        <v>42687</v>
      </c>
      <c r="F4429" s="1" t="str">
        <f>TEXT(Sales_tbl[[#This Row],[Order Date]],"MMM")</f>
        <v>Nov</v>
      </c>
      <c r="G4429" s="1" t="str">
        <f>TEXT(Sales_tbl[[#This Row],[Order Date]],"YYY")</f>
        <v>2016</v>
      </c>
      <c r="H4429" t="s">
        <v>24</v>
      </c>
      <c r="I4429">
        <v>8</v>
      </c>
      <c r="J4429" s="4">
        <v>17.829999999999998</v>
      </c>
      <c r="K4429" s="4">
        <v>142.63999999999999</v>
      </c>
    </row>
    <row r="4430" spans="1:11" x14ac:dyDescent="0.25">
      <c r="A4430" t="s">
        <v>25</v>
      </c>
      <c r="B4430" t="s">
        <v>17</v>
      </c>
      <c r="C4430" t="s">
        <v>18</v>
      </c>
      <c r="D4430" t="s">
        <v>280</v>
      </c>
      <c r="E4430" s="1">
        <v>42687</v>
      </c>
      <c r="F4430" s="1" t="str">
        <f>TEXT(Sales_tbl[[#This Row],[Order Date]],"MMM")</f>
        <v>Nov</v>
      </c>
      <c r="G4430" s="1" t="str">
        <f>TEXT(Sales_tbl[[#This Row],[Order Date]],"YYY")</f>
        <v>2016</v>
      </c>
      <c r="H4430" t="s">
        <v>20</v>
      </c>
      <c r="I4430">
        <v>7</v>
      </c>
      <c r="J4430" s="4">
        <v>16.32</v>
      </c>
      <c r="K4430" s="4">
        <v>114.24000000000001</v>
      </c>
    </row>
    <row r="4431" spans="1:11" x14ac:dyDescent="0.25">
      <c r="A4431" t="s">
        <v>16</v>
      </c>
      <c r="B4431" t="s">
        <v>17</v>
      </c>
      <c r="C4431" t="s">
        <v>18</v>
      </c>
      <c r="D4431" t="s">
        <v>425</v>
      </c>
      <c r="E4431" s="1">
        <v>42687</v>
      </c>
      <c r="F4431" s="1" t="str">
        <f>TEXT(Sales_tbl[[#This Row],[Order Date]],"MMM")</f>
        <v>Nov</v>
      </c>
      <c r="G4431" s="1" t="str">
        <f>TEXT(Sales_tbl[[#This Row],[Order Date]],"YYY")</f>
        <v>2016</v>
      </c>
      <c r="H4431" t="s">
        <v>20</v>
      </c>
      <c r="I4431">
        <v>6</v>
      </c>
      <c r="J4431" s="4">
        <v>16.32</v>
      </c>
      <c r="K4431" s="4">
        <v>97.92</v>
      </c>
    </row>
    <row r="4432" spans="1:11" x14ac:dyDescent="0.25">
      <c r="A4432" t="s">
        <v>9</v>
      </c>
      <c r="B4432" t="s">
        <v>14</v>
      </c>
      <c r="C4432" t="s">
        <v>11</v>
      </c>
      <c r="D4432" t="s">
        <v>473</v>
      </c>
      <c r="E4432" s="1">
        <v>42687</v>
      </c>
      <c r="F4432" s="1" t="str">
        <f>TEXT(Sales_tbl[[#This Row],[Order Date]],"MMM")</f>
        <v>Nov</v>
      </c>
      <c r="G4432" s="1" t="str">
        <f>TEXT(Sales_tbl[[#This Row],[Order Date]],"YYY")</f>
        <v>2016</v>
      </c>
      <c r="H4432" t="s">
        <v>20</v>
      </c>
      <c r="I4432">
        <v>4</v>
      </c>
      <c r="J4432" s="4">
        <v>16.32</v>
      </c>
      <c r="K4432" s="4">
        <v>65.28</v>
      </c>
    </row>
    <row r="4433" spans="1:11" x14ac:dyDescent="0.25">
      <c r="A4433" t="s">
        <v>9</v>
      </c>
      <c r="B4433" t="s">
        <v>10</v>
      </c>
      <c r="C4433" t="s">
        <v>11</v>
      </c>
      <c r="D4433" t="s">
        <v>72</v>
      </c>
      <c r="E4433" s="1">
        <v>42687</v>
      </c>
      <c r="F4433" s="1" t="str">
        <f>TEXT(Sales_tbl[[#This Row],[Order Date]],"MMM")</f>
        <v>Nov</v>
      </c>
      <c r="G4433" s="1" t="str">
        <f>TEXT(Sales_tbl[[#This Row],[Order Date]],"YYY")</f>
        <v>2016</v>
      </c>
      <c r="H4433" t="s">
        <v>27</v>
      </c>
      <c r="I4433">
        <v>7</v>
      </c>
      <c r="J4433" s="4">
        <v>53.35</v>
      </c>
      <c r="K4433" s="4">
        <v>373.45</v>
      </c>
    </row>
    <row r="4434" spans="1:11" x14ac:dyDescent="0.25">
      <c r="A4434" t="s">
        <v>9</v>
      </c>
      <c r="B4434" t="s">
        <v>10</v>
      </c>
      <c r="C4434" t="s">
        <v>11</v>
      </c>
      <c r="D4434" t="s">
        <v>430</v>
      </c>
      <c r="E4434" s="1">
        <v>42687</v>
      </c>
      <c r="F4434" s="1" t="str">
        <f>TEXT(Sales_tbl[[#This Row],[Order Date]],"MMM")</f>
        <v>Nov</v>
      </c>
      <c r="G4434" s="1" t="str">
        <f>TEXT(Sales_tbl[[#This Row],[Order Date]],"YYY")</f>
        <v>2016</v>
      </c>
      <c r="H4434" t="s">
        <v>24</v>
      </c>
      <c r="I4434">
        <v>4</v>
      </c>
      <c r="J4434" s="4">
        <v>17.829999999999998</v>
      </c>
      <c r="K4434" s="4">
        <v>71.319999999999993</v>
      </c>
    </row>
    <row r="4435" spans="1:11" x14ac:dyDescent="0.25">
      <c r="A4435" t="s">
        <v>9</v>
      </c>
      <c r="B4435" t="s">
        <v>10</v>
      </c>
      <c r="C4435" t="s">
        <v>11</v>
      </c>
      <c r="D4435" t="s">
        <v>88</v>
      </c>
      <c r="E4435" s="1">
        <v>42687</v>
      </c>
      <c r="F4435" s="1" t="str">
        <f>TEXT(Sales_tbl[[#This Row],[Order Date]],"MMM")</f>
        <v>Nov</v>
      </c>
      <c r="G4435" s="1" t="str">
        <f>TEXT(Sales_tbl[[#This Row],[Order Date]],"YYY")</f>
        <v>2016</v>
      </c>
      <c r="H4435" t="s">
        <v>20</v>
      </c>
      <c r="I4435">
        <v>5</v>
      </c>
      <c r="J4435" s="4">
        <v>16.32</v>
      </c>
      <c r="K4435" s="4">
        <v>81.599999999999994</v>
      </c>
    </row>
    <row r="4436" spans="1:11" x14ac:dyDescent="0.25">
      <c r="A4436" t="s">
        <v>46</v>
      </c>
      <c r="B4436" t="s">
        <v>10</v>
      </c>
      <c r="C4436" t="s">
        <v>11</v>
      </c>
      <c r="D4436" t="s">
        <v>537</v>
      </c>
      <c r="E4436" s="1">
        <v>42687</v>
      </c>
      <c r="F4436" s="1" t="str">
        <f>TEXT(Sales_tbl[[#This Row],[Order Date]],"MMM")</f>
        <v>Nov</v>
      </c>
      <c r="G4436" s="1" t="str">
        <f>TEXT(Sales_tbl[[#This Row],[Order Date]],"YYY")</f>
        <v>2016</v>
      </c>
      <c r="H4436" t="s">
        <v>20</v>
      </c>
      <c r="I4436">
        <v>5</v>
      </c>
      <c r="J4436" s="4">
        <v>16.32</v>
      </c>
      <c r="K4436" s="4">
        <v>81.599999999999994</v>
      </c>
    </row>
    <row r="4437" spans="1:11" x14ac:dyDescent="0.25">
      <c r="A4437" t="s">
        <v>9</v>
      </c>
      <c r="B4437" t="s">
        <v>68</v>
      </c>
      <c r="C4437" t="s">
        <v>11</v>
      </c>
      <c r="D4437" t="s">
        <v>361</v>
      </c>
      <c r="E4437" s="1">
        <v>42687</v>
      </c>
      <c r="F4437" s="1" t="str">
        <f>TEXT(Sales_tbl[[#This Row],[Order Date]],"MMM")</f>
        <v>Nov</v>
      </c>
      <c r="G4437" s="1" t="str">
        <f>TEXT(Sales_tbl[[#This Row],[Order Date]],"YYY")</f>
        <v>2016</v>
      </c>
      <c r="H4437" t="s">
        <v>24</v>
      </c>
      <c r="I4437">
        <v>1</v>
      </c>
      <c r="J4437" s="4">
        <v>17.829999999999998</v>
      </c>
      <c r="K4437" s="4">
        <v>17.829999999999998</v>
      </c>
    </row>
    <row r="4438" spans="1:11" x14ac:dyDescent="0.25">
      <c r="A4438" t="s">
        <v>25</v>
      </c>
      <c r="B4438" t="s">
        <v>17</v>
      </c>
      <c r="C4438" t="s">
        <v>18</v>
      </c>
      <c r="D4438" t="s">
        <v>146</v>
      </c>
      <c r="E4438" s="1">
        <v>42687</v>
      </c>
      <c r="F4438" s="1" t="str">
        <f>TEXT(Sales_tbl[[#This Row],[Order Date]],"MMM")</f>
        <v>Nov</v>
      </c>
      <c r="G4438" s="1" t="str">
        <f>TEXT(Sales_tbl[[#This Row],[Order Date]],"YYY")</f>
        <v>2016</v>
      </c>
      <c r="H4438" t="s">
        <v>20</v>
      </c>
      <c r="I4438">
        <v>1</v>
      </c>
      <c r="J4438" s="4">
        <v>16.32</v>
      </c>
      <c r="K4438" s="4">
        <v>16.32</v>
      </c>
    </row>
    <row r="4439" spans="1:11" x14ac:dyDescent="0.25">
      <c r="A4439" t="s">
        <v>25</v>
      </c>
      <c r="B4439" t="s">
        <v>34</v>
      </c>
      <c r="C4439" t="s">
        <v>18</v>
      </c>
      <c r="D4439" t="s">
        <v>396</v>
      </c>
      <c r="E4439" s="1">
        <v>42687</v>
      </c>
      <c r="F4439" s="1" t="str">
        <f>TEXT(Sales_tbl[[#This Row],[Order Date]],"MMM")</f>
        <v>Nov</v>
      </c>
      <c r="G4439" s="1" t="str">
        <f>TEXT(Sales_tbl[[#This Row],[Order Date]],"YYY")</f>
        <v>2016</v>
      </c>
      <c r="H4439" t="s">
        <v>13</v>
      </c>
      <c r="I4439">
        <v>6</v>
      </c>
      <c r="J4439" s="4">
        <v>12.42</v>
      </c>
      <c r="K4439" s="4">
        <v>74.52</v>
      </c>
    </row>
    <row r="4440" spans="1:11" x14ac:dyDescent="0.25">
      <c r="A4440" t="s">
        <v>9</v>
      </c>
      <c r="B4440" t="s">
        <v>14</v>
      </c>
      <c r="C4440" t="s">
        <v>11</v>
      </c>
      <c r="D4440" t="s">
        <v>255</v>
      </c>
      <c r="E4440" s="1">
        <v>42687</v>
      </c>
      <c r="F4440" s="1" t="str">
        <f>TEXT(Sales_tbl[[#This Row],[Order Date]],"MMM")</f>
        <v>Nov</v>
      </c>
      <c r="G4440" s="1" t="str">
        <f>TEXT(Sales_tbl[[#This Row],[Order Date]],"YYY")</f>
        <v>2016</v>
      </c>
      <c r="H4440" t="s">
        <v>13</v>
      </c>
      <c r="I4440">
        <v>8</v>
      </c>
      <c r="J4440" s="4">
        <v>12.42</v>
      </c>
      <c r="K4440" s="4">
        <v>99.36</v>
      </c>
    </row>
    <row r="4441" spans="1:11" x14ac:dyDescent="0.25">
      <c r="A4441" t="s">
        <v>16</v>
      </c>
      <c r="B4441" t="s">
        <v>17</v>
      </c>
      <c r="C4441" t="s">
        <v>18</v>
      </c>
      <c r="D4441" t="s">
        <v>394</v>
      </c>
      <c r="E4441" s="1">
        <v>42687</v>
      </c>
      <c r="F4441" s="1" t="str">
        <f>TEXT(Sales_tbl[[#This Row],[Order Date]],"MMM")</f>
        <v>Nov</v>
      </c>
      <c r="G4441" s="1" t="str">
        <f>TEXT(Sales_tbl[[#This Row],[Order Date]],"YYY")</f>
        <v>2016</v>
      </c>
      <c r="H4441" t="s">
        <v>13</v>
      </c>
      <c r="I4441">
        <v>10</v>
      </c>
      <c r="J4441" s="4">
        <v>12.42</v>
      </c>
      <c r="K4441" s="4">
        <v>124.2</v>
      </c>
    </row>
    <row r="4442" spans="1:11" x14ac:dyDescent="0.25">
      <c r="A4442" t="s">
        <v>16</v>
      </c>
      <c r="B4442" t="s">
        <v>17</v>
      </c>
      <c r="C4442" t="s">
        <v>18</v>
      </c>
      <c r="D4442" t="s">
        <v>394</v>
      </c>
      <c r="E4442" s="1">
        <v>42687</v>
      </c>
      <c r="F4442" s="1" t="str">
        <f>TEXT(Sales_tbl[[#This Row],[Order Date]],"MMM")</f>
        <v>Nov</v>
      </c>
      <c r="G4442" s="1" t="str">
        <f>TEXT(Sales_tbl[[#This Row],[Order Date]],"YYY")</f>
        <v>2016</v>
      </c>
      <c r="H4442" t="s">
        <v>13</v>
      </c>
      <c r="I4442">
        <v>2</v>
      </c>
      <c r="J4442" s="4">
        <v>12.42</v>
      </c>
      <c r="K4442" s="4">
        <v>24.84</v>
      </c>
    </row>
    <row r="4443" spans="1:11" x14ac:dyDescent="0.25">
      <c r="A4443" t="s">
        <v>25</v>
      </c>
      <c r="B4443" t="s">
        <v>52</v>
      </c>
      <c r="C4443" t="s">
        <v>18</v>
      </c>
      <c r="D4443" t="s">
        <v>53</v>
      </c>
      <c r="E4443" s="1">
        <v>42687</v>
      </c>
      <c r="F4443" s="1" t="str">
        <f>TEXT(Sales_tbl[[#This Row],[Order Date]],"MMM")</f>
        <v>Nov</v>
      </c>
      <c r="G4443" s="1" t="str">
        <f>TEXT(Sales_tbl[[#This Row],[Order Date]],"YYY")</f>
        <v>2016</v>
      </c>
      <c r="H4443" t="s">
        <v>20</v>
      </c>
      <c r="I4443">
        <v>2</v>
      </c>
      <c r="J4443" s="4">
        <v>16.32</v>
      </c>
      <c r="K4443" s="4">
        <v>32.64</v>
      </c>
    </row>
    <row r="4444" spans="1:11" x14ac:dyDescent="0.25">
      <c r="A4444" t="s">
        <v>46</v>
      </c>
      <c r="B4444" t="s">
        <v>14</v>
      </c>
      <c r="C4444" t="s">
        <v>11</v>
      </c>
      <c r="D4444" t="s">
        <v>454</v>
      </c>
      <c r="E4444" s="1">
        <v>42687</v>
      </c>
      <c r="F4444" s="1" t="str">
        <f>TEXT(Sales_tbl[[#This Row],[Order Date]],"MMM")</f>
        <v>Nov</v>
      </c>
      <c r="G4444" s="1" t="str">
        <f>TEXT(Sales_tbl[[#This Row],[Order Date]],"YYY")</f>
        <v>2016</v>
      </c>
      <c r="H4444" t="s">
        <v>13</v>
      </c>
      <c r="I4444">
        <v>9</v>
      </c>
      <c r="J4444" s="4">
        <v>12.42</v>
      </c>
      <c r="K4444" s="4">
        <v>111.78</v>
      </c>
    </row>
    <row r="4445" spans="1:11" x14ac:dyDescent="0.25">
      <c r="A4445" t="s">
        <v>46</v>
      </c>
      <c r="B4445" t="s">
        <v>10</v>
      </c>
      <c r="C4445" t="s">
        <v>11</v>
      </c>
      <c r="D4445" t="s">
        <v>323</v>
      </c>
      <c r="E4445" s="1">
        <v>42688</v>
      </c>
      <c r="F4445" s="1" t="str">
        <f>TEXT(Sales_tbl[[#This Row],[Order Date]],"MMM")</f>
        <v>Nov</v>
      </c>
      <c r="G4445" s="1" t="str">
        <f>TEXT(Sales_tbl[[#This Row],[Order Date]],"YYY")</f>
        <v>2016</v>
      </c>
      <c r="H4445" t="s">
        <v>13</v>
      </c>
      <c r="I4445">
        <v>8</v>
      </c>
      <c r="J4445" s="4">
        <v>12.42</v>
      </c>
      <c r="K4445" s="4">
        <v>99.36</v>
      </c>
    </row>
    <row r="4446" spans="1:11" x14ac:dyDescent="0.25">
      <c r="A4446" t="s">
        <v>30</v>
      </c>
      <c r="B4446" t="s">
        <v>14</v>
      </c>
      <c r="C4446" t="s">
        <v>11</v>
      </c>
      <c r="D4446" t="s">
        <v>256</v>
      </c>
      <c r="E4446" s="1">
        <v>42688</v>
      </c>
      <c r="F4446" s="1" t="str">
        <f>TEXT(Sales_tbl[[#This Row],[Order Date]],"MMM")</f>
        <v>Nov</v>
      </c>
      <c r="G4446" s="1" t="str">
        <f>TEXT(Sales_tbl[[#This Row],[Order Date]],"YYY")</f>
        <v>2016</v>
      </c>
      <c r="H4446" t="s">
        <v>24</v>
      </c>
      <c r="I4446">
        <v>10</v>
      </c>
      <c r="J4446" s="4">
        <v>17.829999999999998</v>
      </c>
      <c r="K4446" s="4">
        <v>178.29999999999998</v>
      </c>
    </row>
    <row r="4447" spans="1:11" x14ac:dyDescent="0.25">
      <c r="A4447" t="s">
        <v>46</v>
      </c>
      <c r="B4447" t="s">
        <v>10</v>
      </c>
      <c r="C4447" t="s">
        <v>11</v>
      </c>
      <c r="D4447" t="s">
        <v>209</v>
      </c>
      <c r="E4447" s="1">
        <v>42688</v>
      </c>
      <c r="F4447" s="1" t="str">
        <f>TEXT(Sales_tbl[[#This Row],[Order Date]],"MMM")</f>
        <v>Nov</v>
      </c>
      <c r="G4447" s="1" t="str">
        <f>TEXT(Sales_tbl[[#This Row],[Order Date]],"YYY")</f>
        <v>2016</v>
      </c>
      <c r="H4447" t="s">
        <v>24</v>
      </c>
      <c r="I4447">
        <v>7</v>
      </c>
      <c r="J4447" s="4">
        <v>17.829999999999998</v>
      </c>
      <c r="K4447" s="4">
        <v>124.80999999999999</v>
      </c>
    </row>
    <row r="4448" spans="1:11" x14ac:dyDescent="0.25">
      <c r="A4448" t="s">
        <v>25</v>
      </c>
      <c r="B4448" t="s">
        <v>17</v>
      </c>
      <c r="C4448" t="s">
        <v>18</v>
      </c>
      <c r="D4448" t="s">
        <v>422</v>
      </c>
      <c r="E4448" s="1">
        <v>42688</v>
      </c>
      <c r="F4448" s="1" t="str">
        <f>TEXT(Sales_tbl[[#This Row],[Order Date]],"MMM")</f>
        <v>Nov</v>
      </c>
      <c r="G4448" s="1" t="str">
        <f>TEXT(Sales_tbl[[#This Row],[Order Date]],"YYY")</f>
        <v>2016</v>
      </c>
      <c r="H4448" t="s">
        <v>13</v>
      </c>
      <c r="I4448">
        <v>6</v>
      </c>
      <c r="J4448" s="4">
        <v>12.42</v>
      </c>
      <c r="K4448" s="4">
        <v>74.52</v>
      </c>
    </row>
    <row r="4449" spans="1:11" x14ac:dyDescent="0.25">
      <c r="A4449" t="s">
        <v>30</v>
      </c>
      <c r="B4449" t="s">
        <v>14</v>
      </c>
      <c r="C4449" t="s">
        <v>11</v>
      </c>
      <c r="D4449" t="s">
        <v>375</v>
      </c>
      <c r="E4449" s="1">
        <v>42688</v>
      </c>
      <c r="F4449" s="1" t="str">
        <f>TEXT(Sales_tbl[[#This Row],[Order Date]],"MMM")</f>
        <v>Nov</v>
      </c>
      <c r="G4449" s="1" t="str">
        <f>TEXT(Sales_tbl[[#This Row],[Order Date]],"YYY")</f>
        <v>2016</v>
      </c>
      <c r="H4449" t="s">
        <v>20</v>
      </c>
      <c r="I4449">
        <v>8</v>
      </c>
      <c r="J4449" s="4">
        <v>16.32</v>
      </c>
      <c r="K4449" s="4">
        <v>130.56</v>
      </c>
    </row>
    <row r="4450" spans="1:11" x14ac:dyDescent="0.25">
      <c r="A4450" t="s">
        <v>9</v>
      </c>
      <c r="B4450" t="s">
        <v>10</v>
      </c>
      <c r="C4450" t="s">
        <v>11</v>
      </c>
      <c r="D4450" t="s">
        <v>447</v>
      </c>
      <c r="E4450" s="1">
        <v>42688</v>
      </c>
      <c r="F4450" s="1" t="str">
        <f>TEXT(Sales_tbl[[#This Row],[Order Date]],"MMM")</f>
        <v>Nov</v>
      </c>
      <c r="G4450" s="1" t="str">
        <f>TEXT(Sales_tbl[[#This Row],[Order Date]],"YYY")</f>
        <v>2016</v>
      </c>
      <c r="H4450" t="s">
        <v>27</v>
      </c>
      <c r="I4450">
        <v>2</v>
      </c>
      <c r="J4450" s="4">
        <v>53.35</v>
      </c>
      <c r="K4450" s="4">
        <v>106.7</v>
      </c>
    </row>
    <row r="4451" spans="1:11" x14ac:dyDescent="0.25">
      <c r="A4451" t="s">
        <v>9</v>
      </c>
      <c r="B4451" t="s">
        <v>21</v>
      </c>
      <c r="C4451" t="s">
        <v>11</v>
      </c>
      <c r="D4451" t="s">
        <v>471</v>
      </c>
      <c r="E4451" s="1">
        <v>42688</v>
      </c>
      <c r="F4451" s="1" t="str">
        <f>TEXT(Sales_tbl[[#This Row],[Order Date]],"MMM")</f>
        <v>Nov</v>
      </c>
      <c r="G4451" s="1" t="str">
        <f>TEXT(Sales_tbl[[#This Row],[Order Date]],"YYY")</f>
        <v>2016</v>
      </c>
      <c r="H4451" t="s">
        <v>13</v>
      </c>
      <c r="I4451">
        <v>8</v>
      </c>
      <c r="J4451" s="4">
        <v>12.42</v>
      </c>
      <c r="K4451" s="4">
        <v>99.36</v>
      </c>
    </row>
    <row r="4452" spans="1:11" x14ac:dyDescent="0.25">
      <c r="A4452" t="s">
        <v>9</v>
      </c>
      <c r="B4452" t="s">
        <v>21</v>
      </c>
      <c r="C4452" t="s">
        <v>11</v>
      </c>
      <c r="D4452" t="s">
        <v>274</v>
      </c>
      <c r="E4452" s="1">
        <v>42688</v>
      </c>
      <c r="F4452" s="1" t="str">
        <f>TEXT(Sales_tbl[[#This Row],[Order Date]],"MMM")</f>
        <v>Nov</v>
      </c>
      <c r="G4452" s="1" t="str">
        <f>TEXT(Sales_tbl[[#This Row],[Order Date]],"YYY")</f>
        <v>2016</v>
      </c>
      <c r="H4452" t="s">
        <v>13</v>
      </c>
      <c r="I4452">
        <v>9</v>
      </c>
      <c r="J4452" s="4">
        <v>12.42</v>
      </c>
      <c r="K4452" s="4">
        <v>111.78</v>
      </c>
    </row>
    <row r="4453" spans="1:11" x14ac:dyDescent="0.25">
      <c r="A4453" t="s">
        <v>25</v>
      </c>
      <c r="B4453" t="s">
        <v>52</v>
      </c>
      <c r="C4453" t="s">
        <v>18</v>
      </c>
      <c r="D4453" t="s">
        <v>151</v>
      </c>
      <c r="E4453" s="1">
        <v>42688</v>
      </c>
      <c r="F4453" s="1" t="str">
        <f>TEXT(Sales_tbl[[#This Row],[Order Date]],"MMM")</f>
        <v>Nov</v>
      </c>
      <c r="G4453" s="1" t="str">
        <f>TEXT(Sales_tbl[[#This Row],[Order Date]],"YYY")</f>
        <v>2016</v>
      </c>
      <c r="H4453" t="s">
        <v>13</v>
      </c>
      <c r="I4453">
        <v>6</v>
      </c>
      <c r="J4453" s="4">
        <v>12.42</v>
      </c>
      <c r="K4453" s="4">
        <v>74.52</v>
      </c>
    </row>
    <row r="4454" spans="1:11" x14ac:dyDescent="0.25">
      <c r="A4454" t="s">
        <v>9</v>
      </c>
      <c r="B4454" t="s">
        <v>21</v>
      </c>
      <c r="C4454" t="s">
        <v>11</v>
      </c>
      <c r="D4454" t="s">
        <v>273</v>
      </c>
      <c r="E4454" s="1">
        <v>42688</v>
      </c>
      <c r="F4454" s="1" t="str">
        <f>TEXT(Sales_tbl[[#This Row],[Order Date]],"MMM")</f>
        <v>Nov</v>
      </c>
      <c r="G4454" s="1" t="str">
        <f>TEXT(Sales_tbl[[#This Row],[Order Date]],"YYY")</f>
        <v>2016</v>
      </c>
      <c r="H4454" t="s">
        <v>13</v>
      </c>
      <c r="I4454">
        <v>9</v>
      </c>
      <c r="J4454" s="4">
        <v>12.42</v>
      </c>
      <c r="K4454" s="4">
        <v>111.78</v>
      </c>
    </row>
    <row r="4455" spans="1:11" x14ac:dyDescent="0.25">
      <c r="A4455" t="s">
        <v>25</v>
      </c>
      <c r="B4455" t="s">
        <v>17</v>
      </c>
      <c r="C4455" t="s">
        <v>18</v>
      </c>
      <c r="D4455" t="s">
        <v>418</v>
      </c>
      <c r="E4455" s="1">
        <v>42688</v>
      </c>
      <c r="F4455" s="1" t="str">
        <f>TEXT(Sales_tbl[[#This Row],[Order Date]],"MMM")</f>
        <v>Nov</v>
      </c>
      <c r="G4455" s="1" t="str">
        <f>TEXT(Sales_tbl[[#This Row],[Order Date]],"YYY")</f>
        <v>2016</v>
      </c>
      <c r="H4455" t="s">
        <v>13</v>
      </c>
      <c r="I4455">
        <v>6</v>
      </c>
      <c r="J4455" s="4">
        <v>12.42</v>
      </c>
      <c r="K4455" s="4">
        <v>74.52</v>
      </c>
    </row>
    <row r="4456" spans="1:11" x14ac:dyDescent="0.25">
      <c r="A4456" t="s">
        <v>25</v>
      </c>
      <c r="B4456" t="s">
        <v>52</v>
      </c>
      <c r="C4456" t="s">
        <v>18</v>
      </c>
      <c r="D4456" t="s">
        <v>76</v>
      </c>
      <c r="E4456" s="1">
        <v>42688</v>
      </c>
      <c r="F4456" s="1" t="str">
        <f>TEXT(Sales_tbl[[#This Row],[Order Date]],"MMM")</f>
        <v>Nov</v>
      </c>
      <c r="G4456" s="1" t="str">
        <f>TEXT(Sales_tbl[[#This Row],[Order Date]],"YYY")</f>
        <v>2016</v>
      </c>
      <c r="H4456" t="s">
        <v>20</v>
      </c>
      <c r="I4456">
        <v>2</v>
      </c>
      <c r="J4456" s="4">
        <v>16.32</v>
      </c>
      <c r="K4456" s="4">
        <v>32.64</v>
      </c>
    </row>
    <row r="4457" spans="1:11" x14ac:dyDescent="0.25">
      <c r="A4457" t="s">
        <v>25</v>
      </c>
      <c r="B4457" t="s">
        <v>17</v>
      </c>
      <c r="C4457" t="s">
        <v>18</v>
      </c>
      <c r="D4457" t="s">
        <v>108</v>
      </c>
      <c r="E4457" s="1">
        <v>42688</v>
      </c>
      <c r="F4457" s="1" t="str">
        <f>TEXT(Sales_tbl[[#This Row],[Order Date]],"MMM")</f>
        <v>Nov</v>
      </c>
      <c r="G4457" s="1" t="str">
        <f>TEXT(Sales_tbl[[#This Row],[Order Date]],"YYY")</f>
        <v>2016</v>
      </c>
      <c r="H4457" t="s">
        <v>13</v>
      </c>
      <c r="I4457">
        <v>5</v>
      </c>
      <c r="J4457" s="4">
        <v>12.42</v>
      </c>
      <c r="K4457" s="4">
        <v>62.1</v>
      </c>
    </row>
    <row r="4458" spans="1:11" x14ac:dyDescent="0.25">
      <c r="A4458" t="s">
        <v>25</v>
      </c>
      <c r="B4458" t="s">
        <v>17</v>
      </c>
      <c r="C4458" t="s">
        <v>18</v>
      </c>
      <c r="D4458" t="s">
        <v>146</v>
      </c>
      <c r="E4458" s="1">
        <v>42688</v>
      </c>
      <c r="F4458" s="1" t="str">
        <f>TEXT(Sales_tbl[[#This Row],[Order Date]],"MMM")</f>
        <v>Nov</v>
      </c>
      <c r="G4458" s="1" t="str">
        <f>TEXT(Sales_tbl[[#This Row],[Order Date]],"YYY")</f>
        <v>2016</v>
      </c>
      <c r="H4458" t="s">
        <v>20</v>
      </c>
      <c r="I4458">
        <v>2</v>
      </c>
      <c r="J4458" s="4">
        <v>16.32</v>
      </c>
      <c r="K4458" s="4">
        <v>32.64</v>
      </c>
    </row>
    <row r="4459" spans="1:11" x14ac:dyDescent="0.25">
      <c r="A4459" t="s">
        <v>25</v>
      </c>
      <c r="B4459" t="s">
        <v>17</v>
      </c>
      <c r="C4459" t="s">
        <v>18</v>
      </c>
      <c r="D4459" t="s">
        <v>366</v>
      </c>
      <c r="E4459" s="1">
        <v>42688</v>
      </c>
      <c r="F4459" s="1" t="str">
        <f>TEXT(Sales_tbl[[#This Row],[Order Date]],"MMM")</f>
        <v>Nov</v>
      </c>
      <c r="G4459" s="1" t="str">
        <f>TEXT(Sales_tbl[[#This Row],[Order Date]],"YYY")</f>
        <v>2016</v>
      </c>
      <c r="H4459" t="s">
        <v>13</v>
      </c>
      <c r="I4459">
        <v>10</v>
      </c>
      <c r="J4459" s="4">
        <v>12.42</v>
      </c>
      <c r="K4459" s="4">
        <v>124.2</v>
      </c>
    </row>
    <row r="4460" spans="1:11" x14ac:dyDescent="0.25">
      <c r="A4460" t="s">
        <v>9</v>
      </c>
      <c r="B4460" t="s">
        <v>21</v>
      </c>
      <c r="C4460" t="s">
        <v>11</v>
      </c>
      <c r="D4460" t="s">
        <v>428</v>
      </c>
      <c r="E4460" s="1">
        <v>42688</v>
      </c>
      <c r="F4460" s="1" t="str">
        <f>TEXT(Sales_tbl[[#This Row],[Order Date]],"MMM")</f>
        <v>Nov</v>
      </c>
      <c r="G4460" s="1" t="str">
        <f>TEXT(Sales_tbl[[#This Row],[Order Date]],"YYY")</f>
        <v>2016</v>
      </c>
      <c r="H4460" t="s">
        <v>13</v>
      </c>
      <c r="I4460">
        <v>4</v>
      </c>
      <c r="J4460" s="4">
        <v>12.42</v>
      </c>
      <c r="K4460" s="4">
        <v>49.68</v>
      </c>
    </row>
    <row r="4461" spans="1:11" x14ac:dyDescent="0.25">
      <c r="A4461" t="s">
        <v>16</v>
      </c>
      <c r="B4461" t="s">
        <v>122</v>
      </c>
      <c r="C4461" t="s">
        <v>18</v>
      </c>
      <c r="D4461" t="s">
        <v>498</v>
      </c>
      <c r="E4461" s="1">
        <v>42688</v>
      </c>
      <c r="F4461" s="1" t="str">
        <f>TEXT(Sales_tbl[[#This Row],[Order Date]],"MMM")</f>
        <v>Nov</v>
      </c>
      <c r="G4461" s="1" t="str">
        <f>TEXT(Sales_tbl[[#This Row],[Order Date]],"YYY")</f>
        <v>2016</v>
      </c>
      <c r="H4461" t="s">
        <v>13</v>
      </c>
      <c r="I4461">
        <v>3</v>
      </c>
      <c r="J4461" s="4">
        <v>12.42</v>
      </c>
      <c r="K4461" s="4">
        <v>37.26</v>
      </c>
    </row>
    <row r="4462" spans="1:11" x14ac:dyDescent="0.25">
      <c r="A4462" t="s">
        <v>25</v>
      </c>
      <c r="B4462" t="s">
        <v>17</v>
      </c>
      <c r="C4462" t="s">
        <v>18</v>
      </c>
      <c r="D4462" t="s">
        <v>484</v>
      </c>
      <c r="E4462" s="1">
        <v>42688</v>
      </c>
      <c r="F4462" s="1" t="str">
        <f>TEXT(Sales_tbl[[#This Row],[Order Date]],"MMM")</f>
        <v>Nov</v>
      </c>
      <c r="G4462" s="1" t="str">
        <f>TEXT(Sales_tbl[[#This Row],[Order Date]],"YYY")</f>
        <v>2016</v>
      </c>
      <c r="H4462" t="s">
        <v>27</v>
      </c>
      <c r="I4462">
        <v>6</v>
      </c>
      <c r="J4462" s="4">
        <v>53.35</v>
      </c>
      <c r="K4462" s="4">
        <v>320.10000000000002</v>
      </c>
    </row>
    <row r="4463" spans="1:11" x14ac:dyDescent="0.25">
      <c r="A4463" t="s">
        <v>16</v>
      </c>
      <c r="B4463" t="s">
        <v>122</v>
      </c>
      <c r="C4463" t="s">
        <v>18</v>
      </c>
      <c r="D4463" t="s">
        <v>123</v>
      </c>
      <c r="E4463" s="1">
        <v>42688</v>
      </c>
      <c r="F4463" s="1" t="str">
        <f>TEXT(Sales_tbl[[#This Row],[Order Date]],"MMM")</f>
        <v>Nov</v>
      </c>
      <c r="G4463" s="1" t="str">
        <f>TEXT(Sales_tbl[[#This Row],[Order Date]],"YYY")</f>
        <v>2016</v>
      </c>
      <c r="H4463" t="s">
        <v>13</v>
      </c>
      <c r="I4463">
        <v>6</v>
      </c>
      <c r="J4463" s="4">
        <v>12.42</v>
      </c>
      <c r="K4463" s="4">
        <v>74.52</v>
      </c>
    </row>
    <row r="4464" spans="1:11" x14ac:dyDescent="0.25">
      <c r="A4464" t="s">
        <v>46</v>
      </c>
      <c r="B4464" t="s">
        <v>14</v>
      </c>
      <c r="C4464" t="s">
        <v>11</v>
      </c>
      <c r="D4464" t="s">
        <v>84</v>
      </c>
      <c r="E4464" s="1">
        <v>42688</v>
      </c>
      <c r="F4464" s="1" t="str">
        <f>TEXT(Sales_tbl[[#This Row],[Order Date]],"MMM")</f>
        <v>Nov</v>
      </c>
      <c r="G4464" s="1" t="str">
        <f>TEXT(Sales_tbl[[#This Row],[Order Date]],"YYY")</f>
        <v>2016</v>
      </c>
      <c r="H4464" t="s">
        <v>13</v>
      </c>
      <c r="I4464">
        <v>2</v>
      </c>
      <c r="J4464" s="4">
        <v>12.42</v>
      </c>
      <c r="K4464" s="4">
        <v>24.84</v>
      </c>
    </row>
    <row r="4465" spans="1:11" x14ac:dyDescent="0.25">
      <c r="A4465" t="s">
        <v>46</v>
      </c>
      <c r="B4465" t="s">
        <v>21</v>
      </c>
      <c r="C4465" t="s">
        <v>11</v>
      </c>
      <c r="D4465" t="s">
        <v>231</v>
      </c>
      <c r="E4465" s="1">
        <v>42688</v>
      </c>
      <c r="F4465" s="1" t="str">
        <f>TEXT(Sales_tbl[[#This Row],[Order Date]],"MMM")</f>
        <v>Nov</v>
      </c>
      <c r="G4465" s="1" t="str">
        <f>TEXT(Sales_tbl[[#This Row],[Order Date]],"YYY")</f>
        <v>2016</v>
      </c>
      <c r="H4465" t="s">
        <v>27</v>
      </c>
      <c r="I4465">
        <v>8</v>
      </c>
      <c r="J4465" s="4">
        <v>53.35</v>
      </c>
      <c r="K4465" s="4">
        <v>426.8</v>
      </c>
    </row>
    <row r="4466" spans="1:11" x14ac:dyDescent="0.25">
      <c r="A4466" t="s">
        <v>30</v>
      </c>
      <c r="B4466" t="s">
        <v>10</v>
      </c>
      <c r="C4466" t="s">
        <v>11</v>
      </c>
      <c r="D4466" t="s">
        <v>464</v>
      </c>
      <c r="E4466" s="1">
        <v>42688</v>
      </c>
      <c r="F4466" s="1" t="str">
        <f>TEXT(Sales_tbl[[#This Row],[Order Date]],"MMM")</f>
        <v>Nov</v>
      </c>
      <c r="G4466" s="1" t="str">
        <f>TEXT(Sales_tbl[[#This Row],[Order Date]],"YYY")</f>
        <v>2016</v>
      </c>
      <c r="H4466" t="s">
        <v>24</v>
      </c>
      <c r="I4466">
        <v>6</v>
      </c>
      <c r="J4466" s="4">
        <v>17.829999999999998</v>
      </c>
      <c r="K4466" s="4">
        <v>106.97999999999999</v>
      </c>
    </row>
    <row r="4467" spans="1:11" x14ac:dyDescent="0.25">
      <c r="A4467" t="s">
        <v>16</v>
      </c>
      <c r="B4467" t="s">
        <v>52</v>
      </c>
      <c r="C4467" t="s">
        <v>18</v>
      </c>
      <c r="D4467" t="s">
        <v>53</v>
      </c>
      <c r="E4467" s="1">
        <v>42688</v>
      </c>
      <c r="F4467" s="1" t="str">
        <f>TEXT(Sales_tbl[[#This Row],[Order Date]],"MMM")</f>
        <v>Nov</v>
      </c>
      <c r="G4467" s="1" t="str">
        <f>TEXT(Sales_tbl[[#This Row],[Order Date]],"YYY")</f>
        <v>2016</v>
      </c>
      <c r="H4467" t="s">
        <v>27</v>
      </c>
      <c r="I4467">
        <v>10</v>
      </c>
      <c r="J4467" s="4">
        <v>53.35</v>
      </c>
      <c r="K4467" s="4">
        <v>533.5</v>
      </c>
    </row>
    <row r="4468" spans="1:11" x14ac:dyDescent="0.25">
      <c r="A4468" t="s">
        <v>46</v>
      </c>
      <c r="B4468" t="s">
        <v>21</v>
      </c>
      <c r="C4468" t="s">
        <v>11</v>
      </c>
      <c r="D4468" t="s">
        <v>93</v>
      </c>
      <c r="E4468" s="1">
        <v>42688</v>
      </c>
      <c r="F4468" s="1" t="str">
        <f>TEXT(Sales_tbl[[#This Row],[Order Date]],"MMM")</f>
        <v>Nov</v>
      </c>
      <c r="G4468" s="1" t="str">
        <f>TEXT(Sales_tbl[[#This Row],[Order Date]],"YYY")</f>
        <v>2016</v>
      </c>
      <c r="H4468" t="s">
        <v>20</v>
      </c>
      <c r="I4468">
        <v>5</v>
      </c>
      <c r="J4468" s="4">
        <v>16.32</v>
      </c>
      <c r="K4468" s="4">
        <v>81.599999999999994</v>
      </c>
    </row>
    <row r="4469" spans="1:11" x14ac:dyDescent="0.25">
      <c r="A4469" t="s">
        <v>46</v>
      </c>
      <c r="B4469" t="s">
        <v>21</v>
      </c>
      <c r="C4469" t="s">
        <v>11</v>
      </c>
      <c r="D4469" t="s">
        <v>289</v>
      </c>
      <c r="E4469" s="1">
        <v>42689</v>
      </c>
      <c r="F4469" s="1" t="str">
        <f>TEXT(Sales_tbl[[#This Row],[Order Date]],"MMM")</f>
        <v>Nov</v>
      </c>
      <c r="G4469" s="1" t="str">
        <f>TEXT(Sales_tbl[[#This Row],[Order Date]],"YYY")</f>
        <v>2016</v>
      </c>
      <c r="H4469" t="s">
        <v>13</v>
      </c>
      <c r="I4469">
        <v>6</v>
      </c>
      <c r="J4469" s="4">
        <v>12.42</v>
      </c>
      <c r="K4469" s="4">
        <v>74.52</v>
      </c>
    </row>
    <row r="4470" spans="1:11" x14ac:dyDescent="0.25">
      <c r="A4470" t="s">
        <v>25</v>
      </c>
      <c r="B4470" t="s">
        <v>52</v>
      </c>
      <c r="C4470" t="s">
        <v>18</v>
      </c>
      <c r="D4470" t="s">
        <v>138</v>
      </c>
      <c r="E4470" s="1">
        <v>42689</v>
      </c>
      <c r="F4470" s="1" t="str">
        <f>TEXT(Sales_tbl[[#This Row],[Order Date]],"MMM")</f>
        <v>Nov</v>
      </c>
      <c r="G4470" s="1" t="str">
        <f>TEXT(Sales_tbl[[#This Row],[Order Date]],"YYY")</f>
        <v>2016</v>
      </c>
      <c r="H4470" t="s">
        <v>13</v>
      </c>
      <c r="I4470">
        <v>1</v>
      </c>
      <c r="J4470" s="4">
        <v>12.42</v>
      </c>
      <c r="K4470" s="4">
        <v>12.42</v>
      </c>
    </row>
    <row r="4471" spans="1:11" x14ac:dyDescent="0.25">
      <c r="A4471" t="s">
        <v>30</v>
      </c>
      <c r="B4471" t="s">
        <v>10</v>
      </c>
      <c r="C4471" t="s">
        <v>11</v>
      </c>
      <c r="D4471" t="s">
        <v>409</v>
      </c>
      <c r="E4471" s="1">
        <v>42689</v>
      </c>
      <c r="F4471" s="1" t="str">
        <f>TEXT(Sales_tbl[[#This Row],[Order Date]],"MMM")</f>
        <v>Nov</v>
      </c>
      <c r="G4471" s="1" t="str">
        <f>TEXT(Sales_tbl[[#This Row],[Order Date]],"YYY")</f>
        <v>2016</v>
      </c>
      <c r="H4471" t="s">
        <v>13</v>
      </c>
      <c r="I4471">
        <v>10</v>
      </c>
      <c r="J4471" s="4">
        <v>12.42</v>
      </c>
      <c r="K4471" s="4">
        <v>124.2</v>
      </c>
    </row>
    <row r="4472" spans="1:11" x14ac:dyDescent="0.25">
      <c r="A4472" t="s">
        <v>25</v>
      </c>
      <c r="B4472" t="s">
        <v>17</v>
      </c>
      <c r="C4472" t="s">
        <v>18</v>
      </c>
      <c r="D4472" t="s">
        <v>539</v>
      </c>
      <c r="E4472" s="1">
        <v>42689</v>
      </c>
      <c r="F4472" s="1" t="str">
        <f>TEXT(Sales_tbl[[#This Row],[Order Date]],"MMM")</f>
        <v>Nov</v>
      </c>
      <c r="G4472" s="1" t="str">
        <f>TEXT(Sales_tbl[[#This Row],[Order Date]],"YYY")</f>
        <v>2016</v>
      </c>
      <c r="H4472" t="s">
        <v>24</v>
      </c>
      <c r="I4472">
        <v>3</v>
      </c>
      <c r="J4472" s="4">
        <v>17.829999999999998</v>
      </c>
      <c r="K4472" s="4">
        <v>53.489999999999995</v>
      </c>
    </row>
    <row r="4473" spans="1:11" x14ac:dyDescent="0.25">
      <c r="A4473" t="s">
        <v>9</v>
      </c>
      <c r="B4473" t="s">
        <v>10</v>
      </c>
      <c r="C4473" t="s">
        <v>11</v>
      </c>
      <c r="D4473" t="s">
        <v>279</v>
      </c>
      <c r="E4473" s="1">
        <v>42689</v>
      </c>
      <c r="F4473" s="1" t="str">
        <f>TEXT(Sales_tbl[[#This Row],[Order Date]],"MMM")</f>
        <v>Nov</v>
      </c>
      <c r="G4473" s="1" t="str">
        <f>TEXT(Sales_tbl[[#This Row],[Order Date]],"YYY")</f>
        <v>2016</v>
      </c>
      <c r="H4473" t="s">
        <v>13</v>
      </c>
      <c r="I4473">
        <v>10</v>
      </c>
      <c r="J4473" s="4">
        <v>12.42</v>
      </c>
      <c r="K4473" s="4">
        <v>124.2</v>
      </c>
    </row>
    <row r="4474" spans="1:11" x14ac:dyDescent="0.25">
      <c r="A4474" t="s">
        <v>16</v>
      </c>
      <c r="B4474" t="s">
        <v>17</v>
      </c>
      <c r="C4474" t="s">
        <v>18</v>
      </c>
      <c r="D4474" t="s">
        <v>477</v>
      </c>
      <c r="E4474" s="1">
        <v>42689</v>
      </c>
      <c r="F4474" s="1" t="str">
        <f>TEXT(Sales_tbl[[#This Row],[Order Date]],"MMM")</f>
        <v>Nov</v>
      </c>
      <c r="G4474" s="1" t="str">
        <f>TEXT(Sales_tbl[[#This Row],[Order Date]],"YYY")</f>
        <v>2016</v>
      </c>
      <c r="H4474" t="s">
        <v>13</v>
      </c>
      <c r="I4474">
        <v>5</v>
      </c>
      <c r="J4474" s="4">
        <v>12.42</v>
      </c>
      <c r="K4474" s="4">
        <v>62.1</v>
      </c>
    </row>
    <row r="4475" spans="1:11" x14ac:dyDescent="0.25">
      <c r="A4475" t="s">
        <v>25</v>
      </c>
      <c r="B4475" t="s">
        <v>17</v>
      </c>
      <c r="C4475" t="s">
        <v>18</v>
      </c>
      <c r="D4475" t="s">
        <v>369</v>
      </c>
      <c r="E4475" s="1">
        <v>42689</v>
      </c>
      <c r="F4475" s="1" t="str">
        <f>TEXT(Sales_tbl[[#This Row],[Order Date]],"MMM")</f>
        <v>Nov</v>
      </c>
      <c r="G4475" s="1" t="str">
        <f>TEXT(Sales_tbl[[#This Row],[Order Date]],"YYY")</f>
        <v>2016</v>
      </c>
      <c r="H4475" t="s">
        <v>20</v>
      </c>
      <c r="I4475">
        <v>4</v>
      </c>
      <c r="J4475" s="4">
        <v>16.32</v>
      </c>
      <c r="K4475" s="4">
        <v>65.28</v>
      </c>
    </row>
    <row r="4476" spans="1:11" x14ac:dyDescent="0.25">
      <c r="A4476" t="s">
        <v>25</v>
      </c>
      <c r="B4476" t="s">
        <v>34</v>
      </c>
      <c r="C4476" t="s">
        <v>18</v>
      </c>
      <c r="D4476" t="s">
        <v>391</v>
      </c>
      <c r="E4476" s="1">
        <v>42689</v>
      </c>
      <c r="F4476" s="1" t="str">
        <f>TEXT(Sales_tbl[[#This Row],[Order Date]],"MMM")</f>
        <v>Nov</v>
      </c>
      <c r="G4476" s="1" t="str">
        <f>TEXT(Sales_tbl[[#This Row],[Order Date]],"YYY")</f>
        <v>2016</v>
      </c>
      <c r="H4476" t="s">
        <v>13</v>
      </c>
      <c r="I4476">
        <v>7</v>
      </c>
      <c r="J4476" s="4">
        <v>12.42</v>
      </c>
      <c r="K4476" s="4">
        <v>86.94</v>
      </c>
    </row>
    <row r="4477" spans="1:11" x14ac:dyDescent="0.25">
      <c r="A4477" t="s">
        <v>46</v>
      </c>
      <c r="B4477" t="s">
        <v>14</v>
      </c>
      <c r="C4477" t="s">
        <v>11</v>
      </c>
      <c r="D4477" t="s">
        <v>529</v>
      </c>
      <c r="E4477" s="1">
        <v>42689</v>
      </c>
      <c r="F4477" s="1" t="str">
        <f>TEXT(Sales_tbl[[#This Row],[Order Date]],"MMM")</f>
        <v>Nov</v>
      </c>
      <c r="G4477" s="1" t="str">
        <f>TEXT(Sales_tbl[[#This Row],[Order Date]],"YYY")</f>
        <v>2016</v>
      </c>
      <c r="H4477" t="s">
        <v>27</v>
      </c>
      <c r="I4477">
        <v>9</v>
      </c>
      <c r="J4477" s="4">
        <v>53.35</v>
      </c>
      <c r="K4477" s="4">
        <v>480.15000000000003</v>
      </c>
    </row>
    <row r="4478" spans="1:11" x14ac:dyDescent="0.25">
      <c r="A4478" t="s">
        <v>46</v>
      </c>
      <c r="B4478" t="s">
        <v>21</v>
      </c>
      <c r="C4478" t="s">
        <v>11</v>
      </c>
      <c r="D4478" t="s">
        <v>392</v>
      </c>
      <c r="E4478" s="1">
        <v>42689</v>
      </c>
      <c r="F4478" s="1" t="str">
        <f>TEXT(Sales_tbl[[#This Row],[Order Date]],"MMM")</f>
        <v>Nov</v>
      </c>
      <c r="G4478" s="1" t="str">
        <f>TEXT(Sales_tbl[[#This Row],[Order Date]],"YYY")</f>
        <v>2016</v>
      </c>
      <c r="H4478" t="s">
        <v>27</v>
      </c>
      <c r="I4478">
        <v>2</v>
      </c>
      <c r="J4478" s="4">
        <v>53.35</v>
      </c>
      <c r="K4478" s="4">
        <v>106.7</v>
      </c>
    </row>
    <row r="4479" spans="1:11" x14ac:dyDescent="0.25">
      <c r="A4479" t="s">
        <v>9</v>
      </c>
      <c r="B4479" t="s">
        <v>14</v>
      </c>
      <c r="C4479" t="s">
        <v>11</v>
      </c>
      <c r="D4479" t="s">
        <v>38</v>
      </c>
      <c r="E4479" s="1">
        <v>42689</v>
      </c>
      <c r="F4479" s="1" t="str">
        <f>TEXT(Sales_tbl[[#This Row],[Order Date]],"MMM")</f>
        <v>Nov</v>
      </c>
      <c r="G4479" s="1" t="str">
        <f>TEXT(Sales_tbl[[#This Row],[Order Date]],"YYY")</f>
        <v>2016</v>
      </c>
      <c r="H4479" t="s">
        <v>27</v>
      </c>
      <c r="I4479">
        <v>5</v>
      </c>
      <c r="J4479" s="4">
        <v>53.35</v>
      </c>
      <c r="K4479" s="4">
        <v>266.75</v>
      </c>
    </row>
    <row r="4480" spans="1:11" x14ac:dyDescent="0.25">
      <c r="A4480" t="s">
        <v>46</v>
      </c>
      <c r="B4480" t="s">
        <v>68</v>
      </c>
      <c r="C4480" t="s">
        <v>11</v>
      </c>
      <c r="D4480" t="s">
        <v>336</v>
      </c>
      <c r="E4480" s="1">
        <v>42689</v>
      </c>
      <c r="F4480" s="1" t="str">
        <f>TEXT(Sales_tbl[[#This Row],[Order Date]],"MMM")</f>
        <v>Nov</v>
      </c>
      <c r="G4480" s="1" t="str">
        <f>TEXT(Sales_tbl[[#This Row],[Order Date]],"YYY")</f>
        <v>2016</v>
      </c>
      <c r="H4480" t="s">
        <v>27</v>
      </c>
      <c r="I4480">
        <v>3</v>
      </c>
      <c r="J4480" s="4">
        <v>53.35</v>
      </c>
      <c r="K4480" s="4">
        <v>160.05000000000001</v>
      </c>
    </row>
    <row r="4481" spans="1:11" x14ac:dyDescent="0.25">
      <c r="A4481" t="s">
        <v>16</v>
      </c>
      <c r="B4481" t="s">
        <v>17</v>
      </c>
      <c r="C4481" t="s">
        <v>18</v>
      </c>
      <c r="D4481" t="s">
        <v>429</v>
      </c>
      <c r="E4481" s="1">
        <v>42689</v>
      </c>
      <c r="F4481" s="1" t="str">
        <f>TEXT(Sales_tbl[[#This Row],[Order Date]],"MMM")</f>
        <v>Nov</v>
      </c>
      <c r="G4481" s="1" t="str">
        <f>TEXT(Sales_tbl[[#This Row],[Order Date]],"YYY")</f>
        <v>2016</v>
      </c>
      <c r="H4481" t="s">
        <v>13</v>
      </c>
      <c r="I4481">
        <v>3</v>
      </c>
      <c r="J4481" s="4">
        <v>12.42</v>
      </c>
      <c r="K4481" s="4">
        <v>37.26</v>
      </c>
    </row>
    <row r="4482" spans="1:11" x14ac:dyDescent="0.25">
      <c r="A4482" t="s">
        <v>46</v>
      </c>
      <c r="B4482" t="s">
        <v>10</v>
      </c>
      <c r="C4482" t="s">
        <v>11</v>
      </c>
      <c r="D4482" t="s">
        <v>260</v>
      </c>
      <c r="E4482" s="1">
        <v>42689</v>
      </c>
      <c r="F4482" s="1" t="str">
        <f>TEXT(Sales_tbl[[#This Row],[Order Date]],"MMM")</f>
        <v>Nov</v>
      </c>
      <c r="G4482" s="1" t="str">
        <f>TEXT(Sales_tbl[[#This Row],[Order Date]],"YYY")</f>
        <v>2016</v>
      </c>
      <c r="H4482" t="s">
        <v>27</v>
      </c>
      <c r="I4482">
        <v>9</v>
      </c>
      <c r="J4482" s="4">
        <v>53.35</v>
      </c>
      <c r="K4482" s="4">
        <v>480.15000000000003</v>
      </c>
    </row>
    <row r="4483" spans="1:11" x14ac:dyDescent="0.25">
      <c r="A4483" t="s">
        <v>30</v>
      </c>
      <c r="B4483" t="s">
        <v>14</v>
      </c>
      <c r="C4483" t="s">
        <v>11</v>
      </c>
      <c r="D4483" t="s">
        <v>60</v>
      </c>
      <c r="E4483" s="1">
        <v>42689</v>
      </c>
      <c r="F4483" s="1" t="str">
        <f>TEXT(Sales_tbl[[#This Row],[Order Date]],"MMM")</f>
        <v>Nov</v>
      </c>
      <c r="G4483" s="1" t="str">
        <f>TEXT(Sales_tbl[[#This Row],[Order Date]],"YYY")</f>
        <v>2016</v>
      </c>
      <c r="H4483" t="s">
        <v>24</v>
      </c>
      <c r="I4483">
        <v>8</v>
      </c>
      <c r="J4483" s="4">
        <v>17.829999999999998</v>
      </c>
      <c r="K4483" s="4">
        <v>142.63999999999999</v>
      </c>
    </row>
    <row r="4484" spans="1:11" x14ac:dyDescent="0.25">
      <c r="A4484" t="s">
        <v>25</v>
      </c>
      <c r="B4484" t="s">
        <v>34</v>
      </c>
      <c r="C4484" t="s">
        <v>18</v>
      </c>
      <c r="D4484" t="s">
        <v>551</v>
      </c>
      <c r="E4484" s="1">
        <v>42690</v>
      </c>
      <c r="F4484" s="1" t="str">
        <f>TEXT(Sales_tbl[[#This Row],[Order Date]],"MMM")</f>
        <v>Nov</v>
      </c>
      <c r="G4484" s="1" t="str">
        <f>TEXT(Sales_tbl[[#This Row],[Order Date]],"YYY")</f>
        <v>2016</v>
      </c>
      <c r="H4484" t="s">
        <v>13</v>
      </c>
      <c r="I4484">
        <v>5</v>
      </c>
      <c r="J4484" s="4">
        <v>12.42</v>
      </c>
      <c r="K4484" s="4">
        <v>62.1</v>
      </c>
    </row>
    <row r="4485" spans="1:11" x14ac:dyDescent="0.25">
      <c r="A4485" t="s">
        <v>25</v>
      </c>
      <c r="B4485" t="s">
        <v>34</v>
      </c>
      <c r="C4485" t="s">
        <v>18</v>
      </c>
      <c r="D4485" t="s">
        <v>116</v>
      </c>
      <c r="E4485" s="1">
        <v>42690</v>
      </c>
      <c r="F4485" s="1" t="str">
        <f>TEXT(Sales_tbl[[#This Row],[Order Date]],"MMM")</f>
        <v>Nov</v>
      </c>
      <c r="G4485" s="1" t="str">
        <f>TEXT(Sales_tbl[[#This Row],[Order Date]],"YYY")</f>
        <v>2016</v>
      </c>
      <c r="H4485" t="s">
        <v>13</v>
      </c>
      <c r="I4485">
        <v>4</v>
      </c>
      <c r="J4485" s="4">
        <v>12.42</v>
      </c>
      <c r="K4485" s="4">
        <v>49.68</v>
      </c>
    </row>
    <row r="4486" spans="1:11" x14ac:dyDescent="0.25">
      <c r="A4486" t="s">
        <v>9</v>
      </c>
      <c r="B4486" t="s">
        <v>10</v>
      </c>
      <c r="C4486" t="s">
        <v>11</v>
      </c>
      <c r="D4486" t="s">
        <v>172</v>
      </c>
      <c r="E4486" s="1">
        <v>42690</v>
      </c>
      <c r="F4486" s="1" t="str">
        <f>TEXT(Sales_tbl[[#This Row],[Order Date]],"MMM")</f>
        <v>Nov</v>
      </c>
      <c r="G4486" s="1" t="str">
        <f>TEXT(Sales_tbl[[#This Row],[Order Date]],"YYY")</f>
        <v>2016</v>
      </c>
      <c r="H4486" t="s">
        <v>20</v>
      </c>
      <c r="I4486">
        <v>1</v>
      </c>
      <c r="J4486" s="4">
        <v>16.32</v>
      </c>
      <c r="K4486" s="4">
        <v>16.32</v>
      </c>
    </row>
    <row r="4487" spans="1:11" x14ac:dyDescent="0.25">
      <c r="A4487" t="s">
        <v>30</v>
      </c>
      <c r="B4487" t="s">
        <v>14</v>
      </c>
      <c r="C4487" t="s">
        <v>11</v>
      </c>
      <c r="D4487" t="s">
        <v>54</v>
      </c>
      <c r="E4487" s="1">
        <v>42690</v>
      </c>
      <c r="F4487" s="1" t="str">
        <f>TEXT(Sales_tbl[[#This Row],[Order Date]],"MMM")</f>
        <v>Nov</v>
      </c>
      <c r="G4487" s="1" t="str">
        <f>TEXT(Sales_tbl[[#This Row],[Order Date]],"YYY")</f>
        <v>2016</v>
      </c>
      <c r="H4487" t="s">
        <v>13</v>
      </c>
      <c r="I4487">
        <v>1</v>
      </c>
      <c r="J4487" s="4">
        <v>12.42</v>
      </c>
      <c r="K4487" s="4">
        <v>12.42</v>
      </c>
    </row>
    <row r="4488" spans="1:11" x14ac:dyDescent="0.25">
      <c r="A4488" t="s">
        <v>30</v>
      </c>
      <c r="B4488" t="s">
        <v>10</v>
      </c>
      <c r="C4488" t="s">
        <v>11</v>
      </c>
      <c r="D4488" t="s">
        <v>451</v>
      </c>
      <c r="E4488" s="1">
        <v>42690</v>
      </c>
      <c r="F4488" s="1" t="str">
        <f>TEXT(Sales_tbl[[#This Row],[Order Date]],"MMM")</f>
        <v>Nov</v>
      </c>
      <c r="G4488" s="1" t="str">
        <f>TEXT(Sales_tbl[[#This Row],[Order Date]],"YYY")</f>
        <v>2016</v>
      </c>
      <c r="H4488" t="s">
        <v>24</v>
      </c>
      <c r="I4488">
        <v>7</v>
      </c>
      <c r="J4488" s="4">
        <v>17.829999999999998</v>
      </c>
      <c r="K4488" s="4">
        <v>124.80999999999999</v>
      </c>
    </row>
    <row r="4489" spans="1:11" x14ac:dyDescent="0.25">
      <c r="A4489" t="s">
        <v>30</v>
      </c>
      <c r="B4489" t="s">
        <v>14</v>
      </c>
      <c r="C4489" t="s">
        <v>11</v>
      </c>
      <c r="D4489" t="s">
        <v>38</v>
      </c>
      <c r="E4489" s="1">
        <v>42690</v>
      </c>
      <c r="F4489" s="1" t="str">
        <f>TEXT(Sales_tbl[[#This Row],[Order Date]],"MMM")</f>
        <v>Nov</v>
      </c>
      <c r="G4489" s="1" t="str">
        <f>TEXT(Sales_tbl[[#This Row],[Order Date]],"YYY")</f>
        <v>2016</v>
      </c>
      <c r="H4489" t="s">
        <v>24</v>
      </c>
      <c r="I4489">
        <v>9</v>
      </c>
      <c r="J4489" s="4">
        <v>17.829999999999998</v>
      </c>
      <c r="K4489" s="4">
        <v>160.46999999999997</v>
      </c>
    </row>
    <row r="4490" spans="1:11" x14ac:dyDescent="0.25">
      <c r="A4490" t="s">
        <v>9</v>
      </c>
      <c r="B4490" t="s">
        <v>68</v>
      </c>
      <c r="C4490" t="s">
        <v>11</v>
      </c>
      <c r="D4490" t="s">
        <v>69</v>
      </c>
      <c r="E4490" s="1">
        <v>42690</v>
      </c>
      <c r="F4490" s="1" t="str">
        <f>TEXT(Sales_tbl[[#This Row],[Order Date]],"MMM")</f>
        <v>Nov</v>
      </c>
      <c r="G4490" s="1" t="str">
        <f>TEXT(Sales_tbl[[#This Row],[Order Date]],"YYY")</f>
        <v>2016</v>
      </c>
      <c r="H4490" t="s">
        <v>13</v>
      </c>
      <c r="I4490">
        <v>5</v>
      </c>
      <c r="J4490" s="4">
        <v>12.42</v>
      </c>
      <c r="K4490" s="4">
        <v>62.1</v>
      </c>
    </row>
    <row r="4491" spans="1:11" x14ac:dyDescent="0.25">
      <c r="A4491" t="s">
        <v>30</v>
      </c>
      <c r="B4491" t="s">
        <v>10</v>
      </c>
      <c r="C4491" t="s">
        <v>11</v>
      </c>
      <c r="D4491" t="s">
        <v>305</v>
      </c>
      <c r="E4491" s="1">
        <v>42690</v>
      </c>
      <c r="F4491" s="1" t="str">
        <f>TEXT(Sales_tbl[[#This Row],[Order Date]],"MMM")</f>
        <v>Nov</v>
      </c>
      <c r="G4491" s="1" t="str">
        <f>TEXT(Sales_tbl[[#This Row],[Order Date]],"YYY")</f>
        <v>2016</v>
      </c>
      <c r="H4491" t="s">
        <v>27</v>
      </c>
      <c r="I4491">
        <v>8</v>
      </c>
      <c r="J4491" s="4">
        <v>53.35</v>
      </c>
      <c r="K4491" s="4">
        <v>426.8</v>
      </c>
    </row>
    <row r="4492" spans="1:11" x14ac:dyDescent="0.25">
      <c r="A4492" t="s">
        <v>9</v>
      </c>
      <c r="B4492" t="s">
        <v>10</v>
      </c>
      <c r="C4492" t="s">
        <v>11</v>
      </c>
      <c r="D4492" t="s">
        <v>506</v>
      </c>
      <c r="E4492" s="1">
        <v>42690</v>
      </c>
      <c r="F4492" s="1" t="str">
        <f>TEXT(Sales_tbl[[#This Row],[Order Date]],"MMM")</f>
        <v>Nov</v>
      </c>
      <c r="G4492" s="1" t="str">
        <f>TEXT(Sales_tbl[[#This Row],[Order Date]],"YYY")</f>
        <v>2016</v>
      </c>
      <c r="H4492" t="s">
        <v>13</v>
      </c>
      <c r="I4492">
        <v>1</v>
      </c>
      <c r="J4492" s="4">
        <v>12.42</v>
      </c>
      <c r="K4492" s="4">
        <v>12.42</v>
      </c>
    </row>
    <row r="4493" spans="1:11" x14ac:dyDescent="0.25">
      <c r="A4493" t="s">
        <v>25</v>
      </c>
      <c r="B4493" t="s">
        <v>17</v>
      </c>
      <c r="C4493" t="s">
        <v>18</v>
      </c>
      <c r="D4493" t="s">
        <v>424</v>
      </c>
      <c r="E4493" s="1">
        <v>42690</v>
      </c>
      <c r="F4493" s="1" t="str">
        <f>TEXT(Sales_tbl[[#This Row],[Order Date]],"MMM")</f>
        <v>Nov</v>
      </c>
      <c r="G4493" s="1" t="str">
        <f>TEXT(Sales_tbl[[#This Row],[Order Date]],"YYY")</f>
        <v>2016</v>
      </c>
      <c r="H4493" t="s">
        <v>20</v>
      </c>
      <c r="I4493">
        <v>9</v>
      </c>
      <c r="J4493" s="4">
        <v>16.32</v>
      </c>
      <c r="K4493" s="4">
        <v>146.88</v>
      </c>
    </row>
    <row r="4494" spans="1:11" x14ac:dyDescent="0.25">
      <c r="A4494" t="s">
        <v>25</v>
      </c>
      <c r="B4494" t="s">
        <v>52</v>
      </c>
      <c r="C4494" t="s">
        <v>18</v>
      </c>
      <c r="D4494" t="s">
        <v>67</v>
      </c>
      <c r="E4494" s="1">
        <v>42690</v>
      </c>
      <c r="F4494" s="1" t="str">
        <f>TEXT(Sales_tbl[[#This Row],[Order Date]],"MMM")</f>
        <v>Nov</v>
      </c>
      <c r="G4494" s="1" t="str">
        <f>TEXT(Sales_tbl[[#This Row],[Order Date]],"YYY")</f>
        <v>2016</v>
      </c>
      <c r="H4494" t="s">
        <v>13</v>
      </c>
      <c r="I4494">
        <v>10</v>
      </c>
      <c r="J4494" s="4">
        <v>12.42</v>
      </c>
      <c r="K4494" s="4">
        <v>124.2</v>
      </c>
    </row>
    <row r="4495" spans="1:11" x14ac:dyDescent="0.25">
      <c r="A4495" t="s">
        <v>16</v>
      </c>
      <c r="B4495" t="s">
        <v>34</v>
      </c>
      <c r="C4495" t="s">
        <v>18</v>
      </c>
      <c r="D4495" t="s">
        <v>116</v>
      </c>
      <c r="E4495" s="1">
        <v>42690</v>
      </c>
      <c r="F4495" s="1" t="str">
        <f>TEXT(Sales_tbl[[#This Row],[Order Date]],"MMM")</f>
        <v>Nov</v>
      </c>
      <c r="G4495" s="1" t="str">
        <f>TEXT(Sales_tbl[[#This Row],[Order Date]],"YYY")</f>
        <v>2016</v>
      </c>
      <c r="H4495" t="s">
        <v>13</v>
      </c>
      <c r="I4495">
        <v>2</v>
      </c>
      <c r="J4495" s="4">
        <v>12.42</v>
      </c>
      <c r="K4495" s="4">
        <v>24.84</v>
      </c>
    </row>
    <row r="4496" spans="1:11" x14ac:dyDescent="0.25">
      <c r="A4496" t="s">
        <v>9</v>
      </c>
      <c r="B4496" t="s">
        <v>14</v>
      </c>
      <c r="C4496" t="s">
        <v>11</v>
      </c>
      <c r="D4496" t="s">
        <v>343</v>
      </c>
      <c r="E4496" s="1">
        <v>42690</v>
      </c>
      <c r="F4496" s="1" t="str">
        <f>TEXT(Sales_tbl[[#This Row],[Order Date]],"MMM")</f>
        <v>Nov</v>
      </c>
      <c r="G4496" s="1" t="str">
        <f>TEXT(Sales_tbl[[#This Row],[Order Date]],"YYY")</f>
        <v>2016</v>
      </c>
      <c r="H4496" t="s">
        <v>27</v>
      </c>
      <c r="I4496">
        <v>6</v>
      </c>
      <c r="J4496" s="4">
        <v>53.35</v>
      </c>
      <c r="K4496" s="4">
        <v>320.10000000000002</v>
      </c>
    </row>
    <row r="4497" spans="1:11" x14ac:dyDescent="0.25">
      <c r="A4497" t="s">
        <v>25</v>
      </c>
      <c r="B4497" t="s">
        <v>52</v>
      </c>
      <c r="C4497" t="s">
        <v>18</v>
      </c>
      <c r="D4497" t="s">
        <v>86</v>
      </c>
      <c r="E4497" s="1">
        <v>42690</v>
      </c>
      <c r="F4497" s="1" t="str">
        <f>TEXT(Sales_tbl[[#This Row],[Order Date]],"MMM")</f>
        <v>Nov</v>
      </c>
      <c r="G4497" s="1" t="str">
        <f>TEXT(Sales_tbl[[#This Row],[Order Date]],"YYY")</f>
        <v>2016</v>
      </c>
      <c r="H4497" t="s">
        <v>27</v>
      </c>
      <c r="I4497">
        <v>7</v>
      </c>
      <c r="J4497" s="4">
        <v>53.35</v>
      </c>
      <c r="K4497" s="4">
        <v>373.45</v>
      </c>
    </row>
    <row r="4498" spans="1:11" x14ac:dyDescent="0.25">
      <c r="A4498" t="s">
        <v>9</v>
      </c>
      <c r="B4498" t="s">
        <v>14</v>
      </c>
      <c r="C4498" t="s">
        <v>11</v>
      </c>
      <c r="D4498" t="s">
        <v>252</v>
      </c>
      <c r="E4498" s="1">
        <v>42690</v>
      </c>
      <c r="F4498" s="1" t="str">
        <f>TEXT(Sales_tbl[[#This Row],[Order Date]],"MMM")</f>
        <v>Nov</v>
      </c>
      <c r="G4498" s="1" t="str">
        <f>TEXT(Sales_tbl[[#This Row],[Order Date]],"YYY")</f>
        <v>2016</v>
      </c>
      <c r="H4498" t="s">
        <v>27</v>
      </c>
      <c r="I4498">
        <v>2</v>
      </c>
      <c r="J4498" s="4">
        <v>53.35</v>
      </c>
      <c r="K4498" s="4">
        <v>106.7</v>
      </c>
    </row>
    <row r="4499" spans="1:11" x14ac:dyDescent="0.25">
      <c r="A4499" t="s">
        <v>30</v>
      </c>
      <c r="B4499" t="s">
        <v>14</v>
      </c>
      <c r="C4499" t="s">
        <v>11</v>
      </c>
      <c r="D4499" t="s">
        <v>78</v>
      </c>
      <c r="E4499" s="1">
        <v>42690</v>
      </c>
      <c r="F4499" s="1" t="str">
        <f>TEXT(Sales_tbl[[#This Row],[Order Date]],"MMM")</f>
        <v>Nov</v>
      </c>
      <c r="G4499" s="1" t="str">
        <f>TEXT(Sales_tbl[[#This Row],[Order Date]],"YYY")</f>
        <v>2016</v>
      </c>
      <c r="H4499" t="s">
        <v>24</v>
      </c>
      <c r="I4499">
        <v>9</v>
      </c>
      <c r="J4499" s="4">
        <v>17.829999999999998</v>
      </c>
      <c r="K4499" s="4">
        <v>160.46999999999997</v>
      </c>
    </row>
    <row r="4500" spans="1:11" x14ac:dyDescent="0.25">
      <c r="A4500" t="s">
        <v>46</v>
      </c>
      <c r="B4500" t="s">
        <v>10</v>
      </c>
      <c r="C4500" t="s">
        <v>11</v>
      </c>
      <c r="D4500" t="s">
        <v>355</v>
      </c>
      <c r="E4500" s="1">
        <v>42690</v>
      </c>
      <c r="F4500" s="1" t="str">
        <f>TEXT(Sales_tbl[[#This Row],[Order Date]],"MMM")</f>
        <v>Nov</v>
      </c>
      <c r="G4500" s="1" t="str">
        <f>TEXT(Sales_tbl[[#This Row],[Order Date]],"YYY")</f>
        <v>2016</v>
      </c>
      <c r="H4500" t="s">
        <v>24</v>
      </c>
      <c r="I4500">
        <v>3</v>
      </c>
      <c r="J4500" s="4">
        <v>17.829999999999998</v>
      </c>
      <c r="K4500" s="4">
        <v>53.489999999999995</v>
      </c>
    </row>
    <row r="4501" spans="1:11" x14ac:dyDescent="0.25">
      <c r="A4501" t="s">
        <v>16</v>
      </c>
      <c r="B4501" t="s">
        <v>52</v>
      </c>
      <c r="C4501" t="s">
        <v>18</v>
      </c>
      <c r="D4501" t="s">
        <v>53</v>
      </c>
      <c r="E4501" s="1">
        <v>42690</v>
      </c>
      <c r="F4501" s="1" t="str">
        <f>TEXT(Sales_tbl[[#This Row],[Order Date]],"MMM")</f>
        <v>Nov</v>
      </c>
      <c r="G4501" s="1" t="str">
        <f>TEXT(Sales_tbl[[#This Row],[Order Date]],"YYY")</f>
        <v>2016</v>
      </c>
      <c r="H4501" t="s">
        <v>24</v>
      </c>
      <c r="I4501">
        <v>9</v>
      </c>
      <c r="J4501" s="4">
        <v>17.829999999999998</v>
      </c>
      <c r="K4501" s="4">
        <v>160.46999999999997</v>
      </c>
    </row>
    <row r="4502" spans="1:11" x14ac:dyDescent="0.25">
      <c r="A4502" t="s">
        <v>9</v>
      </c>
      <c r="B4502" t="s">
        <v>68</v>
      </c>
      <c r="C4502" t="s">
        <v>11</v>
      </c>
      <c r="D4502" t="s">
        <v>195</v>
      </c>
      <c r="E4502" s="1">
        <v>42690</v>
      </c>
      <c r="F4502" s="1" t="str">
        <f>TEXT(Sales_tbl[[#This Row],[Order Date]],"MMM")</f>
        <v>Nov</v>
      </c>
      <c r="G4502" s="1" t="str">
        <f>TEXT(Sales_tbl[[#This Row],[Order Date]],"YYY")</f>
        <v>2016</v>
      </c>
      <c r="H4502" t="s">
        <v>20</v>
      </c>
      <c r="I4502">
        <v>6</v>
      </c>
      <c r="J4502" s="4">
        <v>16.32</v>
      </c>
      <c r="K4502" s="4">
        <v>97.92</v>
      </c>
    </row>
    <row r="4503" spans="1:11" x14ac:dyDescent="0.25">
      <c r="A4503" t="s">
        <v>16</v>
      </c>
      <c r="B4503" t="s">
        <v>17</v>
      </c>
      <c r="C4503" t="s">
        <v>18</v>
      </c>
      <c r="D4503" t="s">
        <v>513</v>
      </c>
      <c r="E4503" s="1">
        <v>42690</v>
      </c>
      <c r="F4503" s="1" t="str">
        <f>TEXT(Sales_tbl[[#This Row],[Order Date]],"MMM")</f>
        <v>Nov</v>
      </c>
      <c r="G4503" s="1" t="str">
        <f>TEXT(Sales_tbl[[#This Row],[Order Date]],"YYY")</f>
        <v>2016</v>
      </c>
      <c r="H4503" t="s">
        <v>13</v>
      </c>
      <c r="I4503">
        <v>10</v>
      </c>
      <c r="J4503" s="4">
        <v>12.42</v>
      </c>
      <c r="K4503" s="4">
        <v>124.2</v>
      </c>
    </row>
    <row r="4504" spans="1:11" x14ac:dyDescent="0.25">
      <c r="A4504" t="s">
        <v>9</v>
      </c>
      <c r="B4504" t="s">
        <v>14</v>
      </c>
      <c r="C4504" t="s">
        <v>11</v>
      </c>
      <c r="D4504" t="s">
        <v>201</v>
      </c>
      <c r="E4504" s="1">
        <v>42691</v>
      </c>
      <c r="F4504" s="1" t="str">
        <f>TEXT(Sales_tbl[[#This Row],[Order Date]],"MMM")</f>
        <v>Nov</v>
      </c>
      <c r="G4504" s="1" t="str">
        <f>TEXT(Sales_tbl[[#This Row],[Order Date]],"YYY")</f>
        <v>2016</v>
      </c>
      <c r="H4504" t="s">
        <v>24</v>
      </c>
      <c r="I4504">
        <v>3</v>
      </c>
      <c r="J4504" s="4">
        <v>17.829999999999998</v>
      </c>
      <c r="K4504" s="4">
        <v>53.489999999999995</v>
      </c>
    </row>
    <row r="4505" spans="1:11" x14ac:dyDescent="0.25">
      <c r="A4505" t="s">
        <v>9</v>
      </c>
      <c r="B4505" t="s">
        <v>68</v>
      </c>
      <c r="C4505" t="s">
        <v>11</v>
      </c>
      <c r="D4505" t="s">
        <v>413</v>
      </c>
      <c r="E4505" s="1">
        <v>42691</v>
      </c>
      <c r="F4505" s="1" t="str">
        <f>TEXT(Sales_tbl[[#This Row],[Order Date]],"MMM")</f>
        <v>Nov</v>
      </c>
      <c r="G4505" s="1" t="str">
        <f>TEXT(Sales_tbl[[#This Row],[Order Date]],"YYY")</f>
        <v>2016</v>
      </c>
      <c r="H4505" t="s">
        <v>24</v>
      </c>
      <c r="I4505">
        <v>4</v>
      </c>
      <c r="J4505" s="4">
        <v>17.829999999999998</v>
      </c>
      <c r="K4505" s="4">
        <v>71.319999999999993</v>
      </c>
    </row>
    <row r="4506" spans="1:11" x14ac:dyDescent="0.25">
      <c r="A4506" t="s">
        <v>46</v>
      </c>
      <c r="B4506" t="s">
        <v>21</v>
      </c>
      <c r="C4506" t="s">
        <v>11</v>
      </c>
      <c r="D4506" t="s">
        <v>348</v>
      </c>
      <c r="E4506" s="1">
        <v>42691</v>
      </c>
      <c r="F4506" s="1" t="str">
        <f>TEXT(Sales_tbl[[#This Row],[Order Date]],"MMM")</f>
        <v>Nov</v>
      </c>
      <c r="G4506" s="1" t="str">
        <f>TEXT(Sales_tbl[[#This Row],[Order Date]],"YYY")</f>
        <v>2016</v>
      </c>
      <c r="H4506" t="s">
        <v>13</v>
      </c>
      <c r="I4506">
        <v>6</v>
      </c>
      <c r="J4506" s="4">
        <v>12.42</v>
      </c>
      <c r="K4506" s="4">
        <v>74.52</v>
      </c>
    </row>
    <row r="4507" spans="1:11" x14ac:dyDescent="0.25">
      <c r="A4507" t="s">
        <v>46</v>
      </c>
      <c r="B4507" t="s">
        <v>10</v>
      </c>
      <c r="C4507" t="s">
        <v>11</v>
      </c>
      <c r="D4507" t="s">
        <v>323</v>
      </c>
      <c r="E4507" s="1">
        <v>42691</v>
      </c>
      <c r="F4507" s="1" t="str">
        <f>TEXT(Sales_tbl[[#This Row],[Order Date]],"MMM")</f>
        <v>Nov</v>
      </c>
      <c r="G4507" s="1" t="str">
        <f>TEXT(Sales_tbl[[#This Row],[Order Date]],"YYY")</f>
        <v>2016</v>
      </c>
      <c r="H4507" t="s">
        <v>13</v>
      </c>
      <c r="I4507">
        <v>2</v>
      </c>
      <c r="J4507" s="4">
        <v>12.42</v>
      </c>
      <c r="K4507" s="4">
        <v>24.84</v>
      </c>
    </row>
    <row r="4508" spans="1:11" x14ac:dyDescent="0.25">
      <c r="A4508" t="s">
        <v>9</v>
      </c>
      <c r="B4508" t="s">
        <v>14</v>
      </c>
      <c r="C4508" t="s">
        <v>11</v>
      </c>
      <c r="D4508" t="s">
        <v>226</v>
      </c>
      <c r="E4508" s="1">
        <v>42691</v>
      </c>
      <c r="F4508" s="1" t="str">
        <f>TEXT(Sales_tbl[[#This Row],[Order Date]],"MMM")</f>
        <v>Nov</v>
      </c>
      <c r="G4508" s="1" t="str">
        <f>TEXT(Sales_tbl[[#This Row],[Order Date]],"YYY")</f>
        <v>2016</v>
      </c>
      <c r="H4508" t="s">
        <v>24</v>
      </c>
      <c r="I4508">
        <v>4</v>
      </c>
      <c r="J4508" s="4">
        <v>17.829999999999998</v>
      </c>
      <c r="K4508" s="4">
        <v>71.319999999999993</v>
      </c>
    </row>
    <row r="4509" spans="1:11" x14ac:dyDescent="0.25">
      <c r="A4509" t="s">
        <v>30</v>
      </c>
      <c r="B4509" t="s">
        <v>21</v>
      </c>
      <c r="C4509" t="s">
        <v>11</v>
      </c>
      <c r="D4509" t="s">
        <v>406</v>
      </c>
      <c r="E4509" s="1">
        <v>42691</v>
      </c>
      <c r="F4509" s="1" t="str">
        <f>TEXT(Sales_tbl[[#This Row],[Order Date]],"MMM")</f>
        <v>Nov</v>
      </c>
      <c r="G4509" s="1" t="str">
        <f>TEXT(Sales_tbl[[#This Row],[Order Date]],"YYY")</f>
        <v>2016</v>
      </c>
      <c r="H4509" t="s">
        <v>20</v>
      </c>
      <c r="I4509">
        <v>6</v>
      </c>
      <c r="J4509" s="4">
        <v>16.32</v>
      </c>
      <c r="K4509" s="4">
        <v>97.92</v>
      </c>
    </row>
    <row r="4510" spans="1:11" x14ac:dyDescent="0.25">
      <c r="A4510" t="s">
        <v>30</v>
      </c>
      <c r="B4510" t="s">
        <v>10</v>
      </c>
      <c r="C4510" t="s">
        <v>11</v>
      </c>
      <c r="D4510" t="s">
        <v>263</v>
      </c>
      <c r="E4510" s="1">
        <v>42691</v>
      </c>
      <c r="F4510" s="1" t="str">
        <f>TEXT(Sales_tbl[[#This Row],[Order Date]],"MMM")</f>
        <v>Nov</v>
      </c>
      <c r="G4510" s="1" t="str">
        <f>TEXT(Sales_tbl[[#This Row],[Order Date]],"YYY")</f>
        <v>2016</v>
      </c>
      <c r="H4510" t="s">
        <v>13</v>
      </c>
      <c r="I4510">
        <v>9</v>
      </c>
      <c r="J4510" s="4">
        <v>12.42</v>
      </c>
      <c r="K4510" s="4">
        <v>111.78</v>
      </c>
    </row>
    <row r="4511" spans="1:11" x14ac:dyDescent="0.25">
      <c r="A4511" t="s">
        <v>9</v>
      </c>
      <c r="B4511" t="s">
        <v>68</v>
      </c>
      <c r="C4511" t="s">
        <v>11</v>
      </c>
      <c r="D4511" t="s">
        <v>385</v>
      </c>
      <c r="E4511" s="1">
        <v>42691</v>
      </c>
      <c r="F4511" s="1" t="str">
        <f>TEXT(Sales_tbl[[#This Row],[Order Date]],"MMM")</f>
        <v>Nov</v>
      </c>
      <c r="G4511" s="1" t="str">
        <f>TEXT(Sales_tbl[[#This Row],[Order Date]],"YYY")</f>
        <v>2016</v>
      </c>
      <c r="H4511" t="s">
        <v>13</v>
      </c>
      <c r="I4511">
        <v>1</v>
      </c>
      <c r="J4511" s="4">
        <v>12.42</v>
      </c>
      <c r="K4511" s="4">
        <v>12.42</v>
      </c>
    </row>
    <row r="4512" spans="1:11" x14ac:dyDescent="0.25">
      <c r="A4512" t="s">
        <v>9</v>
      </c>
      <c r="B4512" t="s">
        <v>21</v>
      </c>
      <c r="C4512" t="s">
        <v>11</v>
      </c>
      <c r="D4512" t="s">
        <v>459</v>
      </c>
      <c r="E4512" s="1">
        <v>42691</v>
      </c>
      <c r="F4512" s="1" t="str">
        <f>TEXT(Sales_tbl[[#This Row],[Order Date]],"MMM")</f>
        <v>Nov</v>
      </c>
      <c r="G4512" s="1" t="str">
        <f>TEXT(Sales_tbl[[#This Row],[Order Date]],"YYY")</f>
        <v>2016</v>
      </c>
      <c r="H4512" t="s">
        <v>13</v>
      </c>
      <c r="I4512">
        <v>7</v>
      </c>
      <c r="J4512" s="4">
        <v>12.42</v>
      </c>
      <c r="K4512" s="4">
        <v>86.94</v>
      </c>
    </row>
    <row r="4513" spans="1:11" x14ac:dyDescent="0.25">
      <c r="A4513" t="s">
        <v>30</v>
      </c>
      <c r="B4513" t="s">
        <v>21</v>
      </c>
      <c r="C4513" t="s">
        <v>11</v>
      </c>
      <c r="D4513" t="s">
        <v>495</v>
      </c>
      <c r="E4513" s="1">
        <v>42691</v>
      </c>
      <c r="F4513" s="1" t="str">
        <f>TEXT(Sales_tbl[[#This Row],[Order Date]],"MMM")</f>
        <v>Nov</v>
      </c>
      <c r="G4513" s="1" t="str">
        <f>TEXT(Sales_tbl[[#This Row],[Order Date]],"YYY")</f>
        <v>2016</v>
      </c>
      <c r="H4513" t="s">
        <v>13</v>
      </c>
      <c r="I4513">
        <v>10</v>
      </c>
      <c r="J4513" s="4">
        <v>12.42</v>
      </c>
      <c r="K4513" s="4">
        <v>124.2</v>
      </c>
    </row>
    <row r="4514" spans="1:11" x14ac:dyDescent="0.25">
      <c r="A4514" t="s">
        <v>9</v>
      </c>
      <c r="B4514" t="s">
        <v>14</v>
      </c>
      <c r="C4514" t="s">
        <v>11</v>
      </c>
      <c r="D4514" t="s">
        <v>306</v>
      </c>
      <c r="E4514" s="1">
        <v>42691</v>
      </c>
      <c r="F4514" s="1" t="str">
        <f>TEXT(Sales_tbl[[#This Row],[Order Date]],"MMM")</f>
        <v>Nov</v>
      </c>
      <c r="G4514" s="1" t="str">
        <f>TEXT(Sales_tbl[[#This Row],[Order Date]],"YYY")</f>
        <v>2016</v>
      </c>
      <c r="H4514" t="s">
        <v>13</v>
      </c>
      <c r="I4514">
        <v>9</v>
      </c>
      <c r="J4514" s="4">
        <v>12.42</v>
      </c>
      <c r="K4514" s="4">
        <v>111.78</v>
      </c>
    </row>
    <row r="4515" spans="1:11" x14ac:dyDescent="0.25">
      <c r="A4515" t="s">
        <v>9</v>
      </c>
      <c r="B4515" t="s">
        <v>10</v>
      </c>
      <c r="C4515" t="s">
        <v>11</v>
      </c>
      <c r="D4515" t="s">
        <v>99</v>
      </c>
      <c r="E4515" s="1">
        <v>42691</v>
      </c>
      <c r="F4515" s="1" t="str">
        <f>TEXT(Sales_tbl[[#This Row],[Order Date]],"MMM")</f>
        <v>Nov</v>
      </c>
      <c r="G4515" s="1" t="str">
        <f>TEXT(Sales_tbl[[#This Row],[Order Date]],"YYY")</f>
        <v>2016</v>
      </c>
      <c r="H4515" t="s">
        <v>20</v>
      </c>
      <c r="I4515">
        <v>6</v>
      </c>
      <c r="J4515" s="4">
        <v>16.32</v>
      </c>
      <c r="K4515" s="4">
        <v>97.92</v>
      </c>
    </row>
    <row r="4516" spans="1:11" x14ac:dyDescent="0.25">
      <c r="A4516" t="s">
        <v>25</v>
      </c>
      <c r="B4516" t="s">
        <v>52</v>
      </c>
      <c r="C4516" t="s">
        <v>18</v>
      </c>
      <c r="D4516" t="s">
        <v>98</v>
      </c>
      <c r="E4516" s="1">
        <v>42691</v>
      </c>
      <c r="F4516" s="1" t="str">
        <f>TEXT(Sales_tbl[[#This Row],[Order Date]],"MMM")</f>
        <v>Nov</v>
      </c>
      <c r="G4516" s="1" t="str">
        <f>TEXT(Sales_tbl[[#This Row],[Order Date]],"YYY")</f>
        <v>2016</v>
      </c>
      <c r="H4516" t="s">
        <v>13</v>
      </c>
      <c r="I4516">
        <v>5</v>
      </c>
      <c r="J4516" s="4">
        <v>12.42</v>
      </c>
      <c r="K4516" s="4">
        <v>62.1</v>
      </c>
    </row>
    <row r="4517" spans="1:11" x14ac:dyDescent="0.25">
      <c r="A4517" t="s">
        <v>16</v>
      </c>
      <c r="B4517" t="s">
        <v>34</v>
      </c>
      <c r="C4517" t="s">
        <v>18</v>
      </c>
      <c r="D4517" t="s">
        <v>85</v>
      </c>
      <c r="E4517" s="1">
        <v>42691</v>
      </c>
      <c r="F4517" s="1" t="str">
        <f>TEXT(Sales_tbl[[#This Row],[Order Date]],"MMM")</f>
        <v>Nov</v>
      </c>
      <c r="G4517" s="1" t="str">
        <f>TEXT(Sales_tbl[[#This Row],[Order Date]],"YYY")</f>
        <v>2016</v>
      </c>
      <c r="H4517" t="s">
        <v>13</v>
      </c>
      <c r="I4517">
        <v>6</v>
      </c>
      <c r="J4517" s="4">
        <v>12.42</v>
      </c>
      <c r="K4517" s="4">
        <v>74.52</v>
      </c>
    </row>
    <row r="4518" spans="1:11" x14ac:dyDescent="0.25">
      <c r="A4518" t="s">
        <v>30</v>
      </c>
      <c r="B4518" t="s">
        <v>21</v>
      </c>
      <c r="C4518" t="s">
        <v>11</v>
      </c>
      <c r="D4518" t="s">
        <v>64</v>
      </c>
      <c r="E4518" s="1">
        <v>42691</v>
      </c>
      <c r="F4518" s="1" t="str">
        <f>TEXT(Sales_tbl[[#This Row],[Order Date]],"MMM")</f>
        <v>Nov</v>
      </c>
      <c r="G4518" s="1" t="str">
        <f>TEXT(Sales_tbl[[#This Row],[Order Date]],"YYY")</f>
        <v>2016</v>
      </c>
      <c r="H4518" t="s">
        <v>20</v>
      </c>
      <c r="I4518">
        <v>1</v>
      </c>
      <c r="J4518" s="4">
        <v>16.32</v>
      </c>
      <c r="K4518" s="4">
        <v>16.32</v>
      </c>
    </row>
    <row r="4519" spans="1:11" x14ac:dyDescent="0.25">
      <c r="A4519" t="s">
        <v>30</v>
      </c>
      <c r="B4519" t="s">
        <v>21</v>
      </c>
      <c r="C4519" t="s">
        <v>11</v>
      </c>
      <c r="D4519" t="s">
        <v>362</v>
      </c>
      <c r="E4519" s="1">
        <v>42691</v>
      </c>
      <c r="F4519" s="1" t="str">
        <f>TEXT(Sales_tbl[[#This Row],[Order Date]],"MMM")</f>
        <v>Nov</v>
      </c>
      <c r="G4519" s="1" t="str">
        <f>TEXT(Sales_tbl[[#This Row],[Order Date]],"YYY")</f>
        <v>2016</v>
      </c>
      <c r="H4519" t="s">
        <v>27</v>
      </c>
      <c r="I4519">
        <v>5</v>
      </c>
      <c r="J4519" s="4">
        <v>53.35</v>
      </c>
      <c r="K4519" s="4">
        <v>266.75</v>
      </c>
    </row>
    <row r="4520" spans="1:11" x14ac:dyDescent="0.25">
      <c r="A4520" t="s">
        <v>25</v>
      </c>
      <c r="B4520" t="s">
        <v>52</v>
      </c>
      <c r="C4520" t="s">
        <v>18</v>
      </c>
      <c r="D4520" t="s">
        <v>76</v>
      </c>
      <c r="E4520" s="1">
        <v>42691</v>
      </c>
      <c r="F4520" s="1" t="str">
        <f>TEXT(Sales_tbl[[#This Row],[Order Date]],"MMM")</f>
        <v>Nov</v>
      </c>
      <c r="G4520" s="1" t="str">
        <f>TEXT(Sales_tbl[[#This Row],[Order Date]],"YYY")</f>
        <v>2016</v>
      </c>
      <c r="H4520" t="s">
        <v>13</v>
      </c>
      <c r="I4520">
        <v>5</v>
      </c>
      <c r="J4520" s="4">
        <v>12.42</v>
      </c>
      <c r="K4520" s="4">
        <v>62.1</v>
      </c>
    </row>
    <row r="4521" spans="1:11" x14ac:dyDescent="0.25">
      <c r="A4521" t="s">
        <v>9</v>
      </c>
      <c r="B4521" t="s">
        <v>14</v>
      </c>
      <c r="C4521" t="s">
        <v>11</v>
      </c>
      <c r="D4521" t="s">
        <v>479</v>
      </c>
      <c r="E4521" s="1">
        <v>42692</v>
      </c>
      <c r="F4521" s="1" t="str">
        <f>TEXT(Sales_tbl[[#This Row],[Order Date]],"MMM")</f>
        <v>Nov</v>
      </c>
      <c r="G4521" s="1" t="str">
        <f>TEXT(Sales_tbl[[#This Row],[Order Date]],"YYY")</f>
        <v>2016</v>
      </c>
      <c r="H4521" t="s">
        <v>13</v>
      </c>
      <c r="I4521">
        <v>6</v>
      </c>
      <c r="J4521" s="4">
        <v>12.42</v>
      </c>
      <c r="K4521" s="4">
        <v>74.52</v>
      </c>
    </row>
    <row r="4522" spans="1:11" x14ac:dyDescent="0.25">
      <c r="A4522" t="s">
        <v>46</v>
      </c>
      <c r="B4522" t="s">
        <v>14</v>
      </c>
      <c r="C4522" t="s">
        <v>11</v>
      </c>
      <c r="D4522" t="s">
        <v>196</v>
      </c>
      <c r="E4522" s="1">
        <v>42692</v>
      </c>
      <c r="F4522" s="1" t="str">
        <f>TEXT(Sales_tbl[[#This Row],[Order Date]],"MMM")</f>
        <v>Nov</v>
      </c>
      <c r="G4522" s="1" t="str">
        <f>TEXT(Sales_tbl[[#This Row],[Order Date]],"YYY")</f>
        <v>2016</v>
      </c>
      <c r="H4522" t="s">
        <v>13</v>
      </c>
      <c r="I4522">
        <v>2</v>
      </c>
      <c r="J4522" s="4">
        <v>12.42</v>
      </c>
      <c r="K4522" s="4">
        <v>24.84</v>
      </c>
    </row>
    <row r="4523" spans="1:11" x14ac:dyDescent="0.25">
      <c r="A4523" t="s">
        <v>16</v>
      </c>
      <c r="B4523" t="s">
        <v>34</v>
      </c>
      <c r="C4523" t="s">
        <v>18</v>
      </c>
      <c r="D4523" t="s">
        <v>247</v>
      </c>
      <c r="E4523" s="1">
        <v>42692</v>
      </c>
      <c r="F4523" s="1" t="str">
        <f>TEXT(Sales_tbl[[#This Row],[Order Date]],"MMM")</f>
        <v>Nov</v>
      </c>
      <c r="G4523" s="1" t="str">
        <f>TEXT(Sales_tbl[[#This Row],[Order Date]],"YYY")</f>
        <v>2016</v>
      </c>
      <c r="H4523" t="s">
        <v>13</v>
      </c>
      <c r="I4523">
        <v>5</v>
      </c>
      <c r="J4523" s="4">
        <v>12.42</v>
      </c>
      <c r="K4523" s="4">
        <v>62.1</v>
      </c>
    </row>
    <row r="4524" spans="1:11" x14ac:dyDescent="0.25">
      <c r="A4524" t="s">
        <v>9</v>
      </c>
      <c r="B4524" t="s">
        <v>10</v>
      </c>
      <c r="C4524" t="s">
        <v>11</v>
      </c>
      <c r="D4524" t="s">
        <v>104</v>
      </c>
      <c r="E4524" s="1">
        <v>42692</v>
      </c>
      <c r="F4524" s="1" t="str">
        <f>TEXT(Sales_tbl[[#This Row],[Order Date]],"MMM")</f>
        <v>Nov</v>
      </c>
      <c r="G4524" s="1" t="str">
        <f>TEXT(Sales_tbl[[#This Row],[Order Date]],"YYY")</f>
        <v>2016</v>
      </c>
      <c r="H4524" t="s">
        <v>24</v>
      </c>
      <c r="I4524">
        <v>1</v>
      </c>
      <c r="J4524" s="4">
        <v>17.829999999999998</v>
      </c>
      <c r="K4524" s="4">
        <v>17.829999999999998</v>
      </c>
    </row>
    <row r="4525" spans="1:11" x14ac:dyDescent="0.25">
      <c r="A4525" t="s">
        <v>46</v>
      </c>
      <c r="B4525" t="s">
        <v>21</v>
      </c>
      <c r="C4525" t="s">
        <v>11</v>
      </c>
      <c r="D4525" t="s">
        <v>291</v>
      </c>
      <c r="E4525" s="1">
        <v>42692</v>
      </c>
      <c r="F4525" s="1" t="str">
        <f>TEXT(Sales_tbl[[#This Row],[Order Date]],"MMM")</f>
        <v>Nov</v>
      </c>
      <c r="G4525" s="1" t="str">
        <f>TEXT(Sales_tbl[[#This Row],[Order Date]],"YYY")</f>
        <v>2016</v>
      </c>
      <c r="H4525" t="s">
        <v>20</v>
      </c>
      <c r="I4525">
        <v>8</v>
      </c>
      <c r="J4525" s="4">
        <v>16.32</v>
      </c>
      <c r="K4525" s="4">
        <v>130.56</v>
      </c>
    </row>
    <row r="4526" spans="1:11" x14ac:dyDescent="0.25">
      <c r="A4526" t="s">
        <v>16</v>
      </c>
      <c r="B4526" t="s">
        <v>34</v>
      </c>
      <c r="C4526" t="s">
        <v>18</v>
      </c>
      <c r="D4526" t="s">
        <v>483</v>
      </c>
      <c r="E4526" s="1">
        <v>42692</v>
      </c>
      <c r="F4526" s="1" t="str">
        <f>TEXT(Sales_tbl[[#This Row],[Order Date]],"MMM")</f>
        <v>Nov</v>
      </c>
      <c r="G4526" s="1" t="str">
        <f>TEXT(Sales_tbl[[#This Row],[Order Date]],"YYY")</f>
        <v>2016</v>
      </c>
      <c r="H4526" t="s">
        <v>20</v>
      </c>
      <c r="I4526">
        <v>2</v>
      </c>
      <c r="J4526" s="4">
        <v>16.32</v>
      </c>
      <c r="K4526" s="4">
        <v>32.64</v>
      </c>
    </row>
    <row r="4527" spans="1:11" x14ac:dyDescent="0.25">
      <c r="A4527" t="s">
        <v>25</v>
      </c>
      <c r="B4527" t="s">
        <v>34</v>
      </c>
      <c r="C4527" t="s">
        <v>18</v>
      </c>
      <c r="D4527" t="s">
        <v>372</v>
      </c>
      <c r="E4527" s="1">
        <v>42692</v>
      </c>
      <c r="F4527" s="1" t="str">
        <f>TEXT(Sales_tbl[[#This Row],[Order Date]],"MMM")</f>
        <v>Nov</v>
      </c>
      <c r="G4527" s="1" t="str">
        <f>TEXT(Sales_tbl[[#This Row],[Order Date]],"YYY")</f>
        <v>2016</v>
      </c>
      <c r="H4527" t="s">
        <v>27</v>
      </c>
      <c r="I4527">
        <v>5</v>
      </c>
      <c r="J4527" s="4">
        <v>53.35</v>
      </c>
      <c r="K4527" s="4">
        <v>266.75</v>
      </c>
    </row>
    <row r="4528" spans="1:11" x14ac:dyDescent="0.25">
      <c r="A4528" t="s">
        <v>25</v>
      </c>
      <c r="B4528" t="s">
        <v>52</v>
      </c>
      <c r="C4528" t="s">
        <v>18</v>
      </c>
      <c r="D4528" t="s">
        <v>118</v>
      </c>
      <c r="E4528" s="1">
        <v>42692</v>
      </c>
      <c r="F4528" s="1" t="str">
        <f>TEXT(Sales_tbl[[#This Row],[Order Date]],"MMM")</f>
        <v>Nov</v>
      </c>
      <c r="G4528" s="1" t="str">
        <f>TEXT(Sales_tbl[[#This Row],[Order Date]],"YYY")</f>
        <v>2016</v>
      </c>
      <c r="H4528" t="s">
        <v>20</v>
      </c>
      <c r="I4528">
        <v>9</v>
      </c>
      <c r="J4528" s="4">
        <v>16.32</v>
      </c>
      <c r="K4528" s="4">
        <v>146.88</v>
      </c>
    </row>
    <row r="4529" spans="1:11" x14ac:dyDescent="0.25">
      <c r="A4529" t="s">
        <v>9</v>
      </c>
      <c r="B4529" t="s">
        <v>10</v>
      </c>
      <c r="C4529" t="s">
        <v>11</v>
      </c>
      <c r="D4529" t="s">
        <v>408</v>
      </c>
      <c r="E4529" s="1">
        <v>42692</v>
      </c>
      <c r="F4529" s="1" t="str">
        <f>TEXT(Sales_tbl[[#This Row],[Order Date]],"MMM")</f>
        <v>Nov</v>
      </c>
      <c r="G4529" s="1" t="str">
        <f>TEXT(Sales_tbl[[#This Row],[Order Date]],"YYY")</f>
        <v>2016</v>
      </c>
      <c r="H4529" t="s">
        <v>13</v>
      </c>
      <c r="I4529">
        <v>9</v>
      </c>
      <c r="J4529" s="4">
        <v>12.42</v>
      </c>
      <c r="K4529" s="4">
        <v>111.78</v>
      </c>
    </row>
    <row r="4530" spans="1:11" x14ac:dyDescent="0.25">
      <c r="A4530" t="s">
        <v>46</v>
      </c>
      <c r="B4530" t="s">
        <v>21</v>
      </c>
      <c r="C4530" t="s">
        <v>11</v>
      </c>
      <c r="D4530" t="s">
        <v>378</v>
      </c>
      <c r="E4530" s="1">
        <v>42692</v>
      </c>
      <c r="F4530" s="1" t="str">
        <f>TEXT(Sales_tbl[[#This Row],[Order Date]],"MMM")</f>
        <v>Nov</v>
      </c>
      <c r="G4530" s="1" t="str">
        <f>TEXT(Sales_tbl[[#This Row],[Order Date]],"YYY")</f>
        <v>2016</v>
      </c>
      <c r="H4530" t="s">
        <v>20</v>
      </c>
      <c r="I4530">
        <v>4</v>
      </c>
      <c r="J4530" s="4">
        <v>16.32</v>
      </c>
      <c r="K4530" s="4">
        <v>65.28</v>
      </c>
    </row>
    <row r="4531" spans="1:11" x14ac:dyDescent="0.25">
      <c r="A4531" t="s">
        <v>30</v>
      </c>
      <c r="B4531" t="s">
        <v>21</v>
      </c>
      <c r="C4531" t="s">
        <v>11</v>
      </c>
      <c r="D4531" t="s">
        <v>90</v>
      </c>
      <c r="E4531" s="1">
        <v>42692</v>
      </c>
      <c r="F4531" s="1" t="str">
        <f>TEXT(Sales_tbl[[#This Row],[Order Date]],"MMM")</f>
        <v>Nov</v>
      </c>
      <c r="G4531" s="1" t="str">
        <f>TEXT(Sales_tbl[[#This Row],[Order Date]],"YYY")</f>
        <v>2016</v>
      </c>
      <c r="H4531" t="s">
        <v>24</v>
      </c>
      <c r="I4531">
        <v>8</v>
      </c>
      <c r="J4531" s="4">
        <v>17.829999999999998</v>
      </c>
      <c r="K4531" s="4">
        <v>142.63999999999999</v>
      </c>
    </row>
    <row r="4532" spans="1:11" x14ac:dyDescent="0.25">
      <c r="A4532" t="s">
        <v>16</v>
      </c>
      <c r="B4532" t="s">
        <v>17</v>
      </c>
      <c r="C4532" t="s">
        <v>18</v>
      </c>
      <c r="D4532" t="s">
        <v>332</v>
      </c>
      <c r="E4532" s="1">
        <v>42692</v>
      </c>
      <c r="F4532" s="1" t="str">
        <f>TEXT(Sales_tbl[[#This Row],[Order Date]],"MMM")</f>
        <v>Nov</v>
      </c>
      <c r="G4532" s="1" t="str">
        <f>TEXT(Sales_tbl[[#This Row],[Order Date]],"YYY")</f>
        <v>2016</v>
      </c>
      <c r="H4532" t="s">
        <v>13</v>
      </c>
      <c r="I4532">
        <v>9</v>
      </c>
      <c r="J4532" s="4">
        <v>12.42</v>
      </c>
      <c r="K4532" s="4">
        <v>111.78</v>
      </c>
    </row>
    <row r="4533" spans="1:11" x14ac:dyDescent="0.25">
      <c r="A4533" t="s">
        <v>30</v>
      </c>
      <c r="B4533" t="s">
        <v>14</v>
      </c>
      <c r="C4533" t="s">
        <v>11</v>
      </c>
      <c r="D4533" t="s">
        <v>427</v>
      </c>
      <c r="E4533" s="1">
        <v>42692</v>
      </c>
      <c r="F4533" s="1" t="str">
        <f>TEXT(Sales_tbl[[#This Row],[Order Date]],"MMM")</f>
        <v>Nov</v>
      </c>
      <c r="G4533" s="1" t="str">
        <f>TEXT(Sales_tbl[[#This Row],[Order Date]],"YYY")</f>
        <v>2016</v>
      </c>
      <c r="H4533" t="s">
        <v>27</v>
      </c>
      <c r="I4533">
        <v>9</v>
      </c>
      <c r="J4533" s="4">
        <v>53.35</v>
      </c>
      <c r="K4533" s="4">
        <v>480.15000000000003</v>
      </c>
    </row>
    <row r="4534" spans="1:11" x14ac:dyDescent="0.25">
      <c r="A4534" t="s">
        <v>9</v>
      </c>
      <c r="B4534" t="s">
        <v>14</v>
      </c>
      <c r="C4534" t="s">
        <v>11</v>
      </c>
      <c r="D4534" t="s">
        <v>245</v>
      </c>
      <c r="E4534" s="1">
        <v>42692</v>
      </c>
      <c r="F4534" s="1" t="str">
        <f>TEXT(Sales_tbl[[#This Row],[Order Date]],"MMM")</f>
        <v>Nov</v>
      </c>
      <c r="G4534" s="1" t="str">
        <f>TEXT(Sales_tbl[[#This Row],[Order Date]],"YYY")</f>
        <v>2016</v>
      </c>
      <c r="H4534" t="s">
        <v>13</v>
      </c>
      <c r="I4534">
        <v>1</v>
      </c>
      <c r="J4534" s="4">
        <v>12.42</v>
      </c>
      <c r="K4534" s="4">
        <v>12.42</v>
      </c>
    </row>
    <row r="4535" spans="1:11" x14ac:dyDescent="0.25">
      <c r="A4535" t="s">
        <v>25</v>
      </c>
      <c r="B4535" t="s">
        <v>17</v>
      </c>
      <c r="C4535" t="s">
        <v>18</v>
      </c>
      <c r="D4535" t="s">
        <v>192</v>
      </c>
      <c r="E4535" s="1">
        <v>42692</v>
      </c>
      <c r="F4535" s="1" t="str">
        <f>TEXT(Sales_tbl[[#This Row],[Order Date]],"MMM")</f>
        <v>Nov</v>
      </c>
      <c r="G4535" s="1" t="str">
        <f>TEXT(Sales_tbl[[#This Row],[Order Date]],"YYY")</f>
        <v>2016</v>
      </c>
      <c r="H4535" t="s">
        <v>24</v>
      </c>
      <c r="I4535">
        <v>8</v>
      </c>
      <c r="J4535" s="4">
        <v>17.829999999999998</v>
      </c>
      <c r="K4535" s="4">
        <v>142.63999999999999</v>
      </c>
    </row>
    <row r="4536" spans="1:11" x14ac:dyDescent="0.25">
      <c r="A4536" t="s">
        <v>16</v>
      </c>
      <c r="B4536" t="s">
        <v>52</v>
      </c>
      <c r="C4536" t="s">
        <v>18</v>
      </c>
      <c r="D4536" t="s">
        <v>115</v>
      </c>
      <c r="E4536" s="1">
        <v>42692</v>
      </c>
      <c r="F4536" s="1" t="str">
        <f>TEXT(Sales_tbl[[#This Row],[Order Date]],"MMM")</f>
        <v>Nov</v>
      </c>
      <c r="G4536" s="1" t="str">
        <f>TEXT(Sales_tbl[[#This Row],[Order Date]],"YYY")</f>
        <v>2016</v>
      </c>
      <c r="H4536" t="s">
        <v>27</v>
      </c>
      <c r="I4536">
        <v>2</v>
      </c>
      <c r="J4536" s="4">
        <v>53.35</v>
      </c>
      <c r="K4536" s="4">
        <v>106.7</v>
      </c>
    </row>
    <row r="4537" spans="1:11" x14ac:dyDescent="0.25">
      <c r="A4537" t="s">
        <v>9</v>
      </c>
      <c r="B4537" t="s">
        <v>10</v>
      </c>
      <c r="C4537" t="s">
        <v>11</v>
      </c>
      <c r="D4537" t="s">
        <v>73</v>
      </c>
      <c r="E4537" s="1">
        <v>42692</v>
      </c>
      <c r="F4537" s="1" t="str">
        <f>TEXT(Sales_tbl[[#This Row],[Order Date]],"MMM")</f>
        <v>Nov</v>
      </c>
      <c r="G4537" s="1" t="str">
        <f>TEXT(Sales_tbl[[#This Row],[Order Date]],"YYY")</f>
        <v>2016</v>
      </c>
      <c r="H4537" t="s">
        <v>13</v>
      </c>
      <c r="I4537">
        <v>1</v>
      </c>
      <c r="J4537" s="4">
        <v>12.42</v>
      </c>
      <c r="K4537" s="4">
        <v>12.42</v>
      </c>
    </row>
    <row r="4538" spans="1:11" x14ac:dyDescent="0.25">
      <c r="A4538" t="s">
        <v>30</v>
      </c>
      <c r="B4538" t="s">
        <v>21</v>
      </c>
      <c r="C4538" t="s">
        <v>11</v>
      </c>
      <c r="D4538" t="s">
        <v>480</v>
      </c>
      <c r="E4538" s="1">
        <v>42692</v>
      </c>
      <c r="F4538" s="1" t="str">
        <f>TEXT(Sales_tbl[[#This Row],[Order Date]],"MMM")</f>
        <v>Nov</v>
      </c>
      <c r="G4538" s="1" t="str">
        <f>TEXT(Sales_tbl[[#This Row],[Order Date]],"YYY")</f>
        <v>2016</v>
      </c>
      <c r="H4538" t="s">
        <v>13</v>
      </c>
      <c r="I4538">
        <v>10</v>
      </c>
      <c r="J4538" s="4">
        <v>12.42</v>
      </c>
      <c r="K4538" s="4">
        <v>124.2</v>
      </c>
    </row>
    <row r="4539" spans="1:11" x14ac:dyDescent="0.25">
      <c r="A4539" t="s">
        <v>25</v>
      </c>
      <c r="B4539" t="s">
        <v>17</v>
      </c>
      <c r="C4539" t="s">
        <v>18</v>
      </c>
      <c r="D4539" t="s">
        <v>108</v>
      </c>
      <c r="E4539" s="1">
        <v>42692</v>
      </c>
      <c r="F4539" s="1" t="str">
        <f>TEXT(Sales_tbl[[#This Row],[Order Date]],"MMM")</f>
        <v>Nov</v>
      </c>
      <c r="G4539" s="1" t="str">
        <f>TEXT(Sales_tbl[[#This Row],[Order Date]],"YYY")</f>
        <v>2016</v>
      </c>
      <c r="H4539" t="s">
        <v>24</v>
      </c>
      <c r="I4539">
        <v>7</v>
      </c>
      <c r="J4539" s="4">
        <v>17.829999999999998</v>
      </c>
      <c r="K4539" s="4">
        <v>124.80999999999999</v>
      </c>
    </row>
    <row r="4540" spans="1:11" x14ac:dyDescent="0.25">
      <c r="A4540" t="s">
        <v>25</v>
      </c>
      <c r="B4540" t="s">
        <v>52</v>
      </c>
      <c r="C4540" t="s">
        <v>18</v>
      </c>
      <c r="D4540" t="s">
        <v>187</v>
      </c>
      <c r="E4540" s="1">
        <v>42693</v>
      </c>
      <c r="F4540" s="1" t="str">
        <f>TEXT(Sales_tbl[[#This Row],[Order Date]],"MMM")</f>
        <v>Nov</v>
      </c>
      <c r="G4540" s="1" t="str">
        <f>TEXT(Sales_tbl[[#This Row],[Order Date]],"YYY")</f>
        <v>2016</v>
      </c>
      <c r="H4540" t="s">
        <v>13</v>
      </c>
      <c r="I4540">
        <v>8</v>
      </c>
      <c r="J4540" s="4">
        <v>12.42</v>
      </c>
      <c r="K4540" s="4">
        <v>99.36</v>
      </c>
    </row>
    <row r="4541" spans="1:11" x14ac:dyDescent="0.25">
      <c r="A4541" t="s">
        <v>25</v>
      </c>
      <c r="B4541" t="s">
        <v>17</v>
      </c>
      <c r="C4541" t="s">
        <v>18</v>
      </c>
      <c r="D4541" t="s">
        <v>436</v>
      </c>
      <c r="E4541" s="1">
        <v>42693</v>
      </c>
      <c r="F4541" s="1" t="str">
        <f>TEXT(Sales_tbl[[#This Row],[Order Date]],"MMM")</f>
        <v>Nov</v>
      </c>
      <c r="G4541" s="1" t="str">
        <f>TEXT(Sales_tbl[[#This Row],[Order Date]],"YYY")</f>
        <v>2016</v>
      </c>
      <c r="H4541" t="s">
        <v>13</v>
      </c>
      <c r="I4541">
        <v>10</v>
      </c>
      <c r="J4541" s="4">
        <v>12.42</v>
      </c>
      <c r="K4541" s="4">
        <v>124.2</v>
      </c>
    </row>
    <row r="4542" spans="1:11" x14ac:dyDescent="0.25">
      <c r="A4542" t="s">
        <v>9</v>
      </c>
      <c r="B4542" t="s">
        <v>14</v>
      </c>
      <c r="C4542" t="s">
        <v>11</v>
      </c>
      <c r="D4542" t="s">
        <v>545</v>
      </c>
      <c r="E4542" s="1">
        <v>42693</v>
      </c>
      <c r="F4542" s="1" t="str">
        <f>TEXT(Sales_tbl[[#This Row],[Order Date]],"MMM")</f>
        <v>Nov</v>
      </c>
      <c r="G4542" s="1" t="str">
        <f>TEXT(Sales_tbl[[#This Row],[Order Date]],"YYY")</f>
        <v>2016</v>
      </c>
      <c r="H4542" t="s">
        <v>13</v>
      </c>
      <c r="I4542">
        <v>6</v>
      </c>
      <c r="J4542" s="4">
        <v>12.42</v>
      </c>
      <c r="K4542" s="4">
        <v>74.52</v>
      </c>
    </row>
    <row r="4543" spans="1:11" x14ac:dyDescent="0.25">
      <c r="A4543" t="s">
        <v>9</v>
      </c>
      <c r="B4543" t="s">
        <v>21</v>
      </c>
      <c r="C4543" t="s">
        <v>11</v>
      </c>
      <c r="D4543" t="s">
        <v>154</v>
      </c>
      <c r="E4543" s="1">
        <v>42693</v>
      </c>
      <c r="F4543" s="1" t="str">
        <f>TEXT(Sales_tbl[[#This Row],[Order Date]],"MMM")</f>
        <v>Nov</v>
      </c>
      <c r="G4543" s="1" t="str">
        <f>TEXT(Sales_tbl[[#This Row],[Order Date]],"YYY")</f>
        <v>2016</v>
      </c>
      <c r="H4543" t="s">
        <v>13</v>
      </c>
      <c r="I4543">
        <v>6</v>
      </c>
      <c r="J4543" s="4">
        <v>12.42</v>
      </c>
      <c r="K4543" s="4">
        <v>74.52</v>
      </c>
    </row>
    <row r="4544" spans="1:11" x14ac:dyDescent="0.25">
      <c r="A4544" t="s">
        <v>30</v>
      </c>
      <c r="B4544" t="s">
        <v>14</v>
      </c>
      <c r="C4544" t="s">
        <v>11</v>
      </c>
      <c r="D4544" t="s">
        <v>196</v>
      </c>
      <c r="E4544" s="1">
        <v>42693</v>
      </c>
      <c r="F4544" s="1" t="str">
        <f>TEXT(Sales_tbl[[#This Row],[Order Date]],"MMM")</f>
        <v>Nov</v>
      </c>
      <c r="G4544" s="1" t="str">
        <f>TEXT(Sales_tbl[[#This Row],[Order Date]],"YYY")</f>
        <v>2016</v>
      </c>
      <c r="H4544" t="s">
        <v>24</v>
      </c>
      <c r="I4544">
        <v>1</v>
      </c>
      <c r="J4544" s="4">
        <v>17.829999999999998</v>
      </c>
      <c r="K4544" s="4">
        <v>17.829999999999998</v>
      </c>
    </row>
    <row r="4545" spans="1:11" x14ac:dyDescent="0.25">
      <c r="A4545" t="s">
        <v>9</v>
      </c>
      <c r="B4545" t="s">
        <v>10</v>
      </c>
      <c r="C4545" t="s">
        <v>11</v>
      </c>
      <c r="D4545" t="s">
        <v>532</v>
      </c>
      <c r="E4545" s="1">
        <v>42693</v>
      </c>
      <c r="F4545" s="1" t="str">
        <f>TEXT(Sales_tbl[[#This Row],[Order Date]],"MMM")</f>
        <v>Nov</v>
      </c>
      <c r="G4545" s="1" t="str">
        <f>TEXT(Sales_tbl[[#This Row],[Order Date]],"YYY")</f>
        <v>2016</v>
      </c>
      <c r="H4545" t="s">
        <v>13</v>
      </c>
      <c r="I4545">
        <v>4</v>
      </c>
      <c r="J4545" s="4">
        <v>12.42</v>
      </c>
      <c r="K4545" s="4">
        <v>49.68</v>
      </c>
    </row>
    <row r="4546" spans="1:11" x14ac:dyDescent="0.25">
      <c r="A4546" t="s">
        <v>46</v>
      </c>
      <c r="B4546" t="s">
        <v>14</v>
      </c>
      <c r="C4546" t="s">
        <v>11</v>
      </c>
      <c r="D4546" t="s">
        <v>345</v>
      </c>
      <c r="E4546" s="1">
        <v>42693</v>
      </c>
      <c r="F4546" s="1" t="str">
        <f>TEXT(Sales_tbl[[#This Row],[Order Date]],"MMM")</f>
        <v>Nov</v>
      </c>
      <c r="G4546" s="1" t="str">
        <f>TEXT(Sales_tbl[[#This Row],[Order Date]],"YYY")</f>
        <v>2016</v>
      </c>
      <c r="H4546" t="s">
        <v>27</v>
      </c>
      <c r="I4546">
        <v>5</v>
      </c>
      <c r="J4546" s="4">
        <v>53.35</v>
      </c>
      <c r="K4546" s="4">
        <v>266.75</v>
      </c>
    </row>
    <row r="4547" spans="1:11" x14ac:dyDescent="0.25">
      <c r="A4547" t="s">
        <v>9</v>
      </c>
      <c r="B4547" t="s">
        <v>21</v>
      </c>
      <c r="C4547" t="s">
        <v>11</v>
      </c>
      <c r="D4547" t="s">
        <v>148</v>
      </c>
      <c r="E4547" s="1">
        <v>42693</v>
      </c>
      <c r="F4547" s="1" t="str">
        <f>TEXT(Sales_tbl[[#This Row],[Order Date]],"MMM")</f>
        <v>Nov</v>
      </c>
      <c r="G4547" s="1" t="str">
        <f>TEXT(Sales_tbl[[#This Row],[Order Date]],"YYY")</f>
        <v>2016</v>
      </c>
      <c r="H4547" t="s">
        <v>27</v>
      </c>
      <c r="I4547">
        <v>5</v>
      </c>
      <c r="J4547" s="4">
        <v>53.35</v>
      </c>
      <c r="K4547" s="4">
        <v>266.75</v>
      </c>
    </row>
    <row r="4548" spans="1:11" x14ac:dyDescent="0.25">
      <c r="A4548" t="s">
        <v>16</v>
      </c>
      <c r="B4548" t="s">
        <v>52</v>
      </c>
      <c r="C4548" t="s">
        <v>18</v>
      </c>
      <c r="D4548" t="s">
        <v>277</v>
      </c>
      <c r="E4548" s="1">
        <v>42693</v>
      </c>
      <c r="F4548" s="1" t="str">
        <f>TEXT(Sales_tbl[[#This Row],[Order Date]],"MMM")</f>
        <v>Nov</v>
      </c>
      <c r="G4548" s="1" t="str">
        <f>TEXT(Sales_tbl[[#This Row],[Order Date]],"YYY")</f>
        <v>2016</v>
      </c>
      <c r="H4548" t="s">
        <v>13</v>
      </c>
      <c r="I4548">
        <v>1</v>
      </c>
      <c r="J4548" s="4">
        <v>12.42</v>
      </c>
      <c r="K4548" s="4">
        <v>12.42</v>
      </c>
    </row>
    <row r="4549" spans="1:11" x14ac:dyDescent="0.25">
      <c r="A4549" t="s">
        <v>9</v>
      </c>
      <c r="B4549" t="s">
        <v>14</v>
      </c>
      <c r="C4549" t="s">
        <v>11</v>
      </c>
      <c r="D4549" t="s">
        <v>32</v>
      </c>
      <c r="E4549" s="1">
        <v>42693</v>
      </c>
      <c r="F4549" s="1" t="str">
        <f>TEXT(Sales_tbl[[#This Row],[Order Date]],"MMM")</f>
        <v>Nov</v>
      </c>
      <c r="G4549" s="1" t="str">
        <f>TEXT(Sales_tbl[[#This Row],[Order Date]],"YYY")</f>
        <v>2016</v>
      </c>
      <c r="H4549" t="s">
        <v>13</v>
      </c>
      <c r="I4549">
        <v>4</v>
      </c>
      <c r="J4549" s="4">
        <v>12.42</v>
      </c>
      <c r="K4549" s="4">
        <v>49.68</v>
      </c>
    </row>
    <row r="4550" spans="1:11" x14ac:dyDescent="0.25">
      <c r="A4550" t="s">
        <v>30</v>
      </c>
      <c r="B4550" t="s">
        <v>14</v>
      </c>
      <c r="C4550" t="s">
        <v>11</v>
      </c>
      <c r="D4550" t="s">
        <v>224</v>
      </c>
      <c r="E4550" s="1">
        <v>42693</v>
      </c>
      <c r="F4550" s="1" t="str">
        <f>TEXT(Sales_tbl[[#This Row],[Order Date]],"MMM")</f>
        <v>Nov</v>
      </c>
      <c r="G4550" s="1" t="str">
        <f>TEXT(Sales_tbl[[#This Row],[Order Date]],"YYY")</f>
        <v>2016</v>
      </c>
      <c r="H4550" t="s">
        <v>24</v>
      </c>
      <c r="I4550">
        <v>4</v>
      </c>
      <c r="J4550" s="4">
        <v>17.829999999999998</v>
      </c>
      <c r="K4550" s="4">
        <v>71.319999999999993</v>
      </c>
    </row>
    <row r="4551" spans="1:11" x14ac:dyDescent="0.25">
      <c r="A4551" t="s">
        <v>25</v>
      </c>
      <c r="B4551" t="s">
        <v>34</v>
      </c>
      <c r="C4551" t="s">
        <v>18</v>
      </c>
      <c r="D4551" t="s">
        <v>510</v>
      </c>
      <c r="E4551" s="1">
        <v>42693</v>
      </c>
      <c r="F4551" s="1" t="str">
        <f>TEXT(Sales_tbl[[#This Row],[Order Date]],"MMM")</f>
        <v>Nov</v>
      </c>
      <c r="G4551" s="1" t="str">
        <f>TEXT(Sales_tbl[[#This Row],[Order Date]],"YYY")</f>
        <v>2016</v>
      </c>
      <c r="H4551" t="s">
        <v>13</v>
      </c>
      <c r="I4551">
        <v>2</v>
      </c>
      <c r="J4551" s="4">
        <v>12.42</v>
      </c>
      <c r="K4551" s="4">
        <v>24.84</v>
      </c>
    </row>
    <row r="4552" spans="1:11" x14ac:dyDescent="0.25">
      <c r="A4552" t="s">
        <v>25</v>
      </c>
      <c r="B4552" t="s">
        <v>122</v>
      </c>
      <c r="C4552" t="s">
        <v>18</v>
      </c>
      <c r="D4552" t="s">
        <v>468</v>
      </c>
      <c r="E4552" s="1">
        <v>42693</v>
      </c>
      <c r="F4552" s="1" t="str">
        <f>TEXT(Sales_tbl[[#This Row],[Order Date]],"MMM")</f>
        <v>Nov</v>
      </c>
      <c r="G4552" s="1" t="str">
        <f>TEXT(Sales_tbl[[#This Row],[Order Date]],"YYY")</f>
        <v>2016</v>
      </c>
      <c r="H4552" t="s">
        <v>13</v>
      </c>
      <c r="I4552">
        <v>2</v>
      </c>
      <c r="J4552" s="4">
        <v>12.42</v>
      </c>
      <c r="K4552" s="4">
        <v>24.84</v>
      </c>
    </row>
    <row r="4553" spans="1:11" x14ac:dyDescent="0.25">
      <c r="A4553" t="s">
        <v>9</v>
      </c>
      <c r="B4553" t="s">
        <v>21</v>
      </c>
      <c r="C4553" t="s">
        <v>11</v>
      </c>
      <c r="D4553" t="s">
        <v>327</v>
      </c>
      <c r="E4553" s="1">
        <v>42693</v>
      </c>
      <c r="F4553" s="1" t="str">
        <f>TEXT(Sales_tbl[[#This Row],[Order Date]],"MMM")</f>
        <v>Nov</v>
      </c>
      <c r="G4553" s="1" t="str">
        <f>TEXT(Sales_tbl[[#This Row],[Order Date]],"YYY")</f>
        <v>2016</v>
      </c>
      <c r="H4553" t="s">
        <v>20</v>
      </c>
      <c r="I4553">
        <v>3</v>
      </c>
      <c r="J4553" s="4">
        <v>16.32</v>
      </c>
      <c r="K4553" s="4">
        <v>48.96</v>
      </c>
    </row>
    <row r="4554" spans="1:11" x14ac:dyDescent="0.25">
      <c r="A4554" t="s">
        <v>46</v>
      </c>
      <c r="B4554" t="s">
        <v>14</v>
      </c>
      <c r="C4554" t="s">
        <v>11</v>
      </c>
      <c r="D4554" t="s">
        <v>389</v>
      </c>
      <c r="E4554" s="1">
        <v>42693</v>
      </c>
      <c r="F4554" s="1" t="str">
        <f>TEXT(Sales_tbl[[#This Row],[Order Date]],"MMM")</f>
        <v>Nov</v>
      </c>
      <c r="G4554" s="1" t="str">
        <f>TEXT(Sales_tbl[[#This Row],[Order Date]],"YYY")</f>
        <v>2016</v>
      </c>
      <c r="H4554" t="s">
        <v>27</v>
      </c>
      <c r="I4554">
        <v>4</v>
      </c>
      <c r="J4554" s="4">
        <v>53.35</v>
      </c>
      <c r="K4554" s="4">
        <v>213.4</v>
      </c>
    </row>
    <row r="4555" spans="1:11" x14ac:dyDescent="0.25">
      <c r="A4555" t="s">
        <v>25</v>
      </c>
      <c r="B4555" t="s">
        <v>34</v>
      </c>
      <c r="C4555" t="s">
        <v>18</v>
      </c>
      <c r="D4555" t="s">
        <v>314</v>
      </c>
      <c r="E4555" s="1">
        <v>42693</v>
      </c>
      <c r="F4555" s="1" t="str">
        <f>TEXT(Sales_tbl[[#This Row],[Order Date]],"MMM")</f>
        <v>Nov</v>
      </c>
      <c r="G4555" s="1" t="str">
        <f>TEXT(Sales_tbl[[#This Row],[Order Date]],"YYY")</f>
        <v>2016</v>
      </c>
      <c r="H4555" t="s">
        <v>27</v>
      </c>
      <c r="I4555">
        <v>10</v>
      </c>
      <c r="J4555" s="4">
        <v>53.35</v>
      </c>
      <c r="K4555" s="4">
        <v>533.5</v>
      </c>
    </row>
    <row r="4556" spans="1:11" x14ac:dyDescent="0.25">
      <c r="A4556" t="s">
        <v>16</v>
      </c>
      <c r="B4556" t="s">
        <v>17</v>
      </c>
      <c r="C4556" t="s">
        <v>18</v>
      </c>
      <c r="D4556" t="s">
        <v>59</v>
      </c>
      <c r="E4556" s="1">
        <v>42693</v>
      </c>
      <c r="F4556" s="1" t="str">
        <f>TEXT(Sales_tbl[[#This Row],[Order Date]],"MMM")</f>
        <v>Nov</v>
      </c>
      <c r="G4556" s="1" t="str">
        <f>TEXT(Sales_tbl[[#This Row],[Order Date]],"YYY")</f>
        <v>2016</v>
      </c>
      <c r="H4556" t="s">
        <v>24</v>
      </c>
      <c r="I4556">
        <v>4</v>
      </c>
      <c r="J4556" s="4">
        <v>17.829999999999998</v>
      </c>
      <c r="K4556" s="4">
        <v>71.319999999999993</v>
      </c>
    </row>
    <row r="4557" spans="1:11" x14ac:dyDescent="0.25">
      <c r="A4557" t="s">
        <v>9</v>
      </c>
      <c r="B4557" t="s">
        <v>10</v>
      </c>
      <c r="C4557" t="s">
        <v>11</v>
      </c>
      <c r="D4557" t="s">
        <v>374</v>
      </c>
      <c r="E4557" s="1">
        <v>42694</v>
      </c>
      <c r="F4557" s="1" t="str">
        <f>TEXT(Sales_tbl[[#This Row],[Order Date]],"MMM")</f>
        <v>Nov</v>
      </c>
      <c r="G4557" s="1" t="str">
        <f>TEXT(Sales_tbl[[#This Row],[Order Date]],"YYY")</f>
        <v>2016</v>
      </c>
      <c r="H4557" t="s">
        <v>13</v>
      </c>
      <c r="I4557">
        <v>2</v>
      </c>
      <c r="J4557" s="4">
        <v>12.42</v>
      </c>
      <c r="K4557" s="4">
        <v>24.84</v>
      </c>
    </row>
    <row r="4558" spans="1:11" x14ac:dyDescent="0.25">
      <c r="A4558" t="s">
        <v>9</v>
      </c>
      <c r="B4558" t="s">
        <v>10</v>
      </c>
      <c r="C4558" t="s">
        <v>11</v>
      </c>
      <c r="D4558" t="s">
        <v>447</v>
      </c>
      <c r="E4558" s="1">
        <v>42694</v>
      </c>
      <c r="F4558" s="1" t="str">
        <f>TEXT(Sales_tbl[[#This Row],[Order Date]],"MMM")</f>
        <v>Nov</v>
      </c>
      <c r="G4558" s="1" t="str">
        <f>TEXT(Sales_tbl[[#This Row],[Order Date]],"YYY")</f>
        <v>2016</v>
      </c>
      <c r="H4558" t="s">
        <v>24</v>
      </c>
      <c r="I4558">
        <v>10</v>
      </c>
      <c r="J4558" s="4">
        <v>17.829999999999998</v>
      </c>
      <c r="K4558" s="4">
        <v>178.29999999999998</v>
      </c>
    </row>
    <row r="4559" spans="1:11" x14ac:dyDescent="0.25">
      <c r="A4559" t="s">
        <v>9</v>
      </c>
      <c r="B4559" t="s">
        <v>14</v>
      </c>
      <c r="C4559" t="s">
        <v>11</v>
      </c>
      <c r="D4559" t="s">
        <v>184</v>
      </c>
      <c r="E4559" s="1">
        <v>42694</v>
      </c>
      <c r="F4559" s="1" t="str">
        <f>TEXT(Sales_tbl[[#This Row],[Order Date]],"MMM")</f>
        <v>Nov</v>
      </c>
      <c r="G4559" s="1" t="str">
        <f>TEXT(Sales_tbl[[#This Row],[Order Date]],"YYY")</f>
        <v>2016</v>
      </c>
      <c r="H4559" t="s">
        <v>13</v>
      </c>
      <c r="I4559">
        <v>6</v>
      </c>
      <c r="J4559" s="4">
        <v>12.42</v>
      </c>
      <c r="K4559" s="4">
        <v>74.52</v>
      </c>
    </row>
    <row r="4560" spans="1:11" x14ac:dyDescent="0.25">
      <c r="A4560" t="s">
        <v>9</v>
      </c>
      <c r="B4560" t="s">
        <v>10</v>
      </c>
      <c r="C4560" t="s">
        <v>11</v>
      </c>
      <c r="D4560" t="s">
        <v>323</v>
      </c>
      <c r="E4560" s="1">
        <v>42694</v>
      </c>
      <c r="F4560" s="1" t="str">
        <f>TEXT(Sales_tbl[[#This Row],[Order Date]],"MMM")</f>
        <v>Nov</v>
      </c>
      <c r="G4560" s="1" t="str">
        <f>TEXT(Sales_tbl[[#This Row],[Order Date]],"YYY")</f>
        <v>2016</v>
      </c>
      <c r="H4560" t="s">
        <v>13</v>
      </c>
      <c r="I4560">
        <v>7</v>
      </c>
      <c r="J4560" s="4">
        <v>12.42</v>
      </c>
      <c r="K4560" s="4">
        <v>86.94</v>
      </c>
    </row>
    <row r="4561" spans="1:11" x14ac:dyDescent="0.25">
      <c r="A4561" t="s">
        <v>16</v>
      </c>
      <c r="B4561" t="s">
        <v>52</v>
      </c>
      <c r="C4561" t="s">
        <v>18</v>
      </c>
      <c r="D4561" t="s">
        <v>272</v>
      </c>
      <c r="E4561" s="1">
        <v>42694</v>
      </c>
      <c r="F4561" s="1" t="str">
        <f>TEXT(Sales_tbl[[#This Row],[Order Date]],"MMM")</f>
        <v>Nov</v>
      </c>
      <c r="G4561" s="1" t="str">
        <f>TEXT(Sales_tbl[[#This Row],[Order Date]],"YYY")</f>
        <v>2016</v>
      </c>
      <c r="H4561" t="s">
        <v>20</v>
      </c>
      <c r="I4561">
        <v>5</v>
      </c>
      <c r="J4561" s="4">
        <v>16.32</v>
      </c>
      <c r="K4561" s="4">
        <v>81.599999999999994</v>
      </c>
    </row>
    <row r="4562" spans="1:11" x14ac:dyDescent="0.25">
      <c r="A4562" t="s">
        <v>9</v>
      </c>
      <c r="B4562" t="s">
        <v>14</v>
      </c>
      <c r="C4562" t="s">
        <v>11</v>
      </c>
      <c r="D4562" t="s">
        <v>217</v>
      </c>
      <c r="E4562" s="1">
        <v>42694</v>
      </c>
      <c r="F4562" s="1" t="str">
        <f>TEXT(Sales_tbl[[#This Row],[Order Date]],"MMM")</f>
        <v>Nov</v>
      </c>
      <c r="G4562" s="1" t="str">
        <f>TEXT(Sales_tbl[[#This Row],[Order Date]],"YYY")</f>
        <v>2016</v>
      </c>
      <c r="H4562" t="s">
        <v>24</v>
      </c>
      <c r="I4562">
        <v>8</v>
      </c>
      <c r="J4562" s="4">
        <v>17.829999999999998</v>
      </c>
      <c r="K4562" s="4">
        <v>142.63999999999999</v>
      </c>
    </row>
    <row r="4563" spans="1:11" x14ac:dyDescent="0.25">
      <c r="A4563" t="s">
        <v>16</v>
      </c>
      <c r="B4563" t="s">
        <v>34</v>
      </c>
      <c r="C4563" t="s">
        <v>18</v>
      </c>
      <c r="D4563" t="s">
        <v>372</v>
      </c>
      <c r="E4563" s="1">
        <v>42694</v>
      </c>
      <c r="F4563" s="1" t="str">
        <f>TEXT(Sales_tbl[[#This Row],[Order Date]],"MMM")</f>
        <v>Nov</v>
      </c>
      <c r="G4563" s="1" t="str">
        <f>TEXT(Sales_tbl[[#This Row],[Order Date]],"YYY")</f>
        <v>2016</v>
      </c>
      <c r="H4563" t="s">
        <v>13</v>
      </c>
      <c r="I4563">
        <v>4</v>
      </c>
      <c r="J4563" s="4">
        <v>12.42</v>
      </c>
      <c r="K4563" s="4">
        <v>49.68</v>
      </c>
    </row>
    <row r="4564" spans="1:11" x14ac:dyDescent="0.25">
      <c r="A4564" t="s">
        <v>25</v>
      </c>
      <c r="B4564" t="s">
        <v>17</v>
      </c>
      <c r="C4564" t="s">
        <v>18</v>
      </c>
      <c r="D4564" t="s">
        <v>488</v>
      </c>
      <c r="E4564" s="1">
        <v>42694</v>
      </c>
      <c r="F4564" s="1" t="str">
        <f>TEXT(Sales_tbl[[#This Row],[Order Date]],"MMM")</f>
        <v>Nov</v>
      </c>
      <c r="G4564" s="1" t="str">
        <f>TEXT(Sales_tbl[[#This Row],[Order Date]],"YYY")</f>
        <v>2016</v>
      </c>
      <c r="H4564" t="s">
        <v>20</v>
      </c>
      <c r="I4564">
        <v>5</v>
      </c>
      <c r="J4564" s="4">
        <v>16.32</v>
      </c>
      <c r="K4564" s="4">
        <v>81.599999999999994</v>
      </c>
    </row>
    <row r="4565" spans="1:11" x14ac:dyDescent="0.25">
      <c r="A4565" t="s">
        <v>9</v>
      </c>
      <c r="B4565" t="s">
        <v>14</v>
      </c>
      <c r="C4565" t="s">
        <v>11</v>
      </c>
      <c r="D4565" t="s">
        <v>529</v>
      </c>
      <c r="E4565" s="1">
        <v>42694</v>
      </c>
      <c r="F4565" s="1" t="str">
        <f>TEXT(Sales_tbl[[#This Row],[Order Date]],"MMM")</f>
        <v>Nov</v>
      </c>
      <c r="G4565" s="1" t="str">
        <f>TEXT(Sales_tbl[[#This Row],[Order Date]],"YYY")</f>
        <v>2016</v>
      </c>
      <c r="H4565" t="s">
        <v>20</v>
      </c>
      <c r="I4565">
        <v>7</v>
      </c>
      <c r="J4565" s="4">
        <v>16.32</v>
      </c>
      <c r="K4565" s="4">
        <v>114.24000000000001</v>
      </c>
    </row>
    <row r="4566" spans="1:11" x14ac:dyDescent="0.25">
      <c r="A4566" t="s">
        <v>16</v>
      </c>
      <c r="B4566" t="s">
        <v>122</v>
      </c>
      <c r="C4566" t="s">
        <v>18</v>
      </c>
      <c r="D4566" t="s">
        <v>476</v>
      </c>
      <c r="E4566" s="1">
        <v>42694</v>
      </c>
      <c r="F4566" s="1" t="str">
        <f>TEXT(Sales_tbl[[#This Row],[Order Date]],"MMM")</f>
        <v>Nov</v>
      </c>
      <c r="G4566" s="1" t="str">
        <f>TEXT(Sales_tbl[[#This Row],[Order Date]],"YYY")</f>
        <v>2016</v>
      </c>
      <c r="H4566" t="s">
        <v>20</v>
      </c>
      <c r="I4566">
        <v>7</v>
      </c>
      <c r="J4566" s="4">
        <v>16.32</v>
      </c>
      <c r="K4566" s="4">
        <v>114.24000000000001</v>
      </c>
    </row>
    <row r="4567" spans="1:11" x14ac:dyDescent="0.25">
      <c r="A4567" t="s">
        <v>9</v>
      </c>
      <c r="B4567" t="s">
        <v>14</v>
      </c>
      <c r="C4567" t="s">
        <v>11</v>
      </c>
      <c r="D4567" t="s">
        <v>235</v>
      </c>
      <c r="E4567" s="1">
        <v>42694</v>
      </c>
      <c r="F4567" s="1" t="str">
        <f>TEXT(Sales_tbl[[#This Row],[Order Date]],"MMM")</f>
        <v>Nov</v>
      </c>
      <c r="G4567" s="1" t="str">
        <f>TEXT(Sales_tbl[[#This Row],[Order Date]],"YYY")</f>
        <v>2016</v>
      </c>
      <c r="H4567" t="s">
        <v>13</v>
      </c>
      <c r="I4567">
        <v>3</v>
      </c>
      <c r="J4567" s="4">
        <v>12.42</v>
      </c>
      <c r="K4567" s="4">
        <v>37.26</v>
      </c>
    </row>
    <row r="4568" spans="1:11" x14ac:dyDescent="0.25">
      <c r="A4568" t="s">
        <v>46</v>
      </c>
      <c r="B4568" t="s">
        <v>68</v>
      </c>
      <c r="C4568" t="s">
        <v>11</v>
      </c>
      <c r="D4568" t="s">
        <v>485</v>
      </c>
      <c r="E4568" s="1">
        <v>42694</v>
      </c>
      <c r="F4568" s="1" t="str">
        <f>TEXT(Sales_tbl[[#This Row],[Order Date]],"MMM")</f>
        <v>Nov</v>
      </c>
      <c r="G4568" s="1" t="str">
        <f>TEXT(Sales_tbl[[#This Row],[Order Date]],"YYY")</f>
        <v>2016</v>
      </c>
      <c r="H4568" t="s">
        <v>24</v>
      </c>
      <c r="I4568">
        <v>3</v>
      </c>
      <c r="J4568" s="4">
        <v>17.829999999999998</v>
      </c>
      <c r="K4568" s="4">
        <v>53.489999999999995</v>
      </c>
    </row>
    <row r="4569" spans="1:11" x14ac:dyDescent="0.25">
      <c r="A4569" t="s">
        <v>9</v>
      </c>
      <c r="B4569" t="s">
        <v>68</v>
      </c>
      <c r="C4569" t="s">
        <v>11</v>
      </c>
      <c r="D4569" t="s">
        <v>163</v>
      </c>
      <c r="E4569" s="1">
        <v>42694</v>
      </c>
      <c r="F4569" s="1" t="str">
        <f>TEXT(Sales_tbl[[#This Row],[Order Date]],"MMM")</f>
        <v>Nov</v>
      </c>
      <c r="G4569" s="1" t="str">
        <f>TEXT(Sales_tbl[[#This Row],[Order Date]],"YYY")</f>
        <v>2016</v>
      </c>
      <c r="H4569" t="s">
        <v>27</v>
      </c>
      <c r="I4569">
        <v>3</v>
      </c>
      <c r="J4569" s="4">
        <v>53.35</v>
      </c>
      <c r="K4569" s="4">
        <v>160.05000000000001</v>
      </c>
    </row>
    <row r="4570" spans="1:11" x14ac:dyDescent="0.25">
      <c r="A4570" t="s">
        <v>25</v>
      </c>
      <c r="B4570" t="s">
        <v>34</v>
      </c>
      <c r="C4570" t="s">
        <v>18</v>
      </c>
      <c r="D4570" t="s">
        <v>48</v>
      </c>
      <c r="E4570" s="1">
        <v>42694</v>
      </c>
      <c r="F4570" s="1" t="str">
        <f>TEXT(Sales_tbl[[#This Row],[Order Date]],"MMM")</f>
        <v>Nov</v>
      </c>
      <c r="G4570" s="1" t="str">
        <f>TEXT(Sales_tbl[[#This Row],[Order Date]],"YYY")</f>
        <v>2016</v>
      </c>
      <c r="H4570" t="s">
        <v>13</v>
      </c>
      <c r="I4570">
        <v>9</v>
      </c>
      <c r="J4570" s="4">
        <v>12.42</v>
      </c>
      <c r="K4570" s="4">
        <v>111.78</v>
      </c>
    </row>
    <row r="4571" spans="1:11" x14ac:dyDescent="0.25">
      <c r="A4571" t="s">
        <v>16</v>
      </c>
      <c r="B4571" t="s">
        <v>52</v>
      </c>
      <c r="C4571" t="s">
        <v>18</v>
      </c>
      <c r="D4571" t="s">
        <v>107</v>
      </c>
      <c r="E4571" s="1">
        <v>42694</v>
      </c>
      <c r="F4571" s="1" t="str">
        <f>TEXT(Sales_tbl[[#This Row],[Order Date]],"MMM")</f>
        <v>Nov</v>
      </c>
      <c r="G4571" s="1" t="str">
        <f>TEXT(Sales_tbl[[#This Row],[Order Date]],"YYY")</f>
        <v>2016</v>
      </c>
      <c r="H4571" t="s">
        <v>13</v>
      </c>
      <c r="I4571">
        <v>7</v>
      </c>
      <c r="J4571" s="4">
        <v>12.42</v>
      </c>
      <c r="K4571" s="4">
        <v>86.94</v>
      </c>
    </row>
    <row r="4572" spans="1:11" x14ac:dyDescent="0.25">
      <c r="A4572" t="s">
        <v>9</v>
      </c>
      <c r="B4572" t="s">
        <v>14</v>
      </c>
      <c r="C4572" t="s">
        <v>11</v>
      </c>
      <c r="D4572" t="s">
        <v>479</v>
      </c>
      <c r="E4572" s="1">
        <v>42694</v>
      </c>
      <c r="F4572" s="1" t="str">
        <f>TEXT(Sales_tbl[[#This Row],[Order Date]],"MMM")</f>
        <v>Nov</v>
      </c>
      <c r="G4572" s="1" t="str">
        <f>TEXT(Sales_tbl[[#This Row],[Order Date]],"YYY")</f>
        <v>2016</v>
      </c>
      <c r="H4572" t="s">
        <v>27</v>
      </c>
      <c r="I4572">
        <v>2</v>
      </c>
      <c r="J4572" s="4">
        <v>53.35</v>
      </c>
      <c r="K4572" s="4">
        <v>106.7</v>
      </c>
    </row>
    <row r="4573" spans="1:11" x14ac:dyDescent="0.25">
      <c r="A4573" t="s">
        <v>30</v>
      </c>
      <c r="B4573" t="s">
        <v>21</v>
      </c>
      <c r="C4573" t="s">
        <v>11</v>
      </c>
      <c r="D4573" t="s">
        <v>275</v>
      </c>
      <c r="E4573" s="1">
        <v>42695</v>
      </c>
      <c r="F4573" s="1" t="str">
        <f>TEXT(Sales_tbl[[#This Row],[Order Date]],"MMM")</f>
        <v>Nov</v>
      </c>
      <c r="G4573" s="1" t="str">
        <f>TEXT(Sales_tbl[[#This Row],[Order Date]],"YYY")</f>
        <v>2016</v>
      </c>
      <c r="H4573" t="s">
        <v>13</v>
      </c>
      <c r="I4573">
        <v>10</v>
      </c>
      <c r="J4573" s="4">
        <v>12.42</v>
      </c>
      <c r="K4573" s="4">
        <v>124.2</v>
      </c>
    </row>
    <row r="4574" spans="1:11" x14ac:dyDescent="0.25">
      <c r="A4574" t="s">
        <v>9</v>
      </c>
      <c r="B4574" t="s">
        <v>14</v>
      </c>
      <c r="C4574" t="s">
        <v>11</v>
      </c>
      <c r="D4574" t="s">
        <v>295</v>
      </c>
      <c r="E4574" s="1">
        <v>42695</v>
      </c>
      <c r="F4574" s="1" t="str">
        <f>TEXT(Sales_tbl[[#This Row],[Order Date]],"MMM")</f>
        <v>Nov</v>
      </c>
      <c r="G4574" s="1" t="str">
        <f>TEXT(Sales_tbl[[#This Row],[Order Date]],"YYY")</f>
        <v>2016</v>
      </c>
      <c r="H4574" t="s">
        <v>27</v>
      </c>
      <c r="I4574">
        <v>1</v>
      </c>
      <c r="J4574" s="4">
        <v>53.35</v>
      </c>
      <c r="K4574" s="4">
        <v>53.35</v>
      </c>
    </row>
    <row r="4575" spans="1:11" x14ac:dyDescent="0.25">
      <c r="A4575" t="s">
        <v>16</v>
      </c>
      <c r="B4575" t="s">
        <v>17</v>
      </c>
      <c r="C4575" t="s">
        <v>18</v>
      </c>
      <c r="D4575" t="s">
        <v>158</v>
      </c>
      <c r="E4575" s="1">
        <v>42695</v>
      </c>
      <c r="F4575" s="1" t="str">
        <f>TEXT(Sales_tbl[[#This Row],[Order Date]],"MMM")</f>
        <v>Nov</v>
      </c>
      <c r="G4575" s="1" t="str">
        <f>TEXT(Sales_tbl[[#This Row],[Order Date]],"YYY")</f>
        <v>2016</v>
      </c>
      <c r="H4575" t="s">
        <v>24</v>
      </c>
      <c r="I4575">
        <v>1</v>
      </c>
      <c r="J4575" s="4">
        <v>17.829999999999998</v>
      </c>
      <c r="K4575" s="4">
        <v>17.829999999999998</v>
      </c>
    </row>
    <row r="4576" spans="1:11" x14ac:dyDescent="0.25">
      <c r="A4576" t="s">
        <v>30</v>
      </c>
      <c r="B4576" t="s">
        <v>10</v>
      </c>
      <c r="C4576" t="s">
        <v>11</v>
      </c>
      <c r="D4576" t="s">
        <v>311</v>
      </c>
      <c r="E4576" s="1">
        <v>42695</v>
      </c>
      <c r="F4576" s="1" t="str">
        <f>TEXT(Sales_tbl[[#This Row],[Order Date]],"MMM")</f>
        <v>Nov</v>
      </c>
      <c r="G4576" s="1" t="str">
        <f>TEXT(Sales_tbl[[#This Row],[Order Date]],"YYY")</f>
        <v>2016</v>
      </c>
      <c r="H4576" t="s">
        <v>13</v>
      </c>
      <c r="I4576">
        <v>6</v>
      </c>
      <c r="J4576" s="4">
        <v>12.42</v>
      </c>
      <c r="K4576" s="4">
        <v>74.52</v>
      </c>
    </row>
    <row r="4577" spans="1:11" x14ac:dyDescent="0.25">
      <c r="A4577" t="s">
        <v>25</v>
      </c>
      <c r="B4577" t="s">
        <v>17</v>
      </c>
      <c r="C4577" t="s">
        <v>18</v>
      </c>
      <c r="D4577" t="s">
        <v>477</v>
      </c>
      <c r="E4577" s="1">
        <v>42695</v>
      </c>
      <c r="F4577" s="1" t="str">
        <f>TEXT(Sales_tbl[[#This Row],[Order Date]],"MMM")</f>
        <v>Nov</v>
      </c>
      <c r="G4577" s="1" t="str">
        <f>TEXT(Sales_tbl[[#This Row],[Order Date]],"YYY")</f>
        <v>2016</v>
      </c>
      <c r="H4577" t="s">
        <v>13</v>
      </c>
      <c r="I4577">
        <v>3</v>
      </c>
      <c r="J4577" s="4">
        <v>12.42</v>
      </c>
      <c r="K4577" s="4">
        <v>37.26</v>
      </c>
    </row>
    <row r="4578" spans="1:11" x14ac:dyDescent="0.25">
      <c r="A4578" t="s">
        <v>25</v>
      </c>
      <c r="B4578" t="s">
        <v>52</v>
      </c>
      <c r="C4578" t="s">
        <v>18</v>
      </c>
      <c r="D4578" t="s">
        <v>53</v>
      </c>
      <c r="E4578" s="1">
        <v>42695</v>
      </c>
      <c r="F4578" s="1" t="str">
        <f>TEXT(Sales_tbl[[#This Row],[Order Date]],"MMM")</f>
        <v>Nov</v>
      </c>
      <c r="G4578" s="1" t="str">
        <f>TEXT(Sales_tbl[[#This Row],[Order Date]],"YYY")</f>
        <v>2016</v>
      </c>
      <c r="H4578" t="s">
        <v>27</v>
      </c>
      <c r="I4578">
        <v>3</v>
      </c>
      <c r="J4578" s="4">
        <v>53.35</v>
      </c>
      <c r="K4578" s="4">
        <v>160.05000000000001</v>
      </c>
    </row>
    <row r="4579" spans="1:11" x14ac:dyDescent="0.25">
      <c r="A4579" t="s">
        <v>25</v>
      </c>
      <c r="B4579" t="s">
        <v>17</v>
      </c>
      <c r="C4579" t="s">
        <v>18</v>
      </c>
      <c r="D4579" t="s">
        <v>493</v>
      </c>
      <c r="E4579" s="1">
        <v>42695</v>
      </c>
      <c r="F4579" s="1" t="str">
        <f>TEXT(Sales_tbl[[#This Row],[Order Date]],"MMM")</f>
        <v>Nov</v>
      </c>
      <c r="G4579" s="1" t="str">
        <f>TEXT(Sales_tbl[[#This Row],[Order Date]],"YYY")</f>
        <v>2016</v>
      </c>
      <c r="H4579" t="s">
        <v>24</v>
      </c>
      <c r="I4579">
        <v>6</v>
      </c>
      <c r="J4579" s="4">
        <v>17.829999999999998</v>
      </c>
      <c r="K4579" s="4">
        <v>106.97999999999999</v>
      </c>
    </row>
    <row r="4580" spans="1:11" x14ac:dyDescent="0.25">
      <c r="A4580" t="s">
        <v>9</v>
      </c>
      <c r="B4580" t="s">
        <v>10</v>
      </c>
      <c r="C4580" t="s">
        <v>11</v>
      </c>
      <c r="D4580" t="s">
        <v>167</v>
      </c>
      <c r="E4580" s="1">
        <v>42695</v>
      </c>
      <c r="F4580" s="1" t="str">
        <f>TEXT(Sales_tbl[[#This Row],[Order Date]],"MMM")</f>
        <v>Nov</v>
      </c>
      <c r="G4580" s="1" t="str">
        <f>TEXT(Sales_tbl[[#This Row],[Order Date]],"YYY")</f>
        <v>2016</v>
      </c>
      <c r="H4580" t="s">
        <v>24</v>
      </c>
      <c r="I4580">
        <v>3</v>
      </c>
      <c r="J4580" s="4">
        <v>17.829999999999998</v>
      </c>
      <c r="K4580" s="4">
        <v>53.489999999999995</v>
      </c>
    </row>
    <row r="4581" spans="1:11" x14ac:dyDescent="0.25">
      <c r="A4581" t="s">
        <v>30</v>
      </c>
      <c r="B4581" t="s">
        <v>14</v>
      </c>
      <c r="C4581" t="s">
        <v>11</v>
      </c>
      <c r="D4581" t="s">
        <v>545</v>
      </c>
      <c r="E4581" s="1">
        <v>42695</v>
      </c>
      <c r="F4581" s="1" t="str">
        <f>TEXT(Sales_tbl[[#This Row],[Order Date]],"MMM")</f>
        <v>Nov</v>
      </c>
      <c r="G4581" s="1" t="str">
        <f>TEXT(Sales_tbl[[#This Row],[Order Date]],"YYY")</f>
        <v>2016</v>
      </c>
      <c r="H4581" t="s">
        <v>13</v>
      </c>
      <c r="I4581">
        <v>1</v>
      </c>
      <c r="J4581" s="4">
        <v>12.42</v>
      </c>
      <c r="K4581" s="4">
        <v>12.42</v>
      </c>
    </row>
    <row r="4582" spans="1:11" x14ac:dyDescent="0.25">
      <c r="A4582" t="s">
        <v>25</v>
      </c>
      <c r="B4582" t="s">
        <v>34</v>
      </c>
      <c r="C4582" t="s">
        <v>18</v>
      </c>
      <c r="D4582" t="s">
        <v>48</v>
      </c>
      <c r="E4582" s="1">
        <v>42695</v>
      </c>
      <c r="F4582" s="1" t="str">
        <f>TEXT(Sales_tbl[[#This Row],[Order Date]],"MMM")</f>
        <v>Nov</v>
      </c>
      <c r="G4582" s="1" t="str">
        <f>TEXT(Sales_tbl[[#This Row],[Order Date]],"YYY")</f>
        <v>2016</v>
      </c>
      <c r="H4582" t="s">
        <v>13</v>
      </c>
      <c r="I4582">
        <v>5</v>
      </c>
      <c r="J4582" s="4">
        <v>12.42</v>
      </c>
      <c r="K4582" s="4">
        <v>62.1</v>
      </c>
    </row>
    <row r="4583" spans="1:11" x14ac:dyDescent="0.25">
      <c r="A4583" t="s">
        <v>16</v>
      </c>
      <c r="B4583" t="s">
        <v>122</v>
      </c>
      <c r="C4583" t="s">
        <v>18</v>
      </c>
      <c r="D4583" t="s">
        <v>421</v>
      </c>
      <c r="E4583" s="1">
        <v>42695</v>
      </c>
      <c r="F4583" s="1" t="str">
        <f>TEXT(Sales_tbl[[#This Row],[Order Date]],"MMM")</f>
        <v>Nov</v>
      </c>
      <c r="G4583" s="1" t="str">
        <f>TEXT(Sales_tbl[[#This Row],[Order Date]],"YYY")</f>
        <v>2016</v>
      </c>
      <c r="H4583" t="s">
        <v>20</v>
      </c>
      <c r="I4583">
        <v>3</v>
      </c>
      <c r="J4583" s="4">
        <v>16.32</v>
      </c>
      <c r="K4583" s="4">
        <v>48.96</v>
      </c>
    </row>
    <row r="4584" spans="1:11" x14ac:dyDescent="0.25">
      <c r="A4584" t="s">
        <v>16</v>
      </c>
      <c r="B4584" t="s">
        <v>17</v>
      </c>
      <c r="C4584" t="s">
        <v>18</v>
      </c>
      <c r="D4584" t="s">
        <v>424</v>
      </c>
      <c r="E4584" s="1">
        <v>42695</v>
      </c>
      <c r="F4584" s="1" t="str">
        <f>TEXT(Sales_tbl[[#This Row],[Order Date]],"MMM")</f>
        <v>Nov</v>
      </c>
      <c r="G4584" s="1" t="str">
        <f>TEXT(Sales_tbl[[#This Row],[Order Date]],"YYY")</f>
        <v>2016</v>
      </c>
      <c r="H4584" t="s">
        <v>13</v>
      </c>
      <c r="I4584">
        <v>3</v>
      </c>
      <c r="J4584" s="4">
        <v>12.42</v>
      </c>
      <c r="K4584" s="4">
        <v>37.26</v>
      </c>
    </row>
    <row r="4585" spans="1:11" x14ac:dyDescent="0.25">
      <c r="A4585" t="s">
        <v>9</v>
      </c>
      <c r="B4585" t="s">
        <v>14</v>
      </c>
      <c r="C4585" t="s">
        <v>11</v>
      </c>
      <c r="D4585" t="s">
        <v>54</v>
      </c>
      <c r="E4585" s="1">
        <v>42695</v>
      </c>
      <c r="F4585" s="1" t="str">
        <f>TEXT(Sales_tbl[[#This Row],[Order Date]],"MMM")</f>
        <v>Nov</v>
      </c>
      <c r="G4585" s="1" t="str">
        <f>TEXT(Sales_tbl[[#This Row],[Order Date]],"YYY")</f>
        <v>2016</v>
      </c>
      <c r="H4585" t="s">
        <v>13</v>
      </c>
      <c r="I4585">
        <v>6</v>
      </c>
      <c r="J4585" s="4">
        <v>12.42</v>
      </c>
      <c r="K4585" s="4">
        <v>74.52</v>
      </c>
    </row>
    <row r="4586" spans="1:11" x14ac:dyDescent="0.25">
      <c r="A4586" t="s">
        <v>9</v>
      </c>
      <c r="B4586" t="s">
        <v>14</v>
      </c>
      <c r="C4586" t="s">
        <v>11</v>
      </c>
      <c r="D4586" t="s">
        <v>521</v>
      </c>
      <c r="E4586" s="1">
        <v>42695</v>
      </c>
      <c r="F4586" s="1" t="str">
        <f>TEXT(Sales_tbl[[#This Row],[Order Date]],"MMM")</f>
        <v>Nov</v>
      </c>
      <c r="G4586" s="1" t="str">
        <f>TEXT(Sales_tbl[[#This Row],[Order Date]],"YYY")</f>
        <v>2016</v>
      </c>
      <c r="H4586" t="s">
        <v>27</v>
      </c>
      <c r="I4586">
        <v>10</v>
      </c>
      <c r="J4586" s="4">
        <v>53.35</v>
      </c>
      <c r="K4586" s="4">
        <v>533.5</v>
      </c>
    </row>
    <row r="4587" spans="1:11" x14ac:dyDescent="0.25">
      <c r="A4587" t="s">
        <v>9</v>
      </c>
      <c r="B4587" t="s">
        <v>14</v>
      </c>
      <c r="C4587" t="s">
        <v>11</v>
      </c>
      <c r="D4587" t="s">
        <v>51</v>
      </c>
      <c r="E4587" s="1">
        <v>42695</v>
      </c>
      <c r="F4587" s="1" t="str">
        <f>TEXT(Sales_tbl[[#This Row],[Order Date]],"MMM")</f>
        <v>Nov</v>
      </c>
      <c r="G4587" s="1" t="str">
        <f>TEXT(Sales_tbl[[#This Row],[Order Date]],"YYY")</f>
        <v>2016</v>
      </c>
      <c r="H4587" t="s">
        <v>24</v>
      </c>
      <c r="I4587">
        <v>10</v>
      </c>
      <c r="J4587" s="4">
        <v>17.829999999999998</v>
      </c>
      <c r="K4587" s="4">
        <v>178.29999999999998</v>
      </c>
    </row>
    <row r="4588" spans="1:11" x14ac:dyDescent="0.25">
      <c r="A4588" t="s">
        <v>9</v>
      </c>
      <c r="B4588" t="s">
        <v>21</v>
      </c>
      <c r="C4588" t="s">
        <v>11</v>
      </c>
      <c r="D4588" t="s">
        <v>45</v>
      </c>
      <c r="E4588" s="1">
        <v>42695</v>
      </c>
      <c r="F4588" s="1" t="str">
        <f>TEXT(Sales_tbl[[#This Row],[Order Date]],"MMM")</f>
        <v>Nov</v>
      </c>
      <c r="G4588" s="1" t="str">
        <f>TEXT(Sales_tbl[[#This Row],[Order Date]],"YYY")</f>
        <v>2016</v>
      </c>
      <c r="H4588" t="s">
        <v>20</v>
      </c>
      <c r="I4588">
        <v>4</v>
      </c>
      <c r="J4588" s="4">
        <v>16.32</v>
      </c>
      <c r="K4588" s="4">
        <v>65.28</v>
      </c>
    </row>
    <row r="4589" spans="1:11" x14ac:dyDescent="0.25">
      <c r="A4589" t="s">
        <v>16</v>
      </c>
      <c r="B4589" t="s">
        <v>52</v>
      </c>
      <c r="C4589" t="s">
        <v>18</v>
      </c>
      <c r="D4589" t="s">
        <v>547</v>
      </c>
      <c r="E4589" s="1">
        <v>42695</v>
      </c>
      <c r="F4589" s="1" t="str">
        <f>TEXT(Sales_tbl[[#This Row],[Order Date]],"MMM")</f>
        <v>Nov</v>
      </c>
      <c r="G4589" s="1" t="str">
        <f>TEXT(Sales_tbl[[#This Row],[Order Date]],"YYY")</f>
        <v>2016</v>
      </c>
      <c r="H4589" t="s">
        <v>13</v>
      </c>
      <c r="I4589">
        <v>2</v>
      </c>
      <c r="J4589" s="4">
        <v>12.42</v>
      </c>
      <c r="K4589" s="4">
        <v>24.84</v>
      </c>
    </row>
    <row r="4590" spans="1:11" x14ac:dyDescent="0.25">
      <c r="A4590" t="s">
        <v>46</v>
      </c>
      <c r="B4590" t="s">
        <v>10</v>
      </c>
      <c r="C4590" t="s">
        <v>11</v>
      </c>
      <c r="D4590" t="s">
        <v>162</v>
      </c>
      <c r="E4590" s="1">
        <v>42695</v>
      </c>
      <c r="F4590" s="1" t="str">
        <f>TEXT(Sales_tbl[[#This Row],[Order Date]],"MMM")</f>
        <v>Nov</v>
      </c>
      <c r="G4590" s="1" t="str">
        <f>TEXT(Sales_tbl[[#This Row],[Order Date]],"YYY")</f>
        <v>2016</v>
      </c>
      <c r="H4590" t="s">
        <v>27</v>
      </c>
      <c r="I4590">
        <v>9</v>
      </c>
      <c r="J4590" s="4">
        <v>53.35</v>
      </c>
      <c r="K4590" s="4">
        <v>480.15000000000003</v>
      </c>
    </row>
    <row r="4591" spans="1:11" x14ac:dyDescent="0.25">
      <c r="A4591" t="s">
        <v>46</v>
      </c>
      <c r="B4591" t="s">
        <v>14</v>
      </c>
      <c r="C4591" t="s">
        <v>11</v>
      </c>
      <c r="D4591" t="s">
        <v>175</v>
      </c>
      <c r="E4591" s="1">
        <v>42696</v>
      </c>
      <c r="F4591" s="1" t="str">
        <f>TEXT(Sales_tbl[[#This Row],[Order Date]],"MMM")</f>
        <v>Nov</v>
      </c>
      <c r="G4591" s="1" t="str">
        <f>TEXT(Sales_tbl[[#This Row],[Order Date]],"YYY")</f>
        <v>2016</v>
      </c>
      <c r="H4591" t="s">
        <v>27</v>
      </c>
      <c r="I4591">
        <v>9</v>
      </c>
      <c r="J4591" s="4">
        <v>53.35</v>
      </c>
      <c r="K4591" s="4">
        <v>480.15000000000003</v>
      </c>
    </row>
    <row r="4592" spans="1:11" x14ac:dyDescent="0.25">
      <c r="A4592" t="s">
        <v>9</v>
      </c>
      <c r="B4592" t="s">
        <v>21</v>
      </c>
      <c r="C4592" t="s">
        <v>11</v>
      </c>
      <c r="D4592" t="s">
        <v>171</v>
      </c>
      <c r="E4592" s="1">
        <v>42696</v>
      </c>
      <c r="F4592" s="1" t="str">
        <f>TEXT(Sales_tbl[[#This Row],[Order Date]],"MMM")</f>
        <v>Nov</v>
      </c>
      <c r="G4592" s="1" t="str">
        <f>TEXT(Sales_tbl[[#This Row],[Order Date]],"YYY")</f>
        <v>2016</v>
      </c>
      <c r="H4592" t="s">
        <v>20</v>
      </c>
      <c r="I4592">
        <v>7</v>
      </c>
      <c r="J4592" s="4">
        <v>16.32</v>
      </c>
      <c r="K4592" s="4">
        <v>114.24000000000001</v>
      </c>
    </row>
    <row r="4593" spans="1:11" x14ac:dyDescent="0.25">
      <c r="A4593" t="s">
        <v>9</v>
      </c>
      <c r="B4593" t="s">
        <v>10</v>
      </c>
      <c r="C4593" t="s">
        <v>11</v>
      </c>
      <c r="D4593" t="s">
        <v>244</v>
      </c>
      <c r="E4593" s="1">
        <v>42696</v>
      </c>
      <c r="F4593" s="1" t="str">
        <f>TEXT(Sales_tbl[[#This Row],[Order Date]],"MMM")</f>
        <v>Nov</v>
      </c>
      <c r="G4593" s="1" t="str">
        <f>TEXT(Sales_tbl[[#This Row],[Order Date]],"YYY")</f>
        <v>2016</v>
      </c>
      <c r="H4593" t="s">
        <v>13</v>
      </c>
      <c r="I4593">
        <v>10</v>
      </c>
      <c r="J4593" s="4">
        <v>12.42</v>
      </c>
      <c r="K4593" s="4">
        <v>124.2</v>
      </c>
    </row>
    <row r="4594" spans="1:11" x14ac:dyDescent="0.25">
      <c r="A4594" t="s">
        <v>25</v>
      </c>
      <c r="B4594" t="s">
        <v>17</v>
      </c>
      <c r="C4594" t="s">
        <v>18</v>
      </c>
      <c r="D4594" t="s">
        <v>326</v>
      </c>
      <c r="E4594" s="1">
        <v>42696</v>
      </c>
      <c r="F4594" s="1" t="str">
        <f>TEXT(Sales_tbl[[#This Row],[Order Date]],"MMM")</f>
        <v>Nov</v>
      </c>
      <c r="G4594" s="1" t="str">
        <f>TEXT(Sales_tbl[[#This Row],[Order Date]],"YYY")</f>
        <v>2016</v>
      </c>
      <c r="H4594" t="s">
        <v>24</v>
      </c>
      <c r="I4594">
        <v>2</v>
      </c>
      <c r="J4594" s="4">
        <v>17.829999999999998</v>
      </c>
      <c r="K4594" s="4">
        <v>35.659999999999997</v>
      </c>
    </row>
    <row r="4595" spans="1:11" x14ac:dyDescent="0.25">
      <c r="A4595" t="s">
        <v>25</v>
      </c>
      <c r="B4595" t="s">
        <v>34</v>
      </c>
      <c r="C4595" t="s">
        <v>18</v>
      </c>
      <c r="D4595" t="s">
        <v>270</v>
      </c>
      <c r="E4595" s="1">
        <v>42696</v>
      </c>
      <c r="F4595" s="1" t="str">
        <f>TEXT(Sales_tbl[[#This Row],[Order Date]],"MMM")</f>
        <v>Nov</v>
      </c>
      <c r="G4595" s="1" t="str">
        <f>TEXT(Sales_tbl[[#This Row],[Order Date]],"YYY")</f>
        <v>2016</v>
      </c>
      <c r="H4595" t="s">
        <v>27</v>
      </c>
      <c r="I4595">
        <v>1</v>
      </c>
      <c r="J4595" s="4">
        <v>53.35</v>
      </c>
      <c r="K4595" s="4">
        <v>53.35</v>
      </c>
    </row>
    <row r="4596" spans="1:11" x14ac:dyDescent="0.25">
      <c r="A4596" t="s">
        <v>16</v>
      </c>
      <c r="B4596" t="s">
        <v>52</v>
      </c>
      <c r="C4596" t="s">
        <v>18</v>
      </c>
      <c r="D4596" t="s">
        <v>53</v>
      </c>
      <c r="E4596" s="1">
        <v>42696</v>
      </c>
      <c r="F4596" s="1" t="str">
        <f>TEXT(Sales_tbl[[#This Row],[Order Date]],"MMM")</f>
        <v>Nov</v>
      </c>
      <c r="G4596" s="1" t="str">
        <f>TEXT(Sales_tbl[[#This Row],[Order Date]],"YYY")</f>
        <v>2016</v>
      </c>
      <c r="H4596" t="s">
        <v>13</v>
      </c>
      <c r="I4596">
        <v>2</v>
      </c>
      <c r="J4596" s="4">
        <v>12.42</v>
      </c>
      <c r="K4596" s="4">
        <v>24.84</v>
      </c>
    </row>
    <row r="4597" spans="1:11" x14ac:dyDescent="0.25">
      <c r="A4597" t="s">
        <v>30</v>
      </c>
      <c r="B4597" t="s">
        <v>10</v>
      </c>
      <c r="C4597" t="s">
        <v>11</v>
      </c>
      <c r="D4597" t="s">
        <v>193</v>
      </c>
      <c r="E4597" s="1">
        <v>42696</v>
      </c>
      <c r="F4597" s="1" t="str">
        <f>TEXT(Sales_tbl[[#This Row],[Order Date]],"MMM")</f>
        <v>Nov</v>
      </c>
      <c r="G4597" s="1" t="str">
        <f>TEXT(Sales_tbl[[#This Row],[Order Date]],"YYY")</f>
        <v>2016</v>
      </c>
      <c r="H4597" t="s">
        <v>13</v>
      </c>
      <c r="I4597">
        <v>3</v>
      </c>
      <c r="J4597" s="4">
        <v>12.42</v>
      </c>
      <c r="K4597" s="4">
        <v>37.26</v>
      </c>
    </row>
    <row r="4598" spans="1:11" x14ac:dyDescent="0.25">
      <c r="A4598" t="s">
        <v>30</v>
      </c>
      <c r="B4598" t="s">
        <v>14</v>
      </c>
      <c r="C4598" t="s">
        <v>11</v>
      </c>
      <c r="D4598" t="s">
        <v>200</v>
      </c>
      <c r="E4598" s="1">
        <v>42696</v>
      </c>
      <c r="F4598" s="1" t="str">
        <f>TEXT(Sales_tbl[[#This Row],[Order Date]],"MMM")</f>
        <v>Nov</v>
      </c>
      <c r="G4598" s="1" t="str">
        <f>TEXT(Sales_tbl[[#This Row],[Order Date]],"YYY")</f>
        <v>2016</v>
      </c>
      <c r="H4598" t="s">
        <v>13</v>
      </c>
      <c r="I4598">
        <v>8</v>
      </c>
      <c r="J4598" s="4">
        <v>12.42</v>
      </c>
      <c r="K4598" s="4">
        <v>99.36</v>
      </c>
    </row>
    <row r="4599" spans="1:11" x14ac:dyDescent="0.25">
      <c r="A4599" t="s">
        <v>16</v>
      </c>
      <c r="B4599" t="s">
        <v>17</v>
      </c>
      <c r="C4599" t="s">
        <v>18</v>
      </c>
      <c r="D4599" t="s">
        <v>481</v>
      </c>
      <c r="E4599" s="1">
        <v>42696</v>
      </c>
      <c r="F4599" s="1" t="str">
        <f>TEXT(Sales_tbl[[#This Row],[Order Date]],"MMM")</f>
        <v>Nov</v>
      </c>
      <c r="G4599" s="1" t="str">
        <f>TEXT(Sales_tbl[[#This Row],[Order Date]],"YYY")</f>
        <v>2016</v>
      </c>
      <c r="H4599" t="s">
        <v>24</v>
      </c>
      <c r="I4599">
        <v>8</v>
      </c>
      <c r="J4599" s="4">
        <v>17.829999999999998</v>
      </c>
      <c r="K4599" s="4">
        <v>142.63999999999999</v>
      </c>
    </row>
    <row r="4600" spans="1:11" x14ac:dyDescent="0.25">
      <c r="A4600" t="s">
        <v>30</v>
      </c>
      <c r="B4600" t="s">
        <v>10</v>
      </c>
      <c r="C4600" t="s">
        <v>11</v>
      </c>
      <c r="D4600" t="s">
        <v>367</v>
      </c>
      <c r="E4600" s="1">
        <v>42696</v>
      </c>
      <c r="F4600" s="1" t="str">
        <f>TEXT(Sales_tbl[[#This Row],[Order Date]],"MMM")</f>
        <v>Nov</v>
      </c>
      <c r="G4600" s="1" t="str">
        <f>TEXT(Sales_tbl[[#This Row],[Order Date]],"YYY")</f>
        <v>2016</v>
      </c>
      <c r="H4600" t="s">
        <v>24</v>
      </c>
      <c r="I4600">
        <v>8</v>
      </c>
      <c r="J4600" s="4">
        <v>17.829999999999998</v>
      </c>
      <c r="K4600" s="4">
        <v>142.63999999999999</v>
      </c>
    </row>
    <row r="4601" spans="1:11" x14ac:dyDescent="0.25">
      <c r="A4601" t="s">
        <v>9</v>
      </c>
      <c r="B4601" t="s">
        <v>21</v>
      </c>
      <c r="C4601" t="s">
        <v>11</v>
      </c>
      <c r="D4601" t="s">
        <v>383</v>
      </c>
      <c r="E4601" s="1">
        <v>42696</v>
      </c>
      <c r="F4601" s="1" t="str">
        <f>TEXT(Sales_tbl[[#This Row],[Order Date]],"MMM")</f>
        <v>Nov</v>
      </c>
      <c r="G4601" s="1" t="str">
        <f>TEXT(Sales_tbl[[#This Row],[Order Date]],"YYY")</f>
        <v>2016</v>
      </c>
      <c r="H4601" t="s">
        <v>24</v>
      </c>
      <c r="I4601">
        <v>3</v>
      </c>
      <c r="J4601" s="4">
        <v>17.829999999999998</v>
      </c>
      <c r="K4601" s="4">
        <v>53.489999999999995</v>
      </c>
    </row>
    <row r="4602" spans="1:11" x14ac:dyDescent="0.25">
      <c r="A4602" t="s">
        <v>9</v>
      </c>
      <c r="B4602" t="s">
        <v>10</v>
      </c>
      <c r="C4602" t="s">
        <v>11</v>
      </c>
      <c r="D4602" t="s">
        <v>72</v>
      </c>
      <c r="E4602" s="1">
        <v>42696</v>
      </c>
      <c r="F4602" s="1" t="str">
        <f>TEXT(Sales_tbl[[#This Row],[Order Date]],"MMM")</f>
        <v>Nov</v>
      </c>
      <c r="G4602" s="1" t="str">
        <f>TEXT(Sales_tbl[[#This Row],[Order Date]],"YYY")</f>
        <v>2016</v>
      </c>
      <c r="H4602" t="s">
        <v>24</v>
      </c>
      <c r="I4602">
        <v>1</v>
      </c>
      <c r="J4602" s="4">
        <v>17.829999999999998</v>
      </c>
      <c r="K4602" s="4">
        <v>17.829999999999998</v>
      </c>
    </row>
    <row r="4603" spans="1:11" x14ac:dyDescent="0.25">
      <c r="A4603" t="s">
        <v>9</v>
      </c>
      <c r="B4603" t="s">
        <v>21</v>
      </c>
      <c r="C4603" t="s">
        <v>11</v>
      </c>
      <c r="D4603" t="s">
        <v>459</v>
      </c>
      <c r="E4603" s="1">
        <v>42696</v>
      </c>
      <c r="F4603" s="1" t="str">
        <f>TEXT(Sales_tbl[[#This Row],[Order Date]],"MMM")</f>
        <v>Nov</v>
      </c>
      <c r="G4603" s="1" t="str">
        <f>TEXT(Sales_tbl[[#This Row],[Order Date]],"YYY")</f>
        <v>2016</v>
      </c>
      <c r="H4603" t="s">
        <v>13</v>
      </c>
      <c r="I4603">
        <v>3</v>
      </c>
      <c r="J4603" s="4">
        <v>12.42</v>
      </c>
      <c r="K4603" s="4">
        <v>37.26</v>
      </c>
    </row>
    <row r="4604" spans="1:11" x14ac:dyDescent="0.25">
      <c r="A4604" t="s">
        <v>25</v>
      </c>
      <c r="B4604" t="s">
        <v>122</v>
      </c>
      <c r="C4604" t="s">
        <v>18</v>
      </c>
      <c r="D4604" t="s">
        <v>426</v>
      </c>
      <c r="E4604" s="1">
        <v>42696</v>
      </c>
      <c r="F4604" s="1" t="str">
        <f>TEXT(Sales_tbl[[#This Row],[Order Date]],"MMM")</f>
        <v>Nov</v>
      </c>
      <c r="G4604" s="1" t="str">
        <f>TEXT(Sales_tbl[[#This Row],[Order Date]],"YYY")</f>
        <v>2016</v>
      </c>
      <c r="H4604" t="s">
        <v>20</v>
      </c>
      <c r="I4604">
        <v>9</v>
      </c>
      <c r="J4604" s="4">
        <v>16.32</v>
      </c>
      <c r="K4604" s="4">
        <v>146.88</v>
      </c>
    </row>
    <row r="4605" spans="1:11" x14ac:dyDescent="0.25">
      <c r="A4605" t="s">
        <v>25</v>
      </c>
      <c r="B4605" t="s">
        <v>17</v>
      </c>
      <c r="C4605" t="s">
        <v>18</v>
      </c>
      <c r="D4605" t="s">
        <v>366</v>
      </c>
      <c r="E4605" s="1">
        <v>42696</v>
      </c>
      <c r="F4605" s="1" t="str">
        <f>TEXT(Sales_tbl[[#This Row],[Order Date]],"MMM")</f>
        <v>Nov</v>
      </c>
      <c r="G4605" s="1" t="str">
        <f>TEXT(Sales_tbl[[#This Row],[Order Date]],"YYY")</f>
        <v>2016</v>
      </c>
      <c r="H4605" t="s">
        <v>13</v>
      </c>
      <c r="I4605">
        <v>10</v>
      </c>
      <c r="J4605" s="4">
        <v>12.42</v>
      </c>
      <c r="K4605" s="4">
        <v>124.2</v>
      </c>
    </row>
    <row r="4606" spans="1:11" x14ac:dyDescent="0.25">
      <c r="A4606" t="s">
        <v>9</v>
      </c>
      <c r="B4606" t="s">
        <v>14</v>
      </c>
      <c r="C4606" t="s">
        <v>11</v>
      </c>
      <c r="D4606" t="s">
        <v>307</v>
      </c>
      <c r="E4606" s="1">
        <v>42696</v>
      </c>
      <c r="F4606" s="1" t="str">
        <f>TEXT(Sales_tbl[[#This Row],[Order Date]],"MMM")</f>
        <v>Nov</v>
      </c>
      <c r="G4606" s="1" t="str">
        <f>TEXT(Sales_tbl[[#This Row],[Order Date]],"YYY")</f>
        <v>2016</v>
      </c>
      <c r="H4606" t="s">
        <v>13</v>
      </c>
      <c r="I4606">
        <v>5</v>
      </c>
      <c r="J4606" s="4">
        <v>12.42</v>
      </c>
      <c r="K4606" s="4">
        <v>62.1</v>
      </c>
    </row>
    <row r="4607" spans="1:11" x14ac:dyDescent="0.25">
      <c r="A4607" t="s">
        <v>25</v>
      </c>
      <c r="B4607" t="s">
        <v>34</v>
      </c>
      <c r="C4607" t="s">
        <v>18</v>
      </c>
      <c r="D4607" t="s">
        <v>267</v>
      </c>
      <c r="E4607" s="1">
        <v>42696</v>
      </c>
      <c r="F4607" s="1" t="str">
        <f>TEXT(Sales_tbl[[#This Row],[Order Date]],"MMM")</f>
        <v>Nov</v>
      </c>
      <c r="G4607" s="1" t="str">
        <f>TEXT(Sales_tbl[[#This Row],[Order Date]],"YYY")</f>
        <v>2016</v>
      </c>
      <c r="H4607" t="s">
        <v>20</v>
      </c>
      <c r="I4607">
        <v>10</v>
      </c>
      <c r="J4607" s="4">
        <v>16.32</v>
      </c>
      <c r="K4607" s="4">
        <v>163.19999999999999</v>
      </c>
    </row>
    <row r="4608" spans="1:11" x14ac:dyDescent="0.25">
      <c r="A4608" t="s">
        <v>9</v>
      </c>
      <c r="B4608" t="s">
        <v>14</v>
      </c>
      <c r="C4608" t="s">
        <v>11</v>
      </c>
      <c r="D4608" t="s">
        <v>32</v>
      </c>
      <c r="E4608" s="1">
        <v>42696</v>
      </c>
      <c r="F4608" s="1" t="str">
        <f>TEXT(Sales_tbl[[#This Row],[Order Date]],"MMM")</f>
        <v>Nov</v>
      </c>
      <c r="G4608" s="1" t="str">
        <f>TEXT(Sales_tbl[[#This Row],[Order Date]],"YYY")</f>
        <v>2016</v>
      </c>
      <c r="H4608" t="s">
        <v>24</v>
      </c>
      <c r="I4608">
        <v>9</v>
      </c>
      <c r="J4608" s="4">
        <v>17.829999999999998</v>
      </c>
      <c r="K4608" s="4">
        <v>160.46999999999997</v>
      </c>
    </row>
    <row r="4609" spans="1:11" x14ac:dyDescent="0.25">
      <c r="A4609" t="s">
        <v>25</v>
      </c>
      <c r="B4609" t="s">
        <v>34</v>
      </c>
      <c r="C4609" t="s">
        <v>18</v>
      </c>
      <c r="D4609" t="s">
        <v>391</v>
      </c>
      <c r="E4609" s="1">
        <v>42696</v>
      </c>
      <c r="F4609" s="1" t="str">
        <f>TEXT(Sales_tbl[[#This Row],[Order Date]],"MMM")</f>
        <v>Nov</v>
      </c>
      <c r="G4609" s="1" t="str">
        <f>TEXT(Sales_tbl[[#This Row],[Order Date]],"YYY")</f>
        <v>2016</v>
      </c>
      <c r="H4609" t="s">
        <v>20</v>
      </c>
      <c r="I4609">
        <v>1</v>
      </c>
      <c r="J4609" s="4">
        <v>16.32</v>
      </c>
      <c r="K4609" s="4">
        <v>16.32</v>
      </c>
    </row>
    <row r="4610" spans="1:11" x14ac:dyDescent="0.25">
      <c r="A4610" t="s">
        <v>25</v>
      </c>
      <c r="B4610" t="s">
        <v>52</v>
      </c>
      <c r="C4610" t="s">
        <v>18</v>
      </c>
      <c r="D4610" t="s">
        <v>547</v>
      </c>
      <c r="E4610" s="1">
        <v>42696</v>
      </c>
      <c r="F4610" s="1" t="str">
        <f>TEXT(Sales_tbl[[#This Row],[Order Date]],"MMM")</f>
        <v>Nov</v>
      </c>
      <c r="G4610" s="1" t="str">
        <f>TEXT(Sales_tbl[[#This Row],[Order Date]],"YYY")</f>
        <v>2016</v>
      </c>
      <c r="H4610" t="s">
        <v>13</v>
      </c>
      <c r="I4610">
        <v>5</v>
      </c>
      <c r="J4610" s="4">
        <v>12.42</v>
      </c>
      <c r="K4610" s="4">
        <v>62.1</v>
      </c>
    </row>
    <row r="4611" spans="1:11" x14ac:dyDescent="0.25">
      <c r="A4611" t="s">
        <v>9</v>
      </c>
      <c r="B4611" t="s">
        <v>10</v>
      </c>
      <c r="C4611" t="s">
        <v>11</v>
      </c>
      <c r="D4611" t="s">
        <v>106</v>
      </c>
      <c r="E4611" s="1">
        <v>42696</v>
      </c>
      <c r="F4611" s="1" t="str">
        <f>TEXT(Sales_tbl[[#This Row],[Order Date]],"MMM")</f>
        <v>Nov</v>
      </c>
      <c r="G4611" s="1" t="str">
        <f>TEXT(Sales_tbl[[#This Row],[Order Date]],"YYY")</f>
        <v>2016</v>
      </c>
      <c r="H4611" t="s">
        <v>24</v>
      </c>
      <c r="I4611">
        <v>7</v>
      </c>
      <c r="J4611" s="4">
        <v>17.829999999999998</v>
      </c>
      <c r="K4611" s="4">
        <v>124.80999999999999</v>
      </c>
    </row>
    <row r="4612" spans="1:11" x14ac:dyDescent="0.25">
      <c r="A4612" t="s">
        <v>30</v>
      </c>
      <c r="B4612" t="s">
        <v>14</v>
      </c>
      <c r="C4612" t="s">
        <v>11</v>
      </c>
      <c r="D4612" t="s">
        <v>439</v>
      </c>
      <c r="E4612" s="1">
        <v>42696</v>
      </c>
      <c r="F4612" s="1" t="str">
        <f>TEXT(Sales_tbl[[#This Row],[Order Date]],"MMM")</f>
        <v>Nov</v>
      </c>
      <c r="G4612" s="1" t="str">
        <f>TEXT(Sales_tbl[[#This Row],[Order Date]],"YYY")</f>
        <v>2016</v>
      </c>
      <c r="H4612" t="s">
        <v>27</v>
      </c>
      <c r="I4612">
        <v>4</v>
      </c>
      <c r="J4612" s="4">
        <v>53.35</v>
      </c>
      <c r="K4612" s="4">
        <v>213.4</v>
      </c>
    </row>
    <row r="4613" spans="1:11" x14ac:dyDescent="0.25">
      <c r="A4613" t="s">
        <v>9</v>
      </c>
      <c r="B4613" t="s">
        <v>10</v>
      </c>
      <c r="C4613" t="s">
        <v>11</v>
      </c>
      <c r="D4613" t="s">
        <v>193</v>
      </c>
      <c r="E4613" s="1">
        <v>42697</v>
      </c>
      <c r="F4613" s="1" t="str">
        <f>TEXT(Sales_tbl[[#This Row],[Order Date]],"MMM")</f>
        <v>Nov</v>
      </c>
      <c r="G4613" s="1" t="str">
        <f>TEXT(Sales_tbl[[#This Row],[Order Date]],"YYY")</f>
        <v>2016</v>
      </c>
      <c r="H4613" t="s">
        <v>27</v>
      </c>
      <c r="I4613">
        <v>2</v>
      </c>
      <c r="J4613" s="4">
        <v>53.35</v>
      </c>
      <c r="K4613" s="4">
        <v>106.7</v>
      </c>
    </row>
    <row r="4614" spans="1:11" x14ac:dyDescent="0.25">
      <c r="A4614" t="s">
        <v>9</v>
      </c>
      <c r="B4614" t="s">
        <v>10</v>
      </c>
      <c r="C4614" t="s">
        <v>11</v>
      </c>
      <c r="D4614" t="s">
        <v>44</v>
      </c>
      <c r="E4614" s="1">
        <v>42697</v>
      </c>
      <c r="F4614" s="1" t="str">
        <f>TEXT(Sales_tbl[[#This Row],[Order Date]],"MMM")</f>
        <v>Nov</v>
      </c>
      <c r="G4614" s="1" t="str">
        <f>TEXT(Sales_tbl[[#This Row],[Order Date]],"YYY")</f>
        <v>2016</v>
      </c>
      <c r="H4614" t="s">
        <v>13</v>
      </c>
      <c r="I4614">
        <v>2</v>
      </c>
      <c r="J4614" s="4">
        <v>12.42</v>
      </c>
      <c r="K4614" s="4">
        <v>24.84</v>
      </c>
    </row>
    <row r="4615" spans="1:11" x14ac:dyDescent="0.25">
      <c r="A4615" t="s">
        <v>16</v>
      </c>
      <c r="B4615" t="s">
        <v>34</v>
      </c>
      <c r="C4615" t="s">
        <v>18</v>
      </c>
      <c r="D4615" t="s">
        <v>458</v>
      </c>
      <c r="E4615" s="1">
        <v>42697</v>
      </c>
      <c r="F4615" s="1" t="str">
        <f>TEXT(Sales_tbl[[#This Row],[Order Date]],"MMM")</f>
        <v>Nov</v>
      </c>
      <c r="G4615" s="1" t="str">
        <f>TEXT(Sales_tbl[[#This Row],[Order Date]],"YYY")</f>
        <v>2016</v>
      </c>
      <c r="H4615" t="s">
        <v>27</v>
      </c>
      <c r="I4615">
        <v>8</v>
      </c>
      <c r="J4615" s="4">
        <v>53.35</v>
      </c>
      <c r="K4615" s="4">
        <v>426.8</v>
      </c>
    </row>
    <row r="4616" spans="1:11" x14ac:dyDescent="0.25">
      <c r="A4616" t="s">
        <v>30</v>
      </c>
      <c r="B4616" t="s">
        <v>14</v>
      </c>
      <c r="C4616" t="s">
        <v>11</v>
      </c>
      <c r="D4616" t="s">
        <v>499</v>
      </c>
      <c r="E4616" s="1">
        <v>42697</v>
      </c>
      <c r="F4616" s="1" t="str">
        <f>TEXT(Sales_tbl[[#This Row],[Order Date]],"MMM")</f>
        <v>Nov</v>
      </c>
      <c r="G4616" s="1" t="str">
        <f>TEXT(Sales_tbl[[#This Row],[Order Date]],"YYY")</f>
        <v>2016</v>
      </c>
      <c r="H4616" t="s">
        <v>13</v>
      </c>
      <c r="I4616">
        <v>1</v>
      </c>
      <c r="J4616" s="4">
        <v>12.42</v>
      </c>
      <c r="K4616" s="4">
        <v>12.42</v>
      </c>
    </row>
    <row r="4617" spans="1:11" x14ac:dyDescent="0.25">
      <c r="A4617" t="s">
        <v>30</v>
      </c>
      <c r="B4617" t="s">
        <v>21</v>
      </c>
      <c r="C4617" t="s">
        <v>11</v>
      </c>
      <c r="D4617" t="s">
        <v>190</v>
      </c>
      <c r="E4617" s="1">
        <v>42697</v>
      </c>
      <c r="F4617" s="1" t="str">
        <f>TEXT(Sales_tbl[[#This Row],[Order Date]],"MMM")</f>
        <v>Nov</v>
      </c>
      <c r="G4617" s="1" t="str">
        <f>TEXT(Sales_tbl[[#This Row],[Order Date]],"YYY")</f>
        <v>2016</v>
      </c>
      <c r="H4617" t="s">
        <v>27</v>
      </c>
      <c r="I4617">
        <v>6</v>
      </c>
      <c r="J4617" s="4">
        <v>53.35</v>
      </c>
      <c r="K4617" s="4">
        <v>320.10000000000002</v>
      </c>
    </row>
    <row r="4618" spans="1:11" x14ac:dyDescent="0.25">
      <c r="A4618" t="s">
        <v>46</v>
      </c>
      <c r="B4618" t="s">
        <v>10</v>
      </c>
      <c r="C4618" t="s">
        <v>11</v>
      </c>
      <c r="D4618" t="s">
        <v>285</v>
      </c>
      <c r="E4618" s="1">
        <v>42697</v>
      </c>
      <c r="F4618" s="1" t="str">
        <f>TEXT(Sales_tbl[[#This Row],[Order Date]],"MMM")</f>
        <v>Nov</v>
      </c>
      <c r="G4618" s="1" t="str">
        <f>TEXT(Sales_tbl[[#This Row],[Order Date]],"YYY")</f>
        <v>2016</v>
      </c>
      <c r="H4618" t="s">
        <v>24</v>
      </c>
      <c r="I4618">
        <v>9</v>
      </c>
      <c r="J4618" s="4">
        <v>17.829999999999998</v>
      </c>
      <c r="K4618" s="4">
        <v>160.46999999999997</v>
      </c>
    </row>
    <row r="4619" spans="1:11" x14ac:dyDescent="0.25">
      <c r="A4619" t="s">
        <v>9</v>
      </c>
      <c r="B4619" t="s">
        <v>10</v>
      </c>
      <c r="C4619" t="s">
        <v>11</v>
      </c>
      <c r="D4619" t="s">
        <v>263</v>
      </c>
      <c r="E4619" s="1">
        <v>42697</v>
      </c>
      <c r="F4619" s="1" t="str">
        <f>TEXT(Sales_tbl[[#This Row],[Order Date]],"MMM")</f>
        <v>Nov</v>
      </c>
      <c r="G4619" s="1" t="str">
        <f>TEXT(Sales_tbl[[#This Row],[Order Date]],"YYY")</f>
        <v>2016</v>
      </c>
      <c r="H4619" t="s">
        <v>24</v>
      </c>
      <c r="I4619">
        <v>4</v>
      </c>
      <c r="J4619" s="4">
        <v>17.829999999999998</v>
      </c>
      <c r="K4619" s="4">
        <v>71.319999999999993</v>
      </c>
    </row>
    <row r="4620" spans="1:11" x14ac:dyDescent="0.25">
      <c r="A4620" t="s">
        <v>16</v>
      </c>
      <c r="B4620" t="s">
        <v>34</v>
      </c>
      <c r="C4620" t="s">
        <v>18</v>
      </c>
      <c r="D4620" t="s">
        <v>166</v>
      </c>
      <c r="E4620" s="1">
        <v>42697</v>
      </c>
      <c r="F4620" s="1" t="str">
        <f>TEXT(Sales_tbl[[#This Row],[Order Date]],"MMM")</f>
        <v>Nov</v>
      </c>
      <c r="G4620" s="1" t="str">
        <f>TEXT(Sales_tbl[[#This Row],[Order Date]],"YYY")</f>
        <v>2016</v>
      </c>
      <c r="H4620" t="s">
        <v>24</v>
      </c>
      <c r="I4620">
        <v>7</v>
      </c>
      <c r="J4620" s="4">
        <v>17.829999999999998</v>
      </c>
      <c r="K4620" s="4">
        <v>124.80999999999999</v>
      </c>
    </row>
    <row r="4621" spans="1:11" x14ac:dyDescent="0.25">
      <c r="A4621" t="s">
        <v>9</v>
      </c>
      <c r="B4621" t="s">
        <v>21</v>
      </c>
      <c r="C4621" t="s">
        <v>11</v>
      </c>
      <c r="D4621" t="s">
        <v>45</v>
      </c>
      <c r="E4621" s="1">
        <v>42697</v>
      </c>
      <c r="F4621" s="1" t="str">
        <f>TEXT(Sales_tbl[[#This Row],[Order Date]],"MMM")</f>
        <v>Nov</v>
      </c>
      <c r="G4621" s="1" t="str">
        <f>TEXT(Sales_tbl[[#This Row],[Order Date]],"YYY")</f>
        <v>2016</v>
      </c>
      <c r="H4621" t="s">
        <v>20</v>
      </c>
      <c r="I4621">
        <v>3</v>
      </c>
      <c r="J4621" s="4">
        <v>16.32</v>
      </c>
      <c r="K4621" s="4">
        <v>48.96</v>
      </c>
    </row>
    <row r="4622" spans="1:11" x14ac:dyDescent="0.25">
      <c r="A4622" t="s">
        <v>16</v>
      </c>
      <c r="B4622" t="s">
        <v>34</v>
      </c>
      <c r="C4622" t="s">
        <v>18</v>
      </c>
      <c r="D4622" t="s">
        <v>508</v>
      </c>
      <c r="E4622" s="1">
        <v>42697</v>
      </c>
      <c r="F4622" s="1" t="str">
        <f>TEXT(Sales_tbl[[#This Row],[Order Date]],"MMM")</f>
        <v>Nov</v>
      </c>
      <c r="G4622" s="1" t="str">
        <f>TEXT(Sales_tbl[[#This Row],[Order Date]],"YYY")</f>
        <v>2016</v>
      </c>
      <c r="H4622" t="s">
        <v>13</v>
      </c>
      <c r="I4622">
        <v>2</v>
      </c>
      <c r="J4622" s="4">
        <v>12.42</v>
      </c>
      <c r="K4622" s="4">
        <v>24.84</v>
      </c>
    </row>
    <row r="4623" spans="1:11" x14ac:dyDescent="0.25">
      <c r="A4623" t="s">
        <v>30</v>
      </c>
      <c r="B4623" t="s">
        <v>21</v>
      </c>
      <c r="C4623" t="s">
        <v>11</v>
      </c>
      <c r="D4623" t="s">
        <v>234</v>
      </c>
      <c r="E4623" s="1">
        <v>42697</v>
      </c>
      <c r="F4623" s="1" t="str">
        <f>TEXT(Sales_tbl[[#This Row],[Order Date]],"MMM")</f>
        <v>Nov</v>
      </c>
      <c r="G4623" s="1" t="str">
        <f>TEXT(Sales_tbl[[#This Row],[Order Date]],"YYY")</f>
        <v>2016</v>
      </c>
      <c r="H4623" t="s">
        <v>24</v>
      </c>
      <c r="I4623">
        <v>2</v>
      </c>
      <c r="J4623" s="4">
        <v>17.829999999999998</v>
      </c>
      <c r="K4623" s="4">
        <v>35.659999999999997</v>
      </c>
    </row>
    <row r="4624" spans="1:11" x14ac:dyDescent="0.25">
      <c r="A4624" t="s">
        <v>9</v>
      </c>
      <c r="B4624" t="s">
        <v>14</v>
      </c>
      <c r="C4624" t="s">
        <v>11</v>
      </c>
      <c r="D4624" t="s">
        <v>379</v>
      </c>
      <c r="E4624" s="1">
        <v>42697</v>
      </c>
      <c r="F4624" s="1" t="str">
        <f>TEXT(Sales_tbl[[#This Row],[Order Date]],"MMM")</f>
        <v>Nov</v>
      </c>
      <c r="G4624" s="1" t="str">
        <f>TEXT(Sales_tbl[[#This Row],[Order Date]],"YYY")</f>
        <v>2016</v>
      </c>
      <c r="H4624" t="s">
        <v>24</v>
      </c>
      <c r="I4624">
        <v>5</v>
      </c>
      <c r="J4624" s="4">
        <v>17.829999999999998</v>
      </c>
      <c r="K4624" s="4">
        <v>89.149999999999991</v>
      </c>
    </row>
    <row r="4625" spans="1:11" x14ac:dyDescent="0.25">
      <c r="A4625" t="s">
        <v>30</v>
      </c>
      <c r="B4625" t="s">
        <v>14</v>
      </c>
      <c r="C4625" t="s">
        <v>11</v>
      </c>
      <c r="D4625" t="s">
        <v>145</v>
      </c>
      <c r="E4625" s="1">
        <v>42697</v>
      </c>
      <c r="F4625" s="1" t="str">
        <f>TEXT(Sales_tbl[[#This Row],[Order Date]],"MMM")</f>
        <v>Nov</v>
      </c>
      <c r="G4625" s="1" t="str">
        <f>TEXT(Sales_tbl[[#This Row],[Order Date]],"YYY")</f>
        <v>2016</v>
      </c>
      <c r="H4625" t="s">
        <v>20</v>
      </c>
      <c r="I4625">
        <v>1</v>
      </c>
      <c r="J4625" s="4">
        <v>16.32</v>
      </c>
      <c r="K4625" s="4">
        <v>16.32</v>
      </c>
    </row>
    <row r="4626" spans="1:11" x14ac:dyDescent="0.25">
      <c r="A4626" t="s">
        <v>9</v>
      </c>
      <c r="B4626" t="s">
        <v>14</v>
      </c>
      <c r="C4626" t="s">
        <v>11</v>
      </c>
      <c r="D4626" t="s">
        <v>389</v>
      </c>
      <c r="E4626" s="1">
        <v>42697</v>
      </c>
      <c r="F4626" s="1" t="str">
        <f>TEXT(Sales_tbl[[#This Row],[Order Date]],"MMM")</f>
        <v>Nov</v>
      </c>
      <c r="G4626" s="1" t="str">
        <f>TEXT(Sales_tbl[[#This Row],[Order Date]],"YYY")</f>
        <v>2016</v>
      </c>
      <c r="H4626" t="s">
        <v>24</v>
      </c>
      <c r="I4626">
        <v>4</v>
      </c>
      <c r="J4626" s="4">
        <v>17.829999999999998</v>
      </c>
      <c r="K4626" s="4">
        <v>71.319999999999993</v>
      </c>
    </row>
    <row r="4627" spans="1:11" x14ac:dyDescent="0.25">
      <c r="A4627" t="s">
        <v>16</v>
      </c>
      <c r="B4627" t="s">
        <v>17</v>
      </c>
      <c r="C4627" t="s">
        <v>18</v>
      </c>
      <c r="D4627" t="s">
        <v>496</v>
      </c>
      <c r="E4627" s="1">
        <v>42697</v>
      </c>
      <c r="F4627" s="1" t="str">
        <f>TEXT(Sales_tbl[[#This Row],[Order Date]],"MMM")</f>
        <v>Nov</v>
      </c>
      <c r="G4627" s="1" t="str">
        <f>TEXT(Sales_tbl[[#This Row],[Order Date]],"YYY")</f>
        <v>2016</v>
      </c>
      <c r="H4627" t="s">
        <v>20</v>
      </c>
      <c r="I4627">
        <v>5</v>
      </c>
      <c r="J4627" s="4">
        <v>16.32</v>
      </c>
      <c r="K4627" s="4">
        <v>81.599999999999994</v>
      </c>
    </row>
    <row r="4628" spans="1:11" x14ac:dyDescent="0.25">
      <c r="A4628" t="s">
        <v>9</v>
      </c>
      <c r="B4628" t="s">
        <v>21</v>
      </c>
      <c r="C4628" t="s">
        <v>11</v>
      </c>
      <c r="D4628" t="s">
        <v>444</v>
      </c>
      <c r="E4628" s="1">
        <v>42697</v>
      </c>
      <c r="F4628" s="1" t="str">
        <f>TEXT(Sales_tbl[[#This Row],[Order Date]],"MMM")</f>
        <v>Nov</v>
      </c>
      <c r="G4628" s="1" t="str">
        <f>TEXT(Sales_tbl[[#This Row],[Order Date]],"YYY")</f>
        <v>2016</v>
      </c>
      <c r="H4628" t="s">
        <v>20</v>
      </c>
      <c r="I4628">
        <v>8</v>
      </c>
      <c r="J4628" s="4">
        <v>16.32</v>
      </c>
      <c r="K4628" s="4">
        <v>130.56</v>
      </c>
    </row>
    <row r="4629" spans="1:11" x14ac:dyDescent="0.25">
      <c r="A4629" t="s">
        <v>30</v>
      </c>
      <c r="B4629" t="s">
        <v>14</v>
      </c>
      <c r="C4629" t="s">
        <v>11</v>
      </c>
      <c r="D4629" t="s">
        <v>417</v>
      </c>
      <c r="E4629" s="1">
        <v>42697</v>
      </c>
      <c r="F4629" s="1" t="str">
        <f>TEXT(Sales_tbl[[#This Row],[Order Date]],"MMM")</f>
        <v>Nov</v>
      </c>
      <c r="G4629" s="1" t="str">
        <f>TEXT(Sales_tbl[[#This Row],[Order Date]],"YYY")</f>
        <v>2016</v>
      </c>
      <c r="H4629" t="s">
        <v>20</v>
      </c>
      <c r="I4629">
        <v>9</v>
      </c>
      <c r="J4629" s="4">
        <v>16.32</v>
      </c>
      <c r="K4629" s="4">
        <v>146.88</v>
      </c>
    </row>
    <row r="4630" spans="1:11" x14ac:dyDescent="0.25">
      <c r="A4630" t="s">
        <v>9</v>
      </c>
      <c r="B4630" t="s">
        <v>14</v>
      </c>
      <c r="C4630" t="s">
        <v>11</v>
      </c>
      <c r="D4630" t="s">
        <v>438</v>
      </c>
      <c r="E4630" s="1">
        <v>42697</v>
      </c>
      <c r="F4630" s="1" t="str">
        <f>TEXT(Sales_tbl[[#This Row],[Order Date]],"MMM")</f>
        <v>Nov</v>
      </c>
      <c r="G4630" s="1" t="str">
        <f>TEXT(Sales_tbl[[#This Row],[Order Date]],"YYY")</f>
        <v>2016</v>
      </c>
      <c r="H4630" t="s">
        <v>13</v>
      </c>
      <c r="I4630">
        <v>7</v>
      </c>
      <c r="J4630" s="4">
        <v>12.42</v>
      </c>
      <c r="K4630" s="4">
        <v>86.94</v>
      </c>
    </row>
    <row r="4631" spans="1:11" x14ac:dyDescent="0.25">
      <c r="A4631" t="s">
        <v>9</v>
      </c>
      <c r="B4631" t="s">
        <v>10</v>
      </c>
      <c r="C4631" t="s">
        <v>11</v>
      </c>
      <c r="D4631" t="s">
        <v>266</v>
      </c>
      <c r="E4631" s="1">
        <v>42698</v>
      </c>
      <c r="F4631" s="1" t="str">
        <f>TEXT(Sales_tbl[[#This Row],[Order Date]],"MMM")</f>
        <v>Nov</v>
      </c>
      <c r="G4631" s="1" t="str">
        <f>TEXT(Sales_tbl[[#This Row],[Order Date]],"YYY")</f>
        <v>2016</v>
      </c>
      <c r="H4631" t="s">
        <v>13</v>
      </c>
      <c r="I4631">
        <v>5</v>
      </c>
      <c r="J4631" s="4">
        <v>12.42</v>
      </c>
      <c r="K4631" s="4">
        <v>62.1</v>
      </c>
    </row>
    <row r="4632" spans="1:11" x14ac:dyDescent="0.25">
      <c r="A4632" t="s">
        <v>30</v>
      </c>
      <c r="B4632" t="s">
        <v>68</v>
      </c>
      <c r="C4632" t="s">
        <v>11</v>
      </c>
      <c r="D4632" t="s">
        <v>69</v>
      </c>
      <c r="E4632" s="1">
        <v>42698</v>
      </c>
      <c r="F4632" s="1" t="str">
        <f>TEXT(Sales_tbl[[#This Row],[Order Date]],"MMM")</f>
        <v>Nov</v>
      </c>
      <c r="G4632" s="1" t="str">
        <f>TEXT(Sales_tbl[[#This Row],[Order Date]],"YYY")</f>
        <v>2016</v>
      </c>
      <c r="H4632" t="s">
        <v>24</v>
      </c>
      <c r="I4632">
        <v>10</v>
      </c>
      <c r="J4632" s="4">
        <v>17.829999999999998</v>
      </c>
      <c r="K4632" s="4">
        <v>178.29999999999998</v>
      </c>
    </row>
    <row r="4633" spans="1:11" x14ac:dyDescent="0.25">
      <c r="A4633" t="s">
        <v>25</v>
      </c>
      <c r="B4633" t="s">
        <v>17</v>
      </c>
      <c r="C4633" t="s">
        <v>18</v>
      </c>
      <c r="D4633" t="s">
        <v>351</v>
      </c>
      <c r="E4633" s="1">
        <v>42698</v>
      </c>
      <c r="F4633" s="1" t="str">
        <f>TEXT(Sales_tbl[[#This Row],[Order Date]],"MMM")</f>
        <v>Nov</v>
      </c>
      <c r="G4633" s="1" t="str">
        <f>TEXT(Sales_tbl[[#This Row],[Order Date]],"YYY")</f>
        <v>2016</v>
      </c>
      <c r="H4633" t="s">
        <v>13</v>
      </c>
      <c r="I4633">
        <v>5</v>
      </c>
      <c r="J4633" s="4">
        <v>12.42</v>
      </c>
      <c r="K4633" s="4">
        <v>62.1</v>
      </c>
    </row>
    <row r="4634" spans="1:11" x14ac:dyDescent="0.25">
      <c r="A4634" t="s">
        <v>30</v>
      </c>
      <c r="B4634" t="s">
        <v>21</v>
      </c>
      <c r="C4634" t="s">
        <v>11</v>
      </c>
      <c r="D4634" t="s">
        <v>275</v>
      </c>
      <c r="E4634" s="1">
        <v>42698</v>
      </c>
      <c r="F4634" s="1" t="str">
        <f>TEXT(Sales_tbl[[#This Row],[Order Date]],"MMM")</f>
        <v>Nov</v>
      </c>
      <c r="G4634" s="1" t="str">
        <f>TEXT(Sales_tbl[[#This Row],[Order Date]],"YYY")</f>
        <v>2016</v>
      </c>
      <c r="H4634" t="s">
        <v>24</v>
      </c>
      <c r="I4634">
        <v>7</v>
      </c>
      <c r="J4634" s="4">
        <v>17.829999999999998</v>
      </c>
      <c r="K4634" s="4">
        <v>124.80999999999999</v>
      </c>
    </row>
    <row r="4635" spans="1:11" x14ac:dyDescent="0.25">
      <c r="A4635" t="s">
        <v>9</v>
      </c>
      <c r="B4635" t="s">
        <v>21</v>
      </c>
      <c r="C4635" t="s">
        <v>11</v>
      </c>
      <c r="D4635" t="s">
        <v>392</v>
      </c>
      <c r="E4635" s="1">
        <v>42698</v>
      </c>
      <c r="F4635" s="1" t="str">
        <f>TEXT(Sales_tbl[[#This Row],[Order Date]],"MMM")</f>
        <v>Nov</v>
      </c>
      <c r="G4635" s="1" t="str">
        <f>TEXT(Sales_tbl[[#This Row],[Order Date]],"YYY")</f>
        <v>2016</v>
      </c>
      <c r="H4635" t="s">
        <v>27</v>
      </c>
      <c r="I4635">
        <v>3</v>
      </c>
      <c r="J4635" s="4">
        <v>53.35</v>
      </c>
      <c r="K4635" s="4">
        <v>160.05000000000001</v>
      </c>
    </row>
    <row r="4636" spans="1:11" x14ac:dyDescent="0.25">
      <c r="A4636" t="s">
        <v>9</v>
      </c>
      <c r="B4636" t="s">
        <v>10</v>
      </c>
      <c r="C4636" t="s">
        <v>11</v>
      </c>
      <c r="D4636" t="s">
        <v>532</v>
      </c>
      <c r="E4636" s="1">
        <v>42698</v>
      </c>
      <c r="F4636" s="1" t="str">
        <f>TEXT(Sales_tbl[[#This Row],[Order Date]],"MMM")</f>
        <v>Nov</v>
      </c>
      <c r="G4636" s="1" t="str">
        <f>TEXT(Sales_tbl[[#This Row],[Order Date]],"YYY")</f>
        <v>2016</v>
      </c>
      <c r="H4636" t="s">
        <v>13</v>
      </c>
      <c r="I4636">
        <v>6</v>
      </c>
      <c r="J4636" s="4">
        <v>12.42</v>
      </c>
      <c r="K4636" s="4">
        <v>74.52</v>
      </c>
    </row>
    <row r="4637" spans="1:11" x14ac:dyDescent="0.25">
      <c r="A4637" t="s">
        <v>30</v>
      </c>
      <c r="B4637" t="s">
        <v>10</v>
      </c>
      <c r="C4637" t="s">
        <v>11</v>
      </c>
      <c r="D4637" t="s">
        <v>296</v>
      </c>
      <c r="E4637" s="1">
        <v>42698</v>
      </c>
      <c r="F4637" s="1" t="str">
        <f>TEXT(Sales_tbl[[#This Row],[Order Date]],"MMM")</f>
        <v>Nov</v>
      </c>
      <c r="G4637" s="1" t="str">
        <f>TEXT(Sales_tbl[[#This Row],[Order Date]],"YYY")</f>
        <v>2016</v>
      </c>
      <c r="H4637" t="s">
        <v>24</v>
      </c>
      <c r="I4637">
        <v>6</v>
      </c>
      <c r="J4637" s="4">
        <v>17.829999999999998</v>
      </c>
      <c r="K4637" s="4">
        <v>106.97999999999999</v>
      </c>
    </row>
    <row r="4638" spans="1:11" x14ac:dyDescent="0.25">
      <c r="A4638" t="s">
        <v>30</v>
      </c>
      <c r="B4638" t="s">
        <v>10</v>
      </c>
      <c r="C4638" t="s">
        <v>11</v>
      </c>
      <c r="D4638" t="s">
        <v>42</v>
      </c>
      <c r="E4638" s="1">
        <v>42698</v>
      </c>
      <c r="F4638" s="1" t="str">
        <f>TEXT(Sales_tbl[[#This Row],[Order Date]],"MMM")</f>
        <v>Nov</v>
      </c>
      <c r="G4638" s="1" t="str">
        <f>TEXT(Sales_tbl[[#This Row],[Order Date]],"YYY")</f>
        <v>2016</v>
      </c>
      <c r="H4638" t="s">
        <v>24</v>
      </c>
      <c r="I4638">
        <v>8</v>
      </c>
      <c r="J4638" s="4">
        <v>17.829999999999998</v>
      </c>
      <c r="K4638" s="4">
        <v>142.63999999999999</v>
      </c>
    </row>
    <row r="4639" spans="1:11" x14ac:dyDescent="0.25">
      <c r="A4639" t="s">
        <v>30</v>
      </c>
      <c r="B4639" t="s">
        <v>10</v>
      </c>
      <c r="C4639" t="s">
        <v>11</v>
      </c>
      <c r="D4639" t="s">
        <v>463</v>
      </c>
      <c r="E4639" s="1">
        <v>42698</v>
      </c>
      <c r="F4639" s="1" t="str">
        <f>TEXT(Sales_tbl[[#This Row],[Order Date]],"MMM")</f>
        <v>Nov</v>
      </c>
      <c r="G4639" s="1" t="str">
        <f>TEXT(Sales_tbl[[#This Row],[Order Date]],"YYY")</f>
        <v>2016</v>
      </c>
      <c r="H4639" t="s">
        <v>24</v>
      </c>
      <c r="I4639">
        <v>7</v>
      </c>
      <c r="J4639" s="4">
        <v>17.829999999999998</v>
      </c>
      <c r="K4639" s="4">
        <v>124.80999999999999</v>
      </c>
    </row>
    <row r="4640" spans="1:11" x14ac:dyDescent="0.25">
      <c r="A4640" t="s">
        <v>25</v>
      </c>
      <c r="B4640" t="s">
        <v>17</v>
      </c>
      <c r="C4640" t="s">
        <v>18</v>
      </c>
      <c r="D4640" t="s">
        <v>484</v>
      </c>
      <c r="E4640" s="1">
        <v>42698</v>
      </c>
      <c r="F4640" s="1" t="str">
        <f>TEXT(Sales_tbl[[#This Row],[Order Date]],"MMM")</f>
        <v>Nov</v>
      </c>
      <c r="G4640" s="1" t="str">
        <f>TEXT(Sales_tbl[[#This Row],[Order Date]],"YYY")</f>
        <v>2016</v>
      </c>
      <c r="H4640" t="s">
        <v>13</v>
      </c>
      <c r="I4640">
        <v>9</v>
      </c>
      <c r="J4640" s="4">
        <v>12.42</v>
      </c>
      <c r="K4640" s="4">
        <v>111.78</v>
      </c>
    </row>
    <row r="4641" spans="1:11" x14ac:dyDescent="0.25">
      <c r="A4641" t="s">
        <v>16</v>
      </c>
      <c r="B4641" t="s">
        <v>34</v>
      </c>
      <c r="C4641" t="s">
        <v>18</v>
      </c>
      <c r="D4641" t="s">
        <v>352</v>
      </c>
      <c r="E4641" s="1">
        <v>42698</v>
      </c>
      <c r="F4641" s="1" t="str">
        <f>TEXT(Sales_tbl[[#This Row],[Order Date]],"MMM")</f>
        <v>Nov</v>
      </c>
      <c r="G4641" s="1" t="str">
        <f>TEXT(Sales_tbl[[#This Row],[Order Date]],"YYY")</f>
        <v>2016</v>
      </c>
      <c r="H4641" t="s">
        <v>20</v>
      </c>
      <c r="I4641">
        <v>2</v>
      </c>
      <c r="J4641" s="4">
        <v>16.32</v>
      </c>
      <c r="K4641" s="4">
        <v>32.64</v>
      </c>
    </row>
    <row r="4642" spans="1:11" x14ac:dyDescent="0.25">
      <c r="A4642" t="s">
        <v>9</v>
      </c>
      <c r="B4642" t="s">
        <v>21</v>
      </c>
      <c r="C4642" t="s">
        <v>11</v>
      </c>
      <c r="D4642" t="s">
        <v>320</v>
      </c>
      <c r="E4642" s="1">
        <v>42698</v>
      </c>
      <c r="F4642" s="1" t="str">
        <f>TEXT(Sales_tbl[[#This Row],[Order Date]],"MMM")</f>
        <v>Nov</v>
      </c>
      <c r="G4642" s="1" t="str">
        <f>TEXT(Sales_tbl[[#This Row],[Order Date]],"YYY")</f>
        <v>2016</v>
      </c>
      <c r="H4642" t="s">
        <v>13</v>
      </c>
      <c r="I4642">
        <v>4</v>
      </c>
      <c r="J4642" s="4">
        <v>12.42</v>
      </c>
      <c r="K4642" s="4">
        <v>49.68</v>
      </c>
    </row>
    <row r="4643" spans="1:11" x14ac:dyDescent="0.25">
      <c r="A4643" t="s">
        <v>9</v>
      </c>
      <c r="B4643" t="s">
        <v>14</v>
      </c>
      <c r="C4643" t="s">
        <v>11</v>
      </c>
      <c r="D4643" t="s">
        <v>120</v>
      </c>
      <c r="E4643" s="1">
        <v>42698</v>
      </c>
      <c r="F4643" s="1" t="str">
        <f>TEXT(Sales_tbl[[#This Row],[Order Date]],"MMM")</f>
        <v>Nov</v>
      </c>
      <c r="G4643" s="1" t="str">
        <f>TEXT(Sales_tbl[[#This Row],[Order Date]],"YYY")</f>
        <v>2016</v>
      </c>
      <c r="H4643" t="s">
        <v>13</v>
      </c>
      <c r="I4643">
        <v>2</v>
      </c>
      <c r="J4643" s="4">
        <v>12.42</v>
      </c>
      <c r="K4643" s="4">
        <v>24.84</v>
      </c>
    </row>
    <row r="4644" spans="1:11" x14ac:dyDescent="0.25">
      <c r="A4644" t="s">
        <v>9</v>
      </c>
      <c r="B4644" t="s">
        <v>68</v>
      </c>
      <c r="C4644" t="s">
        <v>11</v>
      </c>
      <c r="D4644" t="s">
        <v>386</v>
      </c>
      <c r="E4644" s="1">
        <v>42698</v>
      </c>
      <c r="F4644" s="1" t="str">
        <f>TEXT(Sales_tbl[[#This Row],[Order Date]],"MMM")</f>
        <v>Nov</v>
      </c>
      <c r="G4644" s="1" t="str">
        <f>TEXT(Sales_tbl[[#This Row],[Order Date]],"YYY")</f>
        <v>2016</v>
      </c>
      <c r="H4644" t="s">
        <v>20</v>
      </c>
      <c r="I4644">
        <v>6</v>
      </c>
      <c r="J4644" s="4">
        <v>16.32</v>
      </c>
      <c r="K4644" s="4">
        <v>97.92</v>
      </c>
    </row>
    <row r="4645" spans="1:11" x14ac:dyDescent="0.25">
      <c r="A4645" t="s">
        <v>9</v>
      </c>
      <c r="B4645" t="s">
        <v>14</v>
      </c>
      <c r="C4645" t="s">
        <v>11</v>
      </c>
      <c r="D4645" t="s">
        <v>63</v>
      </c>
      <c r="E4645" s="1">
        <v>42698</v>
      </c>
      <c r="F4645" s="1" t="str">
        <f>TEXT(Sales_tbl[[#This Row],[Order Date]],"MMM")</f>
        <v>Nov</v>
      </c>
      <c r="G4645" s="1" t="str">
        <f>TEXT(Sales_tbl[[#This Row],[Order Date]],"YYY")</f>
        <v>2016</v>
      </c>
      <c r="H4645" t="s">
        <v>13</v>
      </c>
      <c r="I4645">
        <v>5</v>
      </c>
      <c r="J4645" s="4">
        <v>12.42</v>
      </c>
      <c r="K4645" s="4">
        <v>62.1</v>
      </c>
    </row>
    <row r="4646" spans="1:11" x14ac:dyDescent="0.25">
      <c r="A4646" t="s">
        <v>46</v>
      </c>
      <c r="B4646" t="s">
        <v>14</v>
      </c>
      <c r="C4646" t="s">
        <v>11</v>
      </c>
      <c r="D4646" t="s">
        <v>245</v>
      </c>
      <c r="E4646" s="1">
        <v>42698</v>
      </c>
      <c r="F4646" s="1" t="str">
        <f>TEXT(Sales_tbl[[#This Row],[Order Date]],"MMM")</f>
        <v>Nov</v>
      </c>
      <c r="G4646" s="1" t="str">
        <f>TEXT(Sales_tbl[[#This Row],[Order Date]],"YYY")</f>
        <v>2016</v>
      </c>
      <c r="H4646" t="s">
        <v>13</v>
      </c>
      <c r="I4646">
        <v>9</v>
      </c>
      <c r="J4646" s="4">
        <v>12.42</v>
      </c>
      <c r="K4646" s="4">
        <v>111.78</v>
      </c>
    </row>
    <row r="4647" spans="1:11" x14ac:dyDescent="0.25">
      <c r="A4647" t="s">
        <v>46</v>
      </c>
      <c r="B4647" t="s">
        <v>21</v>
      </c>
      <c r="C4647" t="s">
        <v>11</v>
      </c>
      <c r="D4647" t="s">
        <v>190</v>
      </c>
      <c r="E4647" s="1">
        <v>42698</v>
      </c>
      <c r="F4647" s="1" t="str">
        <f>TEXT(Sales_tbl[[#This Row],[Order Date]],"MMM")</f>
        <v>Nov</v>
      </c>
      <c r="G4647" s="1" t="str">
        <f>TEXT(Sales_tbl[[#This Row],[Order Date]],"YYY")</f>
        <v>2016</v>
      </c>
      <c r="H4647" t="s">
        <v>13</v>
      </c>
      <c r="I4647">
        <v>7</v>
      </c>
      <c r="J4647" s="4">
        <v>12.42</v>
      </c>
      <c r="K4647" s="4">
        <v>86.94</v>
      </c>
    </row>
    <row r="4648" spans="1:11" x14ac:dyDescent="0.25">
      <c r="A4648" t="s">
        <v>25</v>
      </c>
      <c r="B4648" t="s">
        <v>52</v>
      </c>
      <c r="C4648" t="s">
        <v>18</v>
      </c>
      <c r="D4648" t="s">
        <v>118</v>
      </c>
      <c r="E4648" s="1">
        <v>42698</v>
      </c>
      <c r="F4648" s="1" t="str">
        <f>TEXT(Sales_tbl[[#This Row],[Order Date]],"MMM")</f>
        <v>Nov</v>
      </c>
      <c r="G4648" s="1" t="str">
        <f>TEXT(Sales_tbl[[#This Row],[Order Date]],"YYY")</f>
        <v>2016</v>
      </c>
      <c r="H4648" t="s">
        <v>13</v>
      </c>
      <c r="I4648">
        <v>10</v>
      </c>
      <c r="J4648" s="4">
        <v>12.42</v>
      </c>
      <c r="K4648" s="4">
        <v>124.2</v>
      </c>
    </row>
    <row r="4649" spans="1:11" x14ac:dyDescent="0.25">
      <c r="A4649" t="s">
        <v>9</v>
      </c>
      <c r="B4649" t="s">
        <v>10</v>
      </c>
      <c r="C4649" t="s">
        <v>11</v>
      </c>
      <c r="D4649" t="s">
        <v>42</v>
      </c>
      <c r="E4649" s="1">
        <v>42698</v>
      </c>
      <c r="F4649" s="1" t="str">
        <f>TEXT(Sales_tbl[[#This Row],[Order Date]],"MMM")</f>
        <v>Nov</v>
      </c>
      <c r="G4649" s="1" t="str">
        <f>TEXT(Sales_tbl[[#This Row],[Order Date]],"YYY")</f>
        <v>2016</v>
      </c>
      <c r="H4649" t="s">
        <v>27</v>
      </c>
      <c r="I4649">
        <v>7</v>
      </c>
      <c r="J4649" s="4">
        <v>53.35</v>
      </c>
      <c r="K4649" s="4">
        <v>373.45</v>
      </c>
    </row>
    <row r="4650" spans="1:11" x14ac:dyDescent="0.25">
      <c r="A4650" t="s">
        <v>9</v>
      </c>
      <c r="B4650" t="s">
        <v>10</v>
      </c>
      <c r="C4650" t="s">
        <v>11</v>
      </c>
      <c r="D4650" t="s">
        <v>354</v>
      </c>
      <c r="E4650" s="1">
        <v>42698</v>
      </c>
      <c r="F4650" s="1" t="str">
        <f>TEXT(Sales_tbl[[#This Row],[Order Date]],"MMM")</f>
        <v>Nov</v>
      </c>
      <c r="G4650" s="1" t="str">
        <f>TEXT(Sales_tbl[[#This Row],[Order Date]],"YYY")</f>
        <v>2016</v>
      </c>
      <c r="H4650" t="s">
        <v>27</v>
      </c>
      <c r="I4650">
        <v>6</v>
      </c>
      <c r="J4650" s="4">
        <v>53.35</v>
      </c>
      <c r="K4650" s="4">
        <v>320.10000000000002</v>
      </c>
    </row>
    <row r="4651" spans="1:11" x14ac:dyDescent="0.25">
      <c r="A4651" t="s">
        <v>16</v>
      </c>
      <c r="B4651" t="s">
        <v>17</v>
      </c>
      <c r="C4651" t="s">
        <v>18</v>
      </c>
      <c r="D4651" t="s">
        <v>158</v>
      </c>
      <c r="E4651" s="1">
        <v>42698</v>
      </c>
      <c r="F4651" s="1" t="str">
        <f>TEXT(Sales_tbl[[#This Row],[Order Date]],"MMM")</f>
        <v>Nov</v>
      </c>
      <c r="G4651" s="1" t="str">
        <f>TEXT(Sales_tbl[[#This Row],[Order Date]],"YYY")</f>
        <v>2016</v>
      </c>
      <c r="H4651" t="s">
        <v>27</v>
      </c>
      <c r="I4651">
        <v>6</v>
      </c>
      <c r="J4651" s="4">
        <v>53.35</v>
      </c>
      <c r="K4651" s="4">
        <v>320.10000000000002</v>
      </c>
    </row>
    <row r="4652" spans="1:11" x14ac:dyDescent="0.25">
      <c r="A4652" t="s">
        <v>25</v>
      </c>
      <c r="B4652" t="s">
        <v>52</v>
      </c>
      <c r="C4652" t="s">
        <v>18</v>
      </c>
      <c r="D4652" t="s">
        <v>198</v>
      </c>
      <c r="E4652" s="1">
        <v>42698</v>
      </c>
      <c r="F4652" s="1" t="str">
        <f>TEXT(Sales_tbl[[#This Row],[Order Date]],"MMM")</f>
        <v>Nov</v>
      </c>
      <c r="G4652" s="1" t="str">
        <f>TEXT(Sales_tbl[[#This Row],[Order Date]],"YYY")</f>
        <v>2016</v>
      </c>
      <c r="H4652" t="s">
        <v>24</v>
      </c>
      <c r="I4652">
        <v>7</v>
      </c>
      <c r="J4652" s="4">
        <v>17.829999999999998</v>
      </c>
      <c r="K4652" s="4">
        <v>124.80999999999999</v>
      </c>
    </row>
    <row r="4653" spans="1:11" x14ac:dyDescent="0.25">
      <c r="A4653" t="s">
        <v>30</v>
      </c>
      <c r="B4653" t="s">
        <v>14</v>
      </c>
      <c r="C4653" t="s">
        <v>11</v>
      </c>
      <c r="D4653" t="s">
        <v>31</v>
      </c>
      <c r="E4653" s="1">
        <v>42698</v>
      </c>
      <c r="F4653" s="1" t="str">
        <f>TEXT(Sales_tbl[[#This Row],[Order Date]],"MMM")</f>
        <v>Nov</v>
      </c>
      <c r="G4653" s="1" t="str">
        <f>TEXT(Sales_tbl[[#This Row],[Order Date]],"YYY")</f>
        <v>2016</v>
      </c>
      <c r="H4653" t="s">
        <v>27</v>
      </c>
      <c r="I4653">
        <v>9</v>
      </c>
      <c r="J4653" s="4">
        <v>53.35</v>
      </c>
      <c r="K4653" s="4">
        <v>480.15000000000003</v>
      </c>
    </row>
    <row r="4654" spans="1:11" x14ac:dyDescent="0.25">
      <c r="A4654" t="s">
        <v>9</v>
      </c>
      <c r="B4654" t="s">
        <v>14</v>
      </c>
      <c r="C4654" t="s">
        <v>11</v>
      </c>
      <c r="D4654" t="s">
        <v>538</v>
      </c>
      <c r="E4654" s="1">
        <v>42698</v>
      </c>
      <c r="F4654" s="1" t="str">
        <f>TEXT(Sales_tbl[[#This Row],[Order Date]],"MMM")</f>
        <v>Nov</v>
      </c>
      <c r="G4654" s="1" t="str">
        <f>TEXT(Sales_tbl[[#This Row],[Order Date]],"YYY")</f>
        <v>2016</v>
      </c>
      <c r="H4654" t="s">
        <v>20</v>
      </c>
      <c r="I4654">
        <v>3</v>
      </c>
      <c r="J4654" s="4">
        <v>16.32</v>
      </c>
      <c r="K4654" s="4">
        <v>48.96</v>
      </c>
    </row>
    <row r="4655" spans="1:11" x14ac:dyDescent="0.25">
      <c r="A4655" t="s">
        <v>9</v>
      </c>
      <c r="B4655" t="s">
        <v>21</v>
      </c>
      <c r="C4655" t="s">
        <v>11</v>
      </c>
      <c r="D4655" t="s">
        <v>480</v>
      </c>
      <c r="E4655" s="1">
        <v>42699</v>
      </c>
      <c r="F4655" s="1" t="str">
        <f>TEXT(Sales_tbl[[#This Row],[Order Date]],"MMM")</f>
        <v>Nov</v>
      </c>
      <c r="G4655" s="1" t="str">
        <f>TEXT(Sales_tbl[[#This Row],[Order Date]],"YYY")</f>
        <v>2016</v>
      </c>
      <c r="H4655" t="s">
        <v>13</v>
      </c>
      <c r="I4655">
        <v>4</v>
      </c>
      <c r="J4655" s="4">
        <v>12.42</v>
      </c>
      <c r="K4655" s="4">
        <v>49.68</v>
      </c>
    </row>
    <row r="4656" spans="1:11" x14ac:dyDescent="0.25">
      <c r="A4656" t="s">
        <v>9</v>
      </c>
      <c r="B4656" t="s">
        <v>21</v>
      </c>
      <c r="C4656" t="s">
        <v>11</v>
      </c>
      <c r="D4656" t="s">
        <v>475</v>
      </c>
      <c r="E4656" s="1">
        <v>42699</v>
      </c>
      <c r="F4656" s="1" t="str">
        <f>TEXT(Sales_tbl[[#This Row],[Order Date]],"MMM")</f>
        <v>Nov</v>
      </c>
      <c r="G4656" s="1" t="str">
        <f>TEXT(Sales_tbl[[#This Row],[Order Date]],"YYY")</f>
        <v>2016</v>
      </c>
      <c r="H4656" t="s">
        <v>27</v>
      </c>
      <c r="I4656">
        <v>7</v>
      </c>
      <c r="J4656" s="4">
        <v>53.35</v>
      </c>
      <c r="K4656" s="4">
        <v>373.45</v>
      </c>
    </row>
    <row r="4657" spans="1:11" x14ac:dyDescent="0.25">
      <c r="A4657" t="s">
        <v>9</v>
      </c>
      <c r="B4657" t="s">
        <v>14</v>
      </c>
      <c r="C4657" t="s">
        <v>11</v>
      </c>
      <c r="D4657" t="s">
        <v>522</v>
      </c>
      <c r="E4657" s="1">
        <v>42699</v>
      </c>
      <c r="F4657" s="1" t="str">
        <f>TEXT(Sales_tbl[[#This Row],[Order Date]],"MMM")</f>
        <v>Nov</v>
      </c>
      <c r="G4657" s="1" t="str">
        <f>TEXT(Sales_tbl[[#This Row],[Order Date]],"YYY")</f>
        <v>2016</v>
      </c>
      <c r="H4657" t="s">
        <v>27</v>
      </c>
      <c r="I4657">
        <v>8</v>
      </c>
      <c r="J4657" s="4">
        <v>53.35</v>
      </c>
      <c r="K4657" s="4">
        <v>426.8</v>
      </c>
    </row>
    <row r="4658" spans="1:11" x14ac:dyDescent="0.25">
      <c r="A4658" t="s">
        <v>9</v>
      </c>
      <c r="B4658" t="s">
        <v>14</v>
      </c>
      <c r="C4658" t="s">
        <v>11</v>
      </c>
      <c r="D4658" t="s">
        <v>242</v>
      </c>
      <c r="E4658" s="1">
        <v>42699</v>
      </c>
      <c r="F4658" s="1" t="str">
        <f>TEXT(Sales_tbl[[#This Row],[Order Date]],"MMM")</f>
        <v>Nov</v>
      </c>
      <c r="G4658" s="1" t="str">
        <f>TEXT(Sales_tbl[[#This Row],[Order Date]],"YYY")</f>
        <v>2016</v>
      </c>
      <c r="H4658" t="s">
        <v>24</v>
      </c>
      <c r="I4658">
        <v>9</v>
      </c>
      <c r="J4658" s="4">
        <v>17.829999999999998</v>
      </c>
      <c r="K4658" s="4">
        <v>160.46999999999997</v>
      </c>
    </row>
    <row r="4659" spans="1:11" x14ac:dyDescent="0.25">
      <c r="A4659" t="s">
        <v>30</v>
      </c>
      <c r="B4659" t="s">
        <v>21</v>
      </c>
      <c r="C4659" t="s">
        <v>11</v>
      </c>
      <c r="D4659" t="s">
        <v>358</v>
      </c>
      <c r="E4659" s="1">
        <v>42699</v>
      </c>
      <c r="F4659" s="1" t="str">
        <f>TEXT(Sales_tbl[[#This Row],[Order Date]],"MMM")</f>
        <v>Nov</v>
      </c>
      <c r="G4659" s="1" t="str">
        <f>TEXT(Sales_tbl[[#This Row],[Order Date]],"YYY")</f>
        <v>2016</v>
      </c>
      <c r="H4659" t="s">
        <v>13</v>
      </c>
      <c r="I4659">
        <v>3</v>
      </c>
      <c r="J4659" s="4">
        <v>12.42</v>
      </c>
      <c r="K4659" s="4">
        <v>37.26</v>
      </c>
    </row>
    <row r="4660" spans="1:11" x14ac:dyDescent="0.25">
      <c r="A4660" t="s">
        <v>25</v>
      </c>
      <c r="B4660" t="s">
        <v>17</v>
      </c>
      <c r="C4660" t="s">
        <v>18</v>
      </c>
      <c r="D4660" t="s">
        <v>26</v>
      </c>
      <c r="E4660" s="1">
        <v>42699</v>
      </c>
      <c r="F4660" s="1" t="str">
        <f>TEXT(Sales_tbl[[#This Row],[Order Date]],"MMM")</f>
        <v>Nov</v>
      </c>
      <c r="G4660" s="1" t="str">
        <f>TEXT(Sales_tbl[[#This Row],[Order Date]],"YYY")</f>
        <v>2016</v>
      </c>
      <c r="H4660" t="s">
        <v>27</v>
      </c>
      <c r="I4660">
        <v>9</v>
      </c>
      <c r="J4660" s="4">
        <v>53.35</v>
      </c>
      <c r="K4660" s="4">
        <v>480.15000000000003</v>
      </c>
    </row>
    <row r="4661" spans="1:11" x14ac:dyDescent="0.25">
      <c r="A4661" t="s">
        <v>25</v>
      </c>
      <c r="B4661" t="s">
        <v>52</v>
      </c>
      <c r="C4661" t="s">
        <v>18</v>
      </c>
      <c r="D4661" t="s">
        <v>53</v>
      </c>
      <c r="E4661" s="1">
        <v>42699</v>
      </c>
      <c r="F4661" s="1" t="str">
        <f>TEXT(Sales_tbl[[#This Row],[Order Date]],"MMM")</f>
        <v>Nov</v>
      </c>
      <c r="G4661" s="1" t="str">
        <f>TEXT(Sales_tbl[[#This Row],[Order Date]],"YYY")</f>
        <v>2016</v>
      </c>
      <c r="H4661" t="s">
        <v>13</v>
      </c>
      <c r="I4661">
        <v>2</v>
      </c>
      <c r="J4661" s="4">
        <v>12.42</v>
      </c>
      <c r="K4661" s="4">
        <v>24.84</v>
      </c>
    </row>
    <row r="4662" spans="1:11" x14ac:dyDescent="0.25">
      <c r="A4662" t="s">
        <v>46</v>
      </c>
      <c r="B4662" t="s">
        <v>10</v>
      </c>
      <c r="C4662" t="s">
        <v>11</v>
      </c>
      <c r="D4662" t="s">
        <v>435</v>
      </c>
      <c r="E4662" s="1">
        <v>42699</v>
      </c>
      <c r="F4662" s="1" t="str">
        <f>TEXT(Sales_tbl[[#This Row],[Order Date]],"MMM")</f>
        <v>Nov</v>
      </c>
      <c r="G4662" s="1" t="str">
        <f>TEXT(Sales_tbl[[#This Row],[Order Date]],"YYY")</f>
        <v>2016</v>
      </c>
      <c r="H4662" t="s">
        <v>24</v>
      </c>
      <c r="I4662">
        <v>8</v>
      </c>
      <c r="J4662" s="4">
        <v>17.829999999999998</v>
      </c>
      <c r="K4662" s="4">
        <v>142.63999999999999</v>
      </c>
    </row>
    <row r="4663" spans="1:11" x14ac:dyDescent="0.25">
      <c r="A4663" t="s">
        <v>9</v>
      </c>
      <c r="B4663" t="s">
        <v>14</v>
      </c>
      <c r="C4663" t="s">
        <v>11</v>
      </c>
      <c r="D4663" t="s">
        <v>180</v>
      </c>
      <c r="E4663" s="1">
        <v>42699</v>
      </c>
      <c r="F4663" s="1" t="str">
        <f>TEXT(Sales_tbl[[#This Row],[Order Date]],"MMM")</f>
        <v>Nov</v>
      </c>
      <c r="G4663" s="1" t="str">
        <f>TEXT(Sales_tbl[[#This Row],[Order Date]],"YYY")</f>
        <v>2016</v>
      </c>
      <c r="H4663" t="s">
        <v>13</v>
      </c>
      <c r="I4663">
        <v>5</v>
      </c>
      <c r="J4663" s="4">
        <v>12.42</v>
      </c>
      <c r="K4663" s="4">
        <v>62.1</v>
      </c>
    </row>
    <row r="4664" spans="1:11" x14ac:dyDescent="0.25">
      <c r="A4664" t="s">
        <v>9</v>
      </c>
      <c r="B4664" t="s">
        <v>14</v>
      </c>
      <c r="C4664" t="s">
        <v>11</v>
      </c>
      <c r="D4664" t="s">
        <v>252</v>
      </c>
      <c r="E4664" s="1">
        <v>42699</v>
      </c>
      <c r="F4664" s="1" t="str">
        <f>TEXT(Sales_tbl[[#This Row],[Order Date]],"MMM")</f>
        <v>Nov</v>
      </c>
      <c r="G4664" s="1" t="str">
        <f>TEXT(Sales_tbl[[#This Row],[Order Date]],"YYY")</f>
        <v>2016</v>
      </c>
      <c r="H4664" t="s">
        <v>27</v>
      </c>
      <c r="I4664">
        <v>8</v>
      </c>
      <c r="J4664" s="4">
        <v>53.35</v>
      </c>
      <c r="K4664" s="4">
        <v>426.8</v>
      </c>
    </row>
    <row r="4665" spans="1:11" x14ac:dyDescent="0.25">
      <c r="A4665" t="s">
        <v>9</v>
      </c>
      <c r="B4665" t="s">
        <v>14</v>
      </c>
      <c r="C4665" t="s">
        <v>11</v>
      </c>
      <c r="D4665" t="s">
        <v>449</v>
      </c>
      <c r="E4665" s="1">
        <v>42699</v>
      </c>
      <c r="F4665" s="1" t="str">
        <f>TEXT(Sales_tbl[[#This Row],[Order Date]],"MMM")</f>
        <v>Nov</v>
      </c>
      <c r="G4665" s="1" t="str">
        <f>TEXT(Sales_tbl[[#This Row],[Order Date]],"YYY")</f>
        <v>2016</v>
      </c>
      <c r="H4665" t="s">
        <v>13</v>
      </c>
      <c r="I4665">
        <v>3</v>
      </c>
      <c r="J4665" s="4">
        <v>12.42</v>
      </c>
      <c r="K4665" s="4">
        <v>37.26</v>
      </c>
    </row>
    <row r="4666" spans="1:11" x14ac:dyDescent="0.25">
      <c r="A4666" t="s">
        <v>16</v>
      </c>
      <c r="B4666" t="s">
        <v>52</v>
      </c>
      <c r="C4666" t="s">
        <v>18</v>
      </c>
      <c r="D4666" t="s">
        <v>61</v>
      </c>
      <c r="E4666" s="1">
        <v>42699</v>
      </c>
      <c r="F4666" s="1" t="str">
        <f>TEXT(Sales_tbl[[#This Row],[Order Date]],"MMM")</f>
        <v>Nov</v>
      </c>
      <c r="G4666" s="1" t="str">
        <f>TEXT(Sales_tbl[[#This Row],[Order Date]],"YYY")</f>
        <v>2016</v>
      </c>
      <c r="H4666" t="s">
        <v>27</v>
      </c>
      <c r="I4666">
        <v>8</v>
      </c>
      <c r="J4666" s="4">
        <v>53.35</v>
      </c>
      <c r="K4666" s="4">
        <v>426.8</v>
      </c>
    </row>
    <row r="4667" spans="1:11" x14ac:dyDescent="0.25">
      <c r="A4667" t="s">
        <v>46</v>
      </c>
      <c r="B4667" t="s">
        <v>21</v>
      </c>
      <c r="C4667" t="s">
        <v>11</v>
      </c>
      <c r="D4667" t="s">
        <v>380</v>
      </c>
      <c r="E4667" s="1">
        <v>42700</v>
      </c>
      <c r="F4667" s="1" t="str">
        <f>TEXT(Sales_tbl[[#This Row],[Order Date]],"MMM")</f>
        <v>Nov</v>
      </c>
      <c r="G4667" s="1" t="str">
        <f>TEXT(Sales_tbl[[#This Row],[Order Date]],"YYY")</f>
        <v>2016</v>
      </c>
      <c r="H4667" t="s">
        <v>13</v>
      </c>
      <c r="I4667">
        <v>4</v>
      </c>
      <c r="J4667" s="4">
        <v>12.42</v>
      </c>
      <c r="K4667" s="4">
        <v>49.68</v>
      </c>
    </row>
    <row r="4668" spans="1:11" x14ac:dyDescent="0.25">
      <c r="A4668" t="s">
        <v>16</v>
      </c>
      <c r="B4668" t="s">
        <v>52</v>
      </c>
      <c r="C4668" t="s">
        <v>18</v>
      </c>
      <c r="D4668" t="s">
        <v>541</v>
      </c>
      <c r="E4668" s="1">
        <v>42700</v>
      </c>
      <c r="F4668" s="1" t="str">
        <f>TEXT(Sales_tbl[[#This Row],[Order Date]],"MMM")</f>
        <v>Nov</v>
      </c>
      <c r="G4668" s="1" t="str">
        <f>TEXT(Sales_tbl[[#This Row],[Order Date]],"YYY")</f>
        <v>2016</v>
      </c>
      <c r="H4668" t="s">
        <v>24</v>
      </c>
      <c r="I4668">
        <v>6</v>
      </c>
      <c r="J4668" s="4">
        <v>17.829999999999998</v>
      </c>
      <c r="K4668" s="4">
        <v>106.97999999999999</v>
      </c>
    </row>
    <row r="4669" spans="1:11" x14ac:dyDescent="0.25">
      <c r="A4669" t="s">
        <v>9</v>
      </c>
      <c r="B4669" t="s">
        <v>21</v>
      </c>
      <c r="C4669" t="s">
        <v>11</v>
      </c>
      <c r="D4669" t="s">
        <v>128</v>
      </c>
      <c r="E4669" s="1">
        <v>42700</v>
      </c>
      <c r="F4669" s="1" t="str">
        <f>TEXT(Sales_tbl[[#This Row],[Order Date]],"MMM")</f>
        <v>Nov</v>
      </c>
      <c r="G4669" s="1" t="str">
        <f>TEXT(Sales_tbl[[#This Row],[Order Date]],"YYY")</f>
        <v>2016</v>
      </c>
      <c r="H4669" t="s">
        <v>13</v>
      </c>
      <c r="I4669">
        <v>10</v>
      </c>
      <c r="J4669" s="4">
        <v>12.42</v>
      </c>
      <c r="K4669" s="4">
        <v>124.2</v>
      </c>
    </row>
    <row r="4670" spans="1:11" x14ac:dyDescent="0.25">
      <c r="A4670" t="s">
        <v>30</v>
      </c>
      <c r="B4670" t="s">
        <v>10</v>
      </c>
      <c r="C4670" t="s">
        <v>11</v>
      </c>
      <c r="D4670" t="s">
        <v>339</v>
      </c>
      <c r="E4670" s="1">
        <v>42700</v>
      </c>
      <c r="F4670" s="1" t="str">
        <f>TEXT(Sales_tbl[[#This Row],[Order Date]],"MMM")</f>
        <v>Nov</v>
      </c>
      <c r="G4670" s="1" t="str">
        <f>TEXT(Sales_tbl[[#This Row],[Order Date]],"YYY")</f>
        <v>2016</v>
      </c>
      <c r="H4670" t="s">
        <v>27</v>
      </c>
      <c r="I4670">
        <v>5</v>
      </c>
      <c r="J4670" s="4">
        <v>53.35</v>
      </c>
      <c r="K4670" s="4">
        <v>266.75</v>
      </c>
    </row>
    <row r="4671" spans="1:11" x14ac:dyDescent="0.25">
      <c r="A4671" t="s">
        <v>16</v>
      </c>
      <c r="B4671" t="s">
        <v>17</v>
      </c>
      <c r="C4671" t="s">
        <v>18</v>
      </c>
      <c r="D4671" t="s">
        <v>501</v>
      </c>
      <c r="E4671" s="1">
        <v>42700</v>
      </c>
      <c r="F4671" s="1" t="str">
        <f>TEXT(Sales_tbl[[#This Row],[Order Date]],"MMM")</f>
        <v>Nov</v>
      </c>
      <c r="G4671" s="1" t="str">
        <f>TEXT(Sales_tbl[[#This Row],[Order Date]],"YYY")</f>
        <v>2016</v>
      </c>
      <c r="H4671" t="s">
        <v>27</v>
      </c>
      <c r="I4671">
        <v>7</v>
      </c>
      <c r="J4671" s="4">
        <v>53.35</v>
      </c>
      <c r="K4671" s="4">
        <v>373.45</v>
      </c>
    </row>
    <row r="4672" spans="1:11" x14ac:dyDescent="0.25">
      <c r="A4672" t="s">
        <v>9</v>
      </c>
      <c r="B4672" t="s">
        <v>14</v>
      </c>
      <c r="C4672" t="s">
        <v>11</v>
      </c>
      <c r="D4672" t="s">
        <v>389</v>
      </c>
      <c r="E4672" s="1">
        <v>42700</v>
      </c>
      <c r="F4672" s="1" t="str">
        <f>TEXT(Sales_tbl[[#This Row],[Order Date]],"MMM")</f>
        <v>Nov</v>
      </c>
      <c r="G4672" s="1" t="str">
        <f>TEXT(Sales_tbl[[#This Row],[Order Date]],"YYY")</f>
        <v>2016</v>
      </c>
      <c r="H4672" t="s">
        <v>13</v>
      </c>
      <c r="I4672">
        <v>9</v>
      </c>
      <c r="J4672" s="4">
        <v>12.42</v>
      </c>
      <c r="K4672" s="4">
        <v>111.78</v>
      </c>
    </row>
    <row r="4673" spans="1:11" x14ac:dyDescent="0.25">
      <c r="A4673" t="s">
        <v>9</v>
      </c>
      <c r="B4673" t="s">
        <v>14</v>
      </c>
      <c r="C4673" t="s">
        <v>11</v>
      </c>
      <c r="D4673" t="s">
        <v>552</v>
      </c>
      <c r="E4673" s="1">
        <v>42700</v>
      </c>
      <c r="F4673" s="1" t="str">
        <f>TEXT(Sales_tbl[[#This Row],[Order Date]],"MMM")</f>
        <v>Nov</v>
      </c>
      <c r="G4673" s="1" t="str">
        <f>TEXT(Sales_tbl[[#This Row],[Order Date]],"YYY")</f>
        <v>2016</v>
      </c>
      <c r="H4673" t="s">
        <v>27</v>
      </c>
      <c r="I4673">
        <v>5</v>
      </c>
      <c r="J4673" s="4">
        <v>53.35</v>
      </c>
      <c r="K4673" s="4">
        <v>266.75</v>
      </c>
    </row>
    <row r="4674" spans="1:11" x14ac:dyDescent="0.25">
      <c r="A4674" t="s">
        <v>30</v>
      </c>
      <c r="B4674" t="s">
        <v>14</v>
      </c>
      <c r="C4674" t="s">
        <v>11</v>
      </c>
      <c r="D4674" t="s">
        <v>38</v>
      </c>
      <c r="E4674" s="1">
        <v>42700</v>
      </c>
      <c r="F4674" s="1" t="str">
        <f>TEXT(Sales_tbl[[#This Row],[Order Date]],"MMM")</f>
        <v>Nov</v>
      </c>
      <c r="G4674" s="1" t="str">
        <f>TEXT(Sales_tbl[[#This Row],[Order Date]],"YYY")</f>
        <v>2016</v>
      </c>
      <c r="H4674" t="s">
        <v>27</v>
      </c>
      <c r="I4674">
        <v>10</v>
      </c>
      <c r="J4674" s="4">
        <v>53.35</v>
      </c>
      <c r="K4674" s="4">
        <v>533.5</v>
      </c>
    </row>
    <row r="4675" spans="1:11" x14ac:dyDescent="0.25">
      <c r="A4675" t="s">
        <v>9</v>
      </c>
      <c r="B4675" t="s">
        <v>14</v>
      </c>
      <c r="C4675" t="s">
        <v>11</v>
      </c>
      <c r="D4675" t="s">
        <v>28</v>
      </c>
      <c r="E4675" s="1">
        <v>42700</v>
      </c>
      <c r="F4675" s="1" t="str">
        <f>TEXT(Sales_tbl[[#This Row],[Order Date]],"MMM")</f>
        <v>Nov</v>
      </c>
      <c r="G4675" s="1" t="str">
        <f>TEXT(Sales_tbl[[#This Row],[Order Date]],"YYY")</f>
        <v>2016</v>
      </c>
      <c r="H4675" t="s">
        <v>13</v>
      </c>
      <c r="I4675">
        <v>6</v>
      </c>
      <c r="J4675" s="4">
        <v>12.42</v>
      </c>
      <c r="K4675" s="4">
        <v>74.52</v>
      </c>
    </row>
    <row r="4676" spans="1:11" x14ac:dyDescent="0.25">
      <c r="A4676" t="s">
        <v>16</v>
      </c>
      <c r="B4676" t="s">
        <v>17</v>
      </c>
      <c r="C4676" t="s">
        <v>18</v>
      </c>
      <c r="D4676" t="s">
        <v>351</v>
      </c>
      <c r="E4676" s="1">
        <v>42700</v>
      </c>
      <c r="F4676" s="1" t="str">
        <f>TEXT(Sales_tbl[[#This Row],[Order Date]],"MMM")</f>
        <v>Nov</v>
      </c>
      <c r="G4676" s="1" t="str">
        <f>TEXT(Sales_tbl[[#This Row],[Order Date]],"YYY")</f>
        <v>2016</v>
      </c>
      <c r="H4676" t="s">
        <v>13</v>
      </c>
      <c r="I4676">
        <v>3</v>
      </c>
      <c r="J4676" s="4">
        <v>12.42</v>
      </c>
      <c r="K4676" s="4">
        <v>37.26</v>
      </c>
    </row>
    <row r="4677" spans="1:11" x14ac:dyDescent="0.25">
      <c r="A4677" t="s">
        <v>46</v>
      </c>
      <c r="B4677" t="s">
        <v>14</v>
      </c>
      <c r="C4677" t="s">
        <v>11</v>
      </c>
      <c r="D4677" t="s">
        <v>184</v>
      </c>
      <c r="E4677" s="1">
        <v>42700</v>
      </c>
      <c r="F4677" s="1" t="str">
        <f>TEXT(Sales_tbl[[#This Row],[Order Date]],"MMM")</f>
        <v>Nov</v>
      </c>
      <c r="G4677" s="1" t="str">
        <f>TEXT(Sales_tbl[[#This Row],[Order Date]],"YYY")</f>
        <v>2016</v>
      </c>
      <c r="H4677" t="s">
        <v>20</v>
      </c>
      <c r="I4677">
        <v>2</v>
      </c>
      <c r="J4677" s="4">
        <v>16.32</v>
      </c>
      <c r="K4677" s="4">
        <v>32.64</v>
      </c>
    </row>
    <row r="4678" spans="1:11" x14ac:dyDescent="0.25">
      <c r="A4678" t="s">
        <v>30</v>
      </c>
      <c r="B4678" t="s">
        <v>10</v>
      </c>
      <c r="C4678" t="s">
        <v>11</v>
      </c>
      <c r="D4678" t="s">
        <v>244</v>
      </c>
      <c r="E4678" s="1">
        <v>42700</v>
      </c>
      <c r="F4678" s="1" t="str">
        <f>TEXT(Sales_tbl[[#This Row],[Order Date]],"MMM")</f>
        <v>Nov</v>
      </c>
      <c r="G4678" s="1" t="str">
        <f>TEXT(Sales_tbl[[#This Row],[Order Date]],"YYY")</f>
        <v>2016</v>
      </c>
      <c r="H4678" t="s">
        <v>20</v>
      </c>
      <c r="I4678">
        <v>2</v>
      </c>
      <c r="J4678" s="4">
        <v>16.32</v>
      </c>
      <c r="K4678" s="4">
        <v>32.64</v>
      </c>
    </row>
    <row r="4679" spans="1:11" x14ac:dyDescent="0.25">
      <c r="A4679" t="s">
        <v>25</v>
      </c>
      <c r="B4679" t="s">
        <v>34</v>
      </c>
      <c r="C4679" t="s">
        <v>18</v>
      </c>
      <c r="D4679" t="s">
        <v>551</v>
      </c>
      <c r="E4679" s="1">
        <v>42700</v>
      </c>
      <c r="F4679" s="1" t="str">
        <f>TEXT(Sales_tbl[[#This Row],[Order Date]],"MMM")</f>
        <v>Nov</v>
      </c>
      <c r="G4679" s="1" t="str">
        <f>TEXT(Sales_tbl[[#This Row],[Order Date]],"YYY")</f>
        <v>2016</v>
      </c>
      <c r="H4679" t="s">
        <v>13</v>
      </c>
      <c r="I4679">
        <v>8</v>
      </c>
      <c r="J4679" s="4">
        <v>12.42</v>
      </c>
      <c r="K4679" s="4">
        <v>99.36</v>
      </c>
    </row>
    <row r="4680" spans="1:11" x14ac:dyDescent="0.25">
      <c r="A4680" t="s">
        <v>30</v>
      </c>
      <c r="B4680" t="s">
        <v>10</v>
      </c>
      <c r="C4680" t="s">
        <v>11</v>
      </c>
      <c r="D4680" t="s">
        <v>402</v>
      </c>
      <c r="E4680" s="1">
        <v>42700</v>
      </c>
      <c r="F4680" s="1" t="str">
        <f>TEXT(Sales_tbl[[#This Row],[Order Date]],"MMM")</f>
        <v>Nov</v>
      </c>
      <c r="G4680" s="1" t="str">
        <f>TEXT(Sales_tbl[[#This Row],[Order Date]],"YYY")</f>
        <v>2016</v>
      </c>
      <c r="H4680" t="s">
        <v>13</v>
      </c>
      <c r="I4680">
        <v>8</v>
      </c>
      <c r="J4680" s="4">
        <v>12.42</v>
      </c>
      <c r="K4680" s="4">
        <v>99.36</v>
      </c>
    </row>
    <row r="4681" spans="1:11" x14ac:dyDescent="0.25">
      <c r="A4681" t="s">
        <v>46</v>
      </c>
      <c r="B4681" t="s">
        <v>14</v>
      </c>
      <c r="C4681" t="s">
        <v>11</v>
      </c>
      <c r="D4681" t="s">
        <v>143</v>
      </c>
      <c r="E4681" s="1">
        <v>42700</v>
      </c>
      <c r="F4681" s="1" t="str">
        <f>TEXT(Sales_tbl[[#This Row],[Order Date]],"MMM")</f>
        <v>Nov</v>
      </c>
      <c r="G4681" s="1" t="str">
        <f>TEXT(Sales_tbl[[#This Row],[Order Date]],"YYY")</f>
        <v>2016</v>
      </c>
      <c r="H4681" t="s">
        <v>24</v>
      </c>
      <c r="I4681">
        <v>3</v>
      </c>
      <c r="J4681" s="4">
        <v>17.829999999999998</v>
      </c>
      <c r="K4681" s="4">
        <v>53.489999999999995</v>
      </c>
    </row>
    <row r="4682" spans="1:11" x14ac:dyDescent="0.25">
      <c r="A4682" t="s">
        <v>30</v>
      </c>
      <c r="B4682" t="s">
        <v>10</v>
      </c>
      <c r="C4682" t="s">
        <v>11</v>
      </c>
      <c r="D4682" t="s">
        <v>532</v>
      </c>
      <c r="E4682" s="1">
        <v>42700</v>
      </c>
      <c r="F4682" s="1" t="str">
        <f>TEXT(Sales_tbl[[#This Row],[Order Date]],"MMM")</f>
        <v>Nov</v>
      </c>
      <c r="G4682" s="1" t="str">
        <f>TEXT(Sales_tbl[[#This Row],[Order Date]],"YYY")</f>
        <v>2016</v>
      </c>
      <c r="H4682" t="s">
        <v>27</v>
      </c>
      <c r="I4682">
        <v>3</v>
      </c>
      <c r="J4682" s="4">
        <v>53.35</v>
      </c>
      <c r="K4682" s="4">
        <v>160.05000000000001</v>
      </c>
    </row>
    <row r="4683" spans="1:11" x14ac:dyDescent="0.25">
      <c r="A4683" t="s">
        <v>9</v>
      </c>
      <c r="B4683" t="s">
        <v>14</v>
      </c>
      <c r="C4683" t="s">
        <v>11</v>
      </c>
      <c r="D4683" t="s">
        <v>542</v>
      </c>
      <c r="E4683" s="1">
        <v>42700</v>
      </c>
      <c r="F4683" s="1" t="str">
        <f>TEXT(Sales_tbl[[#This Row],[Order Date]],"MMM")</f>
        <v>Nov</v>
      </c>
      <c r="G4683" s="1" t="str">
        <f>TEXT(Sales_tbl[[#This Row],[Order Date]],"YYY")</f>
        <v>2016</v>
      </c>
      <c r="H4683" t="s">
        <v>24</v>
      </c>
      <c r="I4683">
        <v>3</v>
      </c>
      <c r="J4683" s="4">
        <v>17.829999999999998</v>
      </c>
      <c r="K4683" s="4">
        <v>53.489999999999995</v>
      </c>
    </row>
    <row r="4684" spans="1:11" x14ac:dyDescent="0.25">
      <c r="A4684" t="s">
        <v>25</v>
      </c>
      <c r="B4684" t="s">
        <v>52</v>
      </c>
      <c r="C4684" t="s">
        <v>18</v>
      </c>
      <c r="D4684" t="s">
        <v>248</v>
      </c>
      <c r="E4684" s="1">
        <v>42700</v>
      </c>
      <c r="F4684" s="1" t="str">
        <f>TEXT(Sales_tbl[[#This Row],[Order Date]],"MMM")</f>
        <v>Nov</v>
      </c>
      <c r="G4684" s="1" t="str">
        <f>TEXT(Sales_tbl[[#This Row],[Order Date]],"YYY")</f>
        <v>2016</v>
      </c>
      <c r="H4684" t="s">
        <v>13</v>
      </c>
      <c r="I4684">
        <v>6</v>
      </c>
      <c r="J4684" s="4">
        <v>12.42</v>
      </c>
      <c r="K4684" s="4">
        <v>74.52</v>
      </c>
    </row>
    <row r="4685" spans="1:11" x14ac:dyDescent="0.25">
      <c r="A4685" t="s">
        <v>25</v>
      </c>
      <c r="B4685" t="s">
        <v>17</v>
      </c>
      <c r="C4685" t="s">
        <v>18</v>
      </c>
      <c r="D4685" t="s">
        <v>347</v>
      </c>
      <c r="E4685" s="1">
        <v>42700</v>
      </c>
      <c r="F4685" s="1" t="str">
        <f>TEXT(Sales_tbl[[#This Row],[Order Date]],"MMM")</f>
        <v>Nov</v>
      </c>
      <c r="G4685" s="1" t="str">
        <f>TEXT(Sales_tbl[[#This Row],[Order Date]],"YYY")</f>
        <v>2016</v>
      </c>
      <c r="H4685" t="s">
        <v>24</v>
      </c>
      <c r="I4685">
        <v>2</v>
      </c>
      <c r="J4685" s="4">
        <v>17.829999999999998</v>
      </c>
      <c r="K4685" s="4">
        <v>35.659999999999997</v>
      </c>
    </row>
    <row r="4686" spans="1:11" x14ac:dyDescent="0.25">
      <c r="A4686" t="s">
        <v>9</v>
      </c>
      <c r="B4686" t="s">
        <v>14</v>
      </c>
      <c r="C4686" t="s">
        <v>11</v>
      </c>
      <c r="D4686" t="s">
        <v>364</v>
      </c>
      <c r="E4686" s="1">
        <v>42700</v>
      </c>
      <c r="F4686" s="1" t="str">
        <f>TEXT(Sales_tbl[[#This Row],[Order Date]],"MMM")</f>
        <v>Nov</v>
      </c>
      <c r="G4686" s="1" t="str">
        <f>TEXT(Sales_tbl[[#This Row],[Order Date]],"YYY")</f>
        <v>2016</v>
      </c>
      <c r="H4686" t="s">
        <v>13</v>
      </c>
      <c r="I4686">
        <v>8</v>
      </c>
      <c r="J4686" s="4">
        <v>12.42</v>
      </c>
      <c r="K4686" s="4">
        <v>99.36</v>
      </c>
    </row>
    <row r="4687" spans="1:11" x14ac:dyDescent="0.25">
      <c r="A4687" t="s">
        <v>9</v>
      </c>
      <c r="B4687" t="s">
        <v>10</v>
      </c>
      <c r="C4687" t="s">
        <v>11</v>
      </c>
      <c r="D4687" t="s">
        <v>12</v>
      </c>
      <c r="E4687" s="1">
        <v>42700</v>
      </c>
      <c r="F4687" s="1" t="str">
        <f>TEXT(Sales_tbl[[#This Row],[Order Date]],"MMM")</f>
        <v>Nov</v>
      </c>
      <c r="G4687" s="1" t="str">
        <f>TEXT(Sales_tbl[[#This Row],[Order Date]],"YYY")</f>
        <v>2016</v>
      </c>
      <c r="H4687" t="s">
        <v>24</v>
      </c>
      <c r="I4687">
        <v>10</v>
      </c>
      <c r="J4687" s="4">
        <v>17.829999999999998</v>
      </c>
      <c r="K4687" s="4">
        <v>178.29999999999998</v>
      </c>
    </row>
    <row r="4688" spans="1:11" x14ac:dyDescent="0.25">
      <c r="A4688" t="s">
        <v>9</v>
      </c>
      <c r="B4688" t="s">
        <v>14</v>
      </c>
      <c r="C4688" t="s">
        <v>11</v>
      </c>
      <c r="D4688" t="s">
        <v>442</v>
      </c>
      <c r="E4688" s="1">
        <v>42700</v>
      </c>
      <c r="F4688" s="1" t="str">
        <f>TEXT(Sales_tbl[[#This Row],[Order Date]],"MMM")</f>
        <v>Nov</v>
      </c>
      <c r="G4688" s="1" t="str">
        <f>TEXT(Sales_tbl[[#This Row],[Order Date]],"YYY")</f>
        <v>2016</v>
      </c>
      <c r="H4688" t="s">
        <v>13</v>
      </c>
      <c r="I4688">
        <v>10</v>
      </c>
      <c r="J4688" s="4">
        <v>12.42</v>
      </c>
      <c r="K4688" s="4">
        <v>124.2</v>
      </c>
    </row>
    <row r="4689" spans="1:11" x14ac:dyDescent="0.25">
      <c r="A4689" t="s">
        <v>9</v>
      </c>
      <c r="B4689" t="s">
        <v>14</v>
      </c>
      <c r="C4689" t="s">
        <v>11</v>
      </c>
      <c r="D4689" t="s">
        <v>379</v>
      </c>
      <c r="E4689" s="1">
        <v>42701</v>
      </c>
      <c r="F4689" s="1" t="str">
        <f>TEXT(Sales_tbl[[#This Row],[Order Date]],"MMM")</f>
        <v>Nov</v>
      </c>
      <c r="G4689" s="1" t="str">
        <f>TEXT(Sales_tbl[[#This Row],[Order Date]],"YYY")</f>
        <v>2016</v>
      </c>
      <c r="H4689" t="s">
        <v>13</v>
      </c>
      <c r="I4689">
        <v>6</v>
      </c>
      <c r="J4689" s="4">
        <v>12.42</v>
      </c>
      <c r="K4689" s="4">
        <v>74.52</v>
      </c>
    </row>
    <row r="4690" spans="1:11" x14ac:dyDescent="0.25">
      <c r="A4690" t="s">
        <v>25</v>
      </c>
      <c r="B4690" t="s">
        <v>52</v>
      </c>
      <c r="C4690" t="s">
        <v>18</v>
      </c>
      <c r="D4690" t="s">
        <v>497</v>
      </c>
      <c r="E4690" s="1">
        <v>42701</v>
      </c>
      <c r="F4690" s="1" t="str">
        <f>TEXT(Sales_tbl[[#This Row],[Order Date]],"MMM")</f>
        <v>Nov</v>
      </c>
      <c r="G4690" s="1" t="str">
        <f>TEXT(Sales_tbl[[#This Row],[Order Date]],"YYY")</f>
        <v>2016</v>
      </c>
      <c r="H4690" t="s">
        <v>20</v>
      </c>
      <c r="I4690">
        <v>10</v>
      </c>
      <c r="J4690" s="4">
        <v>16.32</v>
      </c>
      <c r="K4690" s="4">
        <v>163.19999999999999</v>
      </c>
    </row>
    <row r="4691" spans="1:11" x14ac:dyDescent="0.25">
      <c r="A4691" t="s">
        <v>9</v>
      </c>
      <c r="B4691" t="s">
        <v>10</v>
      </c>
      <c r="C4691" t="s">
        <v>11</v>
      </c>
      <c r="D4691" t="s">
        <v>311</v>
      </c>
      <c r="E4691" s="1">
        <v>42701</v>
      </c>
      <c r="F4691" s="1" t="str">
        <f>TEXT(Sales_tbl[[#This Row],[Order Date]],"MMM")</f>
        <v>Nov</v>
      </c>
      <c r="G4691" s="1" t="str">
        <f>TEXT(Sales_tbl[[#This Row],[Order Date]],"YYY")</f>
        <v>2016</v>
      </c>
      <c r="H4691" t="s">
        <v>13</v>
      </c>
      <c r="I4691">
        <v>3</v>
      </c>
      <c r="J4691" s="4">
        <v>12.42</v>
      </c>
      <c r="K4691" s="4">
        <v>37.26</v>
      </c>
    </row>
    <row r="4692" spans="1:11" x14ac:dyDescent="0.25">
      <c r="A4692" t="s">
        <v>30</v>
      </c>
      <c r="B4692" t="s">
        <v>14</v>
      </c>
      <c r="C4692" t="s">
        <v>11</v>
      </c>
      <c r="D4692" t="s">
        <v>261</v>
      </c>
      <c r="E4692" s="1">
        <v>42701</v>
      </c>
      <c r="F4692" s="1" t="str">
        <f>TEXT(Sales_tbl[[#This Row],[Order Date]],"MMM")</f>
        <v>Nov</v>
      </c>
      <c r="G4692" s="1" t="str">
        <f>TEXT(Sales_tbl[[#This Row],[Order Date]],"YYY")</f>
        <v>2016</v>
      </c>
      <c r="H4692" t="s">
        <v>27</v>
      </c>
      <c r="I4692">
        <v>5</v>
      </c>
      <c r="J4692" s="4">
        <v>53.35</v>
      </c>
      <c r="K4692" s="4">
        <v>266.75</v>
      </c>
    </row>
    <row r="4693" spans="1:11" x14ac:dyDescent="0.25">
      <c r="A4693" t="s">
        <v>30</v>
      </c>
      <c r="B4693" t="s">
        <v>14</v>
      </c>
      <c r="C4693" t="s">
        <v>11</v>
      </c>
      <c r="D4693" t="s">
        <v>245</v>
      </c>
      <c r="E4693" s="1">
        <v>42701</v>
      </c>
      <c r="F4693" s="1" t="str">
        <f>TEXT(Sales_tbl[[#This Row],[Order Date]],"MMM")</f>
        <v>Nov</v>
      </c>
      <c r="G4693" s="1" t="str">
        <f>TEXT(Sales_tbl[[#This Row],[Order Date]],"YYY")</f>
        <v>2016</v>
      </c>
      <c r="H4693" t="s">
        <v>13</v>
      </c>
      <c r="I4693">
        <v>2</v>
      </c>
      <c r="J4693" s="4">
        <v>12.42</v>
      </c>
      <c r="K4693" s="4">
        <v>24.84</v>
      </c>
    </row>
    <row r="4694" spans="1:11" x14ac:dyDescent="0.25">
      <c r="A4694" t="s">
        <v>25</v>
      </c>
      <c r="B4694" t="s">
        <v>17</v>
      </c>
      <c r="C4694" t="s">
        <v>18</v>
      </c>
      <c r="D4694" t="s">
        <v>211</v>
      </c>
      <c r="E4694" s="1">
        <v>42701</v>
      </c>
      <c r="F4694" s="1" t="str">
        <f>TEXT(Sales_tbl[[#This Row],[Order Date]],"MMM")</f>
        <v>Nov</v>
      </c>
      <c r="G4694" s="1" t="str">
        <f>TEXT(Sales_tbl[[#This Row],[Order Date]],"YYY")</f>
        <v>2016</v>
      </c>
      <c r="H4694" t="s">
        <v>13</v>
      </c>
      <c r="I4694">
        <v>5</v>
      </c>
      <c r="J4694" s="4">
        <v>12.42</v>
      </c>
      <c r="K4694" s="4">
        <v>62.1</v>
      </c>
    </row>
    <row r="4695" spans="1:11" x14ac:dyDescent="0.25">
      <c r="A4695" t="s">
        <v>9</v>
      </c>
      <c r="B4695" t="s">
        <v>14</v>
      </c>
      <c r="C4695" t="s">
        <v>11</v>
      </c>
      <c r="D4695" t="s">
        <v>538</v>
      </c>
      <c r="E4695" s="1">
        <v>42701</v>
      </c>
      <c r="F4695" s="1" t="str">
        <f>TEXT(Sales_tbl[[#This Row],[Order Date]],"MMM")</f>
        <v>Nov</v>
      </c>
      <c r="G4695" s="1" t="str">
        <f>TEXT(Sales_tbl[[#This Row],[Order Date]],"YYY")</f>
        <v>2016</v>
      </c>
      <c r="H4695" t="s">
        <v>13</v>
      </c>
      <c r="I4695">
        <v>10</v>
      </c>
      <c r="J4695" s="4">
        <v>12.42</v>
      </c>
      <c r="K4695" s="4">
        <v>124.2</v>
      </c>
    </row>
    <row r="4696" spans="1:11" x14ac:dyDescent="0.25">
      <c r="A4696" t="s">
        <v>9</v>
      </c>
      <c r="B4696" t="s">
        <v>14</v>
      </c>
      <c r="C4696" t="s">
        <v>11</v>
      </c>
      <c r="D4696" t="s">
        <v>494</v>
      </c>
      <c r="E4696" s="1">
        <v>42701</v>
      </c>
      <c r="F4696" s="1" t="str">
        <f>TEXT(Sales_tbl[[#This Row],[Order Date]],"MMM")</f>
        <v>Nov</v>
      </c>
      <c r="G4696" s="1" t="str">
        <f>TEXT(Sales_tbl[[#This Row],[Order Date]],"YYY")</f>
        <v>2016</v>
      </c>
      <c r="H4696" t="s">
        <v>20</v>
      </c>
      <c r="I4696">
        <v>3</v>
      </c>
      <c r="J4696" s="4">
        <v>16.32</v>
      </c>
      <c r="K4696" s="4">
        <v>48.96</v>
      </c>
    </row>
    <row r="4697" spans="1:11" x14ac:dyDescent="0.25">
      <c r="A4697" t="s">
        <v>46</v>
      </c>
      <c r="B4697" t="s">
        <v>21</v>
      </c>
      <c r="C4697" t="s">
        <v>11</v>
      </c>
      <c r="D4697" t="s">
        <v>90</v>
      </c>
      <c r="E4697" s="1">
        <v>42701</v>
      </c>
      <c r="F4697" s="1" t="str">
        <f>TEXT(Sales_tbl[[#This Row],[Order Date]],"MMM")</f>
        <v>Nov</v>
      </c>
      <c r="G4697" s="1" t="str">
        <f>TEXT(Sales_tbl[[#This Row],[Order Date]],"YYY")</f>
        <v>2016</v>
      </c>
      <c r="H4697" t="s">
        <v>27</v>
      </c>
      <c r="I4697">
        <v>9</v>
      </c>
      <c r="J4697" s="4">
        <v>53.35</v>
      </c>
      <c r="K4697" s="4">
        <v>480.15000000000003</v>
      </c>
    </row>
    <row r="4698" spans="1:11" x14ac:dyDescent="0.25">
      <c r="A4698" t="s">
        <v>9</v>
      </c>
      <c r="B4698" t="s">
        <v>21</v>
      </c>
      <c r="C4698" t="s">
        <v>11</v>
      </c>
      <c r="D4698" t="s">
        <v>191</v>
      </c>
      <c r="E4698" s="1">
        <v>42701</v>
      </c>
      <c r="F4698" s="1" t="str">
        <f>TEXT(Sales_tbl[[#This Row],[Order Date]],"MMM")</f>
        <v>Nov</v>
      </c>
      <c r="G4698" s="1" t="str">
        <f>TEXT(Sales_tbl[[#This Row],[Order Date]],"YYY")</f>
        <v>2016</v>
      </c>
      <c r="H4698" t="s">
        <v>27</v>
      </c>
      <c r="I4698">
        <v>5</v>
      </c>
      <c r="J4698" s="4">
        <v>53.35</v>
      </c>
      <c r="K4698" s="4">
        <v>266.75</v>
      </c>
    </row>
    <row r="4699" spans="1:11" x14ac:dyDescent="0.25">
      <c r="A4699" t="s">
        <v>25</v>
      </c>
      <c r="B4699" t="s">
        <v>52</v>
      </c>
      <c r="C4699" t="s">
        <v>18</v>
      </c>
      <c r="D4699" t="s">
        <v>53</v>
      </c>
      <c r="E4699" s="1">
        <v>42701</v>
      </c>
      <c r="F4699" s="1" t="str">
        <f>TEXT(Sales_tbl[[#This Row],[Order Date]],"MMM")</f>
        <v>Nov</v>
      </c>
      <c r="G4699" s="1" t="str">
        <f>TEXT(Sales_tbl[[#This Row],[Order Date]],"YYY")</f>
        <v>2016</v>
      </c>
      <c r="H4699" t="s">
        <v>13</v>
      </c>
      <c r="I4699">
        <v>8</v>
      </c>
      <c r="J4699" s="4">
        <v>12.42</v>
      </c>
      <c r="K4699" s="4">
        <v>99.36</v>
      </c>
    </row>
    <row r="4700" spans="1:11" x14ac:dyDescent="0.25">
      <c r="A4700" t="s">
        <v>30</v>
      </c>
      <c r="B4700" t="s">
        <v>10</v>
      </c>
      <c r="C4700" t="s">
        <v>11</v>
      </c>
      <c r="D4700" t="s">
        <v>50</v>
      </c>
      <c r="E4700" s="1">
        <v>42701</v>
      </c>
      <c r="F4700" s="1" t="str">
        <f>TEXT(Sales_tbl[[#This Row],[Order Date]],"MMM")</f>
        <v>Nov</v>
      </c>
      <c r="G4700" s="1" t="str">
        <f>TEXT(Sales_tbl[[#This Row],[Order Date]],"YYY")</f>
        <v>2016</v>
      </c>
      <c r="H4700" t="s">
        <v>13</v>
      </c>
      <c r="I4700">
        <v>6</v>
      </c>
      <c r="J4700" s="4">
        <v>12.42</v>
      </c>
      <c r="K4700" s="4">
        <v>74.52</v>
      </c>
    </row>
    <row r="4701" spans="1:11" x14ac:dyDescent="0.25">
      <c r="A4701" t="s">
        <v>9</v>
      </c>
      <c r="B4701" t="s">
        <v>14</v>
      </c>
      <c r="C4701" t="s">
        <v>11</v>
      </c>
      <c r="D4701" t="s">
        <v>416</v>
      </c>
      <c r="E4701" s="1">
        <v>42701</v>
      </c>
      <c r="F4701" s="1" t="str">
        <f>TEXT(Sales_tbl[[#This Row],[Order Date]],"MMM")</f>
        <v>Nov</v>
      </c>
      <c r="G4701" s="1" t="str">
        <f>TEXT(Sales_tbl[[#This Row],[Order Date]],"YYY")</f>
        <v>2016</v>
      </c>
      <c r="H4701" t="s">
        <v>27</v>
      </c>
      <c r="I4701">
        <v>6</v>
      </c>
      <c r="J4701" s="4">
        <v>53.35</v>
      </c>
      <c r="K4701" s="4">
        <v>320.10000000000002</v>
      </c>
    </row>
    <row r="4702" spans="1:11" x14ac:dyDescent="0.25">
      <c r="A4702" t="s">
        <v>16</v>
      </c>
      <c r="B4702" t="s">
        <v>17</v>
      </c>
      <c r="C4702" t="s">
        <v>18</v>
      </c>
      <c r="D4702" t="s">
        <v>294</v>
      </c>
      <c r="E4702" s="1">
        <v>42701</v>
      </c>
      <c r="F4702" s="1" t="str">
        <f>TEXT(Sales_tbl[[#This Row],[Order Date]],"MMM")</f>
        <v>Nov</v>
      </c>
      <c r="G4702" s="1" t="str">
        <f>TEXT(Sales_tbl[[#This Row],[Order Date]],"YYY")</f>
        <v>2016</v>
      </c>
      <c r="H4702" t="s">
        <v>24</v>
      </c>
      <c r="I4702">
        <v>1</v>
      </c>
      <c r="J4702" s="4">
        <v>17.829999999999998</v>
      </c>
      <c r="K4702" s="4">
        <v>17.829999999999998</v>
      </c>
    </row>
    <row r="4703" spans="1:11" x14ac:dyDescent="0.25">
      <c r="A4703" t="s">
        <v>9</v>
      </c>
      <c r="B4703" t="s">
        <v>14</v>
      </c>
      <c r="C4703" t="s">
        <v>11</v>
      </c>
      <c r="D4703" t="s">
        <v>105</v>
      </c>
      <c r="E4703" s="1">
        <v>42701</v>
      </c>
      <c r="F4703" s="1" t="str">
        <f>TEXT(Sales_tbl[[#This Row],[Order Date]],"MMM")</f>
        <v>Nov</v>
      </c>
      <c r="G4703" s="1" t="str">
        <f>TEXT(Sales_tbl[[#This Row],[Order Date]],"YYY")</f>
        <v>2016</v>
      </c>
      <c r="H4703" t="s">
        <v>13</v>
      </c>
      <c r="I4703">
        <v>7</v>
      </c>
      <c r="J4703" s="4">
        <v>12.42</v>
      </c>
      <c r="K4703" s="4">
        <v>86.94</v>
      </c>
    </row>
    <row r="4704" spans="1:11" x14ac:dyDescent="0.25">
      <c r="A4704" t="s">
        <v>46</v>
      </c>
      <c r="B4704" t="s">
        <v>10</v>
      </c>
      <c r="C4704" t="s">
        <v>11</v>
      </c>
      <c r="D4704" t="s">
        <v>219</v>
      </c>
      <c r="E4704" s="1">
        <v>42701</v>
      </c>
      <c r="F4704" s="1" t="str">
        <f>TEXT(Sales_tbl[[#This Row],[Order Date]],"MMM")</f>
        <v>Nov</v>
      </c>
      <c r="G4704" s="1" t="str">
        <f>TEXT(Sales_tbl[[#This Row],[Order Date]],"YYY")</f>
        <v>2016</v>
      </c>
      <c r="H4704" t="s">
        <v>13</v>
      </c>
      <c r="I4704">
        <v>7</v>
      </c>
      <c r="J4704" s="4">
        <v>12.42</v>
      </c>
      <c r="K4704" s="4">
        <v>86.94</v>
      </c>
    </row>
    <row r="4705" spans="1:11" x14ac:dyDescent="0.25">
      <c r="A4705" t="s">
        <v>9</v>
      </c>
      <c r="B4705" t="s">
        <v>14</v>
      </c>
      <c r="C4705" t="s">
        <v>11</v>
      </c>
      <c r="D4705" t="s">
        <v>78</v>
      </c>
      <c r="E4705" s="1">
        <v>42701</v>
      </c>
      <c r="F4705" s="1" t="str">
        <f>TEXT(Sales_tbl[[#This Row],[Order Date]],"MMM")</f>
        <v>Nov</v>
      </c>
      <c r="G4705" s="1" t="str">
        <f>TEXT(Sales_tbl[[#This Row],[Order Date]],"YYY")</f>
        <v>2016</v>
      </c>
      <c r="H4705" t="s">
        <v>13</v>
      </c>
      <c r="I4705">
        <v>4</v>
      </c>
      <c r="J4705" s="4">
        <v>12.42</v>
      </c>
      <c r="K4705" s="4">
        <v>49.68</v>
      </c>
    </row>
    <row r="4706" spans="1:11" x14ac:dyDescent="0.25">
      <c r="A4706" t="s">
        <v>30</v>
      </c>
      <c r="B4706" t="s">
        <v>21</v>
      </c>
      <c r="C4706" t="s">
        <v>11</v>
      </c>
      <c r="D4706" t="s">
        <v>22</v>
      </c>
      <c r="E4706" s="1">
        <v>42701</v>
      </c>
      <c r="F4706" s="1" t="str">
        <f>TEXT(Sales_tbl[[#This Row],[Order Date]],"MMM")</f>
        <v>Nov</v>
      </c>
      <c r="G4706" s="1" t="str">
        <f>TEXT(Sales_tbl[[#This Row],[Order Date]],"YYY")</f>
        <v>2016</v>
      </c>
      <c r="H4706" t="s">
        <v>13</v>
      </c>
      <c r="I4706">
        <v>10</v>
      </c>
      <c r="J4706" s="4">
        <v>12.42</v>
      </c>
      <c r="K4706" s="4">
        <v>124.2</v>
      </c>
    </row>
    <row r="4707" spans="1:11" x14ac:dyDescent="0.25">
      <c r="A4707" t="s">
        <v>9</v>
      </c>
      <c r="B4707" t="s">
        <v>21</v>
      </c>
      <c r="C4707" t="s">
        <v>11</v>
      </c>
      <c r="D4707" t="s">
        <v>231</v>
      </c>
      <c r="E4707" s="1">
        <v>42701</v>
      </c>
      <c r="F4707" s="1" t="str">
        <f>TEXT(Sales_tbl[[#This Row],[Order Date]],"MMM")</f>
        <v>Nov</v>
      </c>
      <c r="G4707" s="1" t="str">
        <f>TEXT(Sales_tbl[[#This Row],[Order Date]],"YYY")</f>
        <v>2016</v>
      </c>
      <c r="H4707" t="s">
        <v>27</v>
      </c>
      <c r="I4707">
        <v>8</v>
      </c>
      <c r="J4707" s="4">
        <v>53.35</v>
      </c>
      <c r="K4707" s="4">
        <v>426.8</v>
      </c>
    </row>
    <row r="4708" spans="1:11" x14ac:dyDescent="0.25">
      <c r="A4708" t="s">
        <v>9</v>
      </c>
      <c r="B4708" t="s">
        <v>14</v>
      </c>
      <c r="C4708" t="s">
        <v>11</v>
      </c>
      <c r="D4708" t="s">
        <v>185</v>
      </c>
      <c r="E4708" s="1">
        <v>42701</v>
      </c>
      <c r="F4708" s="1" t="str">
        <f>TEXT(Sales_tbl[[#This Row],[Order Date]],"MMM")</f>
        <v>Nov</v>
      </c>
      <c r="G4708" s="1" t="str">
        <f>TEXT(Sales_tbl[[#This Row],[Order Date]],"YYY")</f>
        <v>2016</v>
      </c>
      <c r="H4708" t="s">
        <v>24</v>
      </c>
      <c r="I4708">
        <v>3</v>
      </c>
      <c r="J4708" s="4">
        <v>17.829999999999998</v>
      </c>
      <c r="K4708" s="4">
        <v>53.489999999999995</v>
      </c>
    </row>
    <row r="4709" spans="1:11" x14ac:dyDescent="0.25">
      <c r="A4709" t="s">
        <v>9</v>
      </c>
      <c r="B4709" t="s">
        <v>10</v>
      </c>
      <c r="C4709" t="s">
        <v>11</v>
      </c>
      <c r="D4709" t="s">
        <v>335</v>
      </c>
      <c r="E4709" s="1">
        <v>42701</v>
      </c>
      <c r="F4709" s="1" t="str">
        <f>TEXT(Sales_tbl[[#This Row],[Order Date]],"MMM")</f>
        <v>Nov</v>
      </c>
      <c r="G4709" s="1" t="str">
        <f>TEXT(Sales_tbl[[#This Row],[Order Date]],"YYY")</f>
        <v>2016</v>
      </c>
      <c r="H4709" t="s">
        <v>27</v>
      </c>
      <c r="I4709">
        <v>10</v>
      </c>
      <c r="J4709" s="4">
        <v>53.35</v>
      </c>
      <c r="K4709" s="4">
        <v>533.5</v>
      </c>
    </row>
    <row r="4710" spans="1:11" x14ac:dyDescent="0.25">
      <c r="A4710" t="s">
        <v>30</v>
      </c>
      <c r="B4710" t="s">
        <v>68</v>
      </c>
      <c r="C4710" t="s">
        <v>11</v>
      </c>
      <c r="D4710" t="s">
        <v>70</v>
      </c>
      <c r="E4710" s="1">
        <v>42701</v>
      </c>
      <c r="F4710" s="1" t="str">
        <f>TEXT(Sales_tbl[[#This Row],[Order Date]],"MMM")</f>
        <v>Nov</v>
      </c>
      <c r="G4710" s="1" t="str">
        <f>TEXT(Sales_tbl[[#This Row],[Order Date]],"YYY")</f>
        <v>2016</v>
      </c>
      <c r="H4710" t="s">
        <v>13</v>
      </c>
      <c r="I4710">
        <v>7</v>
      </c>
      <c r="J4710" s="4">
        <v>12.42</v>
      </c>
      <c r="K4710" s="4">
        <v>86.94</v>
      </c>
    </row>
    <row r="4711" spans="1:11" x14ac:dyDescent="0.25">
      <c r="A4711" t="s">
        <v>25</v>
      </c>
      <c r="B4711" t="s">
        <v>34</v>
      </c>
      <c r="C4711" t="s">
        <v>18</v>
      </c>
      <c r="D4711" t="s">
        <v>510</v>
      </c>
      <c r="E4711" s="1">
        <v>42701</v>
      </c>
      <c r="F4711" s="1" t="str">
        <f>TEXT(Sales_tbl[[#This Row],[Order Date]],"MMM")</f>
        <v>Nov</v>
      </c>
      <c r="G4711" s="1" t="str">
        <f>TEXT(Sales_tbl[[#This Row],[Order Date]],"YYY")</f>
        <v>2016</v>
      </c>
      <c r="H4711" t="s">
        <v>13</v>
      </c>
      <c r="I4711">
        <v>3</v>
      </c>
      <c r="J4711" s="4">
        <v>12.42</v>
      </c>
      <c r="K4711" s="4">
        <v>37.26</v>
      </c>
    </row>
    <row r="4712" spans="1:11" x14ac:dyDescent="0.25">
      <c r="A4712" t="s">
        <v>30</v>
      </c>
      <c r="B4712" t="s">
        <v>68</v>
      </c>
      <c r="C4712" t="s">
        <v>11</v>
      </c>
      <c r="D4712" t="s">
        <v>384</v>
      </c>
      <c r="E4712" s="1">
        <v>42702</v>
      </c>
      <c r="F4712" s="1" t="str">
        <f>TEXT(Sales_tbl[[#This Row],[Order Date]],"MMM")</f>
        <v>Nov</v>
      </c>
      <c r="G4712" s="1" t="str">
        <f>TEXT(Sales_tbl[[#This Row],[Order Date]],"YYY")</f>
        <v>2016</v>
      </c>
      <c r="H4712" t="s">
        <v>24</v>
      </c>
      <c r="I4712">
        <v>4</v>
      </c>
      <c r="J4712" s="4">
        <v>17.829999999999998</v>
      </c>
      <c r="K4712" s="4">
        <v>71.319999999999993</v>
      </c>
    </row>
    <row r="4713" spans="1:11" x14ac:dyDescent="0.25">
      <c r="A4713" t="s">
        <v>25</v>
      </c>
      <c r="B4713" t="s">
        <v>34</v>
      </c>
      <c r="C4713" t="s">
        <v>18</v>
      </c>
      <c r="D4713" t="s">
        <v>540</v>
      </c>
      <c r="E4713" s="1">
        <v>42702</v>
      </c>
      <c r="F4713" s="1" t="str">
        <f>TEXT(Sales_tbl[[#This Row],[Order Date]],"MMM")</f>
        <v>Nov</v>
      </c>
      <c r="G4713" s="1" t="str">
        <f>TEXT(Sales_tbl[[#This Row],[Order Date]],"YYY")</f>
        <v>2016</v>
      </c>
      <c r="H4713" t="s">
        <v>27</v>
      </c>
      <c r="I4713">
        <v>9</v>
      </c>
      <c r="J4713" s="4">
        <v>53.35</v>
      </c>
      <c r="K4713" s="4">
        <v>480.15000000000003</v>
      </c>
    </row>
    <row r="4714" spans="1:11" x14ac:dyDescent="0.25">
      <c r="A4714" t="s">
        <v>9</v>
      </c>
      <c r="B4714" t="s">
        <v>68</v>
      </c>
      <c r="C4714" t="s">
        <v>11</v>
      </c>
      <c r="D4714" t="s">
        <v>137</v>
      </c>
      <c r="E4714" s="1">
        <v>42702</v>
      </c>
      <c r="F4714" s="1" t="str">
        <f>TEXT(Sales_tbl[[#This Row],[Order Date]],"MMM")</f>
        <v>Nov</v>
      </c>
      <c r="G4714" s="1" t="str">
        <f>TEXT(Sales_tbl[[#This Row],[Order Date]],"YYY")</f>
        <v>2016</v>
      </c>
      <c r="H4714" t="s">
        <v>13</v>
      </c>
      <c r="I4714">
        <v>1</v>
      </c>
      <c r="J4714" s="4">
        <v>12.42</v>
      </c>
      <c r="K4714" s="4">
        <v>12.42</v>
      </c>
    </row>
    <row r="4715" spans="1:11" x14ac:dyDescent="0.25">
      <c r="A4715" t="s">
        <v>9</v>
      </c>
      <c r="B4715" t="s">
        <v>21</v>
      </c>
      <c r="C4715" t="s">
        <v>11</v>
      </c>
      <c r="D4715" t="s">
        <v>275</v>
      </c>
      <c r="E4715" s="1">
        <v>42702</v>
      </c>
      <c r="F4715" s="1" t="str">
        <f>TEXT(Sales_tbl[[#This Row],[Order Date]],"MMM")</f>
        <v>Nov</v>
      </c>
      <c r="G4715" s="1" t="str">
        <f>TEXT(Sales_tbl[[#This Row],[Order Date]],"YYY")</f>
        <v>2016</v>
      </c>
      <c r="H4715" t="s">
        <v>27</v>
      </c>
      <c r="I4715">
        <v>8</v>
      </c>
      <c r="J4715" s="4">
        <v>53.35</v>
      </c>
      <c r="K4715" s="4">
        <v>426.8</v>
      </c>
    </row>
    <row r="4716" spans="1:11" x14ac:dyDescent="0.25">
      <c r="A4716" t="s">
        <v>9</v>
      </c>
      <c r="B4716" t="s">
        <v>14</v>
      </c>
      <c r="C4716" t="s">
        <v>11</v>
      </c>
      <c r="D4716" t="s">
        <v>552</v>
      </c>
      <c r="E4716" s="1">
        <v>42702</v>
      </c>
      <c r="F4716" s="1" t="str">
        <f>TEXT(Sales_tbl[[#This Row],[Order Date]],"MMM")</f>
        <v>Nov</v>
      </c>
      <c r="G4716" s="1" t="str">
        <f>TEXT(Sales_tbl[[#This Row],[Order Date]],"YYY")</f>
        <v>2016</v>
      </c>
      <c r="H4716" t="s">
        <v>13</v>
      </c>
      <c r="I4716">
        <v>3</v>
      </c>
      <c r="J4716" s="4">
        <v>12.42</v>
      </c>
      <c r="K4716" s="4">
        <v>37.26</v>
      </c>
    </row>
    <row r="4717" spans="1:11" x14ac:dyDescent="0.25">
      <c r="A4717" t="s">
        <v>25</v>
      </c>
      <c r="B4717" t="s">
        <v>34</v>
      </c>
      <c r="C4717" t="s">
        <v>18</v>
      </c>
      <c r="D4717" t="s">
        <v>131</v>
      </c>
      <c r="E4717" s="1">
        <v>42702</v>
      </c>
      <c r="F4717" s="1" t="str">
        <f>TEXT(Sales_tbl[[#This Row],[Order Date]],"MMM")</f>
        <v>Nov</v>
      </c>
      <c r="G4717" s="1" t="str">
        <f>TEXT(Sales_tbl[[#This Row],[Order Date]],"YYY")</f>
        <v>2016</v>
      </c>
      <c r="H4717" t="s">
        <v>27</v>
      </c>
      <c r="I4717">
        <v>8</v>
      </c>
      <c r="J4717" s="4">
        <v>53.35</v>
      </c>
      <c r="K4717" s="4">
        <v>426.8</v>
      </c>
    </row>
    <row r="4718" spans="1:11" x14ac:dyDescent="0.25">
      <c r="A4718" t="s">
        <v>25</v>
      </c>
      <c r="B4718" t="s">
        <v>52</v>
      </c>
      <c r="C4718" t="s">
        <v>18</v>
      </c>
      <c r="D4718" t="s">
        <v>53</v>
      </c>
      <c r="E4718" s="1">
        <v>42702</v>
      </c>
      <c r="F4718" s="1" t="str">
        <f>TEXT(Sales_tbl[[#This Row],[Order Date]],"MMM")</f>
        <v>Nov</v>
      </c>
      <c r="G4718" s="1" t="str">
        <f>TEXT(Sales_tbl[[#This Row],[Order Date]],"YYY")</f>
        <v>2016</v>
      </c>
      <c r="H4718" t="s">
        <v>24</v>
      </c>
      <c r="I4718">
        <v>2</v>
      </c>
      <c r="J4718" s="4">
        <v>17.829999999999998</v>
      </c>
      <c r="K4718" s="4">
        <v>35.659999999999997</v>
      </c>
    </row>
    <row r="4719" spans="1:11" x14ac:dyDescent="0.25">
      <c r="A4719" t="s">
        <v>25</v>
      </c>
      <c r="B4719" t="s">
        <v>52</v>
      </c>
      <c r="C4719" t="s">
        <v>18</v>
      </c>
      <c r="D4719" t="s">
        <v>107</v>
      </c>
      <c r="E4719" s="1">
        <v>42702</v>
      </c>
      <c r="F4719" s="1" t="str">
        <f>TEXT(Sales_tbl[[#This Row],[Order Date]],"MMM")</f>
        <v>Nov</v>
      </c>
      <c r="G4719" s="1" t="str">
        <f>TEXT(Sales_tbl[[#This Row],[Order Date]],"YYY")</f>
        <v>2016</v>
      </c>
      <c r="H4719" t="s">
        <v>13</v>
      </c>
      <c r="I4719">
        <v>4</v>
      </c>
      <c r="J4719" s="4">
        <v>12.42</v>
      </c>
      <c r="K4719" s="4">
        <v>49.68</v>
      </c>
    </row>
    <row r="4720" spans="1:11" x14ac:dyDescent="0.25">
      <c r="A4720" t="s">
        <v>46</v>
      </c>
      <c r="B4720" t="s">
        <v>21</v>
      </c>
      <c r="C4720" t="s">
        <v>11</v>
      </c>
      <c r="D4720" t="s">
        <v>378</v>
      </c>
      <c r="E4720" s="1">
        <v>42702</v>
      </c>
      <c r="F4720" s="1" t="str">
        <f>TEXT(Sales_tbl[[#This Row],[Order Date]],"MMM")</f>
        <v>Nov</v>
      </c>
      <c r="G4720" s="1" t="str">
        <f>TEXT(Sales_tbl[[#This Row],[Order Date]],"YYY")</f>
        <v>2016</v>
      </c>
      <c r="H4720" t="s">
        <v>13</v>
      </c>
      <c r="I4720">
        <v>1</v>
      </c>
      <c r="J4720" s="4">
        <v>12.42</v>
      </c>
      <c r="K4720" s="4">
        <v>12.42</v>
      </c>
    </row>
    <row r="4721" spans="1:11" x14ac:dyDescent="0.25">
      <c r="A4721" t="s">
        <v>9</v>
      </c>
      <c r="B4721" t="s">
        <v>21</v>
      </c>
      <c r="C4721" t="s">
        <v>11</v>
      </c>
      <c r="D4721" t="s">
        <v>64</v>
      </c>
      <c r="E4721" s="1">
        <v>42702</v>
      </c>
      <c r="F4721" s="1" t="str">
        <f>TEXT(Sales_tbl[[#This Row],[Order Date]],"MMM")</f>
        <v>Nov</v>
      </c>
      <c r="G4721" s="1" t="str">
        <f>TEXT(Sales_tbl[[#This Row],[Order Date]],"YYY")</f>
        <v>2016</v>
      </c>
      <c r="H4721" t="s">
        <v>24</v>
      </c>
      <c r="I4721">
        <v>1</v>
      </c>
      <c r="J4721" s="4">
        <v>17.829999999999998</v>
      </c>
      <c r="K4721" s="4">
        <v>17.829999999999998</v>
      </c>
    </row>
    <row r="4722" spans="1:11" x14ac:dyDescent="0.25">
      <c r="A4722" t="s">
        <v>46</v>
      </c>
      <c r="B4722" t="s">
        <v>68</v>
      </c>
      <c r="C4722" t="s">
        <v>11</v>
      </c>
      <c r="D4722" t="s">
        <v>445</v>
      </c>
      <c r="E4722" s="1">
        <v>42702</v>
      </c>
      <c r="F4722" s="1" t="str">
        <f>TEXT(Sales_tbl[[#This Row],[Order Date]],"MMM")</f>
        <v>Nov</v>
      </c>
      <c r="G4722" s="1" t="str">
        <f>TEXT(Sales_tbl[[#This Row],[Order Date]],"YYY")</f>
        <v>2016</v>
      </c>
      <c r="H4722" t="s">
        <v>27</v>
      </c>
      <c r="I4722">
        <v>10</v>
      </c>
      <c r="J4722" s="4">
        <v>53.35</v>
      </c>
      <c r="K4722" s="4">
        <v>533.5</v>
      </c>
    </row>
    <row r="4723" spans="1:11" x14ac:dyDescent="0.25">
      <c r="A4723" t="s">
        <v>9</v>
      </c>
      <c r="B4723" t="s">
        <v>10</v>
      </c>
      <c r="C4723" t="s">
        <v>11</v>
      </c>
      <c r="D4723" t="s">
        <v>149</v>
      </c>
      <c r="E4723" s="1">
        <v>42702</v>
      </c>
      <c r="F4723" s="1" t="str">
        <f>TEXT(Sales_tbl[[#This Row],[Order Date]],"MMM")</f>
        <v>Nov</v>
      </c>
      <c r="G4723" s="1" t="str">
        <f>TEXT(Sales_tbl[[#This Row],[Order Date]],"YYY")</f>
        <v>2016</v>
      </c>
      <c r="H4723" t="s">
        <v>13</v>
      </c>
      <c r="I4723">
        <v>1</v>
      </c>
      <c r="J4723" s="4">
        <v>12.42</v>
      </c>
      <c r="K4723" s="4">
        <v>12.42</v>
      </c>
    </row>
    <row r="4724" spans="1:11" x14ac:dyDescent="0.25">
      <c r="A4724" t="s">
        <v>30</v>
      </c>
      <c r="B4724" t="s">
        <v>10</v>
      </c>
      <c r="C4724" t="s">
        <v>11</v>
      </c>
      <c r="D4724" t="s">
        <v>279</v>
      </c>
      <c r="E4724" s="1">
        <v>42702</v>
      </c>
      <c r="F4724" s="1" t="str">
        <f>TEXT(Sales_tbl[[#This Row],[Order Date]],"MMM")</f>
        <v>Nov</v>
      </c>
      <c r="G4724" s="1" t="str">
        <f>TEXT(Sales_tbl[[#This Row],[Order Date]],"YYY")</f>
        <v>2016</v>
      </c>
      <c r="H4724" t="s">
        <v>24</v>
      </c>
      <c r="I4724">
        <v>3</v>
      </c>
      <c r="J4724" s="4">
        <v>17.829999999999998</v>
      </c>
      <c r="K4724" s="4">
        <v>53.489999999999995</v>
      </c>
    </row>
    <row r="4725" spans="1:11" x14ac:dyDescent="0.25">
      <c r="A4725" t="s">
        <v>25</v>
      </c>
      <c r="B4725" t="s">
        <v>34</v>
      </c>
      <c r="C4725" t="s">
        <v>18</v>
      </c>
      <c r="D4725" t="s">
        <v>371</v>
      </c>
      <c r="E4725" s="1">
        <v>42702</v>
      </c>
      <c r="F4725" s="1" t="str">
        <f>TEXT(Sales_tbl[[#This Row],[Order Date]],"MMM")</f>
        <v>Nov</v>
      </c>
      <c r="G4725" s="1" t="str">
        <f>TEXT(Sales_tbl[[#This Row],[Order Date]],"YYY")</f>
        <v>2016</v>
      </c>
      <c r="H4725" t="s">
        <v>27</v>
      </c>
      <c r="I4725">
        <v>6</v>
      </c>
      <c r="J4725" s="4">
        <v>53.35</v>
      </c>
      <c r="K4725" s="4">
        <v>320.10000000000002</v>
      </c>
    </row>
    <row r="4726" spans="1:11" x14ac:dyDescent="0.25">
      <c r="A4726" t="s">
        <v>16</v>
      </c>
      <c r="B4726" t="s">
        <v>52</v>
      </c>
      <c r="C4726" t="s">
        <v>18</v>
      </c>
      <c r="D4726" t="s">
        <v>507</v>
      </c>
      <c r="E4726" s="1">
        <v>42702</v>
      </c>
      <c r="F4726" s="1" t="str">
        <f>TEXT(Sales_tbl[[#This Row],[Order Date]],"MMM")</f>
        <v>Nov</v>
      </c>
      <c r="G4726" s="1" t="str">
        <f>TEXT(Sales_tbl[[#This Row],[Order Date]],"YYY")</f>
        <v>2016</v>
      </c>
      <c r="H4726" t="s">
        <v>13</v>
      </c>
      <c r="I4726">
        <v>7</v>
      </c>
      <c r="J4726" s="4">
        <v>12.42</v>
      </c>
      <c r="K4726" s="4">
        <v>86.94</v>
      </c>
    </row>
    <row r="4727" spans="1:11" x14ac:dyDescent="0.25">
      <c r="A4727" t="s">
        <v>30</v>
      </c>
      <c r="B4727" t="s">
        <v>14</v>
      </c>
      <c r="C4727" t="s">
        <v>11</v>
      </c>
      <c r="D4727" t="s">
        <v>538</v>
      </c>
      <c r="E4727" s="1">
        <v>42702</v>
      </c>
      <c r="F4727" s="1" t="str">
        <f>TEXT(Sales_tbl[[#This Row],[Order Date]],"MMM")</f>
        <v>Nov</v>
      </c>
      <c r="G4727" s="1" t="str">
        <f>TEXT(Sales_tbl[[#This Row],[Order Date]],"YYY")</f>
        <v>2016</v>
      </c>
      <c r="H4727" t="s">
        <v>27</v>
      </c>
      <c r="I4727">
        <v>7</v>
      </c>
      <c r="J4727" s="4">
        <v>53.35</v>
      </c>
      <c r="K4727" s="4">
        <v>373.45</v>
      </c>
    </row>
    <row r="4728" spans="1:11" x14ac:dyDescent="0.25">
      <c r="A4728" t="s">
        <v>9</v>
      </c>
      <c r="B4728" t="s">
        <v>10</v>
      </c>
      <c r="C4728" t="s">
        <v>11</v>
      </c>
      <c r="D4728" t="s">
        <v>44</v>
      </c>
      <c r="E4728" s="1">
        <v>42702</v>
      </c>
      <c r="F4728" s="1" t="str">
        <f>TEXT(Sales_tbl[[#This Row],[Order Date]],"MMM")</f>
        <v>Nov</v>
      </c>
      <c r="G4728" s="1" t="str">
        <f>TEXT(Sales_tbl[[#This Row],[Order Date]],"YYY")</f>
        <v>2016</v>
      </c>
      <c r="H4728" t="s">
        <v>24</v>
      </c>
      <c r="I4728">
        <v>9</v>
      </c>
      <c r="J4728" s="4">
        <v>17.829999999999998</v>
      </c>
      <c r="K4728" s="4">
        <v>160.46999999999997</v>
      </c>
    </row>
    <row r="4729" spans="1:11" x14ac:dyDescent="0.25">
      <c r="A4729" t="s">
        <v>16</v>
      </c>
      <c r="B4729" t="s">
        <v>52</v>
      </c>
      <c r="C4729" t="s">
        <v>18</v>
      </c>
      <c r="D4729" t="s">
        <v>272</v>
      </c>
      <c r="E4729" s="1">
        <v>42702</v>
      </c>
      <c r="F4729" s="1" t="str">
        <f>TEXT(Sales_tbl[[#This Row],[Order Date]],"MMM")</f>
        <v>Nov</v>
      </c>
      <c r="G4729" s="1" t="str">
        <f>TEXT(Sales_tbl[[#This Row],[Order Date]],"YYY")</f>
        <v>2016</v>
      </c>
      <c r="H4729" t="s">
        <v>13</v>
      </c>
      <c r="I4729">
        <v>2</v>
      </c>
      <c r="J4729" s="4">
        <v>12.42</v>
      </c>
      <c r="K4729" s="4">
        <v>24.84</v>
      </c>
    </row>
    <row r="4730" spans="1:11" x14ac:dyDescent="0.25">
      <c r="A4730" t="s">
        <v>30</v>
      </c>
      <c r="B4730" t="s">
        <v>10</v>
      </c>
      <c r="C4730" t="s">
        <v>11</v>
      </c>
      <c r="D4730" t="s">
        <v>363</v>
      </c>
      <c r="E4730" s="1">
        <v>42702</v>
      </c>
      <c r="F4730" s="1" t="str">
        <f>TEXT(Sales_tbl[[#This Row],[Order Date]],"MMM")</f>
        <v>Nov</v>
      </c>
      <c r="G4730" s="1" t="str">
        <f>TEXT(Sales_tbl[[#This Row],[Order Date]],"YYY")</f>
        <v>2016</v>
      </c>
      <c r="H4730" t="s">
        <v>13</v>
      </c>
      <c r="I4730">
        <v>6</v>
      </c>
      <c r="J4730" s="4">
        <v>12.42</v>
      </c>
      <c r="K4730" s="4">
        <v>74.52</v>
      </c>
    </row>
    <row r="4731" spans="1:11" x14ac:dyDescent="0.25">
      <c r="A4731" t="s">
        <v>9</v>
      </c>
      <c r="B4731" t="s">
        <v>10</v>
      </c>
      <c r="C4731" t="s">
        <v>11</v>
      </c>
      <c r="D4731" t="s">
        <v>36</v>
      </c>
      <c r="E4731" s="1">
        <v>42702</v>
      </c>
      <c r="F4731" s="1" t="str">
        <f>TEXT(Sales_tbl[[#This Row],[Order Date]],"MMM")</f>
        <v>Nov</v>
      </c>
      <c r="G4731" s="1" t="str">
        <f>TEXT(Sales_tbl[[#This Row],[Order Date]],"YYY")</f>
        <v>2016</v>
      </c>
      <c r="H4731" t="s">
        <v>20</v>
      </c>
      <c r="I4731">
        <v>10</v>
      </c>
      <c r="J4731" s="4">
        <v>16.32</v>
      </c>
      <c r="K4731" s="4">
        <v>163.19999999999999</v>
      </c>
    </row>
    <row r="4732" spans="1:11" x14ac:dyDescent="0.25">
      <c r="A4732" t="s">
        <v>25</v>
      </c>
      <c r="B4732" t="s">
        <v>17</v>
      </c>
      <c r="C4732" t="s">
        <v>18</v>
      </c>
      <c r="D4732" t="s">
        <v>503</v>
      </c>
      <c r="E4732" s="1">
        <v>42702</v>
      </c>
      <c r="F4732" s="1" t="str">
        <f>TEXT(Sales_tbl[[#This Row],[Order Date]],"MMM")</f>
        <v>Nov</v>
      </c>
      <c r="G4732" s="1" t="str">
        <f>TEXT(Sales_tbl[[#This Row],[Order Date]],"YYY")</f>
        <v>2016</v>
      </c>
      <c r="H4732" t="s">
        <v>27</v>
      </c>
      <c r="I4732">
        <v>3</v>
      </c>
      <c r="J4732" s="4">
        <v>53.35</v>
      </c>
      <c r="K4732" s="4">
        <v>160.05000000000001</v>
      </c>
    </row>
    <row r="4733" spans="1:11" x14ac:dyDescent="0.25">
      <c r="A4733" t="s">
        <v>9</v>
      </c>
      <c r="B4733" t="s">
        <v>10</v>
      </c>
      <c r="C4733" t="s">
        <v>11</v>
      </c>
      <c r="D4733" t="s">
        <v>463</v>
      </c>
      <c r="E4733" s="1">
        <v>42702</v>
      </c>
      <c r="F4733" s="1" t="str">
        <f>TEXT(Sales_tbl[[#This Row],[Order Date]],"MMM")</f>
        <v>Nov</v>
      </c>
      <c r="G4733" s="1" t="str">
        <f>TEXT(Sales_tbl[[#This Row],[Order Date]],"YYY")</f>
        <v>2016</v>
      </c>
      <c r="H4733" t="s">
        <v>13</v>
      </c>
      <c r="I4733">
        <v>9</v>
      </c>
      <c r="J4733" s="4">
        <v>12.42</v>
      </c>
      <c r="K4733" s="4">
        <v>111.78</v>
      </c>
    </row>
    <row r="4734" spans="1:11" x14ac:dyDescent="0.25">
      <c r="A4734" t="s">
        <v>9</v>
      </c>
      <c r="B4734" t="s">
        <v>14</v>
      </c>
      <c r="C4734" t="s">
        <v>11</v>
      </c>
      <c r="D4734" t="s">
        <v>545</v>
      </c>
      <c r="E4734" s="1">
        <v>42702</v>
      </c>
      <c r="F4734" s="1" t="str">
        <f>TEXT(Sales_tbl[[#This Row],[Order Date]],"MMM")</f>
        <v>Nov</v>
      </c>
      <c r="G4734" s="1" t="str">
        <f>TEXT(Sales_tbl[[#This Row],[Order Date]],"YYY")</f>
        <v>2016</v>
      </c>
      <c r="H4734" t="s">
        <v>24</v>
      </c>
      <c r="I4734">
        <v>4</v>
      </c>
      <c r="J4734" s="4">
        <v>17.829999999999998</v>
      </c>
      <c r="K4734" s="4">
        <v>71.319999999999993</v>
      </c>
    </row>
    <row r="4735" spans="1:11" x14ac:dyDescent="0.25">
      <c r="A4735" t="s">
        <v>9</v>
      </c>
      <c r="B4735" t="s">
        <v>14</v>
      </c>
      <c r="C4735" t="s">
        <v>11</v>
      </c>
      <c r="D4735" t="s">
        <v>180</v>
      </c>
      <c r="E4735" s="1">
        <v>42703</v>
      </c>
      <c r="F4735" s="1" t="str">
        <f>TEXT(Sales_tbl[[#This Row],[Order Date]],"MMM")</f>
        <v>Nov</v>
      </c>
      <c r="G4735" s="1" t="str">
        <f>TEXT(Sales_tbl[[#This Row],[Order Date]],"YYY")</f>
        <v>2016</v>
      </c>
      <c r="H4735" t="s">
        <v>27</v>
      </c>
      <c r="I4735">
        <v>2</v>
      </c>
      <c r="J4735" s="4">
        <v>53.35</v>
      </c>
      <c r="K4735" s="4">
        <v>106.7</v>
      </c>
    </row>
    <row r="4736" spans="1:11" x14ac:dyDescent="0.25">
      <c r="A4736" t="s">
        <v>25</v>
      </c>
      <c r="B4736" t="s">
        <v>34</v>
      </c>
      <c r="C4736" t="s">
        <v>18</v>
      </c>
      <c r="D4736" t="s">
        <v>396</v>
      </c>
      <c r="E4736" s="1">
        <v>42703</v>
      </c>
      <c r="F4736" s="1" t="str">
        <f>TEXT(Sales_tbl[[#This Row],[Order Date]],"MMM")</f>
        <v>Nov</v>
      </c>
      <c r="G4736" s="1" t="str">
        <f>TEXT(Sales_tbl[[#This Row],[Order Date]],"YYY")</f>
        <v>2016</v>
      </c>
      <c r="H4736" t="s">
        <v>27</v>
      </c>
      <c r="I4736">
        <v>10</v>
      </c>
      <c r="J4736" s="4">
        <v>53.35</v>
      </c>
      <c r="K4736" s="4">
        <v>533.5</v>
      </c>
    </row>
    <row r="4737" spans="1:11" x14ac:dyDescent="0.25">
      <c r="A4737" t="s">
        <v>9</v>
      </c>
      <c r="B4737" t="s">
        <v>14</v>
      </c>
      <c r="C4737" t="s">
        <v>11</v>
      </c>
      <c r="D4737" t="s">
        <v>345</v>
      </c>
      <c r="E4737" s="1">
        <v>42703</v>
      </c>
      <c r="F4737" s="1" t="str">
        <f>TEXT(Sales_tbl[[#This Row],[Order Date]],"MMM")</f>
        <v>Nov</v>
      </c>
      <c r="G4737" s="1" t="str">
        <f>TEXT(Sales_tbl[[#This Row],[Order Date]],"YYY")</f>
        <v>2016</v>
      </c>
      <c r="H4737" t="s">
        <v>13</v>
      </c>
      <c r="I4737">
        <v>5</v>
      </c>
      <c r="J4737" s="4">
        <v>12.42</v>
      </c>
      <c r="K4737" s="4">
        <v>62.1</v>
      </c>
    </row>
    <row r="4738" spans="1:11" x14ac:dyDescent="0.25">
      <c r="A4738" t="s">
        <v>9</v>
      </c>
      <c r="B4738" t="s">
        <v>10</v>
      </c>
      <c r="C4738" t="s">
        <v>11</v>
      </c>
      <c r="D4738" t="s">
        <v>65</v>
      </c>
      <c r="E4738" s="1">
        <v>42703</v>
      </c>
      <c r="F4738" s="1" t="str">
        <f>TEXT(Sales_tbl[[#This Row],[Order Date]],"MMM")</f>
        <v>Nov</v>
      </c>
      <c r="G4738" s="1" t="str">
        <f>TEXT(Sales_tbl[[#This Row],[Order Date]],"YYY")</f>
        <v>2016</v>
      </c>
      <c r="H4738" t="s">
        <v>13</v>
      </c>
      <c r="I4738">
        <v>2</v>
      </c>
      <c r="J4738" s="4">
        <v>12.42</v>
      </c>
      <c r="K4738" s="4">
        <v>24.84</v>
      </c>
    </row>
    <row r="4739" spans="1:11" x14ac:dyDescent="0.25">
      <c r="A4739" t="s">
        <v>16</v>
      </c>
      <c r="B4739" t="s">
        <v>52</v>
      </c>
      <c r="C4739" t="s">
        <v>18</v>
      </c>
      <c r="D4739" t="s">
        <v>110</v>
      </c>
      <c r="E4739" s="1">
        <v>42703</v>
      </c>
      <c r="F4739" s="1" t="str">
        <f>TEXT(Sales_tbl[[#This Row],[Order Date]],"MMM")</f>
        <v>Nov</v>
      </c>
      <c r="G4739" s="1" t="str">
        <f>TEXT(Sales_tbl[[#This Row],[Order Date]],"YYY")</f>
        <v>2016</v>
      </c>
      <c r="H4739" t="s">
        <v>24</v>
      </c>
      <c r="I4739">
        <v>5</v>
      </c>
      <c r="J4739" s="4">
        <v>17.829999999999998</v>
      </c>
      <c r="K4739" s="4">
        <v>89.149999999999991</v>
      </c>
    </row>
    <row r="4740" spans="1:11" x14ac:dyDescent="0.25">
      <c r="A4740" t="s">
        <v>9</v>
      </c>
      <c r="B4740" t="s">
        <v>14</v>
      </c>
      <c r="C4740" t="s">
        <v>11</v>
      </c>
      <c r="D4740" t="s">
        <v>412</v>
      </c>
      <c r="E4740" s="1">
        <v>42703</v>
      </c>
      <c r="F4740" s="1" t="str">
        <f>TEXT(Sales_tbl[[#This Row],[Order Date]],"MMM")</f>
        <v>Nov</v>
      </c>
      <c r="G4740" s="1" t="str">
        <f>TEXT(Sales_tbl[[#This Row],[Order Date]],"YYY")</f>
        <v>2016</v>
      </c>
      <c r="H4740" t="s">
        <v>13</v>
      </c>
      <c r="I4740">
        <v>3</v>
      </c>
      <c r="J4740" s="4">
        <v>12.42</v>
      </c>
      <c r="K4740" s="4">
        <v>37.26</v>
      </c>
    </row>
    <row r="4741" spans="1:11" x14ac:dyDescent="0.25">
      <c r="A4741" t="s">
        <v>9</v>
      </c>
      <c r="B4741" t="s">
        <v>14</v>
      </c>
      <c r="C4741" t="s">
        <v>11</v>
      </c>
      <c r="D4741" t="s">
        <v>135</v>
      </c>
      <c r="E4741" s="1">
        <v>42703</v>
      </c>
      <c r="F4741" s="1" t="str">
        <f>TEXT(Sales_tbl[[#This Row],[Order Date]],"MMM")</f>
        <v>Nov</v>
      </c>
      <c r="G4741" s="1" t="str">
        <f>TEXT(Sales_tbl[[#This Row],[Order Date]],"YYY")</f>
        <v>2016</v>
      </c>
      <c r="H4741" t="s">
        <v>20</v>
      </c>
      <c r="I4741">
        <v>10</v>
      </c>
      <c r="J4741" s="4">
        <v>16.32</v>
      </c>
      <c r="K4741" s="4">
        <v>163.19999999999999</v>
      </c>
    </row>
    <row r="4742" spans="1:11" x14ac:dyDescent="0.25">
      <c r="A4742" t="s">
        <v>30</v>
      </c>
      <c r="B4742" t="s">
        <v>68</v>
      </c>
      <c r="C4742" t="s">
        <v>11</v>
      </c>
      <c r="D4742" t="s">
        <v>79</v>
      </c>
      <c r="E4742" s="1">
        <v>42703</v>
      </c>
      <c r="F4742" s="1" t="str">
        <f>TEXT(Sales_tbl[[#This Row],[Order Date]],"MMM")</f>
        <v>Nov</v>
      </c>
      <c r="G4742" s="1" t="str">
        <f>TEXT(Sales_tbl[[#This Row],[Order Date]],"YYY")</f>
        <v>2016</v>
      </c>
      <c r="H4742" t="s">
        <v>13</v>
      </c>
      <c r="I4742">
        <v>6</v>
      </c>
      <c r="J4742" s="4">
        <v>12.42</v>
      </c>
      <c r="K4742" s="4">
        <v>74.52</v>
      </c>
    </row>
    <row r="4743" spans="1:11" x14ac:dyDescent="0.25">
      <c r="A4743" t="s">
        <v>9</v>
      </c>
      <c r="B4743" t="s">
        <v>21</v>
      </c>
      <c r="C4743" t="s">
        <v>11</v>
      </c>
      <c r="D4743" t="s">
        <v>291</v>
      </c>
      <c r="E4743" s="1">
        <v>42703</v>
      </c>
      <c r="F4743" s="1" t="str">
        <f>TEXT(Sales_tbl[[#This Row],[Order Date]],"MMM")</f>
        <v>Nov</v>
      </c>
      <c r="G4743" s="1" t="str">
        <f>TEXT(Sales_tbl[[#This Row],[Order Date]],"YYY")</f>
        <v>2016</v>
      </c>
      <c r="H4743" t="s">
        <v>27</v>
      </c>
      <c r="I4743">
        <v>7</v>
      </c>
      <c r="J4743" s="4">
        <v>53.35</v>
      </c>
      <c r="K4743" s="4">
        <v>373.45</v>
      </c>
    </row>
    <row r="4744" spans="1:11" x14ac:dyDescent="0.25">
      <c r="A4744" t="s">
        <v>25</v>
      </c>
      <c r="B4744" t="s">
        <v>34</v>
      </c>
      <c r="C4744" t="s">
        <v>18</v>
      </c>
      <c r="D4744" t="s">
        <v>164</v>
      </c>
      <c r="E4744" s="1">
        <v>42703</v>
      </c>
      <c r="F4744" s="1" t="str">
        <f>TEXT(Sales_tbl[[#This Row],[Order Date]],"MMM")</f>
        <v>Nov</v>
      </c>
      <c r="G4744" s="1" t="str">
        <f>TEXT(Sales_tbl[[#This Row],[Order Date]],"YYY")</f>
        <v>2016</v>
      </c>
      <c r="H4744" t="s">
        <v>27</v>
      </c>
      <c r="I4744">
        <v>7</v>
      </c>
      <c r="J4744" s="4">
        <v>53.35</v>
      </c>
      <c r="K4744" s="4">
        <v>373.45</v>
      </c>
    </row>
    <row r="4745" spans="1:11" x14ac:dyDescent="0.25">
      <c r="A4745" t="s">
        <v>30</v>
      </c>
      <c r="B4745" t="s">
        <v>14</v>
      </c>
      <c r="C4745" t="s">
        <v>11</v>
      </c>
      <c r="D4745" t="s">
        <v>281</v>
      </c>
      <c r="E4745" s="1">
        <v>42703</v>
      </c>
      <c r="F4745" s="1" t="str">
        <f>TEXT(Sales_tbl[[#This Row],[Order Date]],"MMM")</f>
        <v>Nov</v>
      </c>
      <c r="G4745" s="1" t="str">
        <f>TEXT(Sales_tbl[[#This Row],[Order Date]],"YYY")</f>
        <v>2016</v>
      </c>
      <c r="H4745" t="s">
        <v>20</v>
      </c>
      <c r="I4745">
        <v>1</v>
      </c>
      <c r="J4745" s="4">
        <v>16.32</v>
      </c>
      <c r="K4745" s="4">
        <v>16.32</v>
      </c>
    </row>
    <row r="4746" spans="1:11" x14ac:dyDescent="0.25">
      <c r="A4746" t="s">
        <v>9</v>
      </c>
      <c r="B4746" t="s">
        <v>68</v>
      </c>
      <c r="C4746" t="s">
        <v>11</v>
      </c>
      <c r="D4746" t="s">
        <v>485</v>
      </c>
      <c r="E4746" s="1">
        <v>42703</v>
      </c>
      <c r="F4746" s="1" t="str">
        <f>TEXT(Sales_tbl[[#This Row],[Order Date]],"MMM")</f>
        <v>Nov</v>
      </c>
      <c r="G4746" s="1" t="str">
        <f>TEXT(Sales_tbl[[#This Row],[Order Date]],"YYY")</f>
        <v>2016</v>
      </c>
      <c r="H4746" t="s">
        <v>13</v>
      </c>
      <c r="I4746">
        <v>1</v>
      </c>
      <c r="J4746" s="4">
        <v>12.42</v>
      </c>
      <c r="K4746" s="4">
        <v>12.42</v>
      </c>
    </row>
    <row r="4747" spans="1:11" x14ac:dyDescent="0.25">
      <c r="A4747" t="s">
        <v>9</v>
      </c>
      <c r="B4747" t="s">
        <v>10</v>
      </c>
      <c r="C4747" t="s">
        <v>11</v>
      </c>
      <c r="D4747" t="s">
        <v>527</v>
      </c>
      <c r="E4747" s="1">
        <v>42703</v>
      </c>
      <c r="F4747" s="1" t="str">
        <f>TEXT(Sales_tbl[[#This Row],[Order Date]],"MMM")</f>
        <v>Nov</v>
      </c>
      <c r="G4747" s="1" t="str">
        <f>TEXT(Sales_tbl[[#This Row],[Order Date]],"YYY")</f>
        <v>2016</v>
      </c>
      <c r="H4747" t="s">
        <v>13</v>
      </c>
      <c r="I4747">
        <v>10</v>
      </c>
      <c r="J4747" s="4">
        <v>12.42</v>
      </c>
      <c r="K4747" s="4">
        <v>124.2</v>
      </c>
    </row>
    <row r="4748" spans="1:11" x14ac:dyDescent="0.25">
      <c r="A4748" t="s">
        <v>9</v>
      </c>
      <c r="B4748" t="s">
        <v>10</v>
      </c>
      <c r="C4748" t="s">
        <v>11</v>
      </c>
      <c r="D4748" t="s">
        <v>91</v>
      </c>
      <c r="E4748" s="1">
        <v>42703</v>
      </c>
      <c r="F4748" s="1" t="str">
        <f>TEXT(Sales_tbl[[#This Row],[Order Date]],"MMM")</f>
        <v>Nov</v>
      </c>
      <c r="G4748" s="1" t="str">
        <f>TEXT(Sales_tbl[[#This Row],[Order Date]],"YYY")</f>
        <v>2016</v>
      </c>
      <c r="H4748" t="s">
        <v>13</v>
      </c>
      <c r="I4748">
        <v>10</v>
      </c>
      <c r="J4748" s="4">
        <v>12.42</v>
      </c>
      <c r="K4748" s="4">
        <v>124.2</v>
      </c>
    </row>
    <row r="4749" spans="1:11" x14ac:dyDescent="0.25">
      <c r="A4749" t="s">
        <v>46</v>
      </c>
      <c r="B4749" t="s">
        <v>21</v>
      </c>
      <c r="C4749" t="s">
        <v>11</v>
      </c>
      <c r="D4749" t="s">
        <v>45</v>
      </c>
      <c r="E4749" s="1">
        <v>42703</v>
      </c>
      <c r="F4749" s="1" t="str">
        <f>TEXT(Sales_tbl[[#This Row],[Order Date]],"MMM")</f>
        <v>Nov</v>
      </c>
      <c r="G4749" s="1" t="str">
        <f>TEXT(Sales_tbl[[#This Row],[Order Date]],"YYY")</f>
        <v>2016</v>
      </c>
      <c r="H4749" t="s">
        <v>13</v>
      </c>
      <c r="I4749">
        <v>7</v>
      </c>
      <c r="J4749" s="4">
        <v>12.42</v>
      </c>
      <c r="K4749" s="4">
        <v>86.94</v>
      </c>
    </row>
    <row r="4750" spans="1:11" x14ac:dyDescent="0.25">
      <c r="A4750" t="s">
        <v>9</v>
      </c>
      <c r="B4750" t="s">
        <v>14</v>
      </c>
      <c r="C4750" t="s">
        <v>11</v>
      </c>
      <c r="D4750" t="s">
        <v>344</v>
      </c>
      <c r="E4750" s="1">
        <v>42703</v>
      </c>
      <c r="F4750" s="1" t="str">
        <f>TEXT(Sales_tbl[[#This Row],[Order Date]],"MMM")</f>
        <v>Nov</v>
      </c>
      <c r="G4750" s="1" t="str">
        <f>TEXT(Sales_tbl[[#This Row],[Order Date]],"YYY")</f>
        <v>2016</v>
      </c>
      <c r="H4750" t="s">
        <v>27</v>
      </c>
      <c r="I4750">
        <v>3</v>
      </c>
      <c r="J4750" s="4">
        <v>53.35</v>
      </c>
      <c r="K4750" s="4">
        <v>160.05000000000001</v>
      </c>
    </row>
    <row r="4751" spans="1:11" x14ac:dyDescent="0.25">
      <c r="A4751" t="s">
        <v>25</v>
      </c>
      <c r="B4751" t="s">
        <v>17</v>
      </c>
      <c r="C4751" t="s">
        <v>18</v>
      </c>
      <c r="D4751" t="s">
        <v>436</v>
      </c>
      <c r="E4751" s="1">
        <v>42703</v>
      </c>
      <c r="F4751" s="1" t="str">
        <f>TEXT(Sales_tbl[[#This Row],[Order Date]],"MMM")</f>
        <v>Nov</v>
      </c>
      <c r="G4751" s="1" t="str">
        <f>TEXT(Sales_tbl[[#This Row],[Order Date]],"YYY")</f>
        <v>2016</v>
      </c>
      <c r="H4751" t="s">
        <v>13</v>
      </c>
      <c r="I4751">
        <v>3</v>
      </c>
      <c r="J4751" s="4">
        <v>12.42</v>
      </c>
      <c r="K4751" s="4">
        <v>37.26</v>
      </c>
    </row>
    <row r="4752" spans="1:11" x14ac:dyDescent="0.25">
      <c r="A4752" t="s">
        <v>46</v>
      </c>
      <c r="B4752" t="s">
        <v>68</v>
      </c>
      <c r="C4752" t="s">
        <v>11</v>
      </c>
      <c r="D4752" t="s">
        <v>413</v>
      </c>
      <c r="E4752" s="1">
        <v>42703</v>
      </c>
      <c r="F4752" s="1" t="str">
        <f>TEXT(Sales_tbl[[#This Row],[Order Date]],"MMM")</f>
        <v>Nov</v>
      </c>
      <c r="G4752" s="1" t="str">
        <f>TEXT(Sales_tbl[[#This Row],[Order Date]],"YYY")</f>
        <v>2016</v>
      </c>
      <c r="H4752" t="s">
        <v>27</v>
      </c>
      <c r="I4752">
        <v>1</v>
      </c>
      <c r="J4752" s="4">
        <v>53.35</v>
      </c>
      <c r="K4752" s="4">
        <v>53.35</v>
      </c>
    </row>
    <row r="4753" spans="1:11" x14ac:dyDescent="0.25">
      <c r="A4753" t="s">
        <v>30</v>
      </c>
      <c r="B4753" t="s">
        <v>10</v>
      </c>
      <c r="C4753" t="s">
        <v>11</v>
      </c>
      <c r="D4753" t="s">
        <v>136</v>
      </c>
      <c r="E4753" s="1">
        <v>42704</v>
      </c>
      <c r="F4753" s="1" t="str">
        <f>TEXT(Sales_tbl[[#This Row],[Order Date]],"MMM")</f>
        <v>Nov</v>
      </c>
      <c r="G4753" s="1" t="str">
        <f>TEXT(Sales_tbl[[#This Row],[Order Date]],"YYY")</f>
        <v>2016</v>
      </c>
      <c r="H4753" t="s">
        <v>13</v>
      </c>
      <c r="I4753">
        <v>7</v>
      </c>
      <c r="J4753" s="4">
        <v>12.42</v>
      </c>
      <c r="K4753" s="4">
        <v>86.94</v>
      </c>
    </row>
    <row r="4754" spans="1:11" x14ac:dyDescent="0.25">
      <c r="A4754" t="s">
        <v>25</v>
      </c>
      <c r="B4754" t="s">
        <v>17</v>
      </c>
      <c r="C4754" t="s">
        <v>18</v>
      </c>
      <c r="D4754" t="s">
        <v>484</v>
      </c>
      <c r="E4754" s="1">
        <v>42704</v>
      </c>
      <c r="F4754" s="1" t="str">
        <f>TEXT(Sales_tbl[[#This Row],[Order Date]],"MMM")</f>
        <v>Nov</v>
      </c>
      <c r="G4754" s="1" t="str">
        <f>TEXT(Sales_tbl[[#This Row],[Order Date]],"YYY")</f>
        <v>2016</v>
      </c>
      <c r="H4754" t="s">
        <v>24</v>
      </c>
      <c r="I4754">
        <v>5</v>
      </c>
      <c r="J4754" s="4">
        <v>17.829999999999998</v>
      </c>
      <c r="K4754" s="4">
        <v>89.149999999999991</v>
      </c>
    </row>
    <row r="4755" spans="1:11" x14ac:dyDescent="0.25">
      <c r="A4755" t="s">
        <v>25</v>
      </c>
      <c r="B4755" t="s">
        <v>17</v>
      </c>
      <c r="C4755" t="s">
        <v>18</v>
      </c>
      <c r="D4755" t="s">
        <v>150</v>
      </c>
      <c r="E4755" s="1">
        <v>42704</v>
      </c>
      <c r="F4755" s="1" t="str">
        <f>TEXT(Sales_tbl[[#This Row],[Order Date]],"MMM")</f>
        <v>Nov</v>
      </c>
      <c r="G4755" s="1" t="str">
        <f>TEXT(Sales_tbl[[#This Row],[Order Date]],"YYY")</f>
        <v>2016</v>
      </c>
      <c r="H4755" t="s">
        <v>27</v>
      </c>
      <c r="I4755">
        <v>1</v>
      </c>
      <c r="J4755" s="4">
        <v>53.35</v>
      </c>
      <c r="K4755" s="4">
        <v>53.35</v>
      </c>
    </row>
    <row r="4756" spans="1:11" x14ac:dyDescent="0.25">
      <c r="A4756" t="s">
        <v>9</v>
      </c>
      <c r="B4756" t="s">
        <v>21</v>
      </c>
      <c r="C4756" t="s">
        <v>11</v>
      </c>
      <c r="D4756" t="s">
        <v>407</v>
      </c>
      <c r="E4756" s="1">
        <v>42704</v>
      </c>
      <c r="F4756" s="1" t="str">
        <f>TEXT(Sales_tbl[[#This Row],[Order Date]],"MMM")</f>
        <v>Nov</v>
      </c>
      <c r="G4756" s="1" t="str">
        <f>TEXT(Sales_tbl[[#This Row],[Order Date]],"YYY")</f>
        <v>2016</v>
      </c>
      <c r="H4756" t="s">
        <v>20</v>
      </c>
      <c r="I4756">
        <v>6</v>
      </c>
      <c r="J4756" s="4">
        <v>16.32</v>
      </c>
      <c r="K4756" s="4">
        <v>97.92</v>
      </c>
    </row>
    <row r="4757" spans="1:11" x14ac:dyDescent="0.25">
      <c r="A4757" t="s">
        <v>25</v>
      </c>
      <c r="B4757" t="s">
        <v>52</v>
      </c>
      <c r="C4757" t="s">
        <v>18</v>
      </c>
      <c r="D4757" t="s">
        <v>507</v>
      </c>
      <c r="E4757" s="1">
        <v>42704</v>
      </c>
      <c r="F4757" s="1" t="str">
        <f>TEXT(Sales_tbl[[#This Row],[Order Date]],"MMM")</f>
        <v>Nov</v>
      </c>
      <c r="G4757" s="1" t="str">
        <f>TEXT(Sales_tbl[[#This Row],[Order Date]],"YYY")</f>
        <v>2016</v>
      </c>
      <c r="H4757" t="s">
        <v>27</v>
      </c>
      <c r="I4757">
        <v>9</v>
      </c>
      <c r="J4757" s="4">
        <v>53.35</v>
      </c>
      <c r="K4757" s="4">
        <v>480.15000000000003</v>
      </c>
    </row>
    <row r="4758" spans="1:11" x14ac:dyDescent="0.25">
      <c r="A4758" t="s">
        <v>16</v>
      </c>
      <c r="B4758" t="s">
        <v>52</v>
      </c>
      <c r="C4758" t="s">
        <v>18</v>
      </c>
      <c r="D4758" t="s">
        <v>507</v>
      </c>
      <c r="E4758" s="1">
        <v>42704</v>
      </c>
      <c r="F4758" s="1" t="str">
        <f>TEXT(Sales_tbl[[#This Row],[Order Date]],"MMM")</f>
        <v>Nov</v>
      </c>
      <c r="G4758" s="1" t="str">
        <f>TEXT(Sales_tbl[[#This Row],[Order Date]],"YYY")</f>
        <v>2016</v>
      </c>
      <c r="H4758" t="s">
        <v>27</v>
      </c>
      <c r="I4758">
        <v>8</v>
      </c>
      <c r="J4758" s="4">
        <v>53.35</v>
      </c>
      <c r="K4758" s="4">
        <v>426.8</v>
      </c>
    </row>
    <row r="4759" spans="1:11" x14ac:dyDescent="0.25">
      <c r="A4759" t="s">
        <v>9</v>
      </c>
      <c r="B4759" t="s">
        <v>21</v>
      </c>
      <c r="C4759" t="s">
        <v>11</v>
      </c>
      <c r="D4759" t="s">
        <v>22</v>
      </c>
      <c r="E4759" s="1">
        <v>42704</v>
      </c>
      <c r="F4759" s="1" t="str">
        <f>TEXT(Sales_tbl[[#This Row],[Order Date]],"MMM")</f>
        <v>Nov</v>
      </c>
      <c r="G4759" s="1" t="str">
        <f>TEXT(Sales_tbl[[#This Row],[Order Date]],"YYY")</f>
        <v>2016</v>
      </c>
      <c r="H4759" t="s">
        <v>13</v>
      </c>
      <c r="I4759">
        <v>6</v>
      </c>
      <c r="J4759" s="4">
        <v>12.42</v>
      </c>
      <c r="K4759" s="4">
        <v>74.52</v>
      </c>
    </row>
    <row r="4760" spans="1:11" x14ac:dyDescent="0.25">
      <c r="A4760" t="s">
        <v>9</v>
      </c>
      <c r="B4760" t="s">
        <v>14</v>
      </c>
      <c r="C4760" t="s">
        <v>11</v>
      </c>
      <c r="D4760" t="s">
        <v>516</v>
      </c>
      <c r="E4760" s="1">
        <v>42704</v>
      </c>
      <c r="F4760" s="1" t="str">
        <f>TEXT(Sales_tbl[[#This Row],[Order Date]],"MMM")</f>
        <v>Nov</v>
      </c>
      <c r="G4760" s="1" t="str">
        <f>TEXT(Sales_tbl[[#This Row],[Order Date]],"YYY")</f>
        <v>2016</v>
      </c>
      <c r="H4760" t="s">
        <v>27</v>
      </c>
      <c r="I4760">
        <v>9</v>
      </c>
      <c r="J4760" s="4">
        <v>53.35</v>
      </c>
      <c r="K4760" s="4">
        <v>480.15000000000003</v>
      </c>
    </row>
    <row r="4761" spans="1:11" x14ac:dyDescent="0.25">
      <c r="A4761" t="s">
        <v>9</v>
      </c>
      <c r="B4761" t="s">
        <v>14</v>
      </c>
      <c r="C4761" t="s">
        <v>11</v>
      </c>
      <c r="D4761" t="s">
        <v>521</v>
      </c>
      <c r="E4761" s="1">
        <v>42704</v>
      </c>
      <c r="F4761" s="1" t="str">
        <f>TEXT(Sales_tbl[[#This Row],[Order Date]],"MMM")</f>
        <v>Nov</v>
      </c>
      <c r="G4761" s="1" t="str">
        <f>TEXT(Sales_tbl[[#This Row],[Order Date]],"YYY")</f>
        <v>2016</v>
      </c>
      <c r="H4761" t="s">
        <v>27</v>
      </c>
      <c r="I4761">
        <v>3</v>
      </c>
      <c r="J4761" s="4">
        <v>53.35</v>
      </c>
      <c r="K4761" s="4">
        <v>160.05000000000001</v>
      </c>
    </row>
    <row r="4762" spans="1:11" x14ac:dyDescent="0.25">
      <c r="A4762" t="s">
        <v>30</v>
      </c>
      <c r="B4762" t="s">
        <v>21</v>
      </c>
      <c r="C4762" t="s">
        <v>11</v>
      </c>
      <c r="D4762" t="s">
        <v>234</v>
      </c>
      <c r="E4762" s="1">
        <v>42704</v>
      </c>
      <c r="F4762" s="1" t="str">
        <f>TEXT(Sales_tbl[[#This Row],[Order Date]],"MMM")</f>
        <v>Nov</v>
      </c>
      <c r="G4762" s="1" t="str">
        <f>TEXT(Sales_tbl[[#This Row],[Order Date]],"YYY")</f>
        <v>2016</v>
      </c>
      <c r="H4762" t="s">
        <v>20</v>
      </c>
      <c r="I4762">
        <v>9</v>
      </c>
      <c r="J4762" s="4">
        <v>16.32</v>
      </c>
      <c r="K4762" s="4">
        <v>146.88</v>
      </c>
    </row>
    <row r="4763" spans="1:11" x14ac:dyDescent="0.25">
      <c r="A4763" t="s">
        <v>30</v>
      </c>
      <c r="B4763" t="s">
        <v>10</v>
      </c>
      <c r="C4763" t="s">
        <v>11</v>
      </c>
      <c r="D4763" t="s">
        <v>65</v>
      </c>
      <c r="E4763" s="1">
        <v>42704</v>
      </c>
      <c r="F4763" s="1" t="str">
        <f>TEXT(Sales_tbl[[#This Row],[Order Date]],"MMM")</f>
        <v>Nov</v>
      </c>
      <c r="G4763" s="1" t="str">
        <f>TEXT(Sales_tbl[[#This Row],[Order Date]],"YYY")</f>
        <v>2016</v>
      </c>
      <c r="H4763" t="s">
        <v>20</v>
      </c>
      <c r="I4763">
        <v>1</v>
      </c>
      <c r="J4763" s="4">
        <v>16.32</v>
      </c>
      <c r="K4763" s="4">
        <v>16.32</v>
      </c>
    </row>
    <row r="4764" spans="1:11" x14ac:dyDescent="0.25">
      <c r="A4764" t="s">
        <v>9</v>
      </c>
      <c r="B4764" t="s">
        <v>10</v>
      </c>
      <c r="C4764" t="s">
        <v>11</v>
      </c>
      <c r="D4764" t="s">
        <v>310</v>
      </c>
      <c r="E4764" s="1">
        <v>42705</v>
      </c>
      <c r="F4764" s="1" t="str">
        <f>TEXT(Sales_tbl[[#This Row],[Order Date]],"MMM")</f>
        <v>Dec</v>
      </c>
      <c r="G4764" s="1" t="str">
        <f>TEXT(Sales_tbl[[#This Row],[Order Date]],"YYY")</f>
        <v>2016</v>
      </c>
      <c r="H4764" t="s">
        <v>13</v>
      </c>
      <c r="I4764">
        <v>5</v>
      </c>
      <c r="J4764" s="4">
        <v>12.42</v>
      </c>
      <c r="K4764" s="4">
        <v>62.1</v>
      </c>
    </row>
    <row r="4765" spans="1:11" x14ac:dyDescent="0.25">
      <c r="A4765" t="s">
        <v>25</v>
      </c>
      <c r="B4765" t="s">
        <v>34</v>
      </c>
      <c r="C4765" t="s">
        <v>18</v>
      </c>
      <c r="D4765" t="s">
        <v>132</v>
      </c>
      <c r="E4765" s="1">
        <v>42705</v>
      </c>
      <c r="F4765" s="1" t="str">
        <f>TEXT(Sales_tbl[[#This Row],[Order Date]],"MMM")</f>
        <v>Dec</v>
      </c>
      <c r="G4765" s="1" t="str">
        <f>TEXT(Sales_tbl[[#This Row],[Order Date]],"YYY")</f>
        <v>2016</v>
      </c>
      <c r="H4765" t="s">
        <v>13</v>
      </c>
      <c r="I4765">
        <v>6</v>
      </c>
      <c r="J4765" s="4">
        <v>12.42</v>
      </c>
      <c r="K4765" s="4">
        <v>74.52</v>
      </c>
    </row>
    <row r="4766" spans="1:11" x14ac:dyDescent="0.25">
      <c r="A4766" t="s">
        <v>9</v>
      </c>
      <c r="B4766" t="s">
        <v>14</v>
      </c>
      <c r="C4766" t="s">
        <v>11</v>
      </c>
      <c r="D4766" t="s">
        <v>120</v>
      </c>
      <c r="E4766" s="1">
        <v>42705</v>
      </c>
      <c r="F4766" s="1" t="str">
        <f>TEXT(Sales_tbl[[#This Row],[Order Date]],"MMM")</f>
        <v>Dec</v>
      </c>
      <c r="G4766" s="1" t="str">
        <f>TEXT(Sales_tbl[[#This Row],[Order Date]],"YYY")</f>
        <v>2016</v>
      </c>
      <c r="H4766" t="s">
        <v>20</v>
      </c>
      <c r="I4766">
        <v>4</v>
      </c>
      <c r="J4766" s="4">
        <v>16.32</v>
      </c>
      <c r="K4766" s="4">
        <v>65.28</v>
      </c>
    </row>
    <row r="4767" spans="1:11" x14ac:dyDescent="0.25">
      <c r="A4767" t="s">
        <v>9</v>
      </c>
      <c r="B4767" t="s">
        <v>10</v>
      </c>
      <c r="C4767" t="s">
        <v>11</v>
      </c>
      <c r="D4767" t="s">
        <v>441</v>
      </c>
      <c r="E4767" s="1">
        <v>42705</v>
      </c>
      <c r="F4767" s="1" t="str">
        <f>TEXT(Sales_tbl[[#This Row],[Order Date]],"MMM")</f>
        <v>Dec</v>
      </c>
      <c r="G4767" s="1" t="str">
        <f>TEXT(Sales_tbl[[#This Row],[Order Date]],"YYY")</f>
        <v>2016</v>
      </c>
      <c r="H4767" t="s">
        <v>24</v>
      </c>
      <c r="I4767">
        <v>7</v>
      </c>
      <c r="J4767" s="4">
        <v>17.829999999999998</v>
      </c>
      <c r="K4767" s="4">
        <v>124.80999999999999</v>
      </c>
    </row>
    <row r="4768" spans="1:11" x14ac:dyDescent="0.25">
      <c r="A4768" t="s">
        <v>25</v>
      </c>
      <c r="B4768" t="s">
        <v>17</v>
      </c>
      <c r="C4768" t="s">
        <v>18</v>
      </c>
      <c r="D4768" t="s">
        <v>197</v>
      </c>
      <c r="E4768" s="1">
        <v>42705</v>
      </c>
      <c r="F4768" s="1" t="str">
        <f>TEXT(Sales_tbl[[#This Row],[Order Date]],"MMM")</f>
        <v>Dec</v>
      </c>
      <c r="G4768" s="1" t="str">
        <f>TEXT(Sales_tbl[[#This Row],[Order Date]],"YYY")</f>
        <v>2016</v>
      </c>
      <c r="H4768" t="s">
        <v>24</v>
      </c>
      <c r="I4768">
        <v>10</v>
      </c>
      <c r="J4768" s="4">
        <v>17.829999999999998</v>
      </c>
      <c r="K4768" s="4">
        <v>178.29999999999998</v>
      </c>
    </row>
    <row r="4769" spans="1:11" x14ac:dyDescent="0.25">
      <c r="A4769" t="s">
        <v>16</v>
      </c>
      <c r="B4769" t="s">
        <v>17</v>
      </c>
      <c r="C4769" t="s">
        <v>18</v>
      </c>
      <c r="D4769" t="s">
        <v>489</v>
      </c>
      <c r="E4769" s="1">
        <v>42705</v>
      </c>
      <c r="F4769" s="1" t="str">
        <f>TEXT(Sales_tbl[[#This Row],[Order Date]],"MMM")</f>
        <v>Dec</v>
      </c>
      <c r="G4769" s="1" t="str">
        <f>TEXT(Sales_tbl[[#This Row],[Order Date]],"YYY")</f>
        <v>2016</v>
      </c>
      <c r="H4769" t="s">
        <v>13</v>
      </c>
      <c r="I4769">
        <v>5</v>
      </c>
      <c r="J4769" s="4">
        <v>12.42</v>
      </c>
      <c r="K4769" s="4">
        <v>62.1</v>
      </c>
    </row>
    <row r="4770" spans="1:11" x14ac:dyDescent="0.25">
      <c r="A4770" t="s">
        <v>9</v>
      </c>
      <c r="B4770" t="s">
        <v>10</v>
      </c>
      <c r="C4770" t="s">
        <v>11</v>
      </c>
      <c r="D4770" t="s">
        <v>136</v>
      </c>
      <c r="E4770" s="1">
        <v>42705</v>
      </c>
      <c r="F4770" s="1" t="str">
        <f>TEXT(Sales_tbl[[#This Row],[Order Date]],"MMM")</f>
        <v>Dec</v>
      </c>
      <c r="G4770" s="1" t="str">
        <f>TEXT(Sales_tbl[[#This Row],[Order Date]],"YYY")</f>
        <v>2016</v>
      </c>
      <c r="H4770" t="s">
        <v>20</v>
      </c>
      <c r="I4770">
        <v>2</v>
      </c>
      <c r="J4770" s="4">
        <v>16.32</v>
      </c>
      <c r="K4770" s="4">
        <v>32.64</v>
      </c>
    </row>
    <row r="4771" spans="1:11" x14ac:dyDescent="0.25">
      <c r="A4771" t="s">
        <v>46</v>
      </c>
      <c r="B4771" t="s">
        <v>21</v>
      </c>
      <c r="C4771" t="s">
        <v>11</v>
      </c>
      <c r="D4771" t="s">
        <v>154</v>
      </c>
      <c r="E4771" s="1">
        <v>42705</v>
      </c>
      <c r="F4771" s="1" t="str">
        <f>TEXT(Sales_tbl[[#This Row],[Order Date]],"MMM")</f>
        <v>Dec</v>
      </c>
      <c r="G4771" s="1" t="str">
        <f>TEXT(Sales_tbl[[#This Row],[Order Date]],"YYY")</f>
        <v>2016</v>
      </c>
      <c r="H4771" t="s">
        <v>27</v>
      </c>
      <c r="I4771">
        <v>5</v>
      </c>
      <c r="J4771" s="4">
        <v>53.35</v>
      </c>
      <c r="K4771" s="4">
        <v>266.75</v>
      </c>
    </row>
    <row r="4772" spans="1:11" x14ac:dyDescent="0.25">
      <c r="A4772" t="s">
        <v>30</v>
      </c>
      <c r="B4772" t="s">
        <v>14</v>
      </c>
      <c r="C4772" t="s">
        <v>11</v>
      </c>
      <c r="D4772" t="s">
        <v>470</v>
      </c>
      <c r="E4772" s="1">
        <v>42705</v>
      </c>
      <c r="F4772" s="1" t="str">
        <f>TEXT(Sales_tbl[[#This Row],[Order Date]],"MMM")</f>
        <v>Dec</v>
      </c>
      <c r="G4772" s="1" t="str">
        <f>TEXT(Sales_tbl[[#This Row],[Order Date]],"YYY")</f>
        <v>2016</v>
      </c>
      <c r="H4772" t="s">
        <v>24</v>
      </c>
      <c r="I4772">
        <v>6</v>
      </c>
      <c r="J4772" s="4">
        <v>17.829999999999998</v>
      </c>
      <c r="K4772" s="4">
        <v>106.97999999999999</v>
      </c>
    </row>
    <row r="4773" spans="1:11" x14ac:dyDescent="0.25">
      <c r="A4773" t="s">
        <v>9</v>
      </c>
      <c r="B4773" t="s">
        <v>14</v>
      </c>
      <c r="C4773" t="s">
        <v>11</v>
      </c>
      <c r="D4773" t="s">
        <v>410</v>
      </c>
      <c r="E4773" s="1">
        <v>42705</v>
      </c>
      <c r="F4773" s="1" t="str">
        <f>TEXT(Sales_tbl[[#This Row],[Order Date]],"MMM")</f>
        <v>Dec</v>
      </c>
      <c r="G4773" s="1" t="str">
        <f>TEXT(Sales_tbl[[#This Row],[Order Date]],"YYY")</f>
        <v>2016</v>
      </c>
      <c r="H4773" t="s">
        <v>27</v>
      </c>
      <c r="I4773">
        <v>5</v>
      </c>
      <c r="J4773" s="4">
        <v>53.35</v>
      </c>
      <c r="K4773" s="4">
        <v>266.75</v>
      </c>
    </row>
    <row r="4774" spans="1:11" x14ac:dyDescent="0.25">
      <c r="A4774" t="s">
        <v>25</v>
      </c>
      <c r="B4774" t="s">
        <v>34</v>
      </c>
      <c r="C4774" t="s">
        <v>18</v>
      </c>
      <c r="D4774" t="s">
        <v>510</v>
      </c>
      <c r="E4774" s="1">
        <v>42705</v>
      </c>
      <c r="F4774" s="1" t="str">
        <f>TEXT(Sales_tbl[[#This Row],[Order Date]],"MMM")</f>
        <v>Dec</v>
      </c>
      <c r="G4774" s="1" t="str">
        <f>TEXT(Sales_tbl[[#This Row],[Order Date]],"YYY")</f>
        <v>2016</v>
      </c>
      <c r="H4774" t="s">
        <v>13</v>
      </c>
      <c r="I4774">
        <v>10</v>
      </c>
      <c r="J4774" s="4">
        <v>12.42</v>
      </c>
      <c r="K4774" s="4">
        <v>124.2</v>
      </c>
    </row>
    <row r="4775" spans="1:11" x14ac:dyDescent="0.25">
      <c r="A4775" t="s">
        <v>16</v>
      </c>
      <c r="B4775" t="s">
        <v>17</v>
      </c>
      <c r="C4775" t="s">
        <v>18</v>
      </c>
      <c r="D4775" t="s">
        <v>484</v>
      </c>
      <c r="E4775" s="1">
        <v>42705</v>
      </c>
      <c r="F4775" s="1" t="str">
        <f>TEXT(Sales_tbl[[#This Row],[Order Date]],"MMM")</f>
        <v>Dec</v>
      </c>
      <c r="G4775" s="1" t="str">
        <f>TEXT(Sales_tbl[[#This Row],[Order Date]],"YYY")</f>
        <v>2016</v>
      </c>
      <c r="H4775" t="s">
        <v>13</v>
      </c>
      <c r="I4775">
        <v>9</v>
      </c>
      <c r="J4775" s="4">
        <v>12.42</v>
      </c>
      <c r="K4775" s="4">
        <v>111.78</v>
      </c>
    </row>
    <row r="4776" spans="1:11" x14ac:dyDescent="0.25">
      <c r="A4776" t="s">
        <v>25</v>
      </c>
      <c r="B4776" t="s">
        <v>17</v>
      </c>
      <c r="C4776" t="s">
        <v>18</v>
      </c>
      <c r="D4776" t="s">
        <v>332</v>
      </c>
      <c r="E4776" s="1">
        <v>42705</v>
      </c>
      <c r="F4776" s="1" t="str">
        <f>TEXT(Sales_tbl[[#This Row],[Order Date]],"MMM")</f>
        <v>Dec</v>
      </c>
      <c r="G4776" s="1" t="str">
        <f>TEXT(Sales_tbl[[#This Row],[Order Date]],"YYY")</f>
        <v>2016</v>
      </c>
      <c r="H4776" t="s">
        <v>13</v>
      </c>
      <c r="I4776">
        <v>5</v>
      </c>
      <c r="J4776" s="4">
        <v>12.42</v>
      </c>
      <c r="K4776" s="4">
        <v>62.1</v>
      </c>
    </row>
    <row r="4777" spans="1:11" x14ac:dyDescent="0.25">
      <c r="A4777" t="s">
        <v>25</v>
      </c>
      <c r="B4777" t="s">
        <v>122</v>
      </c>
      <c r="C4777" t="s">
        <v>18</v>
      </c>
      <c r="D4777" t="s">
        <v>288</v>
      </c>
      <c r="E4777" s="1">
        <v>42705</v>
      </c>
      <c r="F4777" s="1" t="str">
        <f>TEXT(Sales_tbl[[#This Row],[Order Date]],"MMM")</f>
        <v>Dec</v>
      </c>
      <c r="G4777" s="1" t="str">
        <f>TEXT(Sales_tbl[[#This Row],[Order Date]],"YYY")</f>
        <v>2016</v>
      </c>
      <c r="H4777" t="s">
        <v>13</v>
      </c>
      <c r="I4777">
        <v>1</v>
      </c>
      <c r="J4777" s="4">
        <v>12.42</v>
      </c>
      <c r="K4777" s="4">
        <v>12.42</v>
      </c>
    </row>
    <row r="4778" spans="1:11" x14ac:dyDescent="0.25">
      <c r="A4778" t="s">
        <v>9</v>
      </c>
      <c r="B4778" t="s">
        <v>68</v>
      </c>
      <c r="C4778" t="s">
        <v>11</v>
      </c>
      <c r="D4778" t="s">
        <v>450</v>
      </c>
      <c r="E4778" s="1">
        <v>42705</v>
      </c>
      <c r="F4778" s="1" t="str">
        <f>TEXT(Sales_tbl[[#This Row],[Order Date]],"MMM")</f>
        <v>Dec</v>
      </c>
      <c r="G4778" s="1" t="str">
        <f>TEXT(Sales_tbl[[#This Row],[Order Date]],"YYY")</f>
        <v>2016</v>
      </c>
      <c r="H4778" t="s">
        <v>24</v>
      </c>
      <c r="I4778">
        <v>5</v>
      </c>
      <c r="J4778" s="4">
        <v>17.829999999999998</v>
      </c>
      <c r="K4778" s="4">
        <v>89.149999999999991</v>
      </c>
    </row>
    <row r="4779" spans="1:11" x14ac:dyDescent="0.25">
      <c r="A4779" t="s">
        <v>16</v>
      </c>
      <c r="B4779" t="s">
        <v>17</v>
      </c>
      <c r="C4779" t="s">
        <v>18</v>
      </c>
      <c r="D4779" t="s">
        <v>239</v>
      </c>
      <c r="E4779" s="1">
        <v>42705</v>
      </c>
      <c r="F4779" s="1" t="str">
        <f>TEXT(Sales_tbl[[#This Row],[Order Date]],"MMM")</f>
        <v>Dec</v>
      </c>
      <c r="G4779" s="1" t="str">
        <f>TEXT(Sales_tbl[[#This Row],[Order Date]],"YYY")</f>
        <v>2016</v>
      </c>
      <c r="H4779" t="s">
        <v>27</v>
      </c>
      <c r="I4779">
        <v>10</v>
      </c>
      <c r="J4779" s="4">
        <v>53.35</v>
      </c>
      <c r="K4779" s="4">
        <v>533.5</v>
      </c>
    </row>
    <row r="4780" spans="1:11" x14ac:dyDescent="0.25">
      <c r="A4780" t="s">
        <v>46</v>
      </c>
      <c r="B4780" t="s">
        <v>68</v>
      </c>
      <c r="C4780" t="s">
        <v>11</v>
      </c>
      <c r="D4780" t="s">
        <v>384</v>
      </c>
      <c r="E4780" s="1">
        <v>42705</v>
      </c>
      <c r="F4780" s="1" t="str">
        <f>TEXT(Sales_tbl[[#This Row],[Order Date]],"MMM")</f>
        <v>Dec</v>
      </c>
      <c r="G4780" s="1" t="str">
        <f>TEXT(Sales_tbl[[#This Row],[Order Date]],"YYY")</f>
        <v>2016</v>
      </c>
      <c r="H4780" t="s">
        <v>13</v>
      </c>
      <c r="I4780">
        <v>6</v>
      </c>
      <c r="J4780" s="4">
        <v>12.42</v>
      </c>
      <c r="K4780" s="4">
        <v>74.52</v>
      </c>
    </row>
    <row r="4781" spans="1:11" x14ac:dyDescent="0.25">
      <c r="A4781" t="s">
        <v>9</v>
      </c>
      <c r="B4781" t="s">
        <v>14</v>
      </c>
      <c r="C4781" t="s">
        <v>11</v>
      </c>
      <c r="D4781" t="s">
        <v>548</v>
      </c>
      <c r="E4781" s="1">
        <v>42705</v>
      </c>
      <c r="F4781" s="1" t="str">
        <f>TEXT(Sales_tbl[[#This Row],[Order Date]],"MMM")</f>
        <v>Dec</v>
      </c>
      <c r="G4781" s="1" t="str">
        <f>TEXT(Sales_tbl[[#This Row],[Order Date]],"YYY")</f>
        <v>2016</v>
      </c>
      <c r="H4781" t="s">
        <v>27</v>
      </c>
      <c r="I4781">
        <v>4</v>
      </c>
      <c r="J4781" s="4">
        <v>53.35</v>
      </c>
      <c r="K4781" s="4">
        <v>213.4</v>
      </c>
    </row>
    <row r="4782" spans="1:11" x14ac:dyDescent="0.25">
      <c r="A4782" t="s">
        <v>9</v>
      </c>
      <c r="B4782" t="s">
        <v>10</v>
      </c>
      <c r="C4782" t="s">
        <v>11</v>
      </c>
      <c r="D4782" t="s">
        <v>101</v>
      </c>
      <c r="E4782" s="1">
        <v>42705</v>
      </c>
      <c r="F4782" s="1" t="str">
        <f>TEXT(Sales_tbl[[#This Row],[Order Date]],"MMM")</f>
        <v>Dec</v>
      </c>
      <c r="G4782" s="1" t="str">
        <f>TEXT(Sales_tbl[[#This Row],[Order Date]],"YYY")</f>
        <v>2016</v>
      </c>
      <c r="H4782" t="s">
        <v>27</v>
      </c>
      <c r="I4782">
        <v>2</v>
      </c>
      <c r="J4782" s="4">
        <v>53.35</v>
      </c>
      <c r="K4782" s="4">
        <v>106.7</v>
      </c>
    </row>
    <row r="4783" spans="1:11" x14ac:dyDescent="0.25">
      <c r="A4783" t="s">
        <v>25</v>
      </c>
      <c r="B4783" t="s">
        <v>52</v>
      </c>
      <c r="C4783" t="s">
        <v>18</v>
      </c>
      <c r="D4783" t="s">
        <v>243</v>
      </c>
      <c r="E4783" s="1">
        <v>42705</v>
      </c>
      <c r="F4783" s="1" t="str">
        <f>TEXT(Sales_tbl[[#This Row],[Order Date]],"MMM")</f>
        <v>Dec</v>
      </c>
      <c r="G4783" s="1" t="str">
        <f>TEXT(Sales_tbl[[#This Row],[Order Date]],"YYY")</f>
        <v>2016</v>
      </c>
      <c r="H4783" t="s">
        <v>27</v>
      </c>
      <c r="I4783">
        <v>8</v>
      </c>
      <c r="J4783" s="4">
        <v>53.35</v>
      </c>
      <c r="K4783" s="4">
        <v>426.8</v>
      </c>
    </row>
    <row r="4784" spans="1:11" x14ac:dyDescent="0.25">
      <c r="A4784" t="s">
        <v>16</v>
      </c>
      <c r="B4784" t="s">
        <v>17</v>
      </c>
      <c r="C4784" t="s">
        <v>18</v>
      </c>
      <c r="D4784" t="s">
        <v>341</v>
      </c>
      <c r="E4784" s="1">
        <v>42705</v>
      </c>
      <c r="F4784" s="1" t="str">
        <f>TEXT(Sales_tbl[[#This Row],[Order Date]],"MMM")</f>
        <v>Dec</v>
      </c>
      <c r="G4784" s="1" t="str">
        <f>TEXT(Sales_tbl[[#This Row],[Order Date]],"YYY")</f>
        <v>2016</v>
      </c>
      <c r="H4784" t="s">
        <v>13</v>
      </c>
      <c r="I4784">
        <v>7</v>
      </c>
      <c r="J4784" s="4">
        <v>12.42</v>
      </c>
      <c r="K4784" s="4">
        <v>86.94</v>
      </c>
    </row>
    <row r="4785" spans="1:11" x14ac:dyDescent="0.25">
      <c r="A4785" t="s">
        <v>9</v>
      </c>
      <c r="B4785" t="s">
        <v>10</v>
      </c>
      <c r="C4785" t="s">
        <v>11</v>
      </c>
      <c r="D4785" t="s">
        <v>263</v>
      </c>
      <c r="E4785" s="1">
        <v>42705</v>
      </c>
      <c r="F4785" s="1" t="str">
        <f>TEXT(Sales_tbl[[#This Row],[Order Date]],"MMM")</f>
        <v>Dec</v>
      </c>
      <c r="G4785" s="1" t="str">
        <f>TEXT(Sales_tbl[[#This Row],[Order Date]],"YYY")</f>
        <v>2016</v>
      </c>
      <c r="H4785" t="s">
        <v>27</v>
      </c>
      <c r="I4785">
        <v>7</v>
      </c>
      <c r="J4785" s="4">
        <v>53.35</v>
      </c>
      <c r="K4785" s="4">
        <v>373.45</v>
      </c>
    </row>
    <row r="4786" spans="1:11" x14ac:dyDescent="0.25">
      <c r="A4786" t="s">
        <v>9</v>
      </c>
      <c r="B4786" t="s">
        <v>14</v>
      </c>
      <c r="C4786" t="s">
        <v>11</v>
      </c>
      <c r="D4786" t="s">
        <v>452</v>
      </c>
      <c r="E4786" s="1">
        <v>42705</v>
      </c>
      <c r="F4786" s="1" t="str">
        <f>TEXT(Sales_tbl[[#This Row],[Order Date]],"MMM")</f>
        <v>Dec</v>
      </c>
      <c r="G4786" s="1" t="str">
        <f>TEXT(Sales_tbl[[#This Row],[Order Date]],"YYY")</f>
        <v>2016</v>
      </c>
      <c r="H4786" t="s">
        <v>27</v>
      </c>
      <c r="I4786">
        <v>3</v>
      </c>
      <c r="J4786" s="4">
        <v>53.35</v>
      </c>
      <c r="K4786" s="4">
        <v>160.05000000000001</v>
      </c>
    </row>
    <row r="4787" spans="1:11" x14ac:dyDescent="0.25">
      <c r="A4787" t="s">
        <v>46</v>
      </c>
      <c r="B4787" t="s">
        <v>21</v>
      </c>
      <c r="C4787" t="s">
        <v>11</v>
      </c>
      <c r="D4787" t="s">
        <v>358</v>
      </c>
      <c r="E4787" s="1">
        <v>42705</v>
      </c>
      <c r="F4787" s="1" t="str">
        <f>TEXT(Sales_tbl[[#This Row],[Order Date]],"MMM")</f>
        <v>Dec</v>
      </c>
      <c r="G4787" s="1" t="str">
        <f>TEXT(Sales_tbl[[#This Row],[Order Date]],"YYY")</f>
        <v>2016</v>
      </c>
      <c r="H4787" t="s">
        <v>27</v>
      </c>
      <c r="I4787">
        <v>1</v>
      </c>
      <c r="J4787" s="4">
        <v>53.35</v>
      </c>
      <c r="K4787" s="4">
        <v>53.35</v>
      </c>
    </row>
    <row r="4788" spans="1:11" x14ac:dyDescent="0.25">
      <c r="A4788" t="s">
        <v>25</v>
      </c>
      <c r="B4788" t="s">
        <v>52</v>
      </c>
      <c r="C4788" t="s">
        <v>18</v>
      </c>
      <c r="D4788" t="s">
        <v>67</v>
      </c>
      <c r="E4788" s="1">
        <v>42705</v>
      </c>
      <c r="F4788" s="1" t="str">
        <f>TEXT(Sales_tbl[[#This Row],[Order Date]],"MMM")</f>
        <v>Dec</v>
      </c>
      <c r="G4788" s="1" t="str">
        <f>TEXT(Sales_tbl[[#This Row],[Order Date]],"YYY")</f>
        <v>2016</v>
      </c>
      <c r="H4788" t="s">
        <v>13</v>
      </c>
      <c r="I4788">
        <v>8</v>
      </c>
      <c r="J4788" s="4">
        <v>12.42</v>
      </c>
      <c r="K4788" s="4">
        <v>99.36</v>
      </c>
    </row>
    <row r="4789" spans="1:11" x14ac:dyDescent="0.25">
      <c r="A4789" t="s">
        <v>46</v>
      </c>
      <c r="B4789" t="s">
        <v>10</v>
      </c>
      <c r="C4789" t="s">
        <v>11</v>
      </c>
      <c r="D4789" t="s">
        <v>165</v>
      </c>
      <c r="E4789" s="1">
        <v>42705</v>
      </c>
      <c r="F4789" s="1" t="str">
        <f>TEXT(Sales_tbl[[#This Row],[Order Date]],"MMM")</f>
        <v>Dec</v>
      </c>
      <c r="G4789" s="1" t="str">
        <f>TEXT(Sales_tbl[[#This Row],[Order Date]],"YYY")</f>
        <v>2016</v>
      </c>
      <c r="H4789" t="s">
        <v>13</v>
      </c>
      <c r="I4789">
        <v>1</v>
      </c>
      <c r="J4789" s="4">
        <v>12.42</v>
      </c>
      <c r="K4789" s="4">
        <v>12.42</v>
      </c>
    </row>
    <row r="4790" spans="1:11" x14ac:dyDescent="0.25">
      <c r="A4790" t="s">
        <v>9</v>
      </c>
      <c r="B4790" t="s">
        <v>14</v>
      </c>
      <c r="C4790" t="s">
        <v>11</v>
      </c>
      <c r="D4790" t="s">
        <v>235</v>
      </c>
      <c r="E4790" s="1">
        <v>42705</v>
      </c>
      <c r="F4790" s="1" t="str">
        <f>TEXT(Sales_tbl[[#This Row],[Order Date]],"MMM")</f>
        <v>Dec</v>
      </c>
      <c r="G4790" s="1" t="str">
        <f>TEXT(Sales_tbl[[#This Row],[Order Date]],"YYY")</f>
        <v>2016</v>
      </c>
      <c r="H4790" t="s">
        <v>13</v>
      </c>
      <c r="I4790">
        <v>8</v>
      </c>
      <c r="J4790" s="4">
        <v>12.42</v>
      </c>
      <c r="K4790" s="4">
        <v>99.36</v>
      </c>
    </row>
    <row r="4791" spans="1:11" x14ac:dyDescent="0.25">
      <c r="A4791" t="s">
        <v>30</v>
      </c>
      <c r="B4791" t="s">
        <v>10</v>
      </c>
      <c r="C4791" t="s">
        <v>11</v>
      </c>
      <c r="D4791" t="s">
        <v>182</v>
      </c>
      <c r="E4791" s="1">
        <v>42705</v>
      </c>
      <c r="F4791" s="1" t="str">
        <f>TEXT(Sales_tbl[[#This Row],[Order Date]],"MMM")</f>
        <v>Dec</v>
      </c>
      <c r="G4791" s="1" t="str">
        <f>TEXT(Sales_tbl[[#This Row],[Order Date]],"YYY")</f>
        <v>2016</v>
      </c>
      <c r="H4791" t="s">
        <v>27</v>
      </c>
      <c r="I4791">
        <v>6</v>
      </c>
      <c r="J4791" s="4">
        <v>53.35</v>
      </c>
      <c r="K4791" s="4">
        <v>320.10000000000002</v>
      </c>
    </row>
    <row r="4792" spans="1:11" x14ac:dyDescent="0.25">
      <c r="A4792" t="s">
        <v>16</v>
      </c>
      <c r="B4792" t="s">
        <v>17</v>
      </c>
      <c r="C4792" t="s">
        <v>18</v>
      </c>
      <c r="D4792" t="s">
        <v>401</v>
      </c>
      <c r="E4792" s="1">
        <v>42705</v>
      </c>
      <c r="F4792" s="1" t="str">
        <f>TEXT(Sales_tbl[[#This Row],[Order Date]],"MMM")</f>
        <v>Dec</v>
      </c>
      <c r="G4792" s="1" t="str">
        <f>TEXT(Sales_tbl[[#This Row],[Order Date]],"YYY")</f>
        <v>2016</v>
      </c>
      <c r="H4792" t="s">
        <v>13</v>
      </c>
      <c r="I4792">
        <v>5</v>
      </c>
      <c r="J4792" s="4">
        <v>12.42</v>
      </c>
      <c r="K4792" s="4">
        <v>62.1</v>
      </c>
    </row>
    <row r="4793" spans="1:11" x14ac:dyDescent="0.25">
      <c r="A4793" t="s">
        <v>46</v>
      </c>
      <c r="B4793" t="s">
        <v>14</v>
      </c>
      <c r="C4793" t="s">
        <v>11</v>
      </c>
      <c r="D4793" t="s">
        <v>316</v>
      </c>
      <c r="E4793" s="1">
        <v>42705</v>
      </c>
      <c r="F4793" s="1" t="str">
        <f>TEXT(Sales_tbl[[#This Row],[Order Date]],"MMM")</f>
        <v>Dec</v>
      </c>
      <c r="G4793" s="1" t="str">
        <f>TEXT(Sales_tbl[[#This Row],[Order Date]],"YYY")</f>
        <v>2016</v>
      </c>
      <c r="H4793" t="s">
        <v>24</v>
      </c>
      <c r="I4793">
        <v>10</v>
      </c>
      <c r="J4793" s="4">
        <v>17.829999999999998</v>
      </c>
      <c r="K4793" s="4">
        <v>178.29999999999998</v>
      </c>
    </row>
    <row r="4794" spans="1:11" x14ac:dyDescent="0.25">
      <c r="A4794" t="s">
        <v>25</v>
      </c>
      <c r="B4794" t="s">
        <v>52</v>
      </c>
      <c r="C4794" t="s">
        <v>18</v>
      </c>
      <c r="D4794" t="s">
        <v>53</v>
      </c>
      <c r="E4794" s="1">
        <v>42705</v>
      </c>
      <c r="F4794" s="1" t="str">
        <f>TEXT(Sales_tbl[[#This Row],[Order Date]],"MMM")</f>
        <v>Dec</v>
      </c>
      <c r="G4794" s="1" t="str">
        <f>TEXT(Sales_tbl[[#This Row],[Order Date]],"YYY")</f>
        <v>2016</v>
      </c>
      <c r="H4794" t="s">
        <v>13</v>
      </c>
      <c r="I4794">
        <v>9</v>
      </c>
      <c r="J4794" s="4">
        <v>12.42</v>
      </c>
      <c r="K4794" s="4">
        <v>111.78</v>
      </c>
    </row>
    <row r="4795" spans="1:11" x14ac:dyDescent="0.25">
      <c r="A4795" t="s">
        <v>25</v>
      </c>
      <c r="B4795" t="s">
        <v>52</v>
      </c>
      <c r="C4795" t="s">
        <v>18</v>
      </c>
      <c r="D4795" t="s">
        <v>397</v>
      </c>
      <c r="E4795" s="1">
        <v>42705</v>
      </c>
      <c r="F4795" s="1" t="str">
        <f>TEXT(Sales_tbl[[#This Row],[Order Date]],"MMM")</f>
        <v>Dec</v>
      </c>
      <c r="G4795" s="1" t="str">
        <f>TEXT(Sales_tbl[[#This Row],[Order Date]],"YYY")</f>
        <v>2016</v>
      </c>
      <c r="H4795" t="s">
        <v>27</v>
      </c>
      <c r="I4795">
        <v>1</v>
      </c>
      <c r="J4795" s="4">
        <v>53.35</v>
      </c>
      <c r="K4795" s="4">
        <v>53.35</v>
      </c>
    </row>
    <row r="4796" spans="1:11" x14ac:dyDescent="0.25">
      <c r="A4796" t="s">
        <v>9</v>
      </c>
      <c r="B4796" t="s">
        <v>10</v>
      </c>
      <c r="C4796" t="s">
        <v>11</v>
      </c>
      <c r="D4796" t="s">
        <v>88</v>
      </c>
      <c r="E4796" s="1">
        <v>42705</v>
      </c>
      <c r="F4796" s="1" t="str">
        <f>TEXT(Sales_tbl[[#This Row],[Order Date]],"MMM")</f>
        <v>Dec</v>
      </c>
      <c r="G4796" s="1" t="str">
        <f>TEXT(Sales_tbl[[#This Row],[Order Date]],"YYY")</f>
        <v>2016</v>
      </c>
      <c r="H4796" t="s">
        <v>13</v>
      </c>
      <c r="I4796">
        <v>8</v>
      </c>
      <c r="J4796" s="4">
        <v>12.42</v>
      </c>
      <c r="K4796" s="4">
        <v>99.36</v>
      </c>
    </row>
    <row r="4797" spans="1:11" x14ac:dyDescent="0.25">
      <c r="A4797" t="s">
        <v>25</v>
      </c>
      <c r="B4797" t="s">
        <v>52</v>
      </c>
      <c r="C4797" t="s">
        <v>18</v>
      </c>
      <c r="D4797" t="s">
        <v>397</v>
      </c>
      <c r="E4797" s="1">
        <v>42706</v>
      </c>
      <c r="F4797" s="1" t="str">
        <f>TEXT(Sales_tbl[[#This Row],[Order Date]],"MMM")</f>
        <v>Dec</v>
      </c>
      <c r="G4797" s="1" t="str">
        <f>TEXT(Sales_tbl[[#This Row],[Order Date]],"YYY")</f>
        <v>2016</v>
      </c>
      <c r="H4797" t="s">
        <v>24</v>
      </c>
      <c r="I4797">
        <v>1</v>
      </c>
      <c r="J4797" s="4">
        <v>17.829999999999998</v>
      </c>
      <c r="K4797" s="4">
        <v>17.829999999999998</v>
      </c>
    </row>
    <row r="4798" spans="1:11" x14ac:dyDescent="0.25">
      <c r="A4798" t="s">
        <v>9</v>
      </c>
      <c r="B4798" t="s">
        <v>14</v>
      </c>
      <c r="C4798" t="s">
        <v>11</v>
      </c>
      <c r="D4798" t="s">
        <v>242</v>
      </c>
      <c r="E4798" s="1">
        <v>42706</v>
      </c>
      <c r="F4798" s="1" t="str">
        <f>TEXT(Sales_tbl[[#This Row],[Order Date]],"MMM")</f>
        <v>Dec</v>
      </c>
      <c r="G4798" s="1" t="str">
        <f>TEXT(Sales_tbl[[#This Row],[Order Date]],"YYY")</f>
        <v>2016</v>
      </c>
      <c r="H4798" t="s">
        <v>24</v>
      </c>
      <c r="I4798">
        <v>6</v>
      </c>
      <c r="J4798" s="4">
        <v>17.829999999999998</v>
      </c>
      <c r="K4798" s="4">
        <v>106.97999999999999</v>
      </c>
    </row>
    <row r="4799" spans="1:11" x14ac:dyDescent="0.25">
      <c r="A4799" t="s">
        <v>9</v>
      </c>
      <c r="B4799" t="s">
        <v>68</v>
      </c>
      <c r="C4799" t="s">
        <v>11</v>
      </c>
      <c r="D4799" t="s">
        <v>80</v>
      </c>
      <c r="E4799" s="1">
        <v>42706</v>
      </c>
      <c r="F4799" s="1" t="str">
        <f>TEXT(Sales_tbl[[#This Row],[Order Date]],"MMM")</f>
        <v>Dec</v>
      </c>
      <c r="G4799" s="1" t="str">
        <f>TEXT(Sales_tbl[[#This Row],[Order Date]],"YYY")</f>
        <v>2016</v>
      </c>
      <c r="H4799" t="s">
        <v>20</v>
      </c>
      <c r="I4799">
        <v>3</v>
      </c>
      <c r="J4799" s="4">
        <v>16.32</v>
      </c>
      <c r="K4799" s="4">
        <v>48.96</v>
      </c>
    </row>
    <row r="4800" spans="1:11" x14ac:dyDescent="0.25">
      <c r="A4800" t="s">
        <v>25</v>
      </c>
      <c r="B4800" t="s">
        <v>17</v>
      </c>
      <c r="C4800" t="s">
        <v>18</v>
      </c>
      <c r="D4800" t="s">
        <v>460</v>
      </c>
      <c r="E4800" s="1">
        <v>42706</v>
      </c>
      <c r="F4800" s="1" t="str">
        <f>TEXT(Sales_tbl[[#This Row],[Order Date]],"MMM")</f>
        <v>Dec</v>
      </c>
      <c r="G4800" s="1" t="str">
        <f>TEXT(Sales_tbl[[#This Row],[Order Date]],"YYY")</f>
        <v>2016</v>
      </c>
      <c r="H4800" t="s">
        <v>20</v>
      </c>
      <c r="I4800">
        <v>5</v>
      </c>
      <c r="J4800" s="4">
        <v>16.32</v>
      </c>
      <c r="K4800" s="4">
        <v>81.599999999999994</v>
      </c>
    </row>
    <row r="4801" spans="1:11" x14ac:dyDescent="0.25">
      <c r="A4801" t="s">
        <v>30</v>
      </c>
      <c r="B4801" t="s">
        <v>14</v>
      </c>
      <c r="C4801" t="s">
        <v>11</v>
      </c>
      <c r="D4801" t="s">
        <v>223</v>
      </c>
      <c r="E4801" s="1">
        <v>42706</v>
      </c>
      <c r="F4801" s="1" t="str">
        <f>TEXT(Sales_tbl[[#This Row],[Order Date]],"MMM")</f>
        <v>Dec</v>
      </c>
      <c r="G4801" s="1" t="str">
        <f>TEXT(Sales_tbl[[#This Row],[Order Date]],"YYY")</f>
        <v>2016</v>
      </c>
      <c r="H4801" t="s">
        <v>27</v>
      </c>
      <c r="I4801">
        <v>5</v>
      </c>
      <c r="J4801" s="4">
        <v>53.35</v>
      </c>
      <c r="K4801" s="4">
        <v>266.75</v>
      </c>
    </row>
    <row r="4802" spans="1:11" x14ac:dyDescent="0.25">
      <c r="A4802" t="s">
        <v>9</v>
      </c>
      <c r="B4802" t="s">
        <v>14</v>
      </c>
      <c r="C4802" t="s">
        <v>11</v>
      </c>
      <c r="D4802" t="s">
        <v>217</v>
      </c>
      <c r="E4802" s="1">
        <v>42706</v>
      </c>
      <c r="F4802" s="1" t="str">
        <f>TEXT(Sales_tbl[[#This Row],[Order Date]],"MMM")</f>
        <v>Dec</v>
      </c>
      <c r="G4802" s="1" t="str">
        <f>TEXT(Sales_tbl[[#This Row],[Order Date]],"YYY")</f>
        <v>2016</v>
      </c>
      <c r="H4802" t="s">
        <v>27</v>
      </c>
      <c r="I4802">
        <v>7</v>
      </c>
      <c r="J4802" s="4">
        <v>53.35</v>
      </c>
      <c r="K4802" s="4">
        <v>373.45</v>
      </c>
    </row>
    <row r="4803" spans="1:11" x14ac:dyDescent="0.25">
      <c r="A4803" t="s">
        <v>9</v>
      </c>
      <c r="B4803" t="s">
        <v>21</v>
      </c>
      <c r="C4803" t="s">
        <v>11</v>
      </c>
      <c r="D4803" t="s">
        <v>359</v>
      </c>
      <c r="E4803" s="1">
        <v>42706</v>
      </c>
      <c r="F4803" s="1" t="str">
        <f>TEXT(Sales_tbl[[#This Row],[Order Date]],"MMM")</f>
        <v>Dec</v>
      </c>
      <c r="G4803" s="1" t="str">
        <f>TEXT(Sales_tbl[[#This Row],[Order Date]],"YYY")</f>
        <v>2016</v>
      </c>
      <c r="H4803" t="s">
        <v>20</v>
      </c>
      <c r="I4803">
        <v>9</v>
      </c>
      <c r="J4803" s="4">
        <v>16.32</v>
      </c>
      <c r="K4803" s="4">
        <v>146.88</v>
      </c>
    </row>
    <row r="4804" spans="1:11" x14ac:dyDescent="0.25">
      <c r="A4804" t="s">
        <v>25</v>
      </c>
      <c r="B4804" t="s">
        <v>52</v>
      </c>
      <c r="C4804" t="s">
        <v>18</v>
      </c>
      <c r="D4804" t="s">
        <v>337</v>
      </c>
      <c r="E4804" s="1">
        <v>42706</v>
      </c>
      <c r="F4804" s="1" t="str">
        <f>TEXT(Sales_tbl[[#This Row],[Order Date]],"MMM")</f>
        <v>Dec</v>
      </c>
      <c r="G4804" s="1" t="str">
        <f>TEXT(Sales_tbl[[#This Row],[Order Date]],"YYY")</f>
        <v>2016</v>
      </c>
      <c r="H4804" t="s">
        <v>24</v>
      </c>
      <c r="I4804">
        <v>1</v>
      </c>
      <c r="J4804" s="4">
        <v>17.829999999999998</v>
      </c>
      <c r="K4804" s="4">
        <v>17.829999999999998</v>
      </c>
    </row>
    <row r="4805" spans="1:11" x14ac:dyDescent="0.25">
      <c r="A4805" t="s">
        <v>25</v>
      </c>
      <c r="B4805" t="s">
        <v>34</v>
      </c>
      <c r="C4805" t="s">
        <v>18</v>
      </c>
      <c r="D4805" t="s">
        <v>467</v>
      </c>
      <c r="E4805" s="1">
        <v>42706</v>
      </c>
      <c r="F4805" s="1" t="str">
        <f>TEXT(Sales_tbl[[#This Row],[Order Date]],"MMM")</f>
        <v>Dec</v>
      </c>
      <c r="G4805" s="1" t="str">
        <f>TEXT(Sales_tbl[[#This Row],[Order Date]],"YYY")</f>
        <v>2016</v>
      </c>
      <c r="H4805" t="s">
        <v>24</v>
      </c>
      <c r="I4805">
        <v>7</v>
      </c>
      <c r="J4805" s="4">
        <v>17.829999999999998</v>
      </c>
      <c r="K4805" s="4">
        <v>124.80999999999999</v>
      </c>
    </row>
    <row r="4806" spans="1:11" x14ac:dyDescent="0.25">
      <c r="A4806" t="s">
        <v>9</v>
      </c>
      <c r="B4806" t="s">
        <v>14</v>
      </c>
      <c r="C4806" t="s">
        <v>11</v>
      </c>
      <c r="D4806" t="s">
        <v>241</v>
      </c>
      <c r="E4806" s="1">
        <v>42706</v>
      </c>
      <c r="F4806" s="1" t="str">
        <f>TEXT(Sales_tbl[[#This Row],[Order Date]],"MMM")</f>
        <v>Dec</v>
      </c>
      <c r="G4806" s="1" t="str">
        <f>TEXT(Sales_tbl[[#This Row],[Order Date]],"YYY")</f>
        <v>2016</v>
      </c>
      <c r="H4806" t="s">
        <v>20</v>
      </c>
      <c r="I4806">
        <v>2</v>
      </c>
      <c r="J4806" s="4">
        <v>16.32</v>
      </c>
      <c r="K4806" s="4">
        <v>32.64</v>
      </c>
    </row>
    <row r="4807" spans="1:11" x14ac:dyDescent="0.25">
      <c r="A4807" t="s">
        <v>9</v>
      </c>
      <c r="B4807" t="s">
        <v>68</v>
      </c>
      <c r="C4807" t="s">
        <v>11</v>
      </c>
      <c r="D4807" t="s">
        <v>240</v>
      </c>
      <c r="E4807" s="1">
        <v>42706</v>
      </c>
      <c r="F4807" s="1" t="str">
        <f>TEXT(Sales_tbl[[#This Row],[Order Date]],"MMM")</f>
        <v>Dec</v>
      </c>
      <c r="G4807" s="1" t="str">
        <f>TEXT(Sales_tbl[[#This Row],[Order Date]],"YYY")</f>
        <v>2016</v>
      </c>
      <c r="H4807" t="s">
        <v>20</v>
      </c>
      <c r="I4807">
        <v>8</v>
      </c>
      <c r="J4807" s="4">
        <v>16.32</v>
      </c>
      <c r="K4807" s="4">
        <v>130.56</v>
      </c>
    </row>
    <row r="4808" spans="1:11" x14ac:dyDescent="0.25">
      <c r="A4808" t="s">
        <v>30</v>
      </c>
      <c r="B4808" t="s">
        <v>10</v>
      </c>
      <c r="C4808" t="s">
        <v>11</v>
      </c>
      <c r="D4808" t="s">
        <v>464</v>
      </c>
      <c r="E4808" s="1">
        <v>42706</v>
      </c>
      <c r="F4808" s="1" t="str">
        <f>TEXT(Sales_tbl[[#This Row],[Order Date]],"MMM")</f>
        <v>Dec</v>
      </c>
      <c r="G4808" s="1" t="str">
        <f>TEXT(Sales_tbl[[#This Row],[Order Date]],"YYY")</f>
        <v>2016</v>
      </c>
      <c r="H4808" t="s">
        <v>27</v>
      </c>
      <c r="I4808">
        <v>9</v>
      </c>
      <c r="J4808" s="4">
        <v>53.35</v>
      </c>
      <c r="K4808" s="4">
        <v>480.15000000000003</v>
      </c>
    </row>
    <row r="4809" spans="1:11" x14ac:dyDescent="0.25">
      <c r="A4809" t="s">
        <v>9</v>
      </c>
      <c r="B4809" t="s">
        <v>10</v>
      </c>
      <c r="C4809" t="s">
        <v>11</v>
      </c>
      <c r="D4809" t="s">
        <v>285</v>
      </c>
      <c r="E4809" s="1">
        <v>42706</v>
      </c>
      <c r="F4809" s="1" t="str">
        <f>TEXT(Sales_tbl[[#This Row],[Order Date]],"MMM")</f>
        <v>Dec</v>
      </c>
      <c r="G4809" s="1" t="str">
        <f>TEXT(Sales_tbl[[#This Row],[Order Date]],"YYY")</f>
        <v>2016</v>
      </c>
      <c r="H4809" t="s">
        <v>24</v>
      </c>
      <c r="I4809">
        <v>7</v>
      </c>
      <c r="J4809" s="4">
        <v>17.829999999999998</v>
      </c>
      <c r="K4809" s="4">
        <v>124.80999999999999</v>
      </c>
    </row>
    <row r="4810" spans="1:11" x14ac:dyDescent="0.25">
      <c r="A4810" t="s">
        <v>16</v>
      </c>
      <c r="B4810" t="s">
        <v>17</v>
      </c>
      <c r="C4810" t="s">
        <v>18</v>
      </c>
      <c r="D4810" t="s">
        <v>484</v>
      </c>
      <c r="E4810" s="1">
        <v>42706</v>
      </c>
      <c r="F4810" s="1" t="str">
        <f>TEXT(Sales_tbl[[#This Row],[Order Date]],"MMM")</f>
        <v>Dec</v>
      </c>
      <c r="G4810" s="1" t="str">
        <f>TEXT(Sales_tbl[[#This Row],[Order Date]],"YYY")</f>
        <v>2016</v>
      </c>
      <c r="H4810" t="s">
        <v>13</v>
      </c>
      <c r="I4810">
        <v>7</v>
      </c>
      <c r="J4810" s="4">
        <v>12.42</v>
      </c>
      <c r="K4810" s="4">
        <v>86.94</v>
      </c>
    </row>
    <row r="4811" spans="1:11" x14ac:dyDescent="0.25">
      <c r="A4811" t="s">
        <v>25</v>
      </c>
      <c r="B4811" t="s">
        <v>17</v>
      </c>
      <c r="C4811" t="s">
        <v>18</v>
      </c>
      <c r="D4811" t="s">
        <v>153</v>
      </c>
      <c r="E4811" s="1">
        <v>42706</v>
      </c>
      <c r="F4811" s="1" t="str">
        <f>TEXT(Sales_tbl[[#This Row],[Order Date]],"MMM")</f>
        <v>Dec</v>
      </c>
      <c r="G4811" s="1" t="str">
        <f>TEXT(Sales_tbl[[#This Row],[Order Date]],"YYY")</f>
        <v>2016</v>
      </c>
      <c r="H4811" t="s">
        <v>13</v>
      </c>
      <c r="I4811">
        <v>5</v>
      </c>
      <c r="J4811" s="4">
        <v>12.42</v>
      </c>
      <c r="K4811" s="4">
        <v>62.1</v>
      </c>
    </row>
    <row r="4812" spans="1:11" x14ac:dyDescent="0.25">
      <c r="A4812" t="s">
        <v>16</v>
      </c>
      <c r="B4812" t="s">
        <v>34</v>
      </c>
      <c r="C4812" t="s">
        <v>18</v>
      </c>
      <c r="D4812" t="s">
        <v>467</v>
      </c>
      <c r="E4812" s="1">
        <v>42706</v>
      </c>
      <c r="F4812" s="1" t="str">
        <f>TEXT(Sales_tbl[[#This Row],[Order Date]],"MMM")</f>
        <v>Dec</v>
      </c>
      <c r="G4812" s="1" t="str">
        <f>TEXT(Sales_tbl[[#This Row],[Order Date]],"YYY")</f>
        <v>2016</v>
      </c>
      <c r="H4812" t="s">
        <v>27</v>
      </c>
      <c r="I4812">
        <v>7</v>
      </c>
      <c r="J4812" s="4">
        <v>53.35</v>
      </c>
      <c r="K4812" s="4">
        <v>373.45</v>
      </c>
    </row>
    <row r="4813" spans="1:11" x14ac:dyDescent="0.25">
      <c r="A4813" t="s">
        <v>46</v>
      </c>
      <c r="B4813" t="s">
        <v>21</v>
      </c>
      <c r="C4813" t="s">
        <v>11</v>
      </c>
      <c r="D4813" t="s">
        <v>504</v>
      </c>
      <c r="E4813" s="1">
        <v>42706</v>
      </c>
      <c r="F4813" s="1" t="str">
        <f>TEXT(Sales_tbl[[#This Row],[Order Date]],"MMM")</f>
        <v>Dec</v>
      </c>
      <c r="G4813" s="1" t="str">
        <f>TEXT(Sales_tbl[[#This Row],[Order Date]],"YYY")</f>
        <v>2016</v>
      </c>
      <c r="H4813" t="s">
        <v>27</v>
      </c>
      <c r="I4813">
        <v>7</v>
      </c>
      <c r="J4813" s="4">
        <v>53.35</v>
      </c>
      <c r="K4813" s="4">
        <v>373.45</v>
      </c>
    </row>
    <row r="4814" spans="1:11" x14ac:dyDescent="0.25">
      <c r="A4814" t="s">
        <v>25</v>
      </c>
      <c r="B4814" t="s">
        <v>52</v>
      </c>
      <c r="C4814" t="s">
        <v>18</v>
      </c>
      <c r="D4814" t="s">
        <v>110</v>
      </c>
      <c r="E4814" s="1">
        <v>42706</v>
      </c>
      <c r="F4814" s="1" t="str">
        <f>TEXT(Sales_tbl[[#This Row],[Order Date]],"MMM")</f>
        <v>Dec</v>
      </c>
      <c r="G4814" s="1" t="str">
        <f>TEXT(Sales_tbl[[#This Row],[Order Date]],"YYY")</f>
        <v>2016</v>
      </c>
      <c r="H4814" t="s">
        <v>24</v>
      </c>
      <c r="I4814">
        <v>3</v>
      </c>
      <c r="J4814" s="4">
        <v>17.829999999999998</v>
      </c>
      <c r="K4814" s="4">
        <v>53.489999999999995</v>
      </c>
    </row>
    <row r="4815" spans="1:11" x14ac:dyDescent="0.25">
      <c r="A4815" t="s">
        <v>16</v>
      </c>
      <c r="B4815" t="s">
        <v>34</v>
      </c>
      <c r="C4815" t="s">
        <v>18</v>
      </c>
      <c r="D4815" t="s">
        <v>270</v>
      </c>
      <c r="E4815" s="1">
        <v>42706</v>
      </c>
      <c r="F4815" s="1" t="str">
        <f>TEXT(Sales_tbl[[#This Row],[Order Date]],"MMM")</f>
        <v>Dec</v>
      </c>
      <c r="G4815" s="1" t="str">
        <f>TEXT(Sales_tbl[[#This Row],[Order Date]],"YYY")</f>
        <v>2016</v>
      </c>
      <c r="H4815" t="s">
        <v>13</v>
      </c>
      <c r="I4815">
        <v>9</v>
      </c>
      <c r="J4815" s="4">
        <v>12.42</v>
      </c>
      <c r="K4815" s="4">
        <v>111.78</v>
      </c>
    </row>
    <row r="4816" spans="1:11" x14ac:dyDescent="0.25">
      <c r="A4816" t="s">
        <v>9</v>
      </c>
      <c r="B4816" t="s">
        <v>10</v>
      </c>
      <c r="C4816" t="s">
        <v>11</v>
      </c>
      <c r="D4816" t="s">
        <v>500</v>
      </c>
      <c r="E4816" s="1">
        <v>42706</v>
      </c>
      <c r="F4816" s="1" t="str">
        <f>TEXT(Sales_tbl[[#This Row],[Order Date]],"MMM")</f>
        <v>Dec</v>
      </c>
      <c r="G4816" s="1" t="str">
        <f>TEXT(Sales_tbl[[#This Row],[Order Date]],"YYY")</f>
        <v>2016</v>
      </c>
      <c r="H4816" t="s">
        <v>27</v>
      </c>
      <c r="I4816">
        <v>4</v>
      </c>
      <c r="J4816" s="4">
        <v>53.35</v>
      </c>
      <c r="K4816" s="4">
        <v>213.4</v>
      </c>
    </row>
    <row r="4817" spans="1:11" x14ac:dyDescent="0.25">
      <c r="A4817" t="s">
        <v>16</v>
      </c>
      <c r="B4817" t="s">
        <v>52</v>
      </c>
      <c r="C4817" t="s">
        <v>18</v>
      </c>
      <c r="D4817" t="s">
        <v>360</v>
      </c>
      <c r="E4817" s="1">
        <v>42706</v>
      </c>
      <c r="F4817" s="1" t="str">
        <f>TEXT(Sales_tbl[[#This Row],[Order Date]],"MMM")</f>
        <v>Dec</v>
      </c>
      <c r="G4817" s="1" t="str">
        <f>TEXT(Sales_tbl[[#This Row],[Order Date]],"YYY")</f>
        <v>2016</v>
      </c>
      <c r="H4817" t="s">
        <v>13</v>
      </c>
      <c r="I4817">
        <v>2</v>
      </c>
      <c r="J4817" s="4">
        <v>12.42</v>
      </c>
      <c r="K4817" s="4">
        <v>24.84</v>
      </c>
    </row>
    <row r="4818" spans="1:11" x14ac:dyDescent="0.25">
      <c r="A4818" t="s">
        <v>16</v>
      </c>
      <c r="B4818" t="s">
        <v>17</v>
      </c>
      <c r="C4818" t="s">
        <v>18</v>
      </c>
      <c r="D4818" t="s">
        <v>425</v>
      </c>
      <c r="E4818" s="1">
        <v>42706</v>
      </c>
      <c r="F4818" s="1" t="str">
        <f>TEXT(Sales_tbl[[#This Row],[Order Date]],"MMM")</f>
        <v>Dec</v>
      </c>
      <c r="G4818" s="1" t="str">
        <f>TEXT(Sales_tbl[[#This Row],[Order Date]],"YYY")</f>
        <v>2016</v>
      </c>
      <c r="H4818" t="s">
        <v>13</v>
      </c>
      <c r="I4818">
        <v>4</v>
      </c>
      <c r="J4818" s="4">
        <v>12.42</v>
      </c>
      <c r="K4818" s="4">
        <v>49.68</v>
      </c>
    </row>
    <row r="4819" spans="1:11" x14ac:dyDescent="0.25">
      <c r="A4819" t="s">
        <v>16</v>
      </c>
      <c r="B4819" t="s">
        <v>52</v>
      </c>
      <c r="C4819" t="s">
        <v>18</v>
      </c>
      <c r="D4819" t="s">
        <v>94</v>
      </c>
      <c r="E4819" s="1">
        <v>42706</v>
      </c>
      <c r="F4819" s="1" t="str">
        <f>TEXT(Sales_tbl[[#This Row],[Order Date]],"MMM")</f>
        <v>Dec</v>
      </c>
      <c r="G4819" s="1" t="str">
        <f>TEXT(Sales_tbl[[#This Row],[Order Date]],"YYY")</f>
        <v>2016</v>
      </c>
      <c r="H4819" t="s">
        <v>20</v>
      </c>
      <c r="I4819">
        <v>7</v>
      </c>
      <c r="J4819" s="4">
        <v>16.32</v>
      </c>
      <c r="K4819" s="4">
        <v>114.24000000000001</v>
      </c>
    </row>
    <row r="4820" spans="1:11" x14ac:dyDescent="0.25">
      <c r="A4820" t="s">
        <v>25</v>
      </c>
      <c r="B4820" t="s">
        <v>52</v>
      </c>
      <c r="C4820" t="s">
        <v>18</v>
      </c>
      <c r="D4820" t="s">
        <v>127</v>
      </c>
      <c r="E4820" s="1">
        <v>42706</v>
      </c>
      <c r="F4820" s="1" t="str">
        <f>TEXT(Sales_tbl[[#This Row],[Order Date]],"MMM")</f>
        <v>Dec</v>
      </c>
      <c r="G4820" s="1" t="str">
        <f>TEXT(Sales_tbl[[#This Row],[Order Date]],"YYY")</f>
        <v>2016</v>
      </c>
      <c r="H4820" t="s">
        <v>24</v>
      </c>
      <c r="I4820">
        <v>6</v>
      </c>
      <c r="J4820" s="4">
        <v>17.829999999999998</v>
      </c>
      <c r="K4820" s="4">
        <v>106.97999999999999</v>
      </c>
    </row>
    <row r="4821" spans="1:11" x14ac:dyDescent="0.25">
      <c r="A4821" t="s">
        <v>9</v>
      </c>
      <c r="B4821" t="s">
        <v>21</v>
      </c>
      <c r="C4821" t="s">
        <v>11</v>
      </c>
      <c r="D4821" t="s">
        <v>535</v>
      </c>
      <c r="E4821" s="1">
        <v>42706</v>
      </c>
      <c r="F4821" s="1" t="str">
        <f>TEXT(Sales_tbl[[#This Row],[Order Date]],"MMM")</f>
        <v>Dec</v>
      </c>
      <c r="G4821" s="1" t="str">
        <f>TEXT(Sales_tbl[[#This Row],[Order Date]],"YYY")</f>
        <v>2016</v>
      </c>
      <c r="H4821" t="s">
        <v>27</v>
      </c>
      <c r="I4821">
        <v>6</v>
      </c>
      <c r="J4821" s="4">
        <v>53.35</v>
      </c>
      <c r="K4821" s="4">
        <v>320.10000000000002</v>
      </c>
    </row>
    <row r="4822" spans="1:11" x14ac:dyDescent="0.25">
      <c r="A4822" t="s">
        <v>9</v>
      </c>
      <c r="B4822" t="s">
        <v>14</v>
      </c>
      <c r="C4822" t="s">
        <v>11</v>
      </c>
      <c r="D4822" t="s">
        <v>316</v>
      </c>
      <c r="E4822" s="1">
        <v>42706</v>
      </c>
      <c r="F4822" s="1" t="str">
        <f>TEXT(Sales_tbl[[#This Row],[Order Date]],"MMM")</f>
        <v>Dec</v>
      </c>
      <c r="G4822" s="1" t="str">
        <f>TEXT(Sales_tbl[[#This Row],[Order Date]],"YYY")</f>
        <v>2016</v>
      </c>
      <c r="H4822" t="s">
        <v>13</v>
      </c>
      <c r="I4822">
        <v>7</v>
      </c>
      <c r="J4822" s="4">
        <v>12.42</v>
      </c>
      <c r="K4822" s="4">
        <v>86.94</v>
      </c>
    </row>
    <row r="4823" spans="1:11" x14ac:dyDescent="0.25">
      <c r="A4823" t="s">
        <v>30</v>
      </c>
      <c r="B4823" t="s">
        <v>14</v>
      </c>
      <c r="C4823" t="s">
        <v>11</v>
      </c>
      <c r="D4823" t="s">
        <v>405</v>
      </c>
      <c r="E4823" s="1">
        <v>42707</v>
      </c>
      <c r="F4823" s="1" t="str">
        <f>TEXT(Sales_tbl[[#This Row],[Order Date]],"MMM")</f>
        <v>Dec</v>
      </c>
      <c r="G4823" s="1" t="str">
        <f>TEXT(Sales_tbl[[#This Row],[Order Date]],"YYY")</f>
        <v>2016</v>
      </c>
      <c r="H4823" t="s">
        <v>20</v>
      </c>
      <c r="I4823">
        <v>9</v>
      </c>
      <c r="J4823" s="4">
        <v>16.32</v>
      </c>
      <c r="K4823" s="4">
        <v>146.88</v>
      </c>
    </row>
    <row r="4824" spans="1:11" x14ac:dyDescent="0.25">
      <c r="A4824" t="s">
        <v>46</v>
      </c>
      <c r="B4824" t="s">
        <v>10</v>
      </c>
      <c r="C4824" t="s">
        <v>11</v>
      </c>
      <c r="D4824" t="s">
        <v>367</v>
      </c>
      <c r="E4824" s="1">
        <v>42707</v>
      </c>
      <c r="F4824" s="1" t="str">
        <f>TEXT(Sales_tbl[[#This Row],[Order Date]],"MMM")</f>
        <v>Dec</v>
      </c>
      <c r="G4824" s="1" t="str">
        <f>TEXT(Sales_tbl[[#This Row],[Order Date]],"YYY")</f>
        <v>2016</v>
      </c>
      <c r="H4824" t="s">
        <v>13</v>
      </c>
      <c r="I4824">
        <v>7</v>
      </c>
      <c r="J4824" s="4">
        <v>12.42</v>
      </c>
      <c r="K4824" s="4">
        <v>86.94</v>
      </c>
    </row>
    <row r="4825" spans="1:11" x14ac:dyDescent="0.25">
      <c r="A4825" t="s">
        <v>46</v>
      </c>
      <c r="B4825" t="s">
        <v>10</v>
      </c>
      <c r="C4825" t="s">
        <v>11</v>
      </c>
      <c r="D4825" t="s">
        <v>533</v>
      </c>
      <c r="E4825" s="1">
        <v>42707</v>
      </c>
      <c r="F4825" s="1" t="str">
        <f>TEXT(Sales_tbl[[#This Row],[Order Date]],"MMM")</f>
        <v>Dec</v>
      </c>
      <c r="G4825" s="1" t="str">
        <f>TEXT(Sales_tbl[[#This Row],[Order Date]],"YYY")</f>
        <v>2016</v>
      </c>
      <c r="H4825" t="s">
        <v>27</v>
      </c>
      <c r="I4825">
        <v>5</v>
      </c>
      <c r="J4825" s="4">
        <v>53.35</v>
      </c>
      <c r="K4825" s="4">
        <v>266.75</v>
      </c>
    </row>
    <row r="4826" spans="1:11" x14ac:dyDescent="0.25">
      <c r="A4826" t="s">
        <v>16</v>
      </c>
      <c r="B4826" t="s">
        <v>52</v>
      </c>
      <c r="C4826" t="s">
        <v>18</v>
      </c>
      <c r="D4826" t="s">
        <v>465</v>
      </c>
      <c r="E4826" s="1">
        <v>42707</v>
      </c>
      <c r="F4826" s="1" t="str">
        <f>TEXT(Sales_tbl[[#This Row],[Order Date]],"MMM")</f>
        <v>Dec</v>
      </c>
      <c r="G4826" s="1" t="str">
        <f>TEXT(Sales_tbl[[#This Row],[Order Date]],"YYY")</f>
        <v>2016</v>
      </c>
      <c r="H4826" t="s">
        <v>13</v>
      </c>
      <c r="I4826">
        <v>4</v>
      </c>
      <c r="J4826" s="4">
        <v>12.42</v>
      </c>
      <c r="K4826" s="4">
        <v>49.68</v>
      </c>
    </row>
    <row r="4827" spans="1:11" x14ac:dyDescent="0.25">
      <c r="A4827" t="s">
        <v>9</v>
      </c>
      <c r="B4827" t="s">
        <v>14</v>
      </c>
      <c r="C4827" t="s">
        <v>11</v>
      </c>
      <c r="D4827" t="s">
        <v>261</v>
      </c>
      <c r="E4827" s="1">
        <v>42707</v>
      </c>
      <c r="F4827" s="1" t="str">
        <f>TEXT(Sales_tbl[[#This Row],[Order Date]],"MMM")</f>
        <v>Dec</v>
      </c>
      <c r="G4827" s="1" t="str">
        <f>TEXT(Sales_tbl[[#This Row],[Order Date]],"YYY")</f>
        <v>2016</v>
      </c>
      <c r="H4827" t="s">
        <v>20</v>
      </c>
      <c r="I4827">
        <v>8</v>
      </c>
      <c r="J4827" s="4">
        <v>16.32</v>
      </c>
      <c r="K4827" s="4">
        <v>130.56</v>
      </c>
    </row>
    <row r="4828" spans="1:11" x14ac:dyDescent="0.25">
      <c r="A4828" t="s">
        <v>25</v>
      </c>
      <c r="B4828" t="s">
        <v>52</v>
      </c>
      <c r="C4828" t="s">
        <v>18</v>
      </c>
      <c r="D4828" t="s">
        <v>547</v>
      </c>
      <c r="E4828" s="1">
        <v>42707</v>
      </c>
      <c r="F4828" s="1" t="str">
        <f>TEXT(Sales_tbl[[#This Row],[Order Date]],"MMM")</f>
        <v>Dec</v>
      </c>
      <c r="G4828" s="1" t="str">
        <f>TEXT(Sales_tbl[[#This Row],[Order Date]],"YYY")</f>
        <v>2016</v>
      </c>
      <c r="H4828" t="s">
        <v>24</v>
      </c>
      <c r="I4828">
        <v>4</v>
      </c>
      <c r="J4828" s="4">
        <v>17.829999999999998</v>
      </c>
      <c r="K4828" s="4">
        <v>71.319999999999993</v>
      </c>
    </row>
    <row r="4829" spans="1:11" x14ac:dyDescent="0.25">
      <c r="A4829" t="s">
        <v>46</v>
      </c>
      <c r="B4829" t="s">
        <v>14</v>
      </c>
      <c r="C4829" t="s">
        <v>11</v>
      </c>
      <c r="D4829" t="s">
        <v>201</v>
      </c>
      <c r="E4829" s="1">
        <v>42707</v>
      </c>
      <c r="F4829" s="1" t="str">
        <f>TEXT(Sales_tbl[[#This Row],[Order Date]],"MMM")</f>
        <v>Dec</v>
      </c>
      <c r="G4829" s="1" t="str">
        <f>TEXT(Sales_tbl[[#This Row],[Order Date]],"YYY")</f>
        <v>2016</v>
      </c>
      <c r="H4829" t="s">
        <v>27</v>
      </c>
      <c r="I4829">
        <v>2</v>
      </c>
      <c r="J4829" s="4">
        <v>53.35</v>
      </c>
      <c r="K4829" s="4">
        <v>106.7</v>
      </c>
    </row>
    <row r="4830" spans="1:11" x14ac:dyDescent="0.25">
      <c r="A4830" t="s">
        <v>25</v>
      </c>
      <c r="B4830" t="s">
        <v>52</v>
      </c>
      <c r="C4830" t="s">
        <v>18</v>
      </c>
      <c r="D4830" t="s">
        <v>507</v>
      </c>
      <c r="E4830" s="1">
        <v>42707</v>
      </c>
      <c r="F4830" s="1" t="str">
        <f>TEXT(Sales_tbl[[#This Row],[Order Date]],"MMM")</f>
        <v>Dec</v>
      </c>
      <c r="G4830" s="1" t="str">
        <f>TEXT(Sales_tbl[[#This Row],[Order Date]],"YYY")</f>
        <v>2016</v>
      </c>
      <c r="H4830" t="s">
        <v>27</v>
      </c>
      <c r="I4830">
        <v>3</v>
      </c>
      <c r="J4830" s="4">
        <v>53.35</v>
      </c>
      <c r="K4830" s="4">
        <v>160.05000000000001</v>
      </c>
    </row>
    <row r="4831" spans="1:11" x14ac:dyDescent="0.25">
      <c r="A4831" t="s">
        <v>25</v>
      </c>
      <c r="B4831" t="s">
        <v>17</v>
      </c>
      <c r="C4831" t="s">
        <v>18</v>
      </c>
      <c r="D4831" t="s">
        <v>150</v>
      </c>
      <c r="E4831" s="1">
        <v>42707</v>
      </c>
      <c r="F4831" s="1" t="str">
        <f>TEXT(Sales_tbl[[#This Row],[Order Date]],"MMM")</f>
        <v>Dec</v>
      </c>
      <c r="G4831" s="1" t="str">
        <f>TEXT(Sales_tbl[[#This Row],[Order Date]],"YYY")</f>
        <v>2016</v>
      </c>
      <c r="H4831" t="s">
        <v>13</v>
      </c>
      <c r="I4831">
        <v>10</v>
      </c>
      <c r="J4831" s="4">
        <v>12.42</v>
      </c>
      <c r="K4831" s="4">
        <v>124.2</v>
      </c>
    </row>
    <row r="4832" spans="1:11" x14ac:dyDescent="0.25">
      <c r="A4832" t="s">
        <v>30</v>
      </c>
      <c r="B4832" t="s">
        <v>21</v>
      </c>
      <c r="C4832" t="s">
        <v>11</v>
      </c>
      <c r="D4832" t="s">
        <v>236</v>
      </c>
      <c r="E4832" s="1">
        <v>42707</v>
      </c>
      <c r="F4832" s="1" t="str">
        <f>TEXT(Sales_tbl[[#This Row],[Order Date]],"MMM")</f>
        <v>Dec</v>
      </c>
      <c r="G4832" s="1" t="str">
        <f>TEXT(Sales_tbl[[#This Row],[Order Date]],"YYY")</f>
        <v>2016</v>
      </c>
      <c r="H4832" t="s">
        <v>13</v>
      </c>
      <c r="I4832">
        <v>3</v>
      </c>
      <c r="J4832" s="4">
        <v>12.42</v>
      </c>
      <c r="K4832" s="4">
        <v>37.26</v>
      </c>
    </row>
    <row r="4833" spans="1:11" x14ac:dyDescent="0.25">
      <c r="A4833" t="s">
        <v>16</v>
      </c>
      <c r="B4833" t="s">
        <v>52</v>
      </c>
      <c r="C4833" t="s">
        <v>18</v>
      </c>
      <c r="D4833" t="s">
        <v>67</v>
      </c>
      <c r="E4833" s="1">
        <v>42707</v>
      </c>
      <c r="F4833" s="1" t="str">
        <f>TEXT(Sales_tbl[[#This Row],[Order Date]],"MMM")</f>
        <v>Dec</v>
      </c>
      <c r="G4833" s="1" t="str">
        <f>TEXT(Sales_tbl[[#This Row],[Order Date]],"YYY")</f>
        <v>2016</v>
      </c>
      <c r="H4833" t="s">
        <v>13</v>
      </c>
      <c r="I4833">
        <v>9</v>
      </c>
      <c r="J4833" s="4">
        <v>12.42</v>
      </c>
      <c r="K4833" s="4">
        <v>111.78</v>
      </c>
    </row>
    <row r="4834" spans="1:11" x14ac:dyDescent="0.25">
      <c r="A4834" t="s">
        <v>30</v>
      </c>
      <c r="B4834" t="s">
        <v>68</v>
      </c>
      <c r="C4834" t="s">
        <v>11</v>
      </c>
      <c r="D4834" t="s">
        <v>69</v>
      </c>
      <c r="E4834" s="1">
        <v>42707</v>
      </c>
      <c r="F4834" s="1" t="str">
        <f>TEXT(Sales_tbl[[#This Row],[Order Date]],"MMM")</f>
        <v>Dec</v>
      </c>
      <c r="G4834" s="1" t="str">
        <f>TEXT(Sales_tbl[[#This Row],[Order Date]],"YYY")</f>
        <v>2016</v>
      </c>
      <c r="H4834" t="s">
        <v>13</v>
      </c>
      <c r="I4834">
        <v>10</v>
      </c>
      <c r="J4834" s="4">
        <v>12.42</v>
      </c>
      <c r="K4834" s="4">
        <v>124.2</v>
      </c>
    </row>
    <row r="4835" spans="1:11" x14ac:dyDescent="0.25">
      <c r="A4835" t="s">
        <v>9</v>
      </c>
      <c r="B4835" t="s">
        <v>14</v>
      </c>
      <c r="C4835" t="s">
        <v>11</v>
      </c>
      <c r="D4835" t="s">
        <v>245</v>
      </c>
      <c r="E4835" s="1">
        <v>42707</v>
      </c>
      <c r="F4835" s="1" t="str">
        <f>TEXT(Sales_tbl[[#This Row],[Order Date]],"MMM")</f>
        <v>Dec</v>
      </c>
      <c r="G4835" s="1" t="str">
        <f>TEXT(Sales_tbl[[#This Row],[Order Date]],"YYY")</f>
        <v>2016</v>
      </c>
      <c r="H4835" t="s">
        <v>13</v>
      </c>
      <c r="I4835">
        <v>7</v>
      </c>
      <c r="J4835" s="4">
        <v>12.42</v>
      </c>
      <c r="K4835" s="4">
        <v>86.94</v>
      </c>
    </row>
    <row r="4836" spans="1:11" x14ac:dyDescent="0.25">
      <c r="A4836" t="s">
        <v>16</v>
      </c>
      <c r="B4836" t="s">
        <v>52</v>
      </c>
      <c r="C4836" t="s">
        <v>18</v>
      </c>
      <c r="D4836" t="s">
        <v>465</v>
      </c>
      <c r="E4836" s="1">
        <v>42707</v>
      </c>
      <c r="F4836" s="1" t="str">
        <f>TEXT(Sales_tbl[[#This Row],[Order Date]],"MMM")</f>
        <v>Dec</v>
      </c>
      <c r="G4836" s="1" t="str">
        <f>TEXT(Sales_tbl[[#This Row],[Order Date]],"YYY")</f>
        <v>2016</v>
      </c>
      <c r="H4836" t="s">
        <v>27</v>
      </c>
      <c r="I4836">
        <v>4</v>
      </c>
      <c r="J4836" s="4">
        <v>53.35</v>
      </c>
      <c r="K4836" s="4">
        <v>213.4</v>
      </c>
    </row>
    <row r="4837" spans="1:11" x14ac:dyDescent="0.25">
      <c r="A4837" t="s">
        <v>16</v>
      </c>
      <c r="B4837" t="s">
        <v>17</v>
      </c>
      <c r="C4837" t="s">
        <v>18</v>
      </c>
      <c r="D4837" t="s">
        <v>422</v>
      </c>
      <c r="E4837" s="1">
        <v>42707</v>
      </c>
      <c r="F4837" s="1" t="str">
        <f>TEXT(Sales_tbl[[#This Row],[Order Date]],"MMM")</f>
        <v>Dec</v>
      </c>
      <c r="G4837" s="1" t="str">
        <f>TEXT(Sales_tbl[[#This Row],[Order Date]],"YYY")</f>
        <v>2016</v>
      </c>
      <c r="H4837" t="s">
        <v>20</v>
      </c>
      <c r="I4837">
        <v>6</v>
      </c>
      <c r="J4837" s="4">
        <v>16.32</v>
      </c>
      <c r="K4837" s="4">
        <v>97.92</v>
      </c>
    </row>
    <row r="4838" spans="1:11" x14ac:dyDescent="0.25">
      <c r="A4838" t="s">
        <v>30</v>
      </c>
      <c r="B4838" t="s">
        <v>14</v>
      </c>
      <c r="C4838" t="s">
        <v>11</v>
      </c>
      <c r="D4838" t="s">
        <v>78</v>
      </c>
      <c r="E4838" s="1">
        <v>42707</v>
      </c>
      <c r="F4838" s="1" t="str">
        <f>TEXT(Sales_tbl[[#This Row],[Order Date]],"MMM")</f>
        <v>Dec</v>
      </c>
      <c r="G4838" s="1" t="str">
        <f>TEXT(Sales_tbl[[#This Row],[Order Date]],"YYY")</f>
        <v>2016</v>
      </c>
      <c r="H4838" t="s">
        <v>13</v>
      </c>
      <c r="I4838">
        <v>6</v>
      </c>
      <c r="J4838" s="4">
        <v>12.42</v>
      </c>
      <c r="K4838" s="4">
        <v>74.52</v>
      </c>
    </row>
    <row r="4839" spans="1:11" x14ac:dyDescent="0.25">
      <c r="A4839" t="s">
        <v>9</v>
      </c>
      <c r="B4839" t="s">
        <v>21</v>
      </c>
      <c r="C4839" t="s">
        <v>11</v>
      </c>
      <c r="D4839" t="s">
        <v>380</v>
      </c>
      <c r="E4839" s="1">
        <v>42707</v>
      </c>
      <c r="F4839" s="1" t="str">
        <f>TEXT(Sales_tbl[[#This Row],[Order Date]],"MMM")</f>
        <v>Dec</v>
      </c>
      <c r="G4839" s="1" t="str">
        <f>TEXT(Sales_tbl[[#This Row],[Order Date]],"YYY")</f>
        <v>2016</v>
      </c>
      <c r="H4839" t="s">
        <v>24</v>
      </c>
      <c r="I4839">
        <v>3</v>
      </c>
      <c r="J4839" s="4">
        <v>17.829999999999998</v>
      </c>
      <c r="K4839" s="4">
        <v>53.489999999999995</v>
      </c>
    </row>
    <row r="4840" spans="1:11" x14ac:dyDescent="0.25">
      <c r="A4840" t="s">
        <v>46</v>
      </c>
      <c r="B4840" t="s">
        <v>10</v>
      </c>
      <c r="C4840" t="s">
        <v>11</v>
      </c>
      <c r="D4840" t="s">
        <v>50</v>
      </c>
      <c r="E4840" s="1">
        <v>42707</v>
      </c>
      <c r="F4840" s="1" t="str">
        <f>TEXT(Sales_tbl[[#This Row],[Order Date]],"MMM")</f>
        <v>Dec</v>
      </c>
      <c r="G4840" s="1" t="str">
        <f>TEXT(Sales_tbl[[#This Row],[Order Date]],"YYY")</f>
        <v>2016</v>
      </c>
      <c r="H4840" t="s">
        <v>13</v>
      </c>
      <c r="I4840">
        <v>10</v>
      </c>
      <c r="J4840" s="4">
        <v>12.42</v>
      </c>
      <c r="K4840" s="4">
        <v>124.2</v>
      </c>
    </row>
    <row r="4841" spans="1:11" x14ac:dyDescent="0.25">
      <c r="A4841" t="s">
        <v>25</v>
      </c>
      <c r="B4841" t="s">
        <v>17</v>
      </c>
      <c r="C4841" t="s">
        <v>18</v>
      </c>
      <c r="D4841" t="s">
        <v>117</v>
      </c>
      <c r="E4841" s="1">
        <v>42707</v>
      </c>
      <c r="F4841" s="1" t="str">
        <f>TEXT(Sales_tbl[[#This Row],[Order Date]],"MMM")</f>
        <v>Dec</v>
      </c>
      <c r="G4841" s="1" t="str">
        <f>TEXT(Sales_tbl[[#This Row],[Order Date]],"YYY")</f>
        <v>2016</v>
      </c>
      <c r="H4841" t="s">
        <v>13</v>
      </c>
      <c r="I4841">
        <v>4</v>
      </c>
      <c r="J4841" s="4">
        <v>12.42</v>
      </c>
      <c r="K4841" s="4">
        <v>49.68</v>
      </c>
    </row>
    <row r="4842" spans="1:11" x14ac:dyDescent="0.25">
      <c r="A4842" t="s">
        <v>25</v>
      </c>
      <c r="B4842" t="s">
        <v>52</v>
      </c>
      <c r="C4842" t="s">
        <v>18</v>
      </c>
      <c r="D4842" t="s">
        <v>505</v>
      </c>
      <c r="E4842" s="1">
        <v>42707</v>
      </c>
      <c r="F4842" s="1" t="str">
        <f>TEXT(Sales_tbl[[#This Row],[Order Date]],"MMM")</f>
        <v>Dec</v>
      </c>
      <c r="G4842" s="1" t="str">
        <f>TEXT(Sales_tbl[[#This Row],[Order Date]],"YYY")</f>
        <v>2016</v>
      </c>
      <c r="H4842" t="s">
        <v>20</v>
      </c>
      <c r="I4842">
        <v>5</v>
      </c>
      <c r="J4842" s="4">
        <v>16.32</v>
      </c>
      <c r="K4842" s="4">
        <v>81.599999999999994</v>
      </c>
    </row>
    <row r="4843" spans="1:11" x14ac:dyDescent="0.25">
      <c r="A4843" t="s">
        <v>30</v>
      </c>
      <c r="B4843" t="s">
        <v>21</v>
      </c>
      <c r="C4843" t="s">
        <v>11</v>
      </c>
      <c r="D4843" t="s">
        <v>275</v>
      </c>
      <c r="E4843" s="1">
        <v>42707</v>
      </c>
      <c r="F4843" s="1" t="str">
        <f>TEXT(Sales_tbl[[#This Row],[Order Date]],"MMM")</f>
        <v>Dec</v>
      </c>
      <c r="G4843" s="1" t="str">
        <f>TEXT(Sales_tbl[[#This Row],[Order Date]],"YYY")</f>
        <v>2016</v>
      </c>
      <c r="H4843" t="s">
        <v>27</v>
      </c>
      <c r="I4843">
        <v>2</v>
      </c>
      <c r="J4843" s="4">
        <v>53.35</v>
      </c>
      <c r="K4843" s="4">
        <v>106.7</v>
      </c>
    </row>
    <row r="4844" spans="1:11" x14ac:dyDescent="0.25">
      <c r="A4844" t="s">
        <v>46</v>
      </c>
      <c r="B4844" t="s">
        <v>21</v>
      </c>
      <c r="C4844" t="s">
        <v>11</v>
      </c>
      <c r="D4844" t="s">
        <v>268</v>
      </c>
      <c r="E4844" s="1">
        <v>42707</v>
      </c>
      <c r="F4844" s="1" t="str">
        <f>TEXT(Sales_tbl[[#This Row],[Order Date]],"MMM")</f>
        <v>Dec</v>
      </c>
      <c r="G4844" s="1" t="str">
        <f>TEXT(Sales_tbl[[#This Row],[Order Date]],"YYY")</f>
        <v>2016</v>
      </c>
      <c r="H4844" t="s">
        <v>13</v>
      </c>
      <c r="I4844">
        <v>1</v>
      </c>
      <c r="J4844" s="4">
        <v>12.42</v>
      </c>
      <c r="K4844" s="4">
        <v>12.42</v>
      </c>
    </row>
    <row r="4845" spans="1:11" x14ac:dyDescent="0.25">
      <c r="A4845" t="s">
        <v>30</v>
      </c>
      <c r="B4845" t="s">
        <v>14</v>
      </c>
      <c r="C4845" t="s">
        <v>11</v>
      </c>
      <c r="D4845" t="s">
        <v>364</v>
      </c>
      <c r="E4845" s="1">
        <v>42707</v>
      </c>
      <c r="F4845" s="1" t="str">
        <f>TEXT(Sales_tbl[[#This Row],[Order Date]],"MMM")</f>
        <v>Dec</v>
      </c>
      <c r="G4845" s="1" t="str">
        <f>TEXT(Sales_tbl[[#This Row],[Order Date]],"YYY")</f>
        <v>2016</v>
      </c>
      <c r="H4845" t="s">
        <v>13</v>
      </c>
      <c r="I4845">
        <v>8</v>
      </c>
      <c r="J4845" s="4">
        <v>12.42</v>
      </c>
      <c r="K4845" s="4">
        <v>99.36</v>
      </c>
    </row>
    <row r="4846" spans="1:11" x14ac:dyDescent="0.25">
      <c r="A4846" t="s">
        <v>46</v>
      </c>
      <c r="B4846" t="s">
        <v>14</v>
      </c>
      <c r="C4846" t="s">
        <v>11</v>
      </c>
      <c r="D4846" t="s">
        <v>242</v>
      </c>
      <c r="E4846" s="1">
        <v>42707</v>
      </c>
      <c r="F4846" s="1" t="str">
        <f>TEXT(Sales_tbl[[#This Row],[Order Date]],"MMM")</f>
        <v>Dec</v>
      </c>
      <c r="G4846" s="1" t="str">
        <f>TEXT(Sales_tbl[[#This Row],[Order Date]],"YYY")</f>
        <v>2016</v>
      </c>
      <c r="H4846" t="s">
        <v>13</v>
      </c>
      <c r="I4846">
        <v>9</v>
      </c>
      <c r="J4846" s="4">
        <v>12.42</v>
      </c>
      <c r="K4846" s="4">
        <v>111.78</v>
      </c>
    </row>
    <row r="4847" spans="1:11" x14ac:dyDescent="0.25">
      <c r="A4847" t="s">
        <v>9</v>
      </c>
      <c r="B4847" t="s">
        <v>10</v>
      </c>
      <c r="C4847" t="s">
        <v>11</v>
      </c>
      <c r="D4847" t="s">
        <v>193</v>
      </c>
      <c r="E4847" s="1">
        <v>42707</v>
      </c>
      <c r="F4847" s="1" t="str">
        <f>TEXT(Sales_tbl[[#This Row],[Order Date]],"MMM")</f>
        <v>Dec</v>
      </c>
      <c r="G4847" s="1" t="str">
        <f>TEXT(Sales_tbl[[#This Row],[Order Date]],"YYY")</f>
        <v>2016</v>
      </c>
      <c r="H4847" t="s">
        <v>13</v>
      </c>
      <c r="I4847">
        <v>3</v>
      </c>
      <c r="J4847" s="4">
        <v>12.42</v>
      </c>
      <c r="K4847" s="4">
        <v>37.26</v>
      </c>
    </row>
    <row r="4848" spans="1:11" x14ac:dyDescent="0.25">
      <c r="A4848" t="s">
        <v>30</v>
      </c>
      <c r="B4848" t="s">
        <v>10</v>
      </c>
      <c r="C4848" t="s">
        <v>11</v>
      </c>
      <c r="D4848" t="s">
        <v>229</v>
      </c>
      <c r="E4848" s="1">
        <v>42707</v>
      </c>
      <c r="F4848" s="1" t="str">
        <f>TEXT(Sales_tbl[[#This Row],[Order Date]],"MMM")</f>
        <v>Dec</v>
      </c>
      <c r="G4848" s="1" t="str">
        <f>TEXT(Sales_tbl[[#This Row],[Order Date]],"YYY")</f>
        <v>2016</v>
      </c>
      <c r="H4848" t="s">
        <v>13</v>
      </c>
      <c r="I4848">
        <v>3</v>
      </c>
      <c r="J4848" s="4">
        <v>12.42</v>
      </c>
      <c r="K4848" s="4">
        <v>37.26</v>
      </c>
    </row>
    <row r="4849" spans="1:11" x14ac:dyDescent="0.25">
      <c r="A4849" t="s">
        <v>16</v>
      </c>
      <c r="B4849" t="s">
        <v>52</v>
      </c>
      <c r="C4849" t="s">
        <v>18</v>
      </c>
      <c r="D4849" t="s">
        <v>86</v>
      </c>
      <c r="E4849" s="1">
        <v>42707</v>
      </c>
      <c r="F4849" s="1" t="str">
        <f>TEXT(Sales_tbl[[#This Row],[Order Date]],"MMM")</f>
        <v>Dec</v>
      </c>
      <c r="G4849" s="1" t="str">
        <f>TEXT(Sales_tbl[[#This Row],[Order Date]],"YYY")</f>
        <v>2016</v>
      </c>
      <c r="H4849" t="s">
        <v>27</v>
      </c>
      <c r="I4849">
        <v>5</v>
      </c>
      <c r="J4849" s="4">
        <v>53.35</v>
      </c>
      <c r="K4849" s="4">
        <v>266.75</v>
      </c>
    </row>
    <row r="4850" spans="1:11" x14ac:dyDescent="0.25">
      <c r="A4850" t="s">
        <v>9</v>
      </c>
      <c r="B4850" t="s">
        <v>21</v>
      </c>
      <c r="C4850" t="s">
        <v>11</v>
      </c>
      <c r="D4850" t="s">
        <v>404</v>
      </c>
      <c r="E4850" s="1">
        <v>42708</v>
      </c>
      <c r="F4850" s="1" t="str">
        <f>TEXT(Sales_tbl[[#This Row],[Order Date]],"MMM")</f>
        <v>Dec</v>
      </c>
      <c r="G4850" s="1" t="str">
        <f>TEXT(Sales_tbl[[#This Row],[Order Date]],"YYY")</f>
        <v>2016</v>
      </c>
      <c r="H4850" t="s">
        <v>24</v>
      </c>
      <c r="I4850">
        <v>9</v>
      </c>
      <c r="J4850" s="4">
        <v>17.829999999999998</v>
      </c>
      <c r="K4850" s="4">
        <v>160.46999999999997</v>
      </c>
    </row>
    <row r="4851" spans="1:11" x14ac:dyDescent="0.25">
      <c r="A4851" t="s">
        <v>9</v>
      </c>
      <c r="B4851" t="s">
        <v>14</v>
      </c>
      <c r="C4851" t="s">
        <v>11</v>
      </c>
      <c r="D4851" t="s">
        <v>411</v>
      </c>
      <c r="E4851" s="1">
        <v>42708</v>
      </c>
      <c r="F4851" s="1" t="str">
        <f>TEXT(Sales_tbl[[#This Row],[Order Date]],"MMM")</f>
        <v>Dec</v>
      </c>
      <c r="G4851" s="1" t="str">
        <f>TEXT(Sales_tbl[[#This Row],[Order Date]],"YYY")</f>
        <v>2016</v>
      </c>
      <c r="H4851" t="s">
        <v>24</v>
      </c>
      <c r="I4851">
        <v>5</v>
      </c>
      <c r="J4851" s="4">
        <v>17.829999999999998</v>
      </c>
      <c r="K4851" s="4">
        <v>89.149999999999991</v>
      </c>
    </row>
    <row r="4852" spans="1:11" x14ac:dyDescent="0.25">
      <c r="A4852" t="s">
        <v>25</v>
      </c>
      <c r="B4852" t="s">
        <v>17</v>
      </c>
      <c r="C4852" t="s">
        <v>18</v>
      </c>
      <c r="D4852" t="s">
        <v>238</v>
      </c>
      <c r="E4852" s="1">
        <v>42708</v>
      </c>
      <c r="F4852" s="1" t="str">
        <f>TEXT(Sales_tbl[[#This Row],[Order Date]],"MMM")</f>
        <v>Dec</v>
      </c>
      <c r="G4852" s="1" t="str">
        <f>TEXT(Sales_tbl[[#This Row],[Order Date]],"YYY")</f>
        <v>2016</v>
      </c>
      <c r="H4852" t="s">
        <v>20</v>
      </c>
      <c r="I4852">
        <v>3</v>
      </c>
      <c r="J4852" s="4">
        <v>16.32</v>
      </c>
      <c r="K4852" s="4">
        <v>48.96</v>
      </c>
    </row>
    <row r="4853" spans="1:11" x14ac:dyDescent="0.25">
      <c r="A4853" t="s">
        <v>46</v>
      </c>
      <c r="B4853" t="s">
        <v>21</v>
      </c>
      <c r="C4853" t="s">
        <v>11</v>
      </c>
      <c r="D4853" t="s">
        <v>404</v>
      </c>
      <c r="E4853" s="1">
        <v>42708</v>
      </c>
      <c r="F4853" s="1" t="str">
        <f>TEXT(Sales_tbl[[#This Row],[Order Date]],"MMM")</f>
        <v>Dec</v>
      </c>
      <c r="G4853" s="1" t="str">
        <f>TEXT(Sales_tbl[[#This Row],[Order Date]],"YYY")</f>
        <v>2016</v>
      </c>
      <c r="H4853" t="s">
        <v>27</v>
      </c>
      <c r="I4853">
        <v>6</v>
      </c>
      <c r="J4853" s="4">
        <v>53.35</v>
      </c>
      <c r="K4853" s="4">
        <v>320.10000000000002</v>
      </c>
    </row>
    <row r="4854" spans="1:11" x14ac:dyDescent="0.25">
      <c r="A4854" t="s">
        <v>30</v>
      </c>
      <c r="B4854" t="s">
        <v>68</v>
      </c>
      <c r="C4854" t="s">
        <v>11</v>
      </c>
      <c r="D4854" t="s">
        <v>462</v>
      </c>
      <c r="E4854" s="1">
        <v>42708</v>
      </c>
      <c r="F4854" s="1" t="str">
        <f>TEXT(Sales_tbl[[#This Row],[Order Date]],"MMM")</f>
        <v>Dec</v>
      </c>
      <c r="G4854" s="1" t="str">
        <f>TEXT(Sales_tbl[[#This Row],[Order Date]],"YYY")</f>
        <v>2016</v>
      </c>
      <c r="H4854" t="s">
        <v>27</v>
      </c>
      <c r="I4854">
        <v>10</v>
      </c>
      <c r="J4854" s="4">
        <v>53.35</v>
      </c>
      <c r="K4854" s="4">
        <v>533.5</v>
      </c>
    </row>
    <row r="4855" spans="1:11" x14ac:dyDescent="0.25">
      <c r="A4855" t="s">
        <v>46</v>
      </c>
      <c r="B4855" t="s">
        <v>21</v>
      </c>
      <c r="C4855" t="s">
        <v>11</v>
      </c>
      <c r="D4855" t="s">
        <v>273</v>
      </c>
      <c r="E4855" s="1">
        <v>42708</v>
      </c>
      <c r="F4855" s="1" t="str">
        <f>TEXT(Sales_tbl[[#This Row],[Order Date]],"MMM")</f>
        <v>Dec</v>
      </c>
      <c r="G4855" s="1" t="str">
        <f>TEXT(Sales_tbl[[#This Row],[Order Date]],"YYY")</f>
        <v>2016</v>
      </c>
      <c r="H4855" t="s">
        <v>13</v>
      </c>
      <c r="I4855">
        <v>10</v>
      </c>
      <c r="J4855" s="4">
        <v>12.42</v>
      </c>
      <c r="K4855" s="4">
        <v>124.2</v>
      </c>
    </row>
    <row r="4856" spans="1:11" x14ac:dyDescent="0.25">
      <c r="A4856" t="s">
        <v>25</v>
      </c>
      <c r="B4856" t="s">
        <v>34</v>
      </c>
      <c r="C4856" t="s">
        <v>18</v>
      </c>
      <c r="D4856" t="s">
        <v>540</v>
      </c>
      <c r="E4856" s="1">
        <v>42708</v>
      </c>
      <c r="F4856" s="1" t="str">
        <f>TEXT(Sales_tbl[[#This Row],[Order Date]],"MMM")</f>
        <v>Dec</v>
      </c>
      <c r="G4856" s="1" t="str">
        <f>TEXT(Sales_tbl[[#This Row],[Order Date]],"YYY")</f>
        <v>2016</v>
      </c>
      <c r="H4856" t="s">
        <v>24</v>
      </c>
      <c r="I4856">
        <v>6</v>
      </c>
      <c r="J4856" s="4">
        <v>17.829999999999998</v>
      </c>
      <c r="K4856" s="4">
        <v>106.97999999999999</v>
      </c>
    </row>
    <row r="4857" spans="1:11" x14ac:dyDescent="0.25">
      <c r="A4857" t="s">
        <v>25</v>
      </c>
      <c r="B4857" t="s">
        <v>34</v>
      </c>
      <c r="C4857" t="s">
        <v>18</v>
      </c>
      <c r="D4857" t="s">
        <v>396</v>
      </c>
      <c r="E4857" s="1">
        <v>42708</v>
      </c>
      <c r="F4857" s="1" t="str">
        <f>TEXT(Sales_tbl[[#This Row],[Order Date]],"MMM")</f>
        <v>Dec</v>
      </c>
      <c r="G4857" s="1" t="str">
        <f>TEXT(Sales_tbl[[#This Row],[Order Date]],"YYY")</f>
        <v>2016</v>
      </c>
      <c r="H4857" t="s">
        <v>13</v>
      </c>
      <c r="I4857">
        <v>8</v>
      </c>
      <c r="J4857" s="4">
        <v>12.42</v>
      </c>
      <c r="K4857" s="4">
        <v>99.36</v>
      </c>
    </row>
    <row r="4858" spans="1:11" x14ac:dyDescent="0.25">
      <c r="A4858" t="s">
        <v>9</v>
      </c>
      <c r="B4858" t="s">
        <v>14</v>
      </c>
      <c r="C4858" t="s">
        <v>11</v>
      </c>
      <c r="D4858" t="s">
        <v>333</v>
      </c>
      <c r="E4858" s="1">
        <v>42708</v>
      </c>
      <c r="F4858" s="1" t="str">
        <f>TEXT(Sales_tbl[[#This Row],[Order Date]],"MMM")</f>
        <v>Dec</v>
      </c>
      <c r="G4858" s="1" t="str">
        <f>TEXT(Sales_tbl[[#This Row],[Order Date]],"YYY")</f>
        <v>2016</v>
      </c>
      <c r="H4858" t="s">
        <v>13</v>
      </c>
      <c r="I4858">
        <v>2</v>
      </c>
      <c r="J4858" s="4">
        <v>12.42</v>
      </c>
      <c r="K4858" s="4">
        <v>24.84</v>
      </c>
    </row>
    <row r="4859" spans="1:11" x14ac:dyDescent="0.25">
      <c r="A4859" t="s">
        <v>25</v>
      </c>
      <c r="B4859" t="s">
        <v>34</v>
      </c>
      <c r="C4859" t="s">
        <v>18</v>
      </c>
      <c r="D4859" t="s">
        <v>82</v>
      </c>
      <c r="E4859" s="1">
        <v>42708</v>
      </c>
      <c r="F4859" s="1" t="str">
        <f>TEXT(Sales_tbl[[#This Row],[Order Date]],"MMM")</f>
        <v>Dec</v>
      </c>
      <c r="G4859" s="1" t="str">
        <f>TEXT(Sales_tbl[[#This Row],[Order Date]],"YYY")</f>
        <v>2016</v>
      </c>
      <c r="H4859" t="s">
        <v>24</v>
      </c>
      <c r="I4859">
        <v>1</v>
      </c>
      <c r="J4859" s="4">
        <v>17.829999999999998</v>
      </c>
      <c r="K4859" s="4">
        <v>17.829999999999998</v>
      </c>
    </row>
    <row r="4860" spans="1:11" x14ac:dyDescent="0.25">
      <c r="A4860" t="s">
        <v>25</v>
      </c>
      <c r="B4860" t="s">
        <v>34</v>
      </c>
      <c r="C4860" t="s">
        <v>18</v>
      </c>
      <c r="D4860" t="s">
        <v>144</v>
      </c>
      <c r="E4860" s="1">
        <v>42708</v>
      </c>
      <c r="F4860" s="1" t="str">
        <f>TEXT(Sales_tbl[[#This Row],[Order Date]],"MMM")</f>
        <v>Dec</v>
      </c>
      <c r="G4860" s="1" t="str">
        <f>TEXT(Sales_tbl[[#This Row],[Order Date]],"YYY")</f>
        <v>2016</v>
      </c>
      <c r="H4860" t="s">
        <v>24</v>
      </c>
      <c r="I4860">
        <v>10</v>
      </c>
      <c r="J4860" s="4">
        <v>17.829999999999998</v>
      </c>
      <c r="K4860" s="4">
        <v>178.29999999999998</v>
      </c>
    </row>
    <row r="4861" spans="1:11" x14ac:dyDescent="0.25">
      <c r="A4861" t="s">
        <v>9</v>
      </c>
      <c r="B4861" t="s">
        <v>68</v>
      </c>
      <c r="C4861" t="s">
        <v>11</v>
      </c>
      <c r="D4861" t="s">
        <v>490</v>
      </c>
      <c r="E4861" s="1">
        <v>42708</v>
      </c>
      <c r="F4861" s="1" t="str">
        <f>TEXT(Sales_tbl[[#This Row],[Order Date]],"MMM")</f>
        <v>Dec</v>
      </c>
      <c r="G4861" s="1" t="str">
        <f>TEXT(Sales_tbl[[#This Row],[Order Date]],"YYY")</f>
        <v>2016</v>
      </c>
      <c r="H4861" t="s">
        <v>24</v>
      </c>
      <c r="I4861">
        <v>3</v>
      </c>
      <c r="J4861" s="4">
        <v>17.829999999999998</v>
      </c>
      <c r="K4861" s="4">
        <v>53.489999999999995</v>
      </c>
    </row>
    <row r="4862" spans="1:11" x14ac:dyDescent="0.25">
      <c r="A4862" t="s">
        <v>9</v>
      </c>
      <c r="B4862" t="s">
        <v>14</v>
      </c>
      <c r="C4862" t="s">
        <v>11</v>
      </c>
      <c r="D4862" t="s">
        <v>333</v>
      </c>
      <c r="E4862" s="1">
        <v>42708</v>
      </c>
      <c r="F4862" s="1" t="str">
        <f>TEXT(Sales_tbl[[#This Row],[Order Date]],"MMM")</f>
        <v>Dec</v>
      </c>
      <c r="G4862" s="1" t="str">
        <f>TEXT(Sales_tbl[[#This Row],[Order Date]],"YYY")</f>
        <v>2016</v>
      </c>
      <c r="H4862" t="s">
        <v>13</v>
      </c>
      <c r="I4862">
        <v>6</v>
      </c>
      <c r="J4862" s="4">
        <v>12.42</v>
      </c>
      <c r="K4862" s="4">
        <v>74.52</v>
      </c>
    </row>
    <row r="4863" spans="1:11" x14ac:dyDescent="0.25">
      <c r="A4863" t="s">
        <v>30</v>
      </c>
      <c r="B4863" t="s">
        <v>10</v>
      </c>
      <c r="C4863" t="s">
        <v>11</v>
      </c>
      <c r="D4863" t="s">
        <v>367</v>
      </c>
      <c r="E4863" s="1">
        <v>42708</v>
      </c>
      <c r="F4863" s="1" t="str">
        <f>TEXT(Sales_tbl[[#This Row],[Order Date]],"MMM")</f>
        <v>Dec</v>
      </c>
      <c r="G4863" s="1" t="str">
        <f>TEXT(Sales_tbl[[#This Row],[Order Date]],"YYY")</f>
        <v>2016</v>
      </c>
      <c r="H4863" t="s">
        <v>13</v>
      </c>
      <c r="I4863">
        <v>1</v>
      </c>
      <c r="J4863" s="4">
        <v>12.42</v>
      </c>
      <c r="K4863" s="4">
        <v>12.42</v>
      </c>
    </row>
    <row r="4864" spans="1:11" x14ac:dyDescent="0.25">
      <c r="A4864" t="s">
        <v>25</v>
      </c>
      <c r="B4864" t="s">
        <v>34</v>
      </c>
      <c r="C4864" t="s">
        <v>18</v>
      </c>
      <c r="D4864" t="s">
        <v>206</v>
      </c>
      <c r="E4864" s="1">
        <v>42708</v>
      </c>
      <c r="F4864" s="1" t="str">
        <f>TEXT(Sales_tbl[[#This Row],[Order Date]],"MMM")</f>
        <v>Dec</v>
      </c>
      <c r="G4864" s="1" t="str">
        <f>TEXT(Sales_tbl[[#This Row],[Order Date]],"YYY")</f>
        <v>2016</v>
      </c>
      <c r="H4864" t="s">
        <v>13</v>
      </c>
      <c r="I4864">
        <v>10</v>
      </c>
      <c r="J4864" s="4">
        <v>12.42</v>
      </c>
      <c r="K4864" s="4">
        <v>124.2</v>
      </c>
    </row>
    <row r="4865" spans="1:11" x14ac:dyDescent="0.25">
      <c r="A4865" t="s">
        <v>9</v>
      </c>
      <c r="B4865" t="s">
        <v>68</v>
      </c>
      <c r="C4865" t="s">
        <v>11</v>
      </c>
      <c r="D4865" t="s">
        <v>329</v>
      </c>
      <c r="E4865" s="1">
        <v>42708</v>
      </c>
      <c r="F4865" s="1" t="str">
        <f>TEXT(Sales_tbl[[#This Row],[Order Date]],"MMM")</f>
        <v>Dec</v>
      </c>
      <c r="G4865" s="1" t="str">
        <f>TEXT(Sales_tbl[[#This Row],[Order Date]],"YYY")</f>
        <v>2016</v>
      </c>
      <c r="H4865" t="s">
        <v>27</v>
      </c>
      <c r="I4865">
        <v>3</v>
      </c>
      <c r="J4865" s="4">
        <v>53.35</v>
      </c>
      <c r="K4865" s="4">
        <v>160.05000000000001</v>
      </c>
    </row>
    <row r="4866" spans="1:11" x14ac:dyDescent="0.25">
      <c r="A4866" t="s">
        <v>9</v>
      </c>
      <c r="B4866" t="s">
        <v>14</v>
      </c>
      <c r="C4866" t="s">
        <v>11</v>
      </c>
      <c r="D4866" t="s">
        <v>293</v>
      </c>
      <c r="E4866" s="1">
        <v>42708</v>
      </c>
      <c r="F4866" s="1" t="str">
        <f>TEXT(Sales_tbl[[#This Row],[Order Date]],"MMM")</f>
        <v>Dec</v>
      </c>
      <c r="G4866" s="1" t="str">
        <f>TEXT(Sales_tbl[[#This Row],[Order Date]],"YYY")</f>
        <v>2016</v>
      </c>
      <c r="H4866" t="s">
        <v>13</v>
      </c>
      <c r="I4866">
        <v>8</v>
      </c>
      <c r="J4866" s="4">
        <v>12.42</v>
      </c>
      <c r="K4866" s="4">
        <v>99.36</v>
      </c>
    </row>
    <row r="4867" spans="1:11" x14ac:dyDescent="0.25">
      <c r="A4867" t="s">
        <v>25</v>
      </c>
      <c r="B4867" t="s">
        <v>34</v>
      </c>
      <c r="C4867" t="s">
        <v>18</v>
      </c>
      <c r="D4867" t="s">
        <v>314</v>
      </c>
      <c r="E4867" s="1">
        <v>42708</v>
      </c>
      <c r="F4867" s="1" t="str">
        <f>TEXT(Sales_tbl[[#This Row],[Order Date]],"MMM")</f>
        <v>Dec</v>
      </c>
      <c r="G4867" s="1" t="str">
        <f>TEXT(Sales_tbl[[#This Row],[Order Date]],"YYY")</f>
        <v>2016</v>
      </c>
      <c r="H4867" t="s">
        <v>13</v>
      </c>
      <c r="I4867">
        <v>7</v>
      </c>
      <c r="J4867" s="4">
        <v>12.42</v>
      </c>
      <c r="K4867" s="4">
        <v>86.94</v>
      </c>
    </row>
    <row r="4868" spans="1:11" x14ac:dyDescent="0.25">
      <c r="A4868" t="s">
        <v>25</v>
      </c>
      <c r="B4868" t="s">
        <v>17</v>
      </c>
      <c r="C4868" t="s">
        <v>18</v>
      </c>
      <c r="D4868" t="s">
        <v>347</v>
      </c>
      <c r="E4868" s="1">
        <v>42708</v>
      </c>
      <c r="F4868" s="1" t="str">
        <f>TEXT(Sales_tbl[[#This Row],[Order Date]],"MMM")</f>
        <v>Dec</v>
      </c>
      <c r="G4868" s="1" t="str">
        <f>TEXT(Sales_tbl[[#This Row],[Order Date]],"YYY")</f>
        <v>2016</v>
      </c>
      <c r="H4868" t="s">
        <v>13</v>
      </c>
      <c r="I4868">
        <v>2</v>
      </c>
      <c r="J4868" s="4">
        <v>12.42</v>
      </c>
      <c r="K4868" s="4">
        <v>24.84</v>
      </c>
    </row>
    <row r="4869" spans="1:11" x14ac:dyDescent="0.25">
      <c r="A4869" t="s">
        <v>9</v>
      </c>
      <c r="B4869" t="s">
        <v>10</v>
      </c>
      <c r="C4869" t="s">
        <v>11</v>
      </c>
      <c r="D4869" t="s">
        <v>65</v>
      </c>
      <c r="E4869" s="1">
        <v>42708</v>
      </c>
      <c r="F4869" s="1" t="str">
        <f>TEXT(Sales_tbl[[#This Row],[Order Date]],"MMM")</f>
        <v>Dec</v>
      </c>
      <c r="G4869" s="1" t="str">
        <f>TEXT(Sales_tbl[[#This Row],[Order Date]],"YYY")</f>
        <v>2016</v>
      </c>
      <c r="H4869" t="s">
        <v>27</v>
      </c>
      <c r="I4869">
        <v>10</v>
      </c>
      <c r="J4869" s="4">
        <v>53.35</v>
      </c>
      <c r="K4869" s="4">
        <v>533.5</v>
      </c>
    </row>
    <row r="4870" spans="1:11" x14ac:dyDescent="0.25">
      <c r="A4870" t="s">
        <v>25</v>
      </c>
      <c r="B4870" t="s">
        <v>34</v>
      </c>
      <c r="C4870" t="s">
        <v>18</v>
      </c>
      <c r="D4870" t="s">
        <v>157</v>
      </c>
      <c r="E4870" s="1">
        <v>42708</v>
      </c>
      <c r="F4870" s="1" t="str">
        <f>TEXT(Sales_tbl[[#This Row],[Order Date]],"MMM")</f>
        <v>Dec</v>
      </c>
      <c r="G4870" s="1" t="str">
        <f>TEXT(Sales_tbl[[#This Row],[Order Date]],"YYY")</f>
        <v>2016</v>
      </c>
      <c r="H4870" t="s">
        <v>13</v>
      </c>
      <c r="I4870">
        <v>10</v>
      </c>
      <c r="J4870" s="4">
        <v>12.42</v>
      </c>
      <c r="K4870" s="4">
        <v>124.2</v>
      </c>
    </row>
    <row r="4871" spans="1:11" x14ac:dyDescent="0.25">
      <c r="A4871" t="s">
        <v>9</v>
      </c>
      <c r="B4871" t="s">
        <v>68</v>
      </c>
      <c r="C4871" t="s">
        <v>11</v>
      </c>
      <c r="D4871" t="s">
        <v>315</v>
      </c>
      <c r="E4871" s="1">
        <v>42708</v>
      </c>
      <c r="F4871" s="1" t="str">
        <f>TEXT(Sales_tbl[[#This Row],[Order Date]],"MMM")</f>
        <v>Dec</v>
      </c>
      <c r="G4871" s="1" t="str">
        <f>TEXT(Sales_tbl[[#This Row],[Order Date]],"YYY")</f>
        <v>2016</v>
      </c>
      <c r="H4871" t="s">
        <v>13</v>
      </c>
      <c r="I4871">
        <v>1</v>
      </c>
      <c r="J4871" s="4">
        <v>12.42</v>
      </c>
      <c r="K4871" s="4">
        <v>12.42</v>
      </c>
    </row>
    <row r="4872" spans="1:11" x14ac:dyDescent="0.25">
      <c r="A4872" t="s">
        <v>9</v>
      </c>
      <c r="B4872" t="s">
        <v>14</v>
      </c>
      <c r="C4872" t="s">
        <v>11</v>
      </c>
      <c r="D4872" t="s">
        <v>135</v>
      </c>
      <c r="E4872" s="1">
        <v>42708</v>
      </c>
      <c r="F4872" s="1" t="str">
        <f>TEXT(Sales_tbl[[#This Row],[Order Date]],"MMM")</f>
        <v>Dec</v>
      </c>
      <c r="G4872" s="1" t="str">
        <f>TEXT(Sales_tbl[[#This Row],[Order Date]],"YYY")</f>
        <v>2016</v>
      </c>
      <c r="H4872" t="s">
        <v>13</v>
      </c>
      <c r="I4872">
        <v>7</v>
      </c>
      <c r="J4872" s="4">
        <v>12.42</v>
      </c>
      <c r="K4872" s="4">
        <v>86.94</v>
      </c>
    </row>
    <row r="4873" spans="1:11" x14ac:dyDescent="0.25">
      <c r="A4873" t="s">
        <v>46</v>
      </c>
      <c r="B4873" t="s">
        <v>14</v>
      </c>
      <c r="C4873" t="s">
        <v>11</v>
      </c>
      <c r="D4873" t="s">
        <v>200</v>
      </c>
      <c r="E4873" s="1">
        <v>42709</v>
      </c>
      <c r="F4873" s="1" t="str">
        <f>TEXT(Sales_tbl[[#This Row],[Order Date]],"MMM")</f>
        <v>Dec</v>
      </c>
      <c r="G4873" s="1" t="str">
        <f>TEXT(Sales_tbl[[#This Row],[Order Date]],"YYY")</f>
        <v>2016</v>
      </c>
      <c r="H4873" t="s">
        <v>27</v>
      </c>
      <c r="I4873">
        <v>7</v>
      </c>
      <c r="J4873" s="4">
        <v>53.35</v>
      </c>
      <c r="K4873" s="4">
        <v>373.45</v>
      </c>
    </row>
    <row r="4874" spans="1:11" x14ac:dyDescent="0.25">
      <c r="A4874" t="s">
        <v>46</v>
      </c>
      <c r="B4874" t="s">
        <v>21</v>
      </c>
      <c r="C4874" t="s">
        <v>11</v>
      </c>
      <c r="D4874" t="s">
        <v>407</v>
      </c>
      <c r="E4874" s="1">
        <v>42709</v>
      </c>
      <c r="F4874" s="1" t="str">
        <f>TEXT(Sales_tbl[[#This Row],[Order Date]],"MMM")</f>
        <v>Dec</v>
      </c>
      <c r="G4874" s="1" t="str">
        <f>TEXT(Sales_tbl[[#This Row],[Order Date]],"YYY")</f>
        <v>2016</v>
      </c>
      <c r="H4874" t="s">
        <v>13</v>
      </c>
      <c r="I4874">
        <v>2</v>
      </c>
      <c r="J4874" s="4">
        <v>12.42</v>
      </c>
      <c r="K4874" s="4">
        <v>24.84</v>
      </c>
    </row>
    <row r="4875" spans="1:11" x14ac:dyDescent="0.25">
      <c r="A4875" t="s">
        <v>9</v>
      </c>
      <c r="B4875" t="s">
        <v>14</v>
      </c>
      <c r="C4875" t="s">
        <v>11</v>
      </c>
      <c r="D4875" t="s">
        <v>474</v>
      </c>
      <c r="E4875" s="1">
        <v>42709</v>
      </c>
      <c r="F4875" s="1" t="str">
        <f>TEXT(Sales_tbl[[#This Row],[Order Date]],"MMM")</f>
        <v>Dec</v>
      </c>
      <c r="G4875" s="1" t="str">
        <f>TEXT(Sales_tbl[[#This Row],[Order Date]],"YYY")</f>
        <v>2016</v>
      </c>
      <c r="H4875" t="s">
        <v>13</v>
      </c>
      <c r="I4875">
        <v>5</v>
      </c>
      <c r="J4875" s="4">
        <v>12.42</v>
      </c>
      <c r="K4875" s="4">
        <v>62.1</v>
      </c>
    </row>
    <row r="4876" spans="1:11" x14ac:dyDescent="0.25">
      <c r="A4876" t="s">
        <v>30</v>
      </c>
      <c r="B4876" t="s">
        <v>21</v>
      </c>
      <c r="C4876" t="s">
        <v>11</v>
      </c>
      <c r="D4876" t="s">
        <v>269</v>
      </c>
      <c r="E4876" s="1">
        <v>42709</v>
      </c>
      <c r="F4876" s="1" t="str">
        <f>TEXT(Sales_tbl[[#This Row],[Order Date]],"MMM")</f>
        <v>Dec</v>
      </c>
      <c r="G4876" s="1" t="str">
        <f>TEXT(Sales_tbl[[#This Row],[Order Date]],"YYY")</f>
        <v>2016</v>
      </c>
      <c r="H4876" t="s">
        <v>27</v>
      </c>
      <c r="I4876">
        <v>8</v>
      </c>
      <c r="J4876" s="4">
        <v>53.35</v>
      </c>
      <c r="K4876" s="4">
        <v>426.8</v>
      </c>
    </row>
    <row r="4877" spans="1:11" x14ac:dyDescent="0.25">
      <c r="A4877" t="s">
        <v>9</v>
      </c>
      <c r="B4877" t="s">
        <v>14</v>
      </c>
      <c r="C4877" t="s">
        <v>11</v>
      </c>
      <c r="D4877" t="s">
        <v>486</v>
      </c>
      <c r="E4877" s="1">
        <v>42709</v>
      </c>
      <c r="F4877" s="1" t="str">
        <f>TEXT(Sales_tbl[[#This Row],[Order Date]],"MMM")</f>
        <v>Dec</v>
      </c>
      <c r="G4877" s="1" t="str">
        <f>TEXT(Sales_tbl[[#This Row],[Order Date]],"YYY")</f>
        <v>2016</v>
      </c>
      <c r="H4877" t="s">
        <v>13</v>
      </c>
      <c r="I4877">
        <v>9</v>
      </c>
      <c r="J4877" s="4">
        <v>12.42</v>
      </c>
      <c r="K4877" s="4">
        <v>111.78</v>
      </c>
    </row>
    <row r="4878" spans="1:11" x14ac:dyDescent="0.25">
      <c r="A4878" t="s">
        <v>30</v>
      </c>
      <c r="B4878" t="s">
        <v>10</v>
      </c>
      <c r="C4878" t="s">
        <v>11</v>
      </c>
      <c r="D4878" t="s">
        <v>506</v>
      </c>
      <c r="E4878" s="1">
        <v>42709</v>
      </c>
      <c r="F4878" s="1" t="str">
        <f>TEXT(Sales_tbl[[#This Row],[Order Date]],"MMM")</f>
        <v>Dec</v>
      </c>
      <c r="G4878" s="1" t="str">
        <f>TEXT(Sales_tbl[[#This Row],[Order Date]],"YYY")</f>
        <v>2016</v>
      </c>
      <c r="H4878" t="s">
        <v>13</v>
      </c>
      <c r="I4878">
        <v>6</v>
      </c>
      <c r="J4878" s="4">
        <v>12.42</v>
      </c>
      <c r="K4878" s="4">
        <v>74.52</v>
      </c>
    </row>
    <row r="4879" spans="1:11" x14ac:dyDescent="0.25">
      <c r="A4879" t="s">
        <v>9</v>
      </c>
      <c r="B4879" t="s">
        <v>14</v>
      </c>
      <c r="C4879" t="s">
        <v>11</v>
      </c>
      <c r="D4879" t="s">
        <v>60</v>
      </c>
      <c r="E4879" s="1">
        <v>42709</v>
      </c>
      <c r="F4879" s="1" t="str">
        <f>TEXT(Sales_tbl[[#This Row],[Order Date]],"MMM")</f>
        <v>Dec</v>
      </c>
      <c r="G4879" s="1" t="str">
        <f>TEXT(Sales_tbl[[#This Row],[Order Date]],"YYY")</f>
        <v>2016</v>
      </c>
      <c r="H4879" t="s">
        <v>20</v>
      </c>
      <c r="I4879">
        <v>8</v>
      </c>
      <c r="J4879" s="4">
        <v>16.32</v>
      </c>
      <c r="K4879" s="4">
        <v>130.56</v>
      </c>
    </row>
    <row r="4880" spans="1:11" x14ac:dyDescent="0.25">
      <c r="A4880" t="s">
        <v>9</v>
      </c>
      <c r="B4880" t="s">
        <v>10</v>
      </c>
      <c r="C4880" t="s">
        <v>11</v>
      </c>
      <c r="D4880" t="s">
        <v>213</v>
      </c>
      <c r="E4880" s="1">
        <v>42709</v>
      </c>
      <c r="F4880" s="1" t="str">
        <f>TEXT(Sales_tbl[[#This Row],[Order Date]],"MMM")</f>
        <v>Dec</v>
      </c>
      <c r="G4880" s="1" t="str">
        <f>TEXT(Sales_tbl[[#This Row],[Order Date]],"YYY")</f>
        <v>2016</v>
      </c>
      <c r="H4880" t="s">
        <v>13</v>
      </c>
      <c r="I4880">
        <v>6</v>
      </c>
      <c r="J4880" s="4">
        <v>12.42</v>
      </c>
      <c r="K4880" s="4">
        <v>74.52</v>
      </c>
    </row>
    <row r="4881" spans="1:11" x14ac:dyDescent="0.25">
      <c r="A4881" t="s">
        <v>25</v>
      </c>
      <c r="B4881" t="s">
        <v>17</v>
      </c>
      <c r="C4881" t="s">
        <v>18</v>
      </c>
      <c r="D4881" t="s">
        <v>218</v>
      </c>
      <c r="E4881" s="1">
        <v>42709</v>
      </c>
      <c r="F4881" s="1" t="str">
        <f>TEXT(Sales_tbl[[#This Row],[Order Date]],"MMM")</f>
        <v>Dec</v>
      </c>
      <c r="G4881" s="1" t="str">
        <f>TEXT(Sales_tbl[[#This Row],[Order Date]],"YYY")</f>
        <v>2016</v>
      </c>
      <c r="H4881" t="s">
        <v>24</v>
      </c>
      <c r="I4881">
        <v>8</v>
      </c>
      <c r="J4881" s="4">
        <v>17.829999999999998</v>
      </c>
      <c r="K4881" s="4">
        <v>142.63999999999999</v>
      </c>
    </row>
    <row r="4882" spans="1:11" x14ac:dyDescent="0.25">
      <c r="A4882" t="s">
        <v>16</v>
      </c>
      <c r="B4882" t="s">
        <v>17</v>
      </c>
      <c r="C4882" t="s">
        <v>18</v>
      </c>
      <c r="D4882" t="s">
        <v>501</v>
      </c>
      <c r="E4882" s="1">
        <v>42709</v>
      </c>
      <c r="F4882" s="1" t="str">
        <f>TEXT(Sales_tbl[[#This Row],[Order Date]],"MMM")</f>
        <v>Dec</v>
      </c>
      <c r="G4882" s="1" t="str">
        <f>TEXT(Sales_tbl[[#This Row],[Order Date]],"YYY")</f>
        <v>2016</v>
      </c>
      <c r="H4882" t="s">
        <v>20</v>
      </c>
      <c r="I4882">
        <v>6</v>
      </c>
      <c r="J4882" s="4">
        <v>16.32</v>
      </c>
      <c r="K4882" s="4">
        <v>97.92</v>
      </c>
    </row>
    <row r="4883" spans="1:11" x14ac:dyDescent="0.25">
      <c r="A4883" t="s">
        <v>46</v>
      </c>
      <c r="B4883" t="s">
        <v>21</v>
      </c>
      <c r="C4883" t="s">
        <v>11</v>
      </c>
      <c r="D4883" t="s">
        <v>471</v>
      </c>
      <c r="E4883" s="1">
        <v>42709</v>
      </c>
      <c r="F4883" s="1" t="str">
        <f>TEXT(Sales_tbl[[#This Row],[Order Date]],"MMM")</f>
        <v>Dec</v>
      </c>
      <c r="G4883" s="1" t="str">
        <f>TEXT(Sales_tbl[[#This Row],[Order Date]],"YYY")</f>
        <v>2016</v>
      </c>
      <c r="H4883" t="s">
        <v>24</v>
      </c>
      <c r="I4883">
        <v>7</v>
      </c>
      <c r="J4883" s="4">
        <v>17.829999999999998</v>
      </c>
      <c r="K4883" s="4">
        <v>124.80999999999999</v>
      </c>
    </row>
    <row r="4884" spans="1:11" x14ac:dyDescent="0.25">
      <c r="A4884" t="s">
        <v>30</v>
      </c>
      <c r="B4884" t="s">
        <v>14</v>
      </c>
      <c r="C4884" t="s">
        <v>11</v>
      </c>
      <c r="D4884" t="s">
        <v>227</v>
      </c>
      <c r="E4884" s="1">
        <v>42709</v>
      </c>
      <c r="F4884" s="1" t="str">
        <f>TEXT(Sales_tbl[[#This Row],[Order Date]],"MMM")</f>
        <v>Dec</v>
      </c>
      <c r="G4884" s="1" t="str">
        <f>TEXT(Sales_tbl[[#This Row],[Order Date]],"YYY")</f>
        <v>2016</v>
      </c>
      <c r="H4884" t="s">
        <v>13</v>
      </c>
      <c r="I4884">
        <v>6</v>
      </c>
      <c r="J4884" s="4">
        <v>12.42</v>
      </c>
      <c r="K4884" s="4">
        <v>74.52</v>
      </c>
    </row>
    <row r="4885" spans="1:11" x14ac:dyDescent="0.25">
      <c r="A4885" t="s">
        <v>9</v>
      </c>
      <c r="B4885" t="s">
        <v>10</v>
      </c>
      <c r="C4885" t="s">
        <v>11</v>
      </c>
      <c r="D4885" t="s">
        <v>374</v>
      </c>
      <c r="E4885" s="1">
        <v>42709</v>
      </c>
      <c r="F4885" s="1" t="str">
        <f>TEXT(Sales_tbl[[#This Row],[Order Date]],"MMM")</f>
        <v>Dec</v>
      </c>
      <c r="G4885" s="1" t="str">
        <f>TEXT(Sales_tbl[[#This Row],[Order Date]],"YYY")</f>
        <v>2016</v>
      </c>
      <c r="H4885" t="s">
        <v>13</v>
      </c>
      <c r="I4885">
        <v>1</v>
      </c>
      <c r="J4885" s="4">
        <v>12.42</v>
      </c>
      <c r="K4885" s="4">
        <v>12.42</v>
      </c>
    </row>
    <row r="4886" spans="1:11" x14ac:dyDescent="0.25">
      <c r="A4886" t="s">
        <v>9</v>
      </c>
      <c r="B4886" t="s">
        <v>14</v>
      </c>
      <c r="C4886" t="s">
        <v>11</v>
      </c>
      <c r="D4886" t="s">
        <v>552</v>
      </c>
      <c r="E4886" s="1">
        <v>42709</v>
      </c>
      <c r="F4886" s="1" t="str">
        <f>TEXT(Sales_tbl[[#This Row],[Order Date]],"MMM")</f>
        <v>Dec</v>
      </c>
      <c r="G4886" s="1" t="str">
        <f>TEXT(Sales_tbl[[#This Row],[Order Date]],"YYY")</f>
        <v>2016</v>
      </c>
      <c r="H4886" t="s">
        <v>20</v>
      </c>
      <c r="I4886">
        <v>6</v>
      </c>
      <c r="J4886" s="4">
        <v>16.32</v>
      </c>
      <c r="K4886" s="4">
        <v>97.92</v>
      </c>
    </row>
    <row r="4887" spans="1:11" x14ac:dyDescent="0.25">
      <c r="A4887" t="s">
        <v>16</v>
      </c>
      <c r="B4887" t="s">
        <v>34</v>
      </c>
      <c r="C4887" t="s">
        <v>18</v>
      </c>
      <c r="D4887" t="s">
        <v>116</v>
      </c>
      <c r="E4887" s="1">
        <v>42709</v>
      </c>
      <c r="F4887" s="1" t="str">
        <f>TEXT(Sales_tbl[[#This Row],[Order Date]],"MMM")</f>
        <v>Dec</v>
      </c>
      <c r="G4887" s="1" t="str">
        <f>TEXT(Sales_tbl[[#This Row],[Order Date]],"YYY")</f>
        <v>2016</v>
      </c>
      <c r="H4887" t="s">
        <v>13</v>
      </c>
      <c r="I4887">
        <v>8</v>
      </c>
      <c r="J4887" s="4">
        <v>12.42</v>
      </c>
      <c r="K4887" s="4">
        <v>99.36</v>
      </c>
    </row>
    <row r="4888" spans="1:11" x14ac:dyDescent="0.25">
      <c r="A4888" t="s">
        <v>30</v>
      </c>
      <c r="B4888" t="s">
        <v>14</v>
      </c>
      <c r="C4888" t="s">
        <v>11</v>
      </c>
      <c r="D4888" t="s">
        <v>416</v>
      </c>
      <c r="E4888" s="1">
        <v>42709</v>
      </c>
      <c r="F4888" s="1" t="str">
        <f>TEXT(Sales_tbl[[#This Row],[Order Date]],"MMM")</f>
        <v>Dec</v>
      </c>
      <c r="G4888" s="1" t="str">
        <f>TEXT(Sales_tbl[[#This Row],[Order Date]],"YYY")</f>
        <v>2016</v>
      </c>
      <c r="H4888" t="s">
        <v>13</v>
      </c>
      <c r="I4888">
        <v>6</v>
      </c>
      <c r="J4888" s="4">
        <v>12.42</v>
      </c>
      <c r="K4888" s="4">
        <v>74.52</v>
      </c>
    </row>
    <row r="4889" spans="1:11" x14ac:dyDescent="0.25">
      <c r="A4889" t="s">
        <v>9</v>
      </c>
      <c r="B4889" t="s">
        <v>21</v>
      </c>
      <c r="C4889" t="s">
        <v>11</v>
      </c>
      <c r="D4889" t="s">
        <v>90</v>
      </c>
      <c r="E4889" s="1">
        <v>42709</v>
      </c>
      <c r="F4889" s="1" t="str">
        <f>TEXT(Sales_tbl[[#This Row],[Order Date]],"MMM")</f>
        <v>Dec</v>
      </c>
      <c r="G4889" s="1" t="str">
        <f>TEXT(Sales_tbl[[#This Row],[Order Date]],"YYY")</f>
        <v>2016</v>
      </c>
      <c r="H4889" t="s">
        <v>13</v>
      </c>
      <c r="I4889">
        <v>8</v>
      </c>
      <c r="J4889" s="4">
        <v>12.42</v>
      </c>
      <c r="K4889" s="4">
        <v>99.36</v>
      </c>
    </row>
    <row r="4890" spans="1:11" x14ac:dyDescent="0.25">
      <c r="A4890" t="s">
        <v>16</v>
      </c>
      <c r="B4890" t="s">
        <v>52</v>
      </c>
      <c r="C4890" t="s">
        <v>18</v>
      </c>
      <c r="D4890" t="s">
        <v>110</v>
      </c>
      <c r="E4890" s="1">
        <v>42709</v>
      </c>
      <c r="F4890" s="1" t="str">
        <f>TEXT(Sales_tbl[[#This Row],[Order Date]],"MMM")</f>
        <v>Dec</v>
      </c>
      <c r="G4890" s="1" t="str">
        <f>TEXT(Sales_tbl[[#This Row],[Order Date]],"YYY")</f>
        <v>2016</v>
      </c>
      <c r="H4890" t="s">
        <v>27</v>
      </c>
      <c r="I4890">
        <v>6</v>
      </c>
      <c r="J4890" s="4">
        <v>53.35</v>
      </c>
      <c r="K4890" s="4">
        <v>320.10000000000002</v>
      </c>
    </row>
    <row r="4891" spans="1:11" x14ac:dyDescent="0.25">
      <c r="A4891" t="s">
        <v>16</v>
      </c>
      <c r="B4891" t="s">
        <v>17</v>
      </c>
      <c r="C4891" t="s">
        <v>18</v>
      </c>
      <c r="D4891" t="s">
        <v>466</v>
      </c>
      <c r="E4891" s="1">
        <v>42709</v>
      </c>
      <c r="F4891" s="1" t="str">
        <f>TEXT(Sales_tbl[[#This Row],[Order Date]],"MMM")</f>
        <v>Dec</v>
      </c>
      <c r="G4891" s="1" t="str">
        <f>TEXT(Sales_tbl[[#This Row],[Order Date]],"YYY")</f>
        <v>2016</v>
      </c>
      <c r="H4891" t="s">
        <v>13</v>
      </c>
      <c r="I4891">
        <v>6</v>
      </c>
      <c r="J4891" s="4">
        <v>12.42</v>
      </c>
      <c r="K4891" s="4">
        <v>74.52</v>
      </c>
    </row>
    <row r="4892" spans="1:11" x14ac:dyDescent="0.25">
      <c r="A4892" t="s">
        <v>25</v>
      </c>
      <c r="B4892" t="s">
        <v>34</v>
      </c>
      <c r="C4892" t="s">
        <v>18</v>
      </c>
      <c r="D4892" t="s">
        <v>508</v>
      </c>
      <c r="E4892" s="1">
        <v>42709</v>
      </c>
      <c r="F4892" s="1" t="str">
        <f>TEXT(Sales_tbl[[#This Row],[Order Date]],"MMM")</f>
        <v>Dec</v>
      </c>
      <c r="G4892" s="1" t="str">
        <f>TEXT(Sales_tbl[[#This Row],[Order Date]],"YYY")</f>
        <v>2016</v>
      </c>
      <c r="H4892" t="s">
        <v>27</v>
      </c>
      <c r="I4892">
        <v>10</v>
      </c>
      <c r="J4892" s="4">
        <v>53.35</v>
      </c>
      <c r="K4892" s="4">
        <v>533.5</v>
      </c>
    </row>
    <row r="4893" spans="1:11" x14ac:dyDescent="0.25">
      <c r="A4893" t="s">
        <v>25</v>
      </c>
      <c r="B4893" t="s">
        <v>34</v>
      </c>
      <c r="C4893" t="s">
        <v>18</v>
      </c>
      <c r="D4893" t="s">
        <v>483</v>
      </c>
      <c r="E4893" s="1">
        <v>42709</v>
      </c>
      <c r="F4893" s="1" t="str">
        <f>TEXT(Sales_tbl[[#This Row],[Order Date]],"MMM")</f>
        <v>Dec</v>
      </c>
      <c r="G4893" s="1" t="str">
        <f>TEXT(Sales_tbl[[#This Row],[Order Date]],"YYY")</f>
        <v>2016</v>
      </c>
      <c r="H4893" t="s">
        <v>13</v>
      </c>
      <c r="I4893">
        <v>3</v>
      </c>
      <c r="J4893" s="4">
        <v>12.42</v>
      </c>
      <c r="K4893" s="4">
        <v>37.26</v>
      </c>
    </row>
    <row r="4894" spans="1:11" x14ac:dyDescent="0.25">
      <c r="A4894" t="s">
        <v>46</v>
      </c>
      <c r="B4894" t="s">
        <v>21</v>
      </c>
      <c r="C4894" t="s">
        <v>11</v>
      </c>
      <c r="D4894" t="s">
        <v>113</v>
      </c>
      <c r="E4894" s="1">
        <v>42709</v>
      </c>
      <c r="F4894" s="1" t="str">
        <f>TEXT(Sales_tbl[[#This Row],[Order Date]],"MMM")</f>
        <v>Dec</v>
      </c>
      <c r="G4894" s="1" t="str">
        <f>TEXT(Sales_tbl[[#This Row],[Order Date]],"YYY")</f>
        <v>2016</v>
      </c>
      <c r="H4894" t="s">
        <v>13</v>
      </c>
      <c r="I4894">
        <v>5</v>
      </c>
      <c r="J4894" s="4">
        <v>12.42</v>
      </c>
      <c r="K4894" s="4">
        <v>62.1</v>
      </c>
    </row>
    <row r="4895" spans="1:11" x14ac:dyDescent="0.25">
      <c r="A4895" t="s">
        <v>16</v>
      </c>
      <c r="B4895" t="s">
        <v>34</v>
      </c>
      <c r="C4895" t="s">
        <v>18</v>
      </c>
      <c r="D4895" t="s">
        <v>164</v>
      </c>
      <c r="E4895" s="1">
        <v>42709</v>
      </c>
      <c r="F4895" s="1" t="str">
        <f>TEXT(Sales_tbl[[#This Row],[Order Date]],"MMM")</f>
        <v>Dec</v>
      </c>
      <c r="G4895" s="1" t="str">
        <f>TEXT(Sales_tbl[[#This Row],[Order Date]],"YYY")</f>
        <v>2016</v>
      </c>
      <c r="H4895" t="s">
        <v>24</v>
      </c>
      <c r="I4895">
        <v>8</v>
      </c>
      <c r="J4895" s="4">
        <v>17.829999999999998</v>
      </c>
      <c r="K4895" s="4">
        <v>142.63999999999999</v>
      </c>
    </row>
    <row r="4896" spans="1:11" x14ac:dyDescent="0.25">
      <c r="A4896" t="s">
        <v>25</v>
      </c>
      <c r="B4896" t="s">
        <v>52</v>
      </c>
      <c r="C4896" t="s">
        <v>18</v>
      </c>
      <c r="D4896" t="s">
        <v>398</v>
      </c>
      <c r="E4896" s="1">
        <v>42709</v>
      </c>
      <c r="F4896" s="1" t="str">
        <f>TEXT(Sales_tbl[[#This Row],[Order Date]],"MMM")</f>
        <v>Dec</v>
      </c>
      <c r="G4896" s="1" t="str">
        <f>TEXT(Sales_tbl[[#This Row],[Order Date]],"YYY")</f>
        <v>2016</v>
      </c>
      <c r="H4896" t="s">
        <v>24</v>
      </c>
      <c r="I4896">
        <v>9</v>
      </c>
      <c r="J4896" s="4">
        <v>17.829999999999998</v>
      </c>
      <c r="K4896" s="4">
        <v>160.46999999999997</v>
      </c>
    </row>
    <row r="4897" spans="1:11" x14ac:dyDescent="0.25">
      <c r="A4897" t="s">
        <v>9</v>
      </c>
      <c r="B4897" t="s">
        <v>14</v>
      </c>
      <c r="C4897" t="s">
        <v>11</v>
      </c>
      <c r="D4897" t="s">
        <v>536</v>
      </c>
      <c r="E4897" s="1">
        <v>42709</v>
      </c>
      <c r="F4897" s="1" t="str">
        <f>TEXT(Sales_tbl[[#This Row],[Order Date]],"MMM")</f>
        <v>Dec</v>
      </c>
      <c r="G4897" s="1" t="str">
        <f>TEXT(Sales_tbl[[#This Row],[Order Date]],"YYY")</f>
        <v>2016</v>
      </c>
      <c r="H4897" t="s">
        <v>27</v>
      </c>
      <c r="I4897">
        <v>3</v>
      </c>
      <c r="J4897" s="4">
        <v>53.35</v>
      </c>
      <c r="K4897" s="4">
        <v>160.05000000000001</v>
      </c>
    </row>
    <row r="4898" spans="1:11" x14ac:dyDescent="0.25">
      <c r="A4898" t="s">
        <v>30</v>
      </c>
      <c r="B4898" t="s">
        <v>10</v>
      </c>
      <c r="C4898" t="s">
        <v>11</v>
      </c>
      <c r="D4898" t="s">
        <v>100</v>
      </c>
      <c r="E4898" s="1">
        <v>42709</v>
      </c>
      <c r="F4898" s="1" t="str">
        <f>TEXT(Sales_tbl[[#This Row],[Order Date]],"MMM")</f>
        <v>Dec</v>
      </c>
      <c r="G4898" s="1" t="str">
        <f>TEXT(Sales_tbl[[#This Row],[Order Date]],"YYY")</f>
        <v>2016</v>
      </c>
      <c r="H4898" t="s">
        <v>20</v>
      </c>
      <c r="I4898">
        <v>2</v>
      </c>
      <c r="J4898" s="4">
        <v>16.32</v>
      </c>
      <c r="K4898" s="4">
        <v>32.64</v>
      </c>
    </row>
    <row r="4899" spans="1:11" x14ac:dyDescent="0.25">
      <c r="A4899" t="s">
        <v>9</v>
      </c>
      <c r="B4899" t="s">
        <v>14</v>
      </c>
      <c r="C4899" t="s">
        <v>11</v>
      </c>
      <c r="D4899" t="s">
        <v>473</v>
      </c>
      <c r="E4899" s="1">
        <v>42709</v>
      </c>
      <c r="F4899" s="1" t="str">
        <f>TEXT(Sales_tbl[[#This Row],[Order Date]],"MMM")</f>
        <v>Dec</v>
      </c>
      <c r="G4899" s="1" t="str">
        <f>TEXT(Sales_tbl[[#This Row],[Order Date]],"YYY")</f>
        <v>2016</v>
      </c>
      <c r="H4899" t="s">
        <v>13</v>
      </c>
      <c r="I4899">
        <v>6</v>
      </c>
      <c r="J4899" s="4">
        <v>12.42</v>
      </c>
      <c r="K4899" s="4">
        <v>74.52</v>
      </c>
    </row>
    <row r="4900" spans="1:11" x14ac:dyDescent="0.25">
      <c r="A4900" t="s">
        <v>30</v>
      </c>
      <c r="B4900" t="s">
        <v>10</v>
      </c>
      <c r="C4900" t="s">
        <v>11</v>
      </c>
      <c r="D4900" t="s">
        <v>285</v>
      </c>
      <c r="E4900" s="1">
        <v>42709</v>
      </c>
      <c r="F4900" s="1" t="str">
        <f>TEXT(Sales_tbl[[#This Row],[Order Date]],"MMM")</f>
        <v>Dec</v>
      </c>
      <c r="G4900" s="1" t="str">
        <f>TEXT(Sales_tbl[[#This Row],[Order Date]],"YYY")</f>
        <v>2016</v>
      </c>
      <c r="H4900" t="s">
        <v>27</v>
      </c>
      <c r="I4900">
        <v>2</v>
      </c>
      <c r="J4900" s="4">
        <v>53.35</v>
      </c>
      <c r="K4900" s="4">
        <v>106.7</v>
      </c>
    </row>
    <row r="4901" spans="1:11" x14ac:dyDescent="0.25">
      <c r="A4901" t="s">
        <v>9</v>
      </c>
      <c r="B4901" t="s">
        <v>14</v>
      </c>
      <c r="C4901" t="s">
        <v>11</v>
      </c>
      <c r="D4901" t="s">
        <v>175</v>
      </c>
      <c r="E4901" s="1">
        <v>42709</v>
      </c>
      <c r="F4901" s="1" t="str">
        <f>TEXT(Sales_tbl[[#This Row],[Order Date]],"MMM")</f>
        <v>Dec</v>
      </c>
      <c r="G4901" s="1" t="str">
        <f>TEXT(Sales_tbl[[#This Row],[Order Date]],"YYY")</f>
        <v>2016</v>
      </c>
      <c r="H4901" t="s">
        <v>24</v>
      </c>
      <c r="I4901">
        <v>5</v>
      </c>
      <c r="J4901" s="4">
        <v>17.829999999999998</v>
      </c>
      <c r="K4901" s="4">
        <v>89.149999999999991</v>
      </c>
    </row>
    <row r="4902" spans="1:11" x14ac:dyDescent="0.25">
      <c r="A4902" t="s">
        <v>25</v>
      </c>
      <c r="B4902" t="s">
        <v>52</v>
      </c>
      <c r="C4902" t="s">
        <v>18</v>
      </c>
      <c r="D4902" t="s">
        <v>187</v>
      </c>
      <c r="E4902" s="1">
        <v>42709</v>
      </c>
      <c r="F4902" s="1" t="str">
        <f>TEXT(Sales_tbl[[#This Row],[Order Date]],"MMM")</f>
        <v>Dec</v>
      </c>
      <c r="G4902" s="1" t="str">
        <f>TEXT(Sales_tbl[[#This Row],[Order Date]],"YYY")</f>
        <v>2016</v>
      </c>
      <c r="H4902" t="s">
        <v>13</v>
      </c>
      <c r="I4902">
        <v>10</v>
      </c>
      <c r="J4902" s="4">
        <v>12.42</v>
      </c>
      <c r="K4902" s="4">
        <v>124.2</v>
      </c>
    </row>
    <row r="4903" spans="1:11" x14ac:dyDescent="0.25">
      <c r="A4903" t="s">
        <v>16</v>
      </c>
      <c r="B4903" t="s">
        <v>17</v>
      </c>
      <c r="C4903" t="s">
        <v>18</v>
      </c>
      <c r="D4903" t="s">
        <v>369</v>
      </c>
      <c r="E4903" s="1">
        <v>42710</v>
      </c>
      <c r="F4903" s="1" t="str">
        <f>TEXT(Sales_tbl[[#This Row],[Order Date]],"MMM")</f>
        <v>Dec</v>
      </c>
      <c r="G4903" s="1" t="str">
        <f>TEXT(Sales_tbl[[#This Row],[Order Date]],"YYY")</f>
        <v>2016</v>
      </c>
      <c r="H4903" t="s">
        <v>24</v>
      </c>
      <c r="I4903">
        <v>1</v>
      </c>
      <c r="J4903" s="4">
        <v>17.829999999999998</v>
      </c>
      <c r="K4903" s="4">
        <v>17.829999999999998</v>
      </c>
    </row>
    <row r="4904" spans="1:11" x14ac:dyDescent="0.25">
      <c r="A4904" t="s">
        <v>46</v>
      </c>
      <c r="B4904" t="s">
        <v>10</v>
      </c>
      <c r="C4904" t="s">
        <v>11</v>
      </c>
      <c r="D4904" t="s">
        <v>172</v>
      </c>
      <c r="E4904" s="1">
        <v>42710</v>
      </c>
      <c r="F4904" s="1" t="str">
        <f>TEXT(Sales_tbl[[#This Row],[Order Date]],"MMM")</f>
        <v>Dec</v>
      </c>
      <c r="G4904" s="1" t="str">
        <f>TEXT(Sales_tbl[[#This Row],[Order Date]],"YYY")</f>
        <v>2016</v>
      </c>
      <c r="H4904" t="s">
        <v>13</v>
      </c>
      <c r="I4904">
        <v>2</v>
      </c>
      <c r="J4904" s="4">
        <v>12.42</v>
      </c>
      <c r="K4904" s="4">
        <v>24.84</v>
      </c>
    </row>
    <row r="4905" spans="1:11" x14ac:dyDescent="0.25">
      <c r="A4905" t="s">
        <v>25</v>
      </c>
      <c r="B4905" t="s">
        <v>34</v>
      </c>
      <c r="C4905" t="s">
        <v>18</v>
      </c>
      <c r="D4905" t="s">
        <v>515</v>
      </c>
      <c r="E4905" s="1">
        <v>42710</v>
      </c>
      <c r="F4905" s="1" t="str">
        <f>TEXT(Sales_tbl[[#This Row],[Order Date]],"MMM")</f>
        <v>Dec</v>
      </c>
      <c r="G4905" s="1" t="str">
        <f>TEXT(Sales_tbl[[#This Row],[Order Date]],"YYY")</f>
        <v>2016</v>
      </c>
      <c r="H4905" t="s">
        <v>20</v>
      </c>
      <c r="I4905">
        <v>10</v>
      </c>
      <c r="J4905" s="4">
        <v>16.32</v>
      </c>
      <c r="K4905" s="4">
        <v>163.19999999999999</v>
      </c>
    </row>
    <row r="4906" spans="1:11" x14ac:dyDescent="0.25">
      <c r="A4906" t="s">
        <v>25</v>
      </c>
      <c r="B4906" t="s">
        <v>17</v>
      </c>
      <c r="C4906" t="s">
        <v>18</v>
      </c>
      <c r="D4906" t="s">
        <v>150</v>
      </c>
      <c r="E4906" s="1">
        <v>42710</v>
      </c>
      <c r="F4906" s="1" t="str">
        <f>TEXT(Sales_tbl[[#This Row],[Order Date]],"MMM")</f>
        <v>Dec</v>
      </c>
      <c r="G4906" s="1" t="str">
        <f>TEXT(Sales_tbl[[#This Row],[Order Date]],"YYY")</f>
        <v>2016</v>
      </c>
      <c r="H4906" t="s">
        <v>27</v>
      </c>
      <c r="I4906">
        <v>6</v>
      </c>
      <c r="J4906" s="4">
        <v>53.35</v>
      </c>
      <c r="K4906" s="4">
        <v>320.10000000000002</v>
      </c>
    </row>
    <row r="4907" spans="1:11" x14ac:dyDescent="0.25">
      <c r="A4907" t="s">
        <v>16</v>
      </c>
      <c r="B4907" t="s">
        <v>52</v>
      </c>
      <c r="C4907" t="s">
        <v>18</v>
      </c>
      <c r="D4907" t="s">
        <v>118</v>
      </c>
      <c r="E4907" s="1">
        <v>42710</v>
      </c>
      <c r="F4907" s="1" t="str">
        <f>TEXT(Sales_tbl[[#This Row],[Order Date]],"MMM")</f>
        <v>Dec</v>
      </c>
      <c r="G4907" s="1" t="str">
        <f>TEXT(Sales_tbl[[#This Row],[Order Date]],"YYY")</f>
        <v>2016</v>
      </c>
      <c r="H4907" t="s">
        <v>13</v>
      </c>
      <c r="I4907">
        <v>10</v>
      </c>
      <c r="J4907" s="4">
        <v>12.42</v>
      </c>
      <c r="K4907" s="4">
        <v>124.2</v>
      </c>
    </row>
    <row r="4908" spans="1:11" x14ac:dyDescent="0.25">
      <c r="A4908" t="s">
        <v>25</v>
      </c>
      <c r="B4908" t="s">
        <v>17</v>
      </c>
      <c r="C4908" t="s">
        <v>18</v>
      </c>
      <c r="D4908" t="s">
        <v>460</v>
      </c>
      <c r="E4908" s="1">
        <v>42710</v>
      </c>
      <c r="F4908" s="1" t="str">
        <f>TEXT(Sales_tbl[[#This Row],[Order Date]],"MMM")</f>
        <v>Dec</v>
      </c>
      <c r="G4908" s="1" t="str">
        <f>TEXT(Sales_tbl[[#This Row],[Order Date]],"YYY")</f>
        <v>2016</v>
      </c>
      <c r="H4908" t="s">
        <v>27</v>
      </c>
      <c r="I4908">
        <v>9</v>
      </c>
      <c r="J4908" s="4">
        <v>53.35</v>
      </c>
      <c r="K4908" s="4">
        <v>480.15000000000003</v>
      </c>
    </row>
    <row r="4909" spans="1:11" x14ac:dyDescent="0.25">
      <c r="A4909" t="s">
        <v>16</v>
      </c>
      <c r="B4909" t="s">
        <v>52</v>
      </c>
      <c r="C4909" t="s">
        <v>18</v>
      </c>
      <c r="D4909" t="s">
        <v>465</v>
      </c>
      <c r="E4909" s="1">
        <v>42710</v>
      </c>
      <c r="F4909" s="1" t="str">
        <f>TEXT(Sales_tbl[[#This Row],[Order Date]],"MMM")</f>
        <v>Dec</v>
      </c>
      <c r="G4909" s="1" t="str">
        <f>TEXT(Sales_tbl[[#This Row],[Order Date]],"YYY")</f>
        <v>2016</v>
      </c>
      <c r="H4909" t="s">
        <v>13</v>
      </c>
      <c r="I4909">
        <v>9</v>
      </c>
      <c r="J4909" s="4">
        <v>12.42</v>
      </c>
      <c r="K4909" s="4">
        <v>111.78</v>
      </c>
    </row>
    <row r="4910" spans="1:11" x14ac:dyDescent="0.25">
      <c r="A4910" t="s">
        <v>9</v>
      </c>
      <c r="B4910" t="s">
        <v>14</v>
      </c>
      <c r="C4910" t="s">
        <v>11</v>
      </c>
      <c r="D4910" t="s">
        <v>60</v>
      </c>
      <c r="E4910" s="1">
        <v>42710</v>
      </c>
      <c r="F4910" s="1" t="str">
        <f>TEXT(Sales_tbl[[#This Row],[Order Date]],"MMM")</f>
        <v>Dec</v>
      </c>
      <c r="G4910" s="1" t="str">
        <f>TEXT(Sales_tbl[[#This Row],[Order Date]],"YYY")</f>
        <v>2016</v>
      </c>
      <c r="H4910" t="s">
        <v>27</v>
      </c>
      <c r="I4910">
        <v>2</v>
      </c>
      <c r="J4910" s="4">
        <v>53.35</v>
      </c>
      <c r="K4910" s="4">
        <v>106.7</v>
      </c>
    </row>
    <row r="4911" spans="1:11" x14ac:dyDescent="0.25">
      <c r="A4911" t="s">
        <v>30</v>
      </c>
      <c r="B4911" t="s">
        <v>68</v>
      </c>
      <c r="C4911" t="s">
        <v>11</v>
      </c>
      <c r="D4911" t="s">
        <v>129</v>
      </c>
      <c r="E4911" s="1">
        <v>42710</v>
      </c>
      <c r="F4911" s="1" t="str">
        <f>TEXT(Sales_tbl[[#This Row],[Order Date]],"MMM")</f>
        <v>Dec</v>
      </c>
      <c r="G4911" s="1" t="str">
        <f>TEXT(Sales_tbl[[#This Row],[Order Date]],"YYY")</f>
        <v>2016</v>
      </c>
      <c r="H4911" t="s">
        <v>13</v>
      </c>
      <c r="I4911">
        <v>7</v>
      </c>
      <c r="J4911" s="4">
        <v>12.42</v>
      </c>
      <c r="K4911" s="4">
        <v>86.94</v>
      </c>
    </row>
    <row r="4912" spans="1:11" x14ac:dyDescent="0.25">
      <c r="A4912" t="s">
        <v>9</v>
      </c>
      <c r="B4912" t="s">
        <v>10</v>
      </c>
      <c r="C4912" t="s">
        <v>11</v>
      </c>
      <c r="D4912" t="s">
        <v>265</v>
      </c>
      <c r="E4912" s="1">
        <v>42710</v>
      </c>
      <c r="F4912" s="1" t="str">
        <f>TEXT(Sales_tbl[[#This Row],[Order Date]],"MMM")</f>
        <v>Dec</v>
      </c>
      <c r="G4912" s="1" t="str">
        <f>TEXT(Sales_tbl[[#This Row],[Order Date]],"YYY")</f>
        <v>2016</v>
      </c>
      <c r="H4912" t="s">
        <v>27</v>
      </c>
      <c r="I4912">
        <v>7</v>
      </c>
      <c r="J4912" s="4">
        <v>53.35</v>
      </c>
      <c r="K4912" s="4">
        <v>373.45</v>
      </c>
    </row>
    <row r="4913" spans="1:11" x14ac:dyDescent="0.25">
      <c r="A4913" t="s">
        <v>25</v>
      </c>
      <c r="B4913" t="s">
        <v>17</v>
      </c>
      <c r="C4913" t="s">
        <v>18</v>
      </c>
      <c r="D4913" t="s">
        <v>340</v>
      </c>
      <c r="E4913" s="1">
        <v>42710</v>
      </c>
      <c r="F4913" s="1" t="str">
        <f>TEXT(Sales_tbl[[#This Row],[Order Date]],"MMM")</f>
        <v>Dec</v>
      </c>
      <c r="G4913" s="1" t="str">
        <f>TEXT(Sales_tbl[[#This Row],[Order Date]],"YYY")</f>
        <v>2016</v>
      </c>
      <c r="H4913" t="s">
        <v>24</v>
      </c>
      <c r="I4913">
        <v>1</v>
      </c>
      <c r="J4913" s="4">
        <v>17.829999999999998</v>
      </c>
      <c r="K4913" s="4">
        <v>17.829999999999998</v>
      </c>
    </row>
    <row r="4914" spans="1:11" x14ac:dyDescent="0.25">
      <c r="A4914" t="s">
        <v>46</v>
      </c>
      <c r="B4914" t="s">
        <v>21</v>
      </c>
      <c r="C4914" t="s">
        <v>11</v>
      </c>
      <c r="D4914" t="s">
        <v>234</v>
      </c>
      <c r="E4914" s="1">
        <v>42710</v>
      </c>
      <c r="F4914" s="1" t="str">
        <f>TEXT(Sales_tbl[[#This Row],[Order Date]],"MMM")</f>
        <v>Dec</v>
      </c>
      <c r="G4914" s="1" t="str">
        <f>TEXT(Sales_tbl[[#This Row],[Order Date]],"YYY")</f>
        <v>2016</v>
      </c>
      <c r="H4914" t="s">
        <v>24</v>
      </c>
      <c r="I4914">
        <v>10</v>
      </c>
      <c r="J4914" s="4">
        <v>17.829999999999998</v>
      </c>
      <c r="K4914" s="4">
        <v>178.29999999999998</v>
      </c>
    </row>
    <row r="4915" spans="1:11" x14ac:dyDescent="0.25">
      <c r="A4915" t="s">
        <v>16</v>
      </c>
      <c r="B4915" t="s">
        <v>17</v>
      </c>
      <c r="C4915" t="s">
        <v>18</v>
      </c>
      <c r="D4915" t="s">
        <v>158</v>
      </c>
      <c r="E4915" s="1">
        <v>42710</v>
      </c>
      <c r="F4915" s="1" t="str">
        <f>TEXT(Sales_tbl[[#This Row],[Order Date]],"MMM")</f>
        <v>Dec</v>
      </c>
      <c r="G4915" s="1" t="str">
        <f>TEXT(Sales_tbl[[#This Row],[Order Date]],"YYY")</f>
        <v>2016</v>
      </c>
      <c r="H4915" t="s">
        <v>24</v>
      </c>
      <c r="I4915">
        <v>5</v>
      </c>
      <c r="J4915" s="4">
        <v>17.829999999999998</v>
      </c>
      <c r="K4915" s="4">
        <v>89.149999999999991</v>
      </c>
    </row>
    <row r="4916" spans="1:11" x14ac:dyDescent="0.25">
      <c r="A4916" t="s">
        <v>9</v>
      </c>
      <c r="B4916" t="s">
        <v>14</v>
      </c>
      <c r="C4916" t="s">
        <v>11</v>
      </c>
      <c r="D4916" t="s">
        <v>536</v>
      </c>
      <c r="E4916" s="1">
        <v>42710</v>
      </c>
      <c r="F4916" s="1" t="str">
        <f>TEXT(Sales_tbl[[#This Row],[Order Date]],"MMM")</f>
        <v>Dec</v>
      </c>
      <c r="G4916" s="1" t="str">
        <f>TEXT(Sales_tbl[[#This Row],[Order Date]],"YYY")</f>
        <v>2016</v>
      </c>
      <c r="H4916" t="s">
        <v>13</v>
      </c>
      <c r="I4916">
        <v>9</v>
      </c>
      <c r="J4916" s="4">
        <v>12.42</v>
      </c>
      <c r="K4916" s="4">
        <v>111.78</v>
      </c>
    </row>
    <row r="4917" spans="1:11" x14ac:dyDescent="0.25">
      <c r="A4917" t="s">
        <v>9</v>
      </c>
      <c r="B4917" t="s">
        <v>68</v>
      </c>
      <c r="C4917" t="s">
        <v>11</v>
      </c>
      <c r="D4917" t="s">
        <v>287</v>
      </c>
      <c r="E4917" s="1">
        <v>42710</v>
      </c>
      <c r="F4917" s="1" t="str">
        <f>TEXT(Sales_tbl[[#This Row],[Order Date]],"MMM")</f>
        <v>Dec</v>
      </c>
      <c r="G4917" s="1" t="str">
        <f>TEXT(Sales_tbl[[#This Row],[Order Date]],"YYY")</f>
        <v>2016</v>
      </c>
      <c r="H4917" t="s">
        <v>13</v>
      </c>
      <c r="I4917">
        <v>5</v>
      </c>
      <c r="J4917" s="4">
        <v>12.42</v>
      </c>
      <c r="K4917" s="4">
        <v>62.1</v>
      </c>
    </row>
    <row r="4918" spans="1:11" x14ac:dyDescent="0.25">
      <c r="A4918" t="s">
        <v>9</v>
      </c>
      <c r="B4918" t="s">
        <v>21</v>
      </c>
      <c r="C4918" t="s">
        <v>11</v>
      </c>
      <c r="D4918" t="s">
        <v>404</v>
      </c>
      <c r="E4918" s="1">
        <v>42710</v>
      </c>
      <c r="F4918" s="1" t="str">
        <f>TEXT(Sales_tbl[[#This Row],[Order Date]],"MMM")</f>
        <v>Dec</v>
      </c>
      <c r="G4918" s="1" t="str">
        <f>TEXT(Sales_tbl[[#This Row],[Order Date]],"YYY")</f>
        <v>2016</v>
      </c>
      <c r="H4918" t="s">
        <v>13</v>
      </c>
      <c r="I4918">
        <v>5</v>
      </c>
      <c r="J4918" s="4">
        <v>12.42</v>
      </c>
      <c r="K4918" s="4">
        <v>62.1</v>
      </c>
    </row>
    <row r="4919" spans="1:11" x14ac:dyDescent="0.25">
      <c r="A4919" t="s">
        <v>9</v>
      </c>
      <c r="B4919" t="s">
        <v>10</v>
      </c>
      <c r="C4919" t="s">
        <v>11</v>
      </c>
      <c r="D4919" t="s">
        <v>323</v>
      </c>
      <c r="E4919" s="1">
        <v>42710</v>
      </c>
      <c r="F4919" s="1" t="str">
        <f>TEXT(Sales_tbl[[#This Row],[Order Date]],"MMM")</f>
        <v>Dec</v>
      </c>
      <c r="G4919" s="1" t="str">
        <f>TEXT(Sales_tbl[[#This Row],[Order Date]],"YYY")</f>
        <v>2016</v>
      </c>
      <c r="H4919" t="s">
        <v>27</v>
      </c>
      <c r="I4919">
        <v>6</v>
      </c>
      <c r="J4919" s="4">
        <v>53.35</v>
      </c>
      <c r="K4919" s="4">
        <v>320.10000000000002</v>
      </c>
    </row>
    <row r="4920" spans="1:11" x14ac:dyDescent="0.25">
      <c r="A4920" t="s">
        <v>25</v>
      </c>
      <c r="B4920" t="s">
        <v>17</v>
      </c>
      <c r="C4920" t="s">
        <v>18</v>
      </c>
      <c r="D4920" t="s">
        <v>436</v>
      </c>
      <c r="E4920" s="1">
        <v>42710</v>
      </c>
      <c r="F4920" s="1" t="str">
        <f>TEXT(Sales_tbl[[#This Row],[Order Date]],"MMM")</f>
        <v>Dec</v>
      </c>
      <c r="G4920" s="1" t="str">
        <f>TEXT(Sales_tbl[[#This Row],[Order Date]],"YYY")</f>
        <v>2016</v>
      </c>
      <c r="H4920" t="s">
        <v>13</v>
      </c>
      <c r="I4920">
        <v>4</v>
      </c>
      <c r="J4920" s="4">
        <v>12.42</v>
      </c>
      <c r="K4920" s="4">
        <v>49.68</v>
      </c>
    </row>
    <row r="4921" spans="1:11" x14ac:dyDescent="0.25">
      <c r="A4921" t="s">
        <v>9</v>
      </c>
      <c r="B4921" t="s">
        <v>10</v>
      </c>
      <c r="C4921" t="s">
        <v>11</v>
      </c>
      <c r="D4921" t="s">
        <v>207</v>
      </c>
      <c r="E4921" s="1">
        <v>42710</v>
      </c>
      <c r="F4921" s="1" t="str">
        <f>TEXT(Sales_tbl[[#This Row],[Order Date]],"MMM")</f>
        <v>Dec</v>
      </c>
      <c r="G4921" s="1" t="str">
        <f>TEXT(Sales_tbl[[#This Row],[Order Date]],"YYY")</f>
        <v>2016</v>
      </c>
      <c r="H4921" t="s">
        <v>13</v>
      </c>
      <c r="I4921">
        <v>7</v>
      </c>
      <c r="J4921" s="4">
        <v>12.42</v>
      </c>
      <c r="K4921" s="4">
        <v>86.94</v>
      </c>
    </row>
    <row r="4922" spans="1:11" x14ac:dyDescent="0.25">
      <c r="A4922" t="s">
        <v>46</v>
      </c>
      <c r="B4922" t="s">
        <v>10</v>
      </c>
      <c r="C4922" t="s">
        <v>11</v>
      </c>
      <c r="D4922" t="s">
        <v>432</v>
      </c>
      <c r="E4922" s="1">
        <v>42710</v>
      </c>
      <c r="F4922" s="1" t="str">
        <f>TEXT(Sales_tbl[[#This Row],[Order Date]],"MMM")</f>
        <v>Dec</v>
      </c>
      <c r="G4922" s="1" t="str">
        <f>TEXT(Sales_tbl[[#This Row],[Order Date]],"YYY")</f>
        <v>2016</v>
      </c>
      <c r="H4922" t="s">
        <v>27</v>
      </c>
      <c r="I4922">
        <v>3</v>
      </c>
      <c r="J4922" s="4">
        <v>53.35</v>
      </c>
      <c r="K4922" s="4">
        <v>160.05000000000001</v>
      </c>
    </row>
    <row r="4923" spans="1:11" x14ac:dyDescent="0.25">
      <c r="A4923" t="s">
        <v>16</v>
      </c>
      <c r="B4923" t="s">
        <v>52</v>
      </c>
      <c r="C4923" t="s">
        <v>18</v>
      </c>
      <c r="D4923" t="s">
        <v>331</v>
      </c>
      <c r="E4923" s="1">
        <v>42710</v>
      </c>
      <c r="F4923" s="1" t="str">
        <f>TEXT(Sales_tbl[[#This Row],[Order Date]],"MMM")</f>
        <v>Dec</v>
      </c>
      <c r="G4923" s="1" t="str">
        <f>TEXT(Sales_tbl[[#This Row],[Order Date]],"YYY")</f>
        <v>2016</v>
      </c>
      <c r="H4923" t="s">
        <v>13</v>
      </c>
      <c r="I4923">
        <v>6</v>
      </c>
      <c r="J4923" s="4">
        <v>12.42</v>
      </c>
      <c r="K4923" s="4">
        <v>74.52</v>
      </c>
    </row>
    <row r="4924" spans="1:11" x14ac:dyDescent="0.25">
      <c r="A4924" t="s">
        <v>25</v>
      </c>
      <c r="B4924" t="s">
        <v>52</v>
      </c>
      <c r="C4924" t="s">
        <v>18</v>
      </c>
      <c r="D4924" t="s">
        <v>331</v>
      </c>
      <c r="E4924" s="1">
        <v>42710</v>
      </c>
      <c r="F4924" s="1" t="str">
        <f>TEXT(Sales_tbl[[#This Row],[Order Date]],"MMM")</f>
        <v>Dec</v>
      </c>
      <c r="G4924" s="1" t="str">
        <f>TEXT(Sales_tbl[[#This Row],[Order Date]],"YYY")</f>
        <v>2016</v>
      </c>
      <c r="H4924" t="s">
        <v>13</v>
      </c>
      <c r="I4924">
        <v>9</v>
      </c>
      <c r="J4924" s="4">
        <v>12.42</v>
      </c>
      <c r="K4924" s="4">
        <v>111.78</v>
      </c>
    </row>
    <row r="4925" spans="1:11" x14ac:dyDescent="0.25">
      <c r="A4925" t="s">
        <v>16</v>
      </c>
      <c r="B4925" t="s">
        <v>34</v>
      </c>
      <c r="C4925" t="s">
        <v>18</v>
      </c>
      <c r="D4925" t="s">
        <v>317</v>
      </c>
      <c r="E4925" s="1">
        <v>42710</v>
      </c>
      <c r="F4925" s="1" t="str">
        <f>TEXT(Sales_tbl[[#This Row],[Order Date]],"MMM")</f>
        <v>Dec</v>
      </c>
      <c r="G4925" s="1" t="str">
        <f>TEXT(Sales_tbl[[#This Row],[Order Date]],"YYY")</f>
        <v>2016</v>
      </c>
      <c r="H4925" t="s">
        <v>13</v>
      </c>
      <c r="I4925">
        <v>4</v>
      </c>
      <c r="J4925" s="4">
        <v>12.42</v>
      </c>
      <c r="K4925" s="4">
        <v>49.68</v>
      </c>
    </row>
    <row r="4926" spans="1:11" x14ac:dyDescent="0.25">
      <c r="A4926" t="s">
        <v>9</v>
      </c>
      <c r="B4926" t="s">
        <v>14</v>
      </c>
      <c r="C4926" t="s">
        <v>11</v>
      </c>
      <c r="D4926" t="s">
        <v>499</v>
      </c>
      <c r="E4926" s="1">
        <v>42710</v>
      </c>
      <c r="F4926" s="1" t="str">
        <f>TEXT(Sales_tbl[[#This Row],[Order Date]],"MMM")</f>
        <v>Dec</v>
      </c>
      <c r="G4926" s="1" t="str">
        <f>TEXT(Sales_tbl[[#This Row],[Order Date]],"YYY")</f>
        <v>2016</v>
      </c>
      <c r="H4926" t="s">
        <v>24</v>
      </c>
      <c r="I4926">
        <v>4</v>
      </c>
      <c r="J4926" s="4">
        <v>17.829999999999998</v>
      </c>
      <c r="K4926" s="4">
        <v>71.319999999999993</v>
      </c>
    </row>
    <row r="4927" spans="1:11" x14ac:dyDescent="0.25">
      <c r="A4927" t="s">
        <v>30</v>
      </c>
      <c r="B4927" t="s">
        <v>10</v>
      </c>
      <c r="C4927" t="s">
        <v>11</v>
      </c>
      <c r="D4927" t="s">
        <v>308</v>
      </c>
      <c r="E4927" s="1">
        <v>42710</v>
      </c>
      <c r="F4927" s="1" t="str">
        <f>TEXT(Sales_tbl[[#This Row],[Order Date]],"MMM")</f>
        <v>Dec</v>
      </c>
      <c r="G4927" s="1" t="str">
        <f>TEXT(Sales_tbl[[#This Row],[Order Date]],"YYY")</f>
        <v>2016</v>
      </c>
      <c r="H4927" t="s">
        <v>20</v>
      </c>
      <c r="I4927">
        <v>6</v>
      </c>
      <c r="J4927" s="4">
        <v>16.32</v>
      </c>
      <c r="K4927" s="4">
        <v>97.92</v>
      </c>
    </row>
    <row r="4928" spans="1:11" x14ac:dyDescent="0.25">
      <c r="A4928" t="s">
        <v>16</v>
      </c>
      <c r="B4928" t="s">
        <v>52</v>
      </c>
      <c r="C4928" t="s">
        <v>18</v>
      </c>
      <c r="D4928" t="s">
        <v>115</v>
      </c>
      <c r="E4928" s="1">
        <v>42710</v>
      </c>
      <c r="F4928" s="1" t="str">
        <f>TEXT(Sales_tbl[[#This Row],[Order Date]],"MMM")</f>
        <v>Dec</v>
      </c>
      <c r="G4928" s="1" t="str">
        <f>TEXT(Sales_tbl[[#This Row],[Order Date]],"YYY")</f>
        <v>2016</v>
      </c>
      <c r="H4928" t="s">
        <v>13</v>
      </c>
      <c r="I4928">
        <v>10</v>
      </c>
      <c r="J4928" s="4">
        <v>12.42</v>
      </c>
      <c r="K4928" s="4">
        <v>124.2</v>
      </c>
    </row>
    <row r="4929" spans="1:11" x14ac:dyDescent="0.25">
      <c r="A4929" t="s">
        <v>9</v>
      </c>
      <c r="B4929" t="s">
        <v>10</v>
      </c>
      <c r="C4929" t="s">
        <v>11</v>
      </c>
      <c r="D4929" t="s">
        <v>441</v>
      </c>
      <c r="E4929" s="1">
        <v>42710</v>
      </c>
      <c r="F4929" s="1" t="str">
        <f>TEXT(Sales_tbl[[#This Row],[Order Date]],"MMM")</f>
        <v>Dec</v>
      </c>
      <c r="G4929" s="1" t="str">
        <f>TEXT(Sales_tbl[[#This Row],[Order Date]],"YYY")</f>
        <v>2016</v>
      </c>
      <c r="H4929" t="s">
        <v>27</v>
      </c>
      <c r="I4929">
        <v>8</v>
      </c>
      <c r="J4929" s="4">
        <v>53.35</v>
      </c>
      <c r="K4929" s="4">
        <v>426.8</v>
      </c>
    </row>
    <row r="4930" spans="1:11" x14ac:dyDescent="0.25">
      <c r="A4930" t="s">
        <v>25</v>
      </c>
      <c r="B4930" t="s">
        <v>34</v>
      </c>
      <c r="C4930" t="s">
        <v>18</v>
      </c>
      <c r="D4930" t="s">
        <v>132</v>
      </c>
      <c r="E4930" s="1">
        <v>42710</v>
      </c>
      <c r="F4930" s="1" t="str">
        <f>TEXT(Sales_tbl[[#This Row],[Order Date]],"MMM")</f>
        <v>Dec</v>
      </c>
      <c r="G4930" s="1" t="str">
        <f>TEXT(Sales_tbl[[#This Row],[Order Date]],"YYY")</f>
        <v>2016</v>
      </c>
      <c r="H4930" t="s">
        <v>20</v>
      </c>
      <c r="I4930">
        <v>1</v>
      </c>
      <c r="J4930" s="4">
        <v>16.32</v>
      </c>
      <c r="K4930" s="4">
        <v>16.32</v>
      </c>
    </row>
    <row r="4931" spans="1:11" x14ac:dyDescent="0.25">
      <c r="A4931" t="s">
        <v>9</v>
      </c>
      <c r="B4931" t="s">
        <v>21</v>
      </c>
      <c r="C4931" t="s">
        <v>11</v>
      </c>
      <c r="D4931" t="s">
        <v>22</v>
      </c>
      <c r="E4931" s="1">
        <v>42710</v>
      </c>
      <c r="F4931" s="1" t="str">
        <f>TEXT(Sales_tbl[[#This Row],[Order Date]],"MMM")</f>
        <v>Dec</v>
      </c>
      <c r="G4931" s="1" t="str">
        <f>TEXT(Sales_tbl[[#This Row],[Order Date]],"YYY")</f>
        <v>2016</v>
      </c>
      <c r="H4931" t="s">
        <v>27</v>
      </c>
      <c r="I4931">
        <v>7</v>
      </c>
      <c r="J4931" s="4">
        <v>53.35</v>
      </c>
      <c r="K4931" s="4">
        <v>373.45</v>
      </c>
    </row>
    <row r="4932" spans="1:11" x14ac:dyDescent="0.25">
      <c r="A4932" t="s">
        <v>9</v>
      </c>
      <c r="B4932" t="s">
        <v>14</v>
      </c>
      <c r="C4932" t="s">
        <v>11</v>
      </c>
      <c r="D4932" t="s">
        <v>184</v>
      </c>
      <c r="E4932" s="1">
        <v>42710</v>
      </c>
      <c r="F4932" s="1" t="str">
        <f>TEXT(Sales_tbl[[#This Row],[Order Date]],"MMM")</f>
        <v>Dec</v>
      </c>
      <c r="G4932" s="1" t="str">
        <f>TEXT(Sales_tbl[[#This Row],[Order Date]],"YYY")</f>
        <v>2016</v>
      </c>
      <c r="H4932" t="s">
        <v>13</v>
      </c>
      <c r="I4932">
        <v>5</v>
      </c>
      <c r="J4932" s="4">
        <v>12.42</v>
      </c>
      <c r="K4932" s="4">
        <v>62.1</v>
      </c>
    </row>
    <row r="4933" spans="1:11" x14ac:dyDescent="0.25">
      <c r="A4933" t="s">
        <v>25</v>
      </c>
      <c r="B4933" t="s">
        <v>17</v>
      </c>
      <c r="C4933" t="s">
        <v>18</v>
      </c>
      <c r="D4933" t="s">
        <v>351</v>
      </c>
      <c r="E4933" s="1">
        <v>42710</v>
      </c>
      <c r="F4933" s="1" t="str">
        <f>TEXT(Sales_tbl[[#This Row],[Order Date]],"MMM")</f>
        <v>Dec</v>
      </c>
      <c r="G4933" s="1" t="str">
        <f>TEXT(Sales_tbl[[#This Row],[Order Date]],"YYY")</f>
        <v>2016</v>
      </c>
      <c r="H4933" t="s">
        <v>13</v>
      </c>
      <c r="I4933">
        <v>9</v>
      </c>
      <c r="J4933" s="4">
        <v>12.42</v>
      </c>
      <c r="K4933" s="4">
        <v>111.78</v>
      </c>
    </row>
    <row r="4934" spans="1:11" x14ac:dyDescent="0.25">
      <c r="A4934" t="s">
        <v>9</v>
      </c>
      <c r="B4934" t="s">
        <v>14</v>
      </c>
      <c r="C4934" t="s">
        <v>11</v>
      </c>
      <c r="D4934" t="s">
        <v>255</v>
      </c>
      <c r="E4934" s="1">
        <v>42710</v>
      </c>
      <c r="F4934" s="1" t="str">
        <f>TEXT(Sales_tbl[[#This Row],[Order Date]],"MMM")</f>
        <v>Dec</v>
      </c>
      <c r="G4934" s="1" t="str">
        <f>TEXT(Sales_tbl[[#This Row],[Order Date]],"YYY")</f>
        <v>2016</v>
      </c>
      <c r="H4934" t="s">
        <v>20</v>
      </c>
      <c r="I4934">
        <v>8</v>
      </c>
      <c r="J4934" s="4">
        <v>16.32</v>
      </c>
      <c r="K4934" s="4">
        <v>130.56</v>
      </c>
    </row>
    <row r="4935" spans="1:11" x14ac:dyDescent="0.25">
      <c r="A4935" t="s">
        <v>25</v>
      </c>
      <c r="B4935" t="s">
        <v>17</v>
      </c>
      <c r="C4935" t="s">
        <v>18</v>
      </c>
      <c r="D4935" t="s">
        <v>230</v>
      </c>
      <c r="E4935" s="1">
        <v>42711</v>
      </c>
      <c r="F4935" s="1" t="str">
        <f>TEXT(Sales_tbl[[#This Row],[Order Date]],"MMM")</f>
        <v>Dec</v>
      </c>
      <c r="G4935" s="1" t="str">
        <f>TEXT(Sales_tbl[[#This Row],[Order Date]],"YYY")</f>
        <v>2016</v>
      </c>
      <c r="H4935" t="s">
        <v>24</v>
      </c>
      <c r="I4935">
        <v>7</v>
      </c>
      <c r="J4935" s="4">
        <v>17.829999999999998</v>
      </c>
      <c r="K4935" s="4">
        <v>124.80999999999999</v>
      </c>
    </row>
    <row r="4936" spans="1:11" x14ac:dyDescent="0.25">
      <c r="A4936" t="s">
        <v>9</v>
      </c>
      <c r="B4936" t="s">
        <v>10</v>
      </c>
      <c r="C4936" t="s">
        <v>11</v>
      </c>
      <c r="D4936" t="s">
        <v>296</v>
      </c>
      <c r="E4936" s="1">
        <v>42711</v>
      </c>
      <c r="F4936" s="1" t="str">
        <f>TEXT(Sales_tbl[[#This Row],[Order Date]],"MMM")</f>
        <v>Dec</v>
      </c>
      <c r="G4936" s="1" t="str">
        <f>TEXT(Sales_tbl[[#This Row],[Order Date]],"YYY")</f>
        <v>2016</v>
      </c>
      <c r="H4936" t="s">
        <v>13</v>
      </c>
      <c r="I4936">
        <v>1</v>
      </c>
      <c r="J4936" s="4">
        <v>12.42</v>
      </c>
      <c r="K4936" s="4">
        <v>12.42</v>
      </c>
    </row>
    <row r="4937" spans="1:11" x14ac:dyDescent="0.25">
      <c r="A4937" t="s">
        <v>9</v>
      </c>
      <c r="B4937" t="s">
        <v>14</v>
      </c>
      <c r="C4937" t="s">
        <v>11</v>
      </c>
      <c r="D4937" t="s">
        <v>529</v>
      </c>
      <c r="E4937" s="1">
        <v>42711</v>
      </c>
      <c r="F4937" s="1" t="str">
        <f>TEXT(Sales_tbl[[#This Row],[Order Date]],"MMM")</f>
        <v>Dec</v>
      </c>
      <c r="G4937" s="1" t="str">
        <f>TEXT(Sales_tbl[[#This Row],[Order Date]],"YYY")</f>
        <v>2016</v>
      </c>
      <c r="H4937" t="s">
        <v>13</v>
      </c>
      <c r="I4937">
        <v>2</v>
      </c>
      <c r="J4937" s="4">
        <v>12.42</v>
      </c>
      <c r="K4937" s="4">
        <v>24.84</v>
      </c>
    </row>
    <row r="4938" spans="1:11" x14ac:dyDescent="0.25">
      <c r="A4938" t="s">
        <v>25</v>
      </c>
      <c r="B4938" t="s">
        <v>122</v>
      </c>
      <c r="C4938" t="s">
        <v>18</v>
      </c>
      <c r="D4938" t="s">
        <v>123</v>
      </c>
      <c r="E4938" s="1">
        <v>42711</v>
      </c>
      <c r="F4938" s="1" t="str">
        <f>TEXT(Sales_tbl[[#This Row],[Order Date]],"MMM")</f>
        <v>Dec</v>
      </c>
      <c r="G4938" s="1" t="str">
        <f>TEXT(Sales_tbl[[#This Row],[Order Date]],"YYY")</f>
        <v>2016</v>
      </c>
      <c r="H4938" t="s">
        <v>13</v>
      </c>
      <c r="I4938">
        <v>8</v>
      </c>
      <c r="J4938" s="4">
        <v>12.42</v>
      </c>
      <c r="K4938" s="4">
        <v>99.36</v>
      </c>
    </row>
    <row r="4939" spans="1:11" x14ac:dyDescent="0.25">
      <c r="A4939" t="s">
        <v>25</v>
      </c>
      <c r="B4939" t="s">
        <v>17</v>
      </c>
      <c r="C4939" t="s">
        <v>18</v>
      </c>
      <c r="D4939" t="s">
        <v>211</v>
      </c>
      <c r="E4939" s="1">
        <v>42711</v>
      </c>
      <c r="F4939" s="1" t="str">
        <f>TEXT(Sales_tbl[[#This Row],[Order Date]],"MMM")</f>
        <v>Dec</v>
      </c>
      <c r="G4939" s="1" t="str">
        <f>TEXT(Sales_tbl[[#This Row],[Order Date]],"YYY")</f>
        <v>2016</v>
      </c>
      <c r="H4939" t="s">
        <v>20</v>
      </c>
      <c r="I4939">
        <v>3</v>
      </c>
      <c r="J4939" s="4">
        <v>16.32</v>
      </c>
      <c r="K4939" s="4">
        <v>48.96</v>
      </c>
    </row>
    <row r="4940" spans="1:11" x14ac:dyDescent="0.25">
      <c r="A4940" t="s">
        <v>30</v>
      </c>
      <c r="B4940" t="s">
        <v>68</v>
      </c>
      <c r="C4940" t="s">
        <v>11</v>
      </c>
      <c r="D4940" t="s">
        <v>450</v>
      </c>
      <c r="E4940" s="1">
        <v>42711</v>
      </c>
      <c r="F4940" s="1" t="str">
        <f>TEXT(Sales_tbl[[#This Row],[Order Date]],"MMM")</f>
        <v>Dec</v>
      </c>
      <c r="G4940" s="1" t="str">
        <f>TEXT(Sales_tbl[[#This Row],[Order Date]],"YYY")</f>
        <v>2016</v>
      </c>
      <c r="H4940" t="s">
        <v>24</v>
      </c>
      <c r="I4940">
        <v>7</v>
      </c>
      <c r="J4940" s="4">
        <v>17.829999999999998</v>
      </c>
      <c r="K4940" s="4">
        <v>124.80999999999999</v>
      </c>
    </row>
    <row r="4941" spans="1:11" x14ac:dyDescent="0.25">
      <c r="A4941" t="s">
        <v>16</v>
      </c>
      <c r="B4941" t="s">
        <v>17</v>
      </c>
      <c r="C4941" t="s">
        <v>18</v>
      </c>
      <c r="D4941" t="s">
        <v>249</v>
      </c>
      <c r="E4941" s="1">
        <v>42711</v>
      </c>
      <c r="F4941" s="1" t="str">
        <f>TEXT(Sales_tbl[[#This Row],[Order Date]],"MMM")</f>
        <v>Dec</v>
      </c>
      <c r="G4941" s="1" t="str">
        <f>TEXT(Sales_tbl[[#This Row],[Order Date]],"YYY")</f>
        <v>2016</v>
      </c>
      <c r="H4941" t="s">
        <v>13</v>
      </c>
      <c r="I4941">
        <v>4</v>
      </c>
      <c r="J4941" s="4">
        <v>12.42</v>
      </c>
      <c r="K4941" s="4">
        <v>49.68</v>
      </c>
    </row>
    <row r="4942" spans="1:11" x14ac:dyDescent="0.25">
      <c r="A4942" t="s">
        <v>25</v>
      </c>
      <c r="B4942" t="s">
        <v>17</v>
      </c>
      <c r="C4942" t="s">
        <v>18</v>
      </c>
      <c r="D4942" t="s">
        <v>341</v>
      </c>
      <c r="E4942" s="1">
        <v>42711</v>
      </c>
      <c r="F4942" s="1" t="str">
        <f>TEXT(Sales_tbl[[#This Row],[Order Date]],"MMM")</f>
        <v>Dec</v>
      </c>
      <c r="G4942" s="1" t="str">
        <f>TEXT(Sales_tbl[[#This Row],[Order Date]],"YYY")</f>
        <v>2016</v>
      </c>
      <c r="H4942" t="s">
        <v>13</v>
      </c>
      <c r="I4942">
        <v>4</v>
      </c>
      <c r="J4942" s="4">
        <v>12.42</v>
      </c>
      <c r="K4942" s="4">
        <v>49.68</v>
      </c>
    </row>
    <row r="4943" spans="1:11" x14ac:dyDescent="0.25">
      <c r="A4943" t="s">
        <v>9</v>
      </c>
      <c r="B4943" t="s">
        <v>10</v>
      </c>
      <c r="C4943" t="s">
        <v>11</v>
      </c>
      <c r="D4943" t="s">
        <v>88</v>
      </c>
      <c r="E4943" s="1">
        <v>42711</v>
      </c>
      <c r="F4943" s="1" t="str">
        <f>TEXT(Sales_tbl[[#This Row],[Order Date]],"MMM")</f>
        <v>Dec</v>
      </c>
      <c r="G4943" s="1" t="str">
        <f>TEXT(Sales_tbl[[#This Row],[Order Date]],"YYY")</f>
        <v>2016</v>
      </c>
      <c r="H4943" t="s">
        <v>13</v>
      </c>
      <c r="I4943">
        <v>1</v>
      </c>
      <c r="J4943" s="4">
        <v>12.42</v>
      </c>
      <c r="K4943" s="4">
        <v>12.42</v>
      </c>
    </row>
    <row r="4944" spans="1:11" x14ac:dyDescent="0.25">
      <c r="A4944" t="s">
        <v>16</v>
      </c>
      <c r="B4944" t="s">
        <v>52</v>
      </c>
      <c r="C4944" t="s">
        <v>18</v>
      </c>
      <c r="D4944" t="s">
        <v>53</v>
      </c>
      <c r="E4944" s="1">
        <v>42711</v>
      </c>
      <c r="F4944" s="1" t="str">
        <f>TEXT(Sales_tbl[[#This Row],[Order Date]],"MMM")</f>
        <v>Dec</v>
      </c>
      <c r="G4944" s="1" t="str">
        <f>TEXT(Sales_tbl[[#This Row],[Order Date]],"YYY")</f>
        <v>2016</v>
      </c>
      <c r="H4944" t="s">
        <v>13</v>
      </c>
      <c r="I4944">
        <v>8</v>
      </c>
      <c r="J4944" s="4">
        <v>12.42</v>
      </c>
      <c r="K4944" s="4">
        <v>99.36</v>
      </c>
    </row>
    <row r="4945" spans="1:11" x14ac:dyDescent="0.25">
      <c r="A4945" t="s">
        <v>9</v>
      </c>
      <c r="B4945" t="s">
        <v>14</v>
      </c>
      <c r="C4945" t="s">
        <v>11</v>
      </c>
      <c r="D4945" t="s">
        <v>479</v>
      </c>
      <c r="E4945" s="1">
        <v>42711</v>
      </c>
      <c r="F4945" s="1" t="str">
        <f>TEXT(Sales_tbl[[#This Row],[Order Date]],"MMM")</f>
        <v>Dec</v>
      </c>
      <c r="G4945" s="1" t="str">
        <f>TEXT(Sales_tbl[[#This Row],[Order Date]],"YYY")</f>
        <v>2016</v>
      </c>
      <c r="H4945" t="s">
        <v>13</v>
      </c>
      <c r="I4945">
        <v>8</v>
      </c>
      <c r="J4945" s="4">
        <v>12.42</v>
      </c>
      <c r="K4945" s="4">
        <v>99.36</v>
      </c>
    </row>
    <row r="4946" spans="1:11" x14ac:dyDescent="0.25">
      <c r="A4946" t="s">
        <v>9</v>
      </c>
      <c r="B4946" t="s">
        <v>21</v>
      </c>
      <c r="C4946" t="s">
        <v>11</v>
      </c>
      <c r="D4946" t="s">
        <v>380</v>
      </c>
      <c r="E4946" s="1">
        <v>42711</v>
      </c>
      <c r="F4946" s="1" t="str">
        <f>TEXT(Sales_tbl[[#This Row],[Order Date]],"MMM")</f>
        <v>Dec</v>
      </c>
      <c r="G4946" s="1" t="str">
        <f>TEXT(Sales_tbl[[#This Row],[Order Date]],"YYY")</f>
        <v>2016</v>
      </c>
      <c r="H4946" t="s">
        <v>27</v>
      </c>
      <c r="I4946">
        <v>7</v>
      </c>
      <c r="J4946" s="4">
        <v>53.35</v>
      </c>
      <c r="K4946" s="4">
        <v>373.45</v>
      </c>
    </row>
    <row r="4947" spans="1:11" x14ac:dyDescent="0.25">
      <c r="A4947" t="s">
        <v>25</v>
      </c>
      <c r="B4947" t="s">
        <v>34</v>
      </c>
      <c r="C4947" t="s">
        <v>18</v>
      </c>
      <c r="D4947" t="s">
        <v>303</v>
      </c>
      <c r="E4947" s="1">
        <v>42711</v>
      </c>
      <c r="F4947" s="1" t="str">
        <f>TEXT(Sales_tbl[[#This Row],[Order Date]],"MMM")</f>
        <v>Dec</v>
      </c>
      <c r="G4947" s="1" t="str">
        <f>TEXT(Sales_tbl[[#This Row],[Order Date]],"YYY")</f>
        <v>2016</v>
      </c>
      <c r="H4947" t="s">
        <v>27</v>
      </c>
      <c r="I4947">
        <v>3</v>
      </c>
      <c r="J4947" s="4">
        <v>53.35</v>
      </c>
      <c r="K4947" s="4">
        <v>160.05000000000001</v>
      </c>
    </row>
    <row r="4948" spans="1:11" x14ac:dyDescent="0.25">
      <c r="A4948" t="s">
        <v>46</v>
      </c>
      <c r="B4948" t="s">
        <v>14</v>
      </c>
      <c r="C4948" t="s">
        <v>11</v>
      </c>
      <c r="D4948" t="s">
        <v>439</v>
      </c>
      <c r="E4948" s="1">
        <v>42711</v>
      </c>
      <c r="F4948" s="1" t="str">
        <f>TEXT(Sales_tbl[[#This Row],[Order Date]],"MMM")</f>
        <v>Dec</v>
      </c>
      <c r="G4948" s="1" t="str">
        <f>TEXT(Sales_tbl[[#This Row],[Order Date]],"YYY")</f>
        <v>2016</v>
      </c>
      <c r="H4948" t="s">
        <v>24</v>
      </c>
      <c r="I4948">
        <v>10</v>
      </c>
      <c r="J4948" s="4">
        <v>17.829999999999998</v>
      </c>
      <c r="K4948" s="4">
        <v>178.29999999999998</v>
      </c>
    </row>
    <row r="4949" spans="1:11" x14ac:dyDescent="0.25">
      <c r="A4949" t="s">
        <v>9</v>
      </c>
      <c r="B4949" t="s">
        <v>14</v>
      </c>
      <c r="C4949" t="s">
        <v>11</v>
      </c>
      <c r="D4949" t="s">
        <v>92</v>
      </c>
      <c r="E4949" s="1">
        <v>42711</v>
      </c>
      <c r="F4949" s="1" t="str">
        <f>TEXT(Sales_tbl[[#This Row],[Order Date]],"MMM")</f>
        <v>Dec</v>
      </c>
      <c r="G4949" s="1" t="str">
        <f>TEXT(Sales_tbl[[#This Row],[Order Date]],"YYY")</f>
        <v>2016</v>
      </c>
      <c r="H4949" t="s">
        <v>13</v>
      </c>
      <c r="I4949">
        <v>4</v>
      </c>
      <c r="J4949" s="4">
        <v>12.42</v>
      </c>
      <c r="K4949" s="4">
        <v>49.68</v>
      </c>
    </row>
    <row r="4950" spans="1:11" x14ac:dyDescent="0.25">
      <c r="A4950" t="s">
        <v>46</v>
      </c>
      <c r="B4950" t="s">
        <v>68</v>
      </c>
      <c r="C4950" t="s">
        <v>11</v>
      </c>
      <c r="D4950" t="s">
        <v>304</v>
      </c>
      <c r="E4950" s="1">
        <v>42711</v>
      </c>
      <c r="F4950" s="1" t="str">
        <f>TEXT(Sales_tbl[[#This Row],[Order Date]],"MMM")</f>
        <v>Dec</v>
      </c>
      <c r="G4950" s="1" t="str">
        <f>TEXT(Sales_tbl[[#This Row],[Order Date]],"YYY")</f>
        <v>2016</v>
      </c>
      <c r="H4950" t="s">
        <v>27</v>
      </c>
      <c r="I4950">
        <v>8</v>
      </c>
      <c r="J4950" s="4">
        <v>53.35</v>
      </c>
      <c r="K4950" s="4">
        <v>426.8</v>
      </c>
    </row>
    <row r="4951" spans="1:11" x14ac:dyDescent="0.25">
      <c r="A4951" t="s">
        <v>30</v>
      </c>
      <c r="B4951" t="s">
        <v>21</v>
      </c>
      <c r="C4951" t="s">
        <v>11</v>
      </c>
      <c r="D4951" t="s">
        <v>269</v>
      </c>
      <c r="E4951" s="1">
        <v>42711</v>
      </c>
      <c r="F4951" s="1" t="str">
        <f>TEXT(Sales_tbl[[#This Row],[Order Date]],"MMM")</f>
        <v>Dec</v>
      </c>
      <c r="G4951" s="1" t="str">
        <f>TEXT(Sales_tbl[[#This Row],[Order Date]],"YYY")</f>
        <v>2016</v>
      </c>
      <c r="H4951" t="s">
        <v>13</v>
      </c>
      <c r="I4951">
        <v>2</v>
      </c>
      <c r="J4951" s="4">
        <v>12.42</v>
      </c>
      <c r="K4951" s="4">
        <v>24.84</v>
      </c>
    </row>
    <row r="4952" spans="1:11" x14ac:dyDescent="0.25">
      <c r="A4952" t="s">
        <v>9</v>
      </c>
      <c r="B4952" t="s">
        <v>21</v>
      </c>
      <c r="C4952" t="s">
        <v>11</v>
      </c>
      <c r="D4952" t="s">
        <v>514</v>
      </c>
      <c r="E4952" s="1">
        <v>42711</v>
      </c>
      <c r="F4952" s="1" t="str">
        <f>TEXT(Sales_tbl[[#This Row],[Order Date]],"MMM")</f>
        <v>Dec</v>
      </c>
      <c r="G4952" s="1" t="str">
        <f>TEXT(Sales_tbl[[#This Row],[Order Date]],"YYY")</f>
        <v>2016</v>
      </c>
      <c r="H4952" t="s">
        <v>20</v>
      </c>
      <c r="I4952">
        <v>9</v>
      </c>
      <c r="J4952" s="4">
        <v>16.32</v>
      </c>
      <c r="K4952" s="4">
        <v>146.88</v>
      </c>
    </row>
    <row r="4953" spans="1:11" x14ac:dyDescent="0.25">
      <c r="A4953" t="s">
        <v>30</v>
      </c>
      <c r="B4953" t="s">
        <v>10</v>
      </c>
      <c r="C4953" t="s">
        <v>11</v>
      </c>
      <c r="D4953" t="s">
        <v>311</v>
      </c>
      <c r="E4953" s="1">
        <v>42711</v>
      </c>
      <c r="F4953" s="1" t="str">
        <f>TEXT(Sales_tbl[[#This Row],[Order Date]],"MMM")</f>
        <v>Dec</v>
      </c>
      <c r="G4953" s="1" t="str">
        <f>TEXT(Sales_tbl[[#This Row],[Order Date]],"YYY")</f>
        <v>2016</v>
      </c>
      <c r="H4953" t="s">
        <v>27</v>
      </c>
      <c r="I4953">
        <v>2</v>
      </c>
      <c r="J4953" s="4">
        <v>53.35</v>
      </c>
      <c r="K4953" s="4">
        <v>106.7</v>
      </c>
    </row>
    <row r="4954" spans="1:11" x14ac:dyDescent="0.25">
      <c r="A4954" t="s">
        <v>16</v>
      </c>
      <c r="B4954" t="s">
        <v>17</v>
      </c>
      <c r="C4954" t="s">
        <v>18</v>
      </c>
      <c r="D4954" t="s">
        <v>262</v>
      </c>
      <c r="E4954" s="1">
        <v>42711</v>
      </c>
      <c r="F4954" s="1" t="str">
        <f>TEXT(Sales_tbl[[#This Row],[Order Date]],"MMM")</f>
        <v>Dec</v>
      </c>
      <c r="G4954" s="1" t="str">
        <f>TEXT(Sales_tbl[[#This Row],[Order Date]],"YYY")</f>
        <v>2016</v>
      </c>
      <c r="H4954" t="s">
        <v>13</v>
      </c>
      <c r="I4954">
        <v>10</v>
      </c>
      <c r="J4954" s="4">
        <v>12.42</v>
      </c>
      <c r="K4954" s="4">
        <v>124.2</v>
      </c>
    </row>
    <row r="4955" spans="1:11" x14ac:dyDescent="0.25">
      <c r="A4955" t="s">
        <v>9</v>
      </c>
      <c r="B4955" t="s">
        <v>21</v>
      </c>
      <c r="C4955" t="s">
        <v>11</v>
      </c>
      <c r="D4955" t="s">
        <v>358</v>
      </c>
      <c r="E4955" s="1">
        <v>42711</v>
      </c>
      <c r="F4955" s="1" t="str">
        <f>TEXT(Sales_tbl[[#This Row],[Order Date]],"MMM")</f>
        <v>Dec</v>
      </c>
      <c r="G4955" s="1" t="str">
        <f>TEXT(Sales_tbl[[#This Row],[Order Date]],"YYY")</f>
        <v>2016</v>
      </c>
      <c r="H4955" t="s">
        <v>27</v>
      </c>
      <c r="I4955">
        <v>10</v>
      </c>
      <c r="J4955" s="4">
        <v>53.35</v>
      </c>
      <c r="K4955" s="4">
        <v>533.5</v>
      </c>
    </row>
    <row r="4956" spans="1:11" x14ac:dyDescent="0.25">
      <c r="A4956" t="s">
        <v>9</v>
      </c>
      <c r="B4956" t="s">
        <v>68</v>
      </c>
      <c r="C4956" t="s">
        <v>11</v>
      </c>
      <c r="D4956" t="s">
        <v>400</v>
      </c>
      <c r="E4956" s="1">
        <v>42711</v>
      </c>
      <c r="F4956" s="1" t="str">
        <f>TEXT(Sales_tbl[[#This Row],[Order Date]],"MMM")</f>
        <v>Dec</v>
      </c>
      <c r="G4956" s="1" t="str">
        <f>TEXT(Sales_tbl[[#This Row],[Order Date]],"YYY")</f>
        <v>2016</v>
      </c>
      <c r="H4956" t="s">
        <v>13</v>
      </c>
      <c r="I4956">
        <v>9</v>
      </c>
      <c r="J4956" s="4">
        <v>12.42</v>
      </c>
      <c r="K4956" s="4">
        <v>111.78</v>
      </c>
    </row>
    <row r="4957" spans="1:11" x14ac:dyDescent="0.25">
      <c r="A4957" t="s">
        <v>9</v>
      </c>
      <c r="B4957" t="s">
        <v>14</v>
      </c>
      <c r="C4957" t="s">
        <v>11</v>
      </c>
      <c r="D4957" t="s">
        <v>147</v>
      </c>
      <c r="E4957" s="1">
        <v>42711</v>
      </c>
      <c r="F4957" s="1" t="str">
        <f>TEXT(Sales_tbl[[#This Row],[Order Date]],"MMM")</f>
        <v>Dec</v>
      </c>
      <c r="G4957" s="1" t="str">
        <f>TEXT(Sales_tbl[[#This Row],[Order Date]],"YYY")</f>
        <v>2016</v>
      </c>
      <c r="H4957" t="s">
        <v>24</v>
      </c>
      <c r="I4957">
        <v>2</v>
      </c>
      <c r="J4957" s="4">
        <v>17.829999999999998</v>
      </c>
      <c r="K4957" s="4">
        <v>35.659999999999997</v>
      </c>
    </row>
    <row r="4958" spans="1:11" x14ac:dyDescent="0.25">
      <c r="A4958" t="s">
        <v>46</v>
      </c>
      <c r="B4958" t="s">
        <v>10</v>
      </c>
      <c r="C4958" t="s">
        <v>11</v>
      </c>
      <c r="D4958" t="s">
        <v>419</v>
      </c>
      <c r="E4958" s="1">
        <v>42711</v>
      </c>
      <c r="F4958" s="1" t="str">
        <f>TEXT(Sales_tbl[[#This Row],[Order Date]],"MMM")</f>
        <v>Dec</v>
      </c>
      <c r="G4958" s="1" t="str">
        <f>TEXT(Sales_tbl[[#This Row],[Order Date]],"YYY")</f>
        <v>2016</v>
      </c>
      <c r="H4958" t="s">
        <v>27</v>
      </c>
      <c r="I4958">
        <v>9</v>
      </c>
      <c r="J4958" s="4">
        <v>53.35</v>
      </c>
      <c r="K4958" s="4">
        <v>480.15000000000003</v>
      </c>
    </row>
    <row r="4959" spans="1:11" x14ac:dyDescent="0.25">
      <c r="A4959" t="s">
        <v>9</v>
      </c>
      <c r="B4959" t="s">
        <v>10</v>
      </c>
      <c r="C4959" t="s">
        <v>11</v>
      </c>
      <c r="D4959" t="s">
        <v>381</v>
      </c>
      <c r="E4959" s="1">
        <v>42711</v>
      </c>
      <c r="F4959" s="1" t="str">
        <f>TEXT(Sales_tbl[[#This Row],[Order Date]],"MMM")</f>
        <v>Dec</v>
      </c>
      <c r="G4959" s="1" t="str">
        <f>TEXT(Sales_tbl[[#This Row],[Order Date]],"YYY")</f>
        <v>2016</v>
      </c>
      <c r="H4959" t="s">
        <v>13</v>
      </c>
      <c r="I4959">
        <v>7</v>
      </c>
      <c r="J4959" s="4">
        <v>12.42</v>
      </c>
      <c r="K4959" s="4">
        <v>86.94</v>
      </c>
    </row>
    <row r="4960" spans="1:11" x14ac:dyDescent="0.25">
      <c r="A4960" t="s">
        <v>9</v>
      </c>
      <c r="B4960" t="s">
        <v>14</v>
      </c>
      <c r="C4960" t="s">
        <v>11</v>
      </c>
      <c r="D4960" t="s">
        <v>84</v>
      </c>
      <c r="E4960" s="1">
        <v>42712</v>
      </c>
      <c r="F4960" s="1" t="str">
        <f>TEXT(Sales_tbl[[#This Row],[Order Date]],"MMM")</f>
        <v>Dec</v>
      </c>
      <c r="G4960" s="1" t="str">
        <f>TEXT(Sales_tbl[[#This Row],[Order Date]],"YYY")</f>
        <v>2016</v>
      </c>
      <c r="H4960" t="s">
        <v>13</v>
      </c>
      <c r="I4960">
        <v>4</v>
      </c>
      <c r="J4960" s="4">
        <v>12.42</v>
      </c>
      <c r="K4960" s="4">
        <v>49.68</v>
      </c>
    </row>
    <row r="4961" spans="1:11" x14ac:dyDescent="0.25">
      <c r="A4961" t="s">
        <v>25</v>
      </c>
      <c r="B4961" t="s">
        <v>17</v>
      </c>
      <c r="C4961" t="s">
        <v>18</v>
      </c>
      <c r="D4961" t="s">
        <v>525</v>
      </c>
      <c r="E4961" s="1">
        <v>42712</v>
      </c>
      <c r="F4961" s="1" t="str">
        <f>TEXT(Sales_tbl[[#This Row],[Order Date]],"MMM")</f>
        <v>Dec</v>
      </c>
      <c r="G4961" s="1" t="str">
        <f>TEXT(Sales_tbl[[#This Row],[Order Date]],"YYY")</f>
        <v>2016</v>
      </c>
      <c r="H4961" t="s">
        <v>13</v>
      </c>
      <c r="I4961">
        <v>3</v>
      </c>
      <c r="J4961" s="4">
        <v>12.42</v>
      </c>
      <c r="K4961" s="4">
        <v>37.26</v>
      </c>
    </row>
    <row r="4962" spans="1:11" x14ac:dyDescent="0.25">
      <c r="A4962" t="s">
        <v>16</v>
      </c>
      <c r="B4962" t="s">
        <v>34</v>
      </c>
      <c r="C4962" t="s">
        <v>18</v>
      </c>
      <c r="D4962" t="s">
        <v>74</v>
      </c>
      <c r="E4962" s="1">
        <v>42712</v>
      </c>
      <c r="F4962" s="1" t="str">
        <f>TEXT(Sales_tbl[[#This Row],[Order Date]],"MMM")</f>
        <v>Dec</v>
      </c>
      <c r="G4962" s="1" t="str">
        <f>TEXT(Sales_tbl[[#This Row],[Order Date]],"YYY")</f>
        <v>2016</v>
      </c>
      <c r="H4962" t="s">
        <v>13</v>
      </c>
      <c r="I4962">
        <v>3</v>
      </c>
      <c r="J4962" s="4">
        <v>12.42</v>
      </c>
      <c r="K4962" s="4">
        <v>37.26</v>
      </c>
    </row>
    <row r="4963" spans="1:11" x14ac:dyDescent="0.25">
      <c r="A4963" t="s">
        <v>9</v>
      </c>
      <c r="B4963" t="s">
        <v>10</v>
      </c>
      <c r="C4963" t="s">
        <v>11</v>
      </c>
      <c r="D4963" t="s">
        <v>220</v>
      </c>
      <c r="E4963" s="1">
        <v>42712</v>
      </c>
      <c r="F4963" s="1" t="str">
        <f>TEXT(Sales_tbl[[#This Row],[Order Date]],"MMM")</f>
        <v>Dec</v>
      </c>
      <c r="G4963" s="1" t="str">
        <f>TEXT(Sales_tbl[[#This Row],[Order Date]],"YYY")</f>
        <v>2016</v>
      </c>
      <c r="H4963" t="s">
        <v>24</v>
      </c>
      <c r="I4963">
        <v>9</v>
      </c>
      <c r="J4963" s="4">
        <v>17.829999999999998</v>
      </c>
      <c r="K4963" s="4">
        <v>160.46999999999997</v>
      </c>
    </row>
    <row r="4964" spans="1:11" x14ac:dyDescent="0.25">
      <c r="A4964" t="s">
        <v>9</v>
      </c>
      <c r="B4964" t="s">
        <v>14</v>
      </c>
      <c r="C4964" t="s">
        <v>11</v>
      </c>
      <c r="D4964" t="s">
        <v>322</v>
      </c>
      <c r="E4964" s="1">
        <v>42712</v>
      </c>
      <c r="F4964" s="1" t="str">
        <f>TEXT(Sales_tbl[[#This Row],[Order Date]],"MMM")</f>
        <v>Dec</v>
      </c>
      <c r="G4964" s="1" t="str">
        <f>TEXT(Sales_tbl[[#This Row],[Order Date]],"YYY")</f>
        <v>2016</v>
      </c>
      <c r="H4964" t="s">
        <v>24</v>
      </c>
      <c r="I4964">
        <v>10</v>
      </c>
      <c r="J4964" s="4">
        <v>17.829999999999998</v>
      </c>
      <c r="K4964" s="4">
        <v>178.29999999999998</v>
      </c>
    </row>
    <row r="4965" spans="1:11" x14ac:dyDescent="0.25">
      <c r="A4965" t="s">
        <v>25</v>
      </c>
      <c r="B4965" t="s">
        <v>17</v>
      </c>
      <c r="C4965" t="s">
        <v>18</v>
      </c>
      <c r="D4965" t="s">
        <v>158</v>
      </c>
      <c r="E4965" s="1">
        <v>42712</v>
      </c>
      <c r="F4965" s="1" t="str">
        <f>TEXT(Sales_tbl[[#This Row],[Order Date]],"MMM")</f>
        <v>Dec</v>
      </c>
      <c r="G4965" s="1" t="str">
        <f>TEXT(Sales_tbl[[#This Row],[Order Date]],"YYY")</f>
        <v>2016</v>
      </c>
      <c r="H4965" t="s">
        <v>24</v>
      </c>
      <c r="I4965">
        <v>3</v>
      </c>
      <c r="J4965" s="4">
        <v>17.829999999999998</v>
      </c>
      <c r="K4965" s="4">
        <v>53.489999999999995</v>
      </c>
    </row>
    <row r="4966" spans="1:11" x14ac:dyDescent="0.25">
      <c r="A4966" t="s">
        <v>25</v>
      </c>
      <c r="B4966" t="s">
        <v>122</v>
      </c>
      <c r="C4966" t="s">
        <v>18</v>
      </c>
      <c r="D4966" t="s">
        <v>152</v>
      </c>
      <c r="E4966" s="1">
        <v>42712</v>
      </c>
      <c r="F4966" s="1" t="str">
        <f>TEXT(Sales_tbl[[#This Row],[Order Date]],"MMM")</f>
        <v>Dec</v>
      </c>
      <c r="G4966" s="1" t="str">
        <f>TEXT(Sales_tbl[[#This Row],[Order Date]],"YYY")</f>
        <v>2016</v>
      </c>
      <c r="H4966" t="s">
        <v>20</v>
      </c>
      <c r="I4966">
        <v>4</v>
      </c>
      <c r="J4966" s="4">
        <v>16.32</v>
      </c>
      <c r="K4966" s="4">
        <v>65.28</v>
      </c>
    </row>
    <row r="4967" spans="1:11" x14ac:dyDescent="0.25">
      <c r="A4967" t="s">
        <v>46</v>
      </c>
      <c r="B4967" t="s">
        <v>14</v>
      </c>
      <c r="C4967" t="s">
        <v>11</v>
      </c>
      <c r="D4967" t="s">
        <v>15</v>
      </c>
      <c r="E4967" s="1">
        <v>42712</v>
      </c>
      <c r="F4967" s="1" t="str">
        <f>TEXT(Sales_tbl[[#This Row],[Order Date]],"MMM")</f>
        <v>Dec</v>
      </c>
      <c r="G4967" s="1" t="str">
        <f>TEXT(Sales_tbl[[#This Row],[Order Date]],"YYY")</f>
        <v>2016</v>
      </c>
      <c r="H4967" t="s">
        <v>27</v>
      </c>
      <c r="I4967">
        <v>6</v>
      </c>
      <c r="J4967" s="4">
        <v>53.35</v>
      </c>
      <c r="K4967" s="4">
        <v>320.10000000000002</v>
      </c>
    </row>
    <row r="4968" spans="1:11" x14ac:dyDescent="0.25">
      <c r="A4968" t="s">
        <v>9</v>
      </c>
      <c r="B4968" t="s">
        <v>10</v>
      </c>
      <c r="C4968" t="s">
        <v>11</v>
      </c>
      <c r="D4968" t="s">
        <v>263</v>
      </c>
      <c r="E4968" s="1">
        <v>42712</v>
      </c>
      <c r="F4968" s="1" t="str">
        <f>TEXT(Sales_tbl[[#This Row],[Order Date]],"MMM")</f>
        <v>Dec</v>
      </c>
      <c r="G4968" s="1" t="str">
        <f>TEXT(Sales_tbl[[#This Row],[Order Date]],"YYY")</f>
        <v>2016</v>
      </c>
      <c r="H4968" t="s">
        <v>27</v>
      </c>
      <c r="I4968">
        <v>8</v>
      </c>
      <c r="J4968" s="4">
        <v>53.35</v>
      </c>
      <c r="K4968" s="4">
        <v>426.8</v>
      </c>
    </row>
    <row r="4969" spans="1:11" x14ac:dyDescent="0.25">
      <c r="A4969" t="s">
        <v>25</v>
      </c>
      <c r="B4969" t="s">
        <v>17</v>
      </c>
      <c r="C4969" t="s">
        <v>18</v>
      </c>
      <c r="D4969" t="s">
        <v>146</v>
      </c>
      <c r="E4969" s="1">
        <v>42712</v>
      </c>
      <c r="F4969" s="1" t="str">
        <f>TEXT(Sales_tbl[[#This Row],[Order Date]],"MMM")</f>
        <v>Dec</v>
      </c>
      <c r="G4969" s="1" t="str">
        <f>TEXT(Sales_tbl[[#This Row],[Order Date]],"YYY")</f>
        <v>2016</v>
      </c>
      <c r="H4969" t="s">
        <v>13</v>
      </c>
      <c r="I4969">
        <v>6</v>
      </c>
      <c r="J4969" s="4">
        <v>12.42</v>
      </c>
      <c r="K4969" s="4">
        <v>74.52</v>
      </c>
    </row>
    <row r="4970" spans="1:11" x14ac:dyDescent="0.25">
      <c r="A4970" t="s">
        <v>25</v>
      </c>
      <c r="B4970" t="s">
        <v>17</v>
      </c>
      <c r="C4970" t="s">
        <v>18</v>
      </c>
      <c r="D4970" t="s">
        <v>415</v>
      </c>
      <c r="E4970" s="1">
        <v>42712</v>
      </c>
      <c r="F4970" s="1" t="str">
        <f>TEXT(Sales_tbl[[#This Row],[Order Date]],"MMM")</f>
        <v>Dec</v>
      </c>
      <c r="G4970" s="1" t="str">
        <f>TEXT(Sales_tbl[[#This Row],[Order Date]],"YYY")</f>
        <v>2016</v>
      </c>
      <c r="H4970" t="s">
        <v>20</v>
      </c>
      <c r="I4970">
        <v>2</v>
      </c>
      <c r="J4970" s="4">
        <v>16.32</v>
      </c>
      <c r="K4970" s="4">
        <v>32.64</v>
      </c>
    </row>
    <row r="4971" spans="1:11" x14ac:dyDescent="0.25">
      <c r="A4971" t="s">
        <v>46</v>
      </c>
      <c r="B4971" t="s">
        <v>68</v>
      </c>
      <c r="C4971" t="s">
        <v>11</v>
      </c>
      <c r="D4971" t="s">
        <v>163</v>
      </c>
      <c r="E4971" s="1">
        <v>42712</v>
      </c>
      <c r="F4971" s="1" t="str">
        <f>TEXT(Sales_tbl[[#This Row],[Order Date]],"MMM")</f>
        <v>Dec</v>
      </c>
      <c r="G4971" s="1" t="str">
        <f>TEXT(Sales_tbl[[#This Row],[Order Date]],"YYY")</f>
        <v>2016</v>
      </c>
      <c r="H4971" t="s">
        <v>27</v>
      </c>
      <c r="I4971">
        <v>7</v>
      </c>
      <c r="J4971" s="4">
        <v>53.35</v>
      </c>
      <c r="K4971" s="4">
        <v>373.45</v>
      </c>
    </row>
    <row r="4972" spans="1:11" x14ac:dyDescent="0.25">
      <c r="A4972" t="s">
        <v>25</v>
      </c>
      <c r="B4972" t="s">
        <v>52</v>
      </c>
      <c r="C4972" t="s">
        <v>18</v>
      </c>
      <c r="D4972" t="s">
        <v>331</v>
      </c>
      <c r="E4972" s="1">
        <v>42712</v>
      </c>
      <c r="F4972" s="1" t="str">
        <f>TEXT(Sales_tbl[[#This Row],[Order Date]],"MMM")</f>
        <v>Dec</v>
      </c>
      <c r="G4972" s="1" t="str">
        <f>TEXT(Sales_tbl[[#This Row],[Order Date]],"YYY")</f>
        <v>2016</v>
      </c>
      <c r="H4972" t="s">
        <v>20</v>
      </c>
      <c r="I4972">
        <v>10</v>
      </c>
      <c r="J4972" s="4">
        <v>16.32</v>
      </c>
      <c r="K4972" s="4">
        <v>163.19999999999999</v>
      </c>
    </row>
    <row r="4973" spans="1:11" x14ac:dyDescent="0.25">
      <c r="A4973" t="s">
        <v>25</v>
      </c>
      <c r="B4973" t="s">
        <v>17</v>
      </c>
      <c r="C4973" t="s">
        <v>18</v>
      </c>
      <c r="D4973" t="s">
        <v>424</v>
      </c>
      <c r="E4973" s="1">
        <v>42712</v>
      </c>
      <c r="F4973" s="1" t="str">
        <f>TEXT(Sales_tbl[[#This Row],[Order Date]],"MMM")</f>
        <v>Dec</v>
      </c>
      <c r="G4973" s="1" t="str">
        <f>TEXT(Sales_tbl[[#This Row],[Order Date]],"YYY")</f>
        <v>2016</v>
      </c>
      <c r="H4973" t="s">
        <v>13</v>
      </c>
      <c r="I4973">
        <v>6</v>
      </c>
      <c r="J4973" s="4">
        <v>12.42</v>
      </c>
      <c r="K4973" s="4">
        <v>74.52</v>
      </c>
    </row>
    <row r="4974" spans="1:11" x14ac:dyDescent="0.25">
      <c r="A4974" t="s">
        <v>16</v>
      </c>
      <c r="B4974" t="s">
        <v>17</v>
      </c>
      <c r="C4974" t="s">
        <v>18</v>
      </c>
      <c r="D4974" t="s">
        <v>415</v>
      </c>
      <c r="E4974" s="1">
        <v>42712</v>
      </c>
      <c r="F4974" s="1" t="str">
        <f>TEXT(Sales_tbl[[#This Row],[Order Date]],"MMM")</f>
        <v>Dec</v>
      </c>
      <c r="G4974" s="1" t="str">
        <f>TEXT(Sales_tbl[[#This Row],[Order Date]],"YYY")</f>
        <v>2016</v>
      </c>
      <c r="H4974" t="s">
        <v>27</v>
      </c>
      <c r="I4974">
        <v>1</v>
      </c>
      <c r="J4974" s="4">
        <v>53.35</v>
      </c>
      <c r="K4974" s="4">
        <v>53.35</v>
      </c>
    </row>
    <row r="4975" spans="1:11" x14ac:dyDescent="0.25">
      <c r="A4975" t="s">
        <v>16</v>
      </c>
      <c r="B4975" t="s">
        <v>34</v>
      </c>
      <c r="C4975" t="s">
        <v>18</v>
      </c>
      <c r="D4975" t="s">
        <v>526</v>
      </c>
      <c r="E4975" s="1">
        <v>42712</v>
      </c>
      <c r="F4975" s="1" t="str">
        <f>TEXT(Sales_tbl[[#This Row],[Order Date]],"MMM")</f>
        <v>Dec</v>
      </c>
      <c r="G4975" s="1" t="str">
        <f>TEXT(Sales_tbl[[#This Row],[Order Date]],"YYY")</f>
        <v>2016</v>
      </c>
      <c r="H4975" t="s">
        <v>27</v>
      </c>
      <c r="I4975">
        <v>9</v>
      </c>
      <c r="J4975" s="4">
        <v>53.35</v>
      </c>
      <c r="K4975" s="4">
        <v>480.15000000000003</v>
      </c>
    </row>
    <row r="4976" spans="1:11" x14ac:dyDescent="0.25">
      <c r="A4976" t="s">
        <v>30</v>
      </c>
      <c r="B4976" t="s">
        <v>10</v>
      </c>
      <c r="C4976" t="s">
        <v>11</v>
      </c>
      <c r="D4976" t="s">
        <v>266</v>
      </c>
      <c r="E4976" s="1">
        <v>42712</v>
      </c>
      <c r="F4976" s="1" t="str">
        <f>TEXT(Sales_tbl[[#This Row],[Order Date]],"MMM")</f>
        <v>Dec</v>
      </c>
      <c r="G4976" s="1" t="str">
        <f>TEXT(Sales_tbl[[#This Row],[Order Date]],"YYY")</f>
        <v>2016</v>
      </c>
      <c r="H4976" t="s">
        <v>13</v>
      </c>
      <c r="I4976">
        <v>8</v>
      </c>
      <c r="J4976" s="4">
        <v>12.42</v>
      </c>
      <c r="K4976" s="4">
        <v>99.36</v>
      </c>
    </row>
    <row r="4977" spans="1:11" x14ac:dyDescent="0.25">
      <c r="A4977" t="s">
        <v>9</v>
      </c>
      <c r="B4977" t="s">
        <v>68</v>
      </c>
      <c r="C4977" t="s">
        <v>11</v>
      </c>
      <c r="D4977" t="s">
        <v>163</v>
      </c>
      <c r="E4977" s="1">
        <v>42712</v>
      </c>
      <c r="F4977" s="1" t="str">
        <f>TEXT(Sales_tbl[[#This Row],[Order Date]],"MMM")</f>
        <v>Dec</v>
      </c>
      <c r="G4977" s="1" t="str">
        <f>TEXT(Sales_tbl[[#This Row],[Order Date]],"YYY")</f>
        <v>2016</v>
      </c>
      <c r="H4977" t="s">
        <v>13</v>
      </c>
      <c r="I4977">
        <v>3</v>
      </c>
      <c r="J4977" s="4">
        <v>12.42</v>
      </c>
      <c r="K4977" s="4">
        <v>37.26</v>
      </c>
    </row>
    <row r="4978" spans="1:11" x14ac:dyDescent="0.25">
      <c r="A4978" t="s">
        <v>16</v>
      </c>
      <c r="B4978" t="s">
        <v>52</v>
      </c>
      <c r="C4978" t="s">
        <v>18</v>
      </c>
      <c r="D4978" t="s">
        <v>86</v>
      </c>
      <c r="E4978" s="1">
        <v>42712</v>
      </c>
      <c r="F4978" s="1" t="str">
        <f>TEXT(Sales_tbl[[#This Row],[Order Date]],"MMM")</f>
        <v>Dec</v>
      </c>
      <c r="G4978" s="1" t="str">
        <f>TEXT(Sales_tbl[[#This Row],[Order Date]],"YYY")</f>
        <v>2016</v>
      </c>
      <c r="H4978" t="s">
        <v>27</v>
      </c>
      <c r="I4978">
        <v>1</v>
      </c>
      <c r="J4978" s="4">
        <v>53.35</v>
      </c>
      <c r="K4978" s="4">
        <v>53.35</v>
      </c>
    </row>
    <row r="4979" spans="1:11" x14ac:dyDescent="0.25">
      <c r="A4979" t="s">
        <v>25</v>
      </c>
      <c r="B4979" t="s">
        <v>17</v>
      </c>
      <c r="C4979" t="s">
        <v>18</v>
      </c>
      <c r="D4979" t="s">
        <v>456</v>
      </c>
      <c r="E4979" s="1">
        <v>42712</v>
      </c>
      <c r="F4979" s="1" t="str">
        <f>TEXT(Sales_tbl[[#This Row],[Order Date]],"MMM")</f>
        <v>Dec</v>
      </c>
      <c r="G4979" s="1" t="str">
        <f>TEXT(Sales_tbl[[#This Row],[Order Date]],"YYY")</f>
        <v>2016</v>
      </c>
      <c r="H4979" t="s">
        <v>13</v>
      </c>
      <c r="I4979">
        <v>10</v>
      </c>
      <c r="J4979" s="4">
        <v>12.42</v>
      </c>
      <c r="K4979" s="4">
        <v>124.2</v>
      </c>
    </row>
    <row r="4980" spans="1:11" x14ac:dyDescent="0.25">
      <c r="A4980" t="s">
        <v>9</v>
      </c>
      <c r="B4980" t="s">
        <v>10</v>
      </c>
      <c r="C4980" t="s">
        <v>11</v>
      </c>
      <c r="D4980" t="s">
        <v>165</v>
      </c>
      <c r="E4980" s="1">
        <v>42712</v>
      </c>
      <c r="F4980" s="1" t="str">
        <f>TEXT(Sales_tbl[[#This Row],[Order Date]],"MMM")</f>
        <v>Dec</v>
      </c>
      <c r="G4980" s="1" t="str">
        <f>TEXT(Sales_tbl[[#This Row],[Order Date]],"YYY")</f>
        <v>2016</v>
      </c>
      <c r="H4980" t="s">
        <v>20</v>
      </c>
      <c r="I4980">
        <v>4</v>
      </c>
      <c r="J4980" s="4">
        <v>16.32</v>
      </c>
      <c r="K4980" s="4">
        <v>65.28</v>
      </c>
    </row>
    <row r="4981" spans="1:11" x14ac:dyDescent="0.25">
      <c r="A4981" t="s">
        <v>16</v>
      </c>
      <c r="B4981" t="s">
        <v>17</v>
      </c>
      <c r="C4981" t="s">
        <v>18</v>
      </c>
      <c r="D4981" t="s">
        <v>481</v>
      </c>
      <c r="E4981" s="1">
        <v>42712</v>
      </c>
      <c r="F4981" s="1" t="str">
        <f>TEXT(Sales_tbl[[#This Row],[Order Date]],"MMM")</f>
        <v>Dec</v>
      </c>
      <c r="G4981" s="1" t="str">
        <f>TEXT(Sales_tbl[[#This Row],[Order Date]],"YYY")</f>
        <v>2016</v>
      </c>
      <c r="H4981" t="s">
        <v>24</v>
      </c>
      <c r="I4981">
        <v>10</v>
      </c>
      <c r="J4981" s="4">
        <v>17.829999999999998</v>
      </c>
      <c r="K4981" s="4">
        <v>178.29999999999998</v>
      </c>
    </row>
    <row r="4982" spans="1:11" x14ac:dyDescent="0.25">
      <c r="A4982" t="s">
        <v>9</v>
      </c>
      <c r="B4982" t="s">
        <v>10</v>
      </c>
      <c r="C4982" t="s">
        <v>11</v>
      </c>
      <c r="D4982" t="s">
        <v>229</v>
      </c>
      <c r="E4982" s="1">
        <v>42712</v>
      </c>
      <c r="F4982" s="1" t="str">
        <f>TEXT(Sales_tbl[[#This Row],[Order Date]],"MMM")</f>
        <v>Dec</v>
      </c>
      <c r="G4982" s="1" t="str">
        <f>TEXT(Sales_tbl[[#This Row],[Order Date]],"YYY")</f>
        <v>2016</v>
      </c>
      <c r="H4982" t="s">
        <v>27</v>
      </c>
      <c r="I4982">
        <v>7</v>
      </c>
      <c r="J4982" s="4">
        <v>53.35</v>
      </c>
      <c r="K4982" s="4">
        <v>373.45</v>
      </c>
    </row>
    <row r="4983" spans="1:11" x14ac:dyDescent="0.25">
      <c r="A4983" t="s">
        <v>16</v>
      </c>
      <c r="B4983" t="s">
        <v>17</v>
      </c>
      <c r="C4983" t="s">
        <v>18</v>
      </c>
      <c r="D4983" t="s">
        <v>59</v>
      </c>
      <c r="E4983" s="1">
        <v>42712</v>
      </c>
      <c r="F4983" s="1" t="str">
        <f>TEXT(Sales_tbl[[#This Row],[Order Date]],"MMM")</f>
        <v>Dec</v>
      </c>
      <c r="G4983" s="1" t="str">
        <f>TEXT(Sales_tbl[[#This Row],[Order Date]],"YYY")</f>
        <v>2016</v>
      </c>
      <c r="H4983" t="s">
        <v>24</v>
      </c>
      <c r="I4983">
        <v>10</v>
      </c>
      <c r="J4983" s="4">
        <v>17.829999999999998</v>
      </c>
      <c r="K4983" s="4">
        <v>178.29999999999998</v>
      </c>
    </row>
    <row r="4984" spans="1:11" x14ac:dyDescent="0.25">
      <c r="A4984" t="s">
        <v>25</v>
      </c>
      <c r="B4984" t="s">
        <v>17</v>
      </c>
      <c r="C4984" t="s">
        <v>18</v>
      </c>
      <c r="D4984" t="s">
        <v>153</v>
      </c>
      <c r="E4984" s="1">
        <v>42712</v>
      </c>
      <c r="F4984" s="1" t="str">
        <f>TEXT(Sales_tbl[[#This Row],[Order Date]],"MMM")</f>
        <v>Dec</v>
      </c>
      <c r="G4984" s="1" t="str">
        <f>TEXT(Sales_tbl[[#This Row],[Order Date]],"YYY")</f>
        <v>2016</v>
      </c>
      <c r="H4984" t="s">
        <v>24</v>
      </c>
      <c r="I4984">
        <v>10</v>
      </c>
      <c r="J4984" s="4">
        <v>17.829999999999998</v>
      </c>
      <c r="K4984" s="4">
        <v>178.29999999999998</v>
      </c>
    </row>
    <row r="4985" spans="1:11" x14ac:dyDescent="0.25">
      <c r="A4985" t="s">
        <v>9</v>
      </c>
      <c r="B4985" t="s">
        <v>21</v>
      </c>
      <c r="C4985" t="s">
        <v>11</v>
      </c>
      <c r="D4985" t="s">
        <v>404</v>
      </c>
      <c r="E4985" s="1">
        <v>42712</v>
      </c>
      <c r="F4985" s="1" t="str">
        <f>TEXT(Sales_tbl[[#This Row],[Order Date]],"MMM")</f>
        <v>Dec</v>
      </c>
      <c r="G4985" s="1" t="str">
        <f>TEXT(Sales_tbl[[#This Row],[Order Date]],"YYY")</f>
        <v>2016</v>
      </c>
      <c r="H4985" t="s">
        <v>20</v>
      </c>
      <c r="I4985">
        <v>4</v>
      </c>
      <c r="J4985" s="4">
        <v>16.32</v>
      </c>
      <c r="K4985" s="4">
        <v>65.28</v>
      </c>
    </row>
    <row r="4986" spans="1:11" x14ac:dyDescent="0.25">
      <c r="A4986" t="s">
        <v>30</v>
      </c>
      <c r="B4986" t="s">
        <v>14</v>
      </c>
      <c r="C4986" t="s">
        <v>11</v>
      </c>
      <c r="D4986" t="s">
        <v>494</v>
      </c>
      <c r="E4986" s="1">
        <v>42712</v>
      </c>
      <c r="F4986" s="1" t="str">
        <f>TEXT(Sales_tbl[[#This Row],[Order Date]],"MMM")</f>
        <v>Dec</v>
      </c>
      <c r="G4986" s="1" t="str">
        <f>TEXT(Sales_tbl[[#This Row],[Order Date]],"YYY")</f>
        <v>2016</v>
      </c>
      <c r="H4986" t="s">
        <v>20</v>
      </c>
      <c r="I4986">
        <v>4</v>
      </c>
      <c r="J4986" s="4">
        <v>16.32</v>
      </c>
      <c r="K4986" s="4">
        <v>65.28</v>
      </c>
    </row>
    <row r="4987" spans="1:11" x14ac:dyDescent="0.25">
      <c r="A4987" t="s">
        <v>30</v>
      </c>
      <c r="B4987" t="s">
        <v>14</v>
      </c>
      <c r="C4987" t="s">
        <v>11</v>
      </c>
      <c r="D4987" t="s">
        <v>245</v>
      </c>
      <c r="E4987" s="1">
        <v>42712</v>
      </c>
      <c r="F4987" s="1" t="str">
        <f>TEXT(Sales_tbl[[#This Row],[Order Date]],"MMM")</f>
        <v>Dec</v>
      </c>
      <c r="G4987" s="1" t="str">
        <f>TEXT(Sales_tbl[[#This Row],[Order Date]],"YYY")</f>
        <v>2016</v>
      </c>
      <c r="H4987" t="s">
        <v>24</v>
      </c>
      <c r="I4987">
        <v>7</v>
      </c>
      <c r="J4987" s="4">
        <v>17.829999999999998</v>
      </c>
      <c r="K4987" s="4">
        <v>124.80999999999999</v>
      </c>
    </row>
    <row r="4988" spans="1:11" x14ac:dyDescent="0.25">
      <c r="A4988" t="s">
        <v>16</v>
      </c>
      <c r="B4988" t="s">
        <v>17</v>
      </c>
      <c r="C4988" t="s">
        <v>18</v>
      </c>
      <c r="D4988" t="s">
        <v>111</v>
      </c>
      <c r="E4988" s="1">
        <v>42712</v>
      </c>
      <c r="F4988" s="1" t="str">
        <f>TEXT(Sales_tbl[[#This Row],[Order Date]],"MMM")</f>
        <v>Dec</v>
      </c>
      <c r="G4988" s="1" t="str">
        <f>TEXT(Sales_tbl[[#This Row],[Order Date]],"YYY")</f>
        <v>2016</v>
      </c>
      <c r="H4988" t="s">
        <v>13</v>
      </c>
      <c r="I4988">
        <v>8</v>
      </c>
      <c r="J4988" s="4">
        <v>12.42</v>
      </c>
      <c r="K4988" s="4">
        <v>99.36</v>
      </c>
    </row>
    <row r="4989" spans="1:11" x14ac:dyDescent="0.25">
      <c r="A4989" t="s">
        <v>16</v>
      </c>
      <c r="B4989" t="s">
        <v>34</v>
      </c>
      <c r="C4989" t="s">
        <v>18</v>
      </c>
      <c r="D4989" t="s">
        <v>396</v>
      </c>
      <c r="E4989" s="1">
        <v>42712</v>
      </c>
      <c r="F4989" s="1" t="str">
        <f>TEXT(Sales_tbl[[#This Row],[Order Date]],"MMM")</f>
        <v>Dec</v>
      </c>
      <c r="G4989" s="1" t="str">
        <f>TEXT(Sales_tbl[[#This Row],[Order Date]],"YYY")</f>
        <v>2016</v>
      </c>
      <c r="H4989" t="s">
        <v>24</v>
      </c>
      <c r="I4989">
        <v>5</v>
      </c>
      <c r="J4989" s="4">
        <v>17.829999999999998</v>
      </c>
      <c r="K4989" s="4">
        <v>89.149999999999991</v>
      </c>
    </row>
    <row r="4990" spans="1:11" x14ac:dyDescent="0.25">
      <c r="A4990" t="s">
        <v>30</v>
      </c>
      <c r="B4990" t="s">
        <v>21</v>
      </c>
      <c r="C4990" t="s">
        <v>11</v>
      </c>
      <c r="D4990" t="s">
        <v>406</v>
      </c>
      <c r="E4990" s="1">
        <v>42712</v>
      </c>
      <c r="F4990" s="1" t="str">
        <f>TEXT(Sales_tbl[[#This Row],[Order Date]],"MMM")</f>
        <v>Dec</v>
      </c>
      <c r="G4990" s="1" t="str">
        <f>TEXT(Sales_tbl[[#This Row],[Order Date]],"YYY")</f>
        <v>2016</v>
      </c>
      <c r="H4990" t="s">
        <v>24</v>
      </c>
      <c r="I4990">
        <v>8</v>
      </c>
      <c r="J4990" s="4">
        <v>17.829999999999998</v>
      </c>
      <c r="K4990" s="4">
        <v>142.63999999999999</v>
      </c>
    </row>
    <row r="4991" spans="1:11" x14ac:dyDescent="0.25">
      <c r="A4991" t="s">
        <v>46</v>
      </c>
      <c r="B4991" t="s">
        <v>10</v>
      </c>
      <c r="C4991" t="s">
        <v>11</v>
      </c>
      <c r="D4991" t="s">
        <v>323</v>
      </c>
      <c r="E4991" s="1">
        <v>42712</v>
      </c>
      <c r="F4991" s="1" t="str">
        <f>TEXT(Sales_tbl[[#This Row],[Order Date]],"MMM")</f>
        <v>Dec</v>
      </c>
      <c r="G4991" s="1" t="str">
        <f>TEXT(Sales_tbl[[#This Row],[Order Date]],"YYY")</f>
        <v>2016</v>
      </c>
      <c r="H4991" t="s">
        <v>20</v>
      </c>
      <c r="I4991">
        <v>8</v>
      </c>
      <c r="J4991" s="4">
        <v>16.32</v>
      </c>
      <c r="K4991" s="4">
        <v>130.56</v>
      </c>
    </row>
    <row r="4992" spans="1:11" x14ac:dyDescent="0.25">
      <c r="A4992" t="s">
        <v>30</v>
      </c>
      <c r="B4992" t="s">
        <v>14</v>
      </c>
      <c r="C4992" t="s">
        <v>11</v>
      </c>
      <c r="D4992" t="s">
        <v>552</v>
      </c>
      <c r="E4992" s="1">
        <v>42712</v>
      </c>
      <c r="F4992" s="1" t="str">
        <f>TEXT(Sales_tbl[[#This Row],[Order Date]],"MMM")</f>
        <v>Dec</v>
      </c>
      <c r="G4992" s="1" t="str">
        <f>TEXT(Sales_tbl[[#This Row],[Order Date]],"YYY")</f>
        <v>2016</v>
      </c>
      <c r="H4992" t="s">
        <v>20</v>
      </c>
      <c r="I4992">
        <v>7</v>
      </c>
      <c r="J4992" s="4">
        <v>16.32</v>
      </c>
      <c r="K4992" s="4">
        <v>114.24000000000001</v>
      </c>
    </row>
    <row r="4993" spans="1:11" x14ac:dyDescent="0.25">
      <c r="A4993" t="s">
        <v>25</v>
      </c>
      <c r="B4993" t="s">
        <v>52</v>
      </c>
      <c r="C4993" t="s">
        <v>18</v>
      </c>
      <c r="D4993" t="s">
        <v>202</v>
      </c>
      <c r="E4993" s="1">
        <v>42713</v>
      </c>
      <c r="F4993" s="1" t="str">
        <f>TEXT(Sales_tbl[[#This Row],[Order Date]],"MMM")</f>
        <v>Dec</v>
      </c>
      <c r="G4993" s="1" t="str">
        <f>TEXT(Sales_tbl[[#This Row],[Order Date]],"YYY")</f>
        <v>2016</v>
      </c>
      <c r="H4993" t="s">
        <v>24</v>
      </c>
      <c r="I4993">
        <v>5</v>
      </c>
      <c r="J4993" s="4">
        <v>17.829999999999998</v>
      </c>
      <c r="K4993" s="4">
        <v>89.149999999999991</v>
      </c>
    </row>
    <row r="4994" spans="1:11" x14ac:dyDescent="0.25">
      <c r="A4994" t="s">
        <v>9</v>
      </c>
      <c r="B4994" t="s">
        <v>10</v>
      </c>
      <c r="C4994" t="s">
        <v>11</v>
      </c>
      <c r="D4994" t="s">
        <v>149</v>
      </c>
      <c r="E4994" s="1">
        <v>42713</v>
      </c>
      <c r="F4994" s="1" t="str">
        <f>TEXT(Sales_tbl[[#This Row],[Order Date]],"MMM")</f>
        <v>Dec</v>
      </c>
      <c r="G4994" s="1" t="str">
        <f>TEXT(Sales_tbl[[#This Row],[Order Date]],"YYY")</f>
        <v>2016</v>
      </c>
      <c r="H4994" t="s">
        <v>24</v>
      </c>
      <c r="I4994">
        <v>3</v>
      </c>
      <c r="J4994" s="4">
        <v>17.829999999999998</v>
      </c>
      <c r="K4994" s="4">
        <v>53.489999999999995</v>
      </c>
    </row>
    <row r="4995" spans="1:11" x14ac:dyDescent="0.25">
      <c r="A4995" t="s">
        <v>9</v>
      </c>
      <c r="B4995" t="s">
        <v>14</v>
      </c>
      <c r="C4995" t="s">
        <v>11</v>
      </c>
      <c r="D4995" t="s">
        <v>290</v>
      </c>
      <c r="E4995" s="1">
        <v>42713</v>
      </c>
      <c r="F4995" s="1" t="str">
        <f>TEXT(Sales_tbl[[#This Row],[Order Date]],"MMM")</f>
        <v>Dec</v>
      </c>
      <c r="G4995" s="1" t="str">
        <f>TEXT(Sales_tbl[[#This Row],[Order Date]],"YYY")</f>
        <v>2016</v>
      </c>
      <c r="H4995" t="s">
        <v>20</v>
      </c>
      <c r="I4995">
        <v>2</v>
      </c>
      <c r="J4995" s="4">
        <v>16.32</v>
      </c>
      <c r="K4995" s="4">
        <v>32.64</v>
      </c>
    </row>
    <row r="4996" spans="1:11" x14ac:dyDescent="0.25">
      <c r="A4996" t="s">
        <v>9</v>
      </c>
      <c r="B4996" t="s">
        <v>14</v>
      </c>
      <c r="C4996" t="s">
        <v>11</v>
      </c>
      <c r="D4996" t="s">
        <v>412</v>
      </c>
      <c r="E4996" s="1">
        <v>42713</v>
      </c>
      <c r="F4996" s="1" t="str">
        <f>TEXT(Sales_tbl[[#This Row],[Order Date]],"MMM")</f>
        <v>Dec</v>
      </c>
      <c r="G4996" s="1" t="str">
        <f>TEXT(Sales_tbl[[#This Row],[Order Date]],"YYY")</f>
        <v>2016</v>
      </c>
      <c r="H4996" t="s">
        <v>27</v>
      </c>
      <c r="I4996">
        <v>1</v>
      </c>
      <c r="J4996" s="4">
        <v>53.35</v>
      </c>
      <c r="K4996" s="4">
        <v>53.35</v>
      </c>
    </row>
    <row r="4997" spans="1:11" x14ac:dyDescent="0.25">
      <c r="A4997" t="s">
        <v>25</v>
      </c>
      <c r="B4997" t="s">
        <v>34</v>
      </c>
      <c r="C4997" t="s">
        <v>18</v>
      </c>
      <c r="D4997" t="s">
        <v>48</v>
      </c>
      <c r="E4997" s="1">
        <v>42713</v>
      </c>
      <c r="F4997" s="1" t="str">
        <f>TEXT(Sales_tbl[[#This Row],[Order Date]],"MMM")</f>
        <v>Dec</v>
      </c>
      <c r="G4997" s="1" t="str">
        <f>TEXT(Sales_tbl[[#This Row],[Order Date]],"YYY")</f>
        <v>2016</v>
      </c>
      <c r="H4997" t="s">
        <v>13</v>
      </c>
      <c r="I4997">
        <v>10</v>
      </c>
      <c r="J4997" s="4">
        <v>12.42</v>
      </c>
      <c r="K4997" s="4">
        <v>124.2</v>
      </c>
    </row>
    <row r="4998" spans="1:11" x14ac:dyDescent="0.25">
      <c r="A4998" t="s">
        <v>16</v>
      </c>
      <c r="B4998" t="s">
        <v>17</v>
      </c>
      <c r="C4998" t="s">
        <v>18</v>
      </c>
      <c r="D4998" t="s">
        <v>326</v>
      </c>
      <c r="E4998" s="1">
        <v>42713</v>
      </c>
      <c r="F4998" s="1" t="str">
        <f>TEXT(Sales_tbl[[#This Row],[Order Date]],"MMM")</f>
        <v>Dec</v>
      </c>
      <c r="G4998" s="1" t="str">
        <f>TEXT(Sales_tbl[[#This Row],[Order Date]],"YYY")</f>
        <v>2016</v>
      </c>
      <c r="H4998" t="s">
        <v>24</v>
      </c>
      <c r="I4998">
        <v>3</v>
      </c>
      <c r="J4998" s="4">
        <v>17.829999999999998</v>
      </c>
      <c r="K4998" s="4">
        <v>53.489999999999995</v>
      </c>
    </row>
    <row r="4999" spans="1:11" x14ac:dyDescent="0.25">
      <c r="A4999" t="s">
        <v>25</v>
      </c>
      <c r="B4999" t="s">
        <v>17</v>
      </c>
      <c r="C4999" t="s">
        <v>18</v>
      </c>
      <c r="D4999" t="s">
        <v>332</v>
      </c>
      <c r="E4999" s="1">
        <v>42713</v>
      </c>
      <c r="F4999" s="1" t="str">
        <f>TEXT(Sales_tbl[[#This Row],[Order Date]],"MMM")</f>
        <v>Dec</v>
      </c>
      <c r="G4999" s="1" t="str">
        <f>TEXT(Sales_tbl[[#This Row],[Order Date]],"YYY")</f>
        <v>2016</v>
      </c>
      <c r="H4999" t="s">
        <v>13</v>
      </c>
      <c r="I4999">
        <v>7</v>
      </c>
      <c r="J4999" s="4">
        <v>12.42</v>
      </c>
      <c r="K4999" s="4">
        <v>86.94</v>
      </c>
    </row>
    <row r="5000" spans="1:11" x14ac:dyDescent="0.25">
      <c r="A5000" t="s">
        <v>9</v>
      </c>
      <c r="B5000" t="s">
        <v>68</v>
      </c>
      <c r="C5000" t="s">
        <v>11</v>
      </c>
      <c r="D5000" t="s">
        <v>386</v>
      </c>
      <c r="E5000" s="1">
        <v>42713</v>
      </c>
      <c r="F5000" s="1" t="str">
        <f>TEXT(Sales_tbl[[#This Row],[Order Date]],"MMM")</f>
        <v>Dec</v>
      </c>
      <c r="G5000" s="1" t="str">
        <f>TEXT(Sales_tbl[[#This Row],[Order Date]],"YYY")</f>
        <v>2016</v>
      </c>
      <c r="H5000" t="s">
        <v>27</v>
      </c>
      <c r="I5000">
        <v>5</v>
      </c>
      <c r="J5000" s="4">
        <v>53.35</v>
      </c>
      <c r="K5000" s="4">
        <v>266.75</v>
      </c>
    </row>
    <row r="5001" spans="1:11" x14ac:dyDescent="0.25">
      <c r="A5001" t="s">
        <v>30</v>
      </c>
      <c r="B5001" t="s">
        <v>10</v>
      </c>
      <c r="C5001" t="s">
        <v>11</v>
      </c>
      <c r="D5001" t="s">
        <v>430</v>
      </c>
      <c r="E5001" s="1">
        <v>42713</v>
      </c>
      <c r="F5001" s="1" t="str">
        <f>TEXT(Sales_tbl[[#This Row],[Order Date]],"MMM")</f>
        <v>Dec</v>
      </c>
      <c r="G5001" s="1" t="str">
        <f>TEXT(Sales_tbl[[#This Row],[Order Date]],"YYY")</f>
        <v>2016</v>
      </c>
      <c r="H5001" t="s">
        <v>13</v>
      </c>
      <c r="I5001">
        <v>2</v>
      </c>
      <c r="J5001" s="4">
        <v>12.42</v>
      </c>
      <c r="K5001" s="4">
        <v>24.84</v>
      </c>
    </row>
    <row r="5002" spans="1:11" x14ac:dyDescent="0.25">
      <c r="A5002" t="s">
        <v>46</v>
      </c>
      <c r="B5002" t="s">
        <v>68</v>
      </c>
      <c r="C5002" t="s">
        <v>11</v>
      </c>
      <c r="D5002" t="s">
        <v>413</v>
      </c>
      <c r="E5002" s="1">
        <v>42713</v>
      </c>
      <c r="F5002" s="1" t="str">
        <f>TEXT(Sales_tbl[[#This Row],[Order Date]],"MMM")</f>
        <v>Dec</v>
      </c>
      <c r="G5002" s="1" t="str">
        <f>TEXT(Sales_tbl[[#This Row],[Order Date]],"YYY")</f>
        <v>2016</v>
      </c>
      <c r="H5002" t="s">
        <v>13</v>
      </c>
      <c r="I5002">
        <v>8</v>
      </c>
      <c r="J5002" s="4">
        <v>12.42</v>
      </c>
      <c r="K5002" s="4">
        <v>99.36</v>
      </c>
    </row>
    <row r="5003" spans="1:11" x14ac:dyDescent="0.25">
      <c r="A5003" t="s">
        <v>9</v>
      </c>
      <c r="B5003" t="s">
        <v>14</v>
      </c>
      <c r="C5003" t="s">
        <v>11</v>
      </c>
      <c r="D5003" t="s">
        <v>346</v>
      </c>
      <c r="E5003" s="1">
        <v>42713</v>
      </c>
      <c r="F5003" s="1" t="str">
        <f>TEXT(Sales_tbl[[#This Row],[Order Date]],"MMM")</f>
        <v>Dec</v>
      </c>
      <c r="G5003" s="1" t="str">
        <f>TEXT(Sales_tbl[[#This Row],[Order Date]],"YYY")</f>
        <v>2016</v>
      </c>
      <c r="H5003" t="s">
        <v>24</v>
      </c>
      <c r="I5003">
        <v>9</v>
      </c>
      <c r="J5003" s="4">
        <v>17.829999999999998</v>
      </c>
      <c r="K5003" s="4">
        <v>160.46999999999997</v>
      </c>
    </row>
    <row r="5004" spans="1:11" x14ac:dyDescent="0.25">
      <c r="A5004" t="s">
        <v>9</v>
      </c>
      <c r="B5004" t="s">
        <v>21</v>
      </c>
      <c r="C5004" t="s">
        <v>11</v>
      </c>
      <c r="D5004" t="s">
        <v>275</v>
      </c>
      <c r="E5004" s="1">
        <v>42713</v>
      </c>
      <c r="F5004" s="1" t="str">
        <f>TEXT(Sales_tbl[[#This Row],[Order Date]],"MMM")</f>
        <v>Dec</v>
      </c>
      <c r="G5004" s="1" t="str">
        <f>TEXT(Sales_tbl[[#This Row],[Order Date]],"YYY")</f>
        <v>2016</v>
      </c>
      <c r="H5004" t="s">
        <v>13</v>
      </c>
      <c r="I5004">
        <v>10</v>
      </c>
      <c r="J5004" s="4">
        <v>12.42</v>
      </c>
      <c r="K5004" s="4">
        <v>124.2</v>
      </c>
    </row>
    <row r="5005" spans="1:11" x14ac:dyDescent="0.25">
      <c r="A5005" t="s">
        <v>9</v>
      </c>
      <c r="B5005" t="s">
        <v>10</v>
      </c>
      <c r="C5005" t="s">
        <v>11</v>
      </c>
      <c r="D5005" t="s">
        <v>402</v>
      </c>
      <c r="E5005" s="1">
        <v>42713</v>
      </c>
      <c r="F5005" s="1" t="str">
        <f>TEXT(Sales_tbl[[#This Row],[Order Date]],"MMM")</f>
        <v>Dec</v>
      </c>
      <c r="G5005" s="1" t="str">
        <f>TEXT(Sales_tbl[[#This Row],[Order Date]],"YYY")</f>
        <v>2016</v>
      </c>
      <c r="H5005" t="s">
        <v>13</v>
      </c>
      <c r="I5005">
        <v>4</v>
      </c>
      <c r="J5005" s="4">
        <v>12.42</v>
      </c>
      <c r="K5005" s="4">
        <v>49.68</v>
      </c>
    </row>
    <row r="5006" spans="1:11" x14ac:dyDescent="0.25">
      <c r="A5006" t="s">
        <v>25</v>
      </c>
      <c r="B5006" t="s">
        <v>34</v>
      </c>
      <c r="C5006" t="s">
        <v>18</v>
      </c>
      <c r="D5006" t="s">
        <v>97</v>
      </c>
      <c r="E5006" s="1">
        <v>42713</v>
      </c>
      <c r="F5006" s="1" t="str">
        <f>TEXT(Sales_tbl[[#This Row],[Order Date]],"MMM")</f>
        <v>Dec</v>
      </c>
      <c r="G5006" s="1" t="str">
        <f>TEXT(Sales_tbl[[#This Row],[Order Date]],"YYY")</f>
        <v>2016</v>
      </c>
      <c r="H5006" t="s">
        <v>13</v>
      </c>
      <c r="I5006">
        <v>2</v>
      </c>
      <c r="J5006" s="4">
        <v>12.42</v>
      </c>
      <c r="K5006" s="4">
        <v>24.84</v>
      </c>
    </row>
    <row r="5007" spans="1:11" x14ac:dyDescent="0.25">
      <c r="A5007" t="s">
        <v>9</v>
      </c>
      <c r="B5007" t="s">
        <v>10</v>
      </c>
      <c r="C5007" t="s">
        <v>11</v>
      </c>
      <c r="D5007" t="s">
        <v>112</v>
      </c>
      <c r="E5007" s="1">
        <v>42713</v>
      </c>
      <c r="F5007" s="1" t="str">
        <f>TEXT(Sales_tbl[[#This Row],[Order Date]],"MMM")</f>
        <v>Dec</v>
      </c>
      <c r="G5007" s="1" t="str">
        <f>TEXT(Sales_tbl[[#This Row],[Order Date]],"YYY")</f>
        <v>2016</v>
      </c>
      <c r="H5007" t="s">
        <v>27</v>
      </c>
      <c r="I5007">
        <v>6</v>
      </c>
      <c r="J5007" s="4">
        <v>53.35</v>
      </c>
      <c r="K5007" s="4">
        <v>320.10000000000002</v>
      </c>
    </row>
    <row r="5008" spans="1:11" x14ac:dyDescent="0.25">
      <c r="A5008" t="s">
        <v>16</v>
      </c>
      <c r="B5008" t="s">
        <v>52</v>
      </c>
      <c r="C5008" t="s">
        <v>18</v>
      </c>
      <c r="D5008" t="s">
        <v>142</v>
      </c>
      <c r="E5008" s="1">
        <v>42713</v>
      </c>
      <c r="F5008" s="1" t="str">
        <f>TEXT(Sales_tbl[[#This Row],[Order Date]],"MMM")</f>
        <v>Dec</v>
      </c>
      <c r="G5008" s="1" t="str">
        <f>TEXT(Sales_tbl[[#This Row],[Order Date]],"YYY")</f>
        <v>2016</v>
      </c>
      <c r="H5008" t="s">
        <v>13</v>
      </c>
      <c r="I5008">
        <v>9</v>
      </c>
      <c r="J5008" s="4">
        <v>12.42</v>
      </c>
      <c r="K5008" s="4">
        <v>111.78</v>
      </c>
    </row>
    <row r="5009" spans="1:11" x14ac:dyDescent="0.25">
      <c r="A5009" t="s">
        <v>9</v>
      </c>
      <c r="B5009" t="s">
        <v>10</v>
      </c>
      <c r="C5009" t="s">
        <v>11</v>
      </c>
      <c r="D5009" t="s">
        <v>186</v>
      </c>
      <c r="E5009" s="1">
        <v>42713</v>
      </c>
      <c r="F5009" s="1" t="str">
        <f>TEXT(Sales_tbl[[#This Row],[Order Date]],"MMM")</f>
        <v>Dec</v>
      </c>
      <c r="G5009" s="1" t="str">
        <f>TEXT(Sales_tbl[[#This Row],[Order Date]],"YYY")</f>
        <v>2016</v>
      </c>
      <c r="H5009" t="s">
        <v>13</v>
      </c>
      <c r="I5009">
        <v>8</v>
      </c>
      <c r="J5009" s="4">
        <v>12.42</v>
      </c>
      <c r="K5009" s="4">
        <v>99.36</v>
      </c>
    </row>
    <row r="5010" spans="1:11" x14ac:dyDescent="0.25">
      <c r="A5010" t="s">
        <v>16</v>
      </c>
      <c r="B5010" t="s">
        <v>34</v>
      </c>
      <c r="C5010" t="s">
        <v>18</v>
      </c>
      <c r="D5010" t="s">
        <v>482</v>
      </c>
      <c r="E5010" s="1">
        <v>42713</v>
      </c>
      <c r="F5010" s="1" t="str">
        <f>TEXT(Sales_tbl[[#This Row],[Order Date]],"MMM")</f>
        <v>Dec</v>
      </c>
      <c r="G5010" s="1" t="str">
        <f>TEXT(Sales_tbl[[#This Row],[Order Date]],"YYY")</f>
        <v>2016</v>
      </c>
      <c r="H5010" t="s">
        <v>24</v>
      </c>
      <c r="I5010">
        <v>8</v>
      </c>
      <c r="J5010" s="4">
        <v>17.829999999999998</v>
      </c>
      <c r="K5010" s="4">
        <v>142.63999999999999</v>
      </c>
    </row>
    <row r="5011" spans="1:11" x14ac:dyDescent="0.25">
      <c r="A5011" t="s">
        <v>9</v>
      </c>
      <c r="B5011" t="s">
        <v>14</v>
      </c>
      <c r="C5011" t="s">
        <v>11</v>
      </c>
      <c r="D5011" t="s">
        <v>452</v>
      </c>
      <c r="E5011" s="1">
        <v>42713</v>
      </c>
      <c r="F5011" s="1" t="str">
        <f>TEXT(Sales_tbl[[#This Row],[Order Date]],"MMM")</f>
        <v>Dec</v>
      </c>
      <c r="G5011" s="1" t="str">
        <f>TEXT(Sales_tbl[[#This Row],[Order Date]],"YYY")</f>
        <v>2016</v>
      </c>
      <c r="H5011" t="s">
        <v>27</v>
      </c>
      <c r="I5011">
        <v>3</v>
      </c>
      <c r="J5011" s="4">
        <v>53.35</v>
      </c>
      <c r="K5011" s="4">
        <v>160.05000000000001</v>
      </c>
    </row>
    <row r="5012" spans="1:11" x14ac:dyDescent="0.25">
      <c r="A5012" t="s">
        <v>9</v>
      </c>
      <c r="B5012" t="s">
        <v>68</v>
      </c>
      <c r="C5012" t="s">
        <v>11</v>
      </c>
      <c r="D5012" t="s">
        <v>240</v>
      </c>
      <c r="E5012" s="1">
        <v>42713</v>
      </c>
      <c r="F5012" s="1" t="str">
        <f>TEXT(Sales_tbl[[#This Row],[Order Date]],"MMM")</f>
        <v>Dec</v>
      </c>
      <c r="G5012" s="1" t="str">
        <f>TEXT(Sales_tbl[[#This Row],[Order Date]],"YYY")</f>
        <v>2016</v>
      </c>
      <c r="H5012" t="s">
        <v>13</v>
      </c>
      <c r="I5012">
        <v>9</v>
      </c>
      <c r="J5012" s="4">
        <v>12.42</v>
      </c>
      <c r="K5012" s="4">
        <v>111.78</v>
      </c>
    </row>
    <row r="5013" spans="1:11" x14ac:dyDescent="0.25">
      <c r="A5013" t="s">
        <v>25</v>
      </c>
      <c r="B5013" t="s">
        <v>34</v>
      </c>
      <c r="C5013" t="s">
        <v>18</v>
      </c>
      <c r="D5013" t="s">
        <v>74</v>
      </c>
      <c r="E5013" s="1">
        <v>42713</v>
      </c>
      <c r="F5013" s="1" t="str">
        <f>TEXT(Sales_tbl[[#This Row],[Order Date]],"MMM")</f>
        <v>Dec</v>
      </c>
      <c r="G5013" s="1" t="str">
        <f>TEXT(Sales_tbl[[#This Row],[Order Date]],"YYY")</f>
        <v>2016</v>
      </c>
      <c r="H5013" t="s">
        <v>24</v>
      </c>
      <c r="I5013">
        <v>2</v>
      </c>
      <c r="J5013" s="4">
        <v>17.829999999999998</v>
      </c>
      <c r="K5013" s="4">
        <v>35.659999999999997</v>
      </c>
    </row>
    <row r="5014" spans="1:11" x14ac:dyDescent="0.25">
      <c r="A5014" t="s">
        <v>9</v>
      </c>
      <c r="B5014" t="s">
        <v>10</v>
      </c>
      <c r="C5014" t="s">
        <v>11</v>
      </c>
      <c r="D5014" t="s">
        <v>457</v>
      </c>
      <c r="E5014" s="1">
        <v>42713</v>
      </c>
      <c r="F5014" s="1" t="str">
        <f>TEXT(Sales_tbl[[#This Row],[Order Date]],"MMM")</f>
        <v>Dec</v>
      </c>
      <c r="G5014" s="1" t="str">
        <f>TEXT(Sales_tbl[[#This Row],[Order Date]],"YYY")</f>
        <v>2016</v>
      </c>
      <c r="H5014" t="s">
        <v>13</v>
      </c>
      <c r="I5014">
        <v>6</v>
      </c>
      <c r="J5014" s="4">
        <v>12.42</v>
      </c>
      <c r="K5014" s="4">
        <v>74.52</v>
      </c>
    </row>
    <row r="5015" spans="1:11" x14ac:dyDescent="0.25">
      <c r="A5015" t="s">
        <v>16</v>
      </c>
      <c r="B5015" t="s">
        <v>122</v>
      </c>
      <c r="C5015" t="s">
        <v>18</v>
      </c>
      <c r="D5015" t="s">
        <v>443</v>
      </c>
      <c r="E5015" s="1">
        <v>42713</v>
      </c>
      <c r="F5015" s="1" t="str">
        <f>TEXT(Sales_tbl[[#This Row],[Order Date]],"MMM")</f>
        <v>Dec</v>
      </c>
      <c r="G5015" s="1" t="str">
        <f>TEXT(Sales_tbl[[#This Row],[Order Date]],"YYY")</f>
        <v>2016</v>
      </c>
      <c r="H5015" t="s">
        <v>27</v>
      </c>
      <c r="I5015">
        <v>3</v>
      </c>
      <c r="J5015" s="4">
        <v>53.35</v>
      </c>
      <c r="K5015" s="4">
        <v>160.05000000000001</v>
      </c>
    </row>
    <row r="5016" spans="1:11" x14ac:dyDescent="0.25">
      <c r="A5016" t="s">
        <v>9</v>
      </c>
      <c r="B5016" t="s">
        <v>10</v>
      </c>
      <c r="C5016" t="s">
        <v>11</v>
      </c>
      <c r="D5016" t="s">
        <v>305</v>
      </c>
      <c r="E5016" s="1">
        <v>42713</v>
      </c>
      <c r="F5016" s="1" t="str">
        <f>TEXT(Sales_tbl[[#This Row],[Order Date]],"MMM")</f>
        <v>Dec</v>
      </c>
      <c r="G5016" s="1" t="str">
        <f>TEXT(Sales_tbl[[#This Row],[Order Date]],"YYY")</f>
        <v>2016</v>
      </c>
      <c r="H5016" t="s">
        <v>13</v>
      </c>
      <c r="I5016">
        <v>4</v>
      </c>
      <c r="J5016" s="4">
        <v>12.42</v>
      </c>
      <c r="K5016" s="4">
        <v>49.68</v>
      </c>
    </row>
    <row r="5017" spans="1:11" x14ac:dyDescent="0.25">
      <c r="A5017" t="s">
        <v>46</v>
      </c>
      <c r="B5017" t="s">
        <v>10</v>
      </c>
      <c r="C5017" t="s">
        <v>11</v>
      </c>
      <c r="D5017" t="s">
        <v>170</v>
      </c>
      <c r="E5017" s="1">
        <v>42713</v>
      </c>
      <c r="F5017" s="1" t="str">
        <f>TEXT(Sales_tbl[[#This Row],[Order Date]],"MMM")</f>
        <v>Dec</v>
      </c>
      <c r="G5017" s="1" t="str">
        <f>TEXT(Sales_tbl[[#This Row],[Order Date]],"YYY")</f>
        <v>2016</v>
      </c>
      <c r="H5017" t="s">
        <v>13</v>
      </c>
      <c r="I5017">
        <v>10</v>
      </c>
      <c r="J5017" s="4">
        <v>12.42</v>
      </c>
      <c r="K5017" s="4">
        <v>124.2</v>
      </c>
    </row>
    <row r="5018" spans="1:11" x14ac:dyDescent="0.25">
      <c r="A5018" t="s">
        <v>9</v>
      </c>
      <c r="B5018" t="s">
        <v>10</v>
      </c>
      <c r="C5018" t="s">
        <v>11</v>
      </c>
      <c r="D5018" t="s">
        <v>395</v>
      </c>
      <c r="E5018" s="1">
        <v>42713</v>
      </c>
      <c r="F5018" s="1" t="str">
        <f>TEXT(Sales_tbl[[#This Row],[Order Date]],"MMM")</f>
        <v>Dec</v>
      </c>
      <c r="G5018" s="1" t="str">
        <f>TEXT(Sales_tbl[[#This Row],[Order Date]],"YYY")</f>
        <v>2016</v>
      </c>
      <c r="H5018" t="s">
        <v>27</v>
      </c>
      <c r="I5018">
        <v>9</v>
      </c>
      <c r="J5018" s="4">
        <v>53.35</v>
      </c>
      <c r="K5018" s="4">
        <v>480.15000000000003</v>
      </c>
    </row>
    <row r="5019" spans="1:11" x14ac:dyDescent="0.25">
      <c r="A5019" t="s">
        <v>9</v>
      </c>
      <c r="B5019" t="s">
        <v>21</v>
      </c>
      <c r="C5019" t="s">
        <v>11</v>
      </c>
      <c r="D5019" t="s">
        <v>171</v>
      </c>
      <c r="E5019" s="1">
        <v>42714</v>
      </c>
      <c r="F5019" s="1" t="str">
        <f>TEXT(Sales_tbl[[#This Row],[Order Date]],"MMM")</f>
        <v>Dec</v>
      </c>
      <c r="G5019" s="1" t="str">
        <f>TEXT(Sales_tbl[[#This Row],[Order Date]],"YYY")</f>
        <v>2016</v>
      </c>
      <c r="H5019" t="s">
        <v>13</v>
      </c>
      <c r="I5019">
        <v>2</v>
      </c>
      <c r="J5019" s="4">
        <v>12.42</v>
      </c>
      <c r="K5019" s="4">
        <v>24.84</v>
      </c>
    </row>
    <row r="5020" spans="1:11" x14ac:dyDescent="0.25">
      <c r="A5020" t="s">
        <v>9</v>
      </c>
      <c r="B5020" t="s">
        <v>68</v>
      </c>
      <c r="C5020" t="s">
        <v>11</v>
      </c>
      <c r="D5020" t="s">
        <v>80</v>
      </c>
      <c r="E5020" s="1">
        <v>42714</v>
      </c>
      <c r="F5020" s="1" t="str">
        <f>TEXT(Sales_tbl[[#This Row],[Order Date]],"MMM")</f>
        <v>Dec</v>
      </c>
      <c r="G5020" s="1" t="str">
        <f>TEXT(Sales_tbl[[#This Row],[Order Date]],"YYY")</f>
        <v>2016</v>
      </c>
      <c r="H5020" t="s">
        <v>13</v>
      </c>
      <c r="I5020">
        <v>3</v>
      </c>
      <c r="J5020" s="4">
        <v>12.42</v>
      </c>
      <c r="K5020" s="4">
        <v>37.26</v>
      </c>
    </row>
    <row r="5021" spans="1:11" x14ac:dyDescent="0.25">
      <c r="A5021" t="s">
        <v>9</v>
      </c>
      <c r="B5021" t="s">
        <v>68</v>
      </c>
      <c r="C5021" t="s">
        <v>11</v>
      </c>
      <c r="D5021" t="s">
        <v>79</v>
      </c>
      <c r="E5021" s="1">
        <v>42714</v>
      </c>
      <c r="F5021" s="1" t="str">
        <f>TEXT(Sales_tbl[[#This Row],[Order Date]],"MMM")</f>
        <v>Dec</v>
      </c>
      <c r="G5021" s="1" t="str">
        <f>TEXT(Sales_tbl[[#This Row],[Order Date]],"YYY")</f>
        <v>2016</v>
      </c>
      <c r="H5021" t="s">
        <v>27</v>
      </c>
      <c r="I5021">
        <v>10</v>
      </c>
      <c r="J5021" s="4">
        <v>53.35</v>
      </c>
      <c r="K5021" s="4">
        <v>533.5</v>
      </c>
    </row>
    <row r="5022" spans="1:11" x14ac:dyDescent="0.25">
      <c r="A5022" t="s">
        <v>9</v>
      </c>
      <c r="B5022" t="s">
        <v>14</v>
      </c>
      <c r="C5022" t="s">
        <v>11</v>
      </c>
      <c r="D5022" t="s">
        <v>454</v>
      </c>
      <c r="E5022" s="1">
        <v>42714</v>
      </c>
      <c r="F5022" s="1" t="str">
        <f>TEXT(Sales_tbl[[#This Row],[Order Date]],"MMM")</f>
        <v>Dec</v>
      </c>
      <c r="G5022" s="1" t="str">
        <f>TEXT(Sales_tbl[[#This Row],[Order Date]],"YYY")</f>
        <v>2016</v>
      </c>
      <c r="H5022" t="s">
        <v>13</v>
      </c>
      <c r="I5022">
        <v>6</v>
      </c>
      <c r="J5022" s="4">
        <v>12.42</v>
      </c>
      <c r="K5022" s="4">
        <v>74.52</v>
      </c>
    </row>
    <row r="5023" spans="1:11" x14ac:dyDescent="0.25">
      <c r="A5023" t="s">
        <v>9</v>
      </c>
      <c r="B5023" t="s">
        <v>10</v>
      </c>
      <c r="C5023" t="s">
        <v>11</v>
      </c>
      <c r="D5023" t="s">
        <v>430</v>
      </c>
      <c r="E5023" s="1">
        <v>42714</v>
      </c>
      <c r="F5023" s="1" t="str">
        <f>TEXT(Sales_tbl[[#This Row],[Order Date]],"MMM")</f>
        <v>Dec</v>
      </c>
      <c r="G5023" s="1" t="str">
        <f>TEXT(Sales_tbl[[#This Row],[Order Date]],"YYY")</f>
        <v>2016</v>
      </c>
      <c r="H5023" t="s">
        <v>13</v>
      </c>
      <c r="I5023">
        <v>8</v>
      </c>
      <c r="J5023" s="4">
        <v>12.42</v>
      </c>
      <c r="K5023" s="4">
        <v>99.36</v>
      </c>
    </row>
    <row r="5024" spans="1:11" x14ac:dyDescent="0.25">
      <c r="A5024" t="s">
        <v>9</v>
      </c>
      <c r="B5024" t="s">
        <v>21</v>
      </c>
      <c r="C5024" t="s">
        <v>11</v>
      </c>
      <c r="D5024" t="s">
        <v>518</v>
      </c>
      <c r="E5024" s="1">
        <v>42714</v>
      </c>
      <c r="F5024" s="1" t="str">
        <f>TEXT(Sales_tbl[[#This Row],[Order Date]],"MMM")</f>
        <v>Dec</v>
      </c>
      <c r="G5024" s="1" t="str">
        <f>TEXT(Sales_tbl[[#This Row],[Order Date]],"YYY")</f>
        <v>2016</v>
      </c>
      <c r="H5024" t="s">
        <v>13</v>
      </c>
      <c r="I5024">
        <v>9</v>
      </c>
      <c r="J5024" s="4">
        <v>12.42</v>
      </c>
      <c r="K5024" s="4">
        <v>111.78</v>
      </c>
    </row>
    <row r="5025" spans="1:11" x14ac:dyDescent="0.25">
      <c r="A5025" t="s">
        <v>9</v>
      </c>
      <c r="B5025" t="s">
        <v>21</v>
      </c>
      <c r="C5025" t="s">
        <v>11</v>
      </c>
      <c r="D5025" t="s">
        <v>518</v>
      </c>
      <c r="E5025" s="1">
        <v>42714</v>
      </c>
      <c r="F5025" s="1" t="str">
        <f>TEXT(Sales_tbl[[#This Row],[Order Date]],"MMM")</f>
        <v>Dec</v>
      </c>
      <c r="G5025" s="1" t="str">
        <f>TEXT(Sales_tbl[[#This Row],[Order Date]],"YYY")</f>
        <v>2016</v>
      </c>
      <c r="H5025" t="s">
        <v>27</v>
      </c>
      <c r="I5025">
        <v>3</v>
      </c>
      <c r="J5025" s="4">
        <v>53.35</v>
      </c>
      <c r="K5025" s="4">
        <v>160.05000000000001</v>
      </c>
    </row>
    <row r="5026" spans="1:11" x14ac:dyDescent="0.25">
      <c r="A5026" t="s">
        <v>46</v>
      </c>
      <c r="B5026" t="s">
        <v>14</v>
      </c>
      <c r="C5026" t="s">
        <v>11</v>
      </c>
      <c r="D5026" t="s">
        <v>120</v>
      </c>
      <c r="E5026" s="1">
        <v>42714</v>
      </c>
      <c r="F5026" s="1" t="str">
        <f>TEXT(Sales_tbl[[#This Row],[Order Date]],"MMM")</f>
        <v>Dec</v>
      </c>
      <c r="G5026" s="1" t="str">
        <f>TEXT(Sales_tbl[[#This Row],[Order Date]],"YYY")</f>
        <v>2016</v>
      </c>
      <c r="H5026" t="s">
        <v>24</v>
      </c>
      <c r="I5026">
        <v>2</v>
      </c>
      <c r="J5026" s="4">
        <v>17.829999999999998</v>
      </c>
      <c r="K5026" s="4">
        <v>35.659999999999997</v>
      </c>
    </row>
    <row r="5027" spans="1:11" x14ac:dyDescent="0.25">
      <c r="A5027" t="s">
        <v>9</v>
      </c>
      <c r="B5027" t="s">
        <v>14</v>
      </c>
      <c r="C5027" t="s">
        <v>11</v>
      </c>
      <c r="D5027" t="s">
        <v>83</v>
      </c>
      <c r="E5027" s="1">
        <v>42714</v>
      </c>
      <c r="F5027" s="1" t="str">
        <f>TEXT(Sales_tbl[[#This Row],[Order Date]],"MMM")</f>
        <v>Dec</v>
      </c>
      <c r="G5027" s="1" t="str">
        <f>TEXT(Sales_tbl[[#This Row],[Order Date]],"YYY")</f>
        <v>2016</v>
      </c>
      <c r="H5027" t="s">
        <v>24</v>
      </c>
      <c r="I5027">
        <v>5</v>
      </c>
      <c r="J5027" s="4">
        <v>17.829999999999998</v>
      </c>
      <c r="K5027" s="4">
        <v>89.149999999999991</v>
      </c>
    </row>
    <row r="5028" spans="1:11" x14ac:dyDescent="0.25">
      <c r="A5028" t="s">
        <v>16</v>
      </c>
      <c r="B5028" t="s">
        <v>17</v>
      </c>
      <c r="C5028" t="s">
        <v>18</v>
      </c>
      <c r="D5028" t="s">
        <v>246</v>
      </c>
      <c r="E5028" s="1">
        <v>42714</v>
      </c>
      <c r="F5028" s="1" t="str">
        <f>TEXT(Sales_tbl[[#This Row],[Order Date]],"MMM")</f>
        <v>Dec</v>
      </c>
      <c r="G5028" s="1" t="str">
        <f>TEXT(Sales_tbl[[#This Row],[Order Date]],"YYY")</f>
        <v>2016</v>
      </c>
      <c r="H5028" t="s">
        <v>13</v>
      </c>
      <c r="I5028">
        <v>3</v>
      </c>
      <c r="J5028" s="4">
        <v>12.42</v>
      </c>
      <c r="K5028" s="4">
        <v>37.26</v>
      </c>
    </row>
    <row r="5029" spans="1:11" x14ac:dyDescent="0.25">
      <c r="A5029" t="s">
        <v>9</v>
      </c>
      <c r="B5029" t="s">
        <v>14</v>
      </c>
      <c r="C5029" t="s">
        <v>11</v>
      </c>
      <c r="D5029" t="s">
        <v>345</v>
      </c>
      <c r="E5029" s="1">
        <v>42714</v>
      </c>
      <c r="F5029" s="1" t="str">
        <f>TEXT(Sales_tbl[[#This Row],[Order Date]],"MMM")</f>
        <v>Dec</v>
      </c>
      <c r="G5029" s="1" t="str">
        <f>TEXT(Sales_tbl[[#This Row],[Order Date]],"YYY")</f>
        <v>2016</v>
      </c>
      <c r="H5029" t="s">
        <v>13</v>
      </c>
      <c r="I5029">
        <v>6</v>
      </c>
      <c r="J5029" s="4">
        <v>12.42</v>
      </c>
      <c r="K5029" s="4">
        <v>74.52</v>
      </c>
    </row>
    <row r="5030" spans="1:11" x14ac:dyDescent="0.25">
      <c r="A5030" t="s">
        <v>25</v>
      </c>
      <c r="B5030" t="s">
        <v>122</v>
      </c>
      <c r="C5030" t="s">
        <v>18</v>
      </c>
      <c r="D5030" t="s">
        <v>421</v>
      </c>
      <c r="E5030" s="1">
        <v>42714</v>
      </c>
      <c r="F5030" s="1" t="str">
        <f>TEXT(Sales_tbl[[#This Row],[Order Date]],"MMM")</f>
        <v>Dec</v>
      </c>
      <c r="G5030" s="1" t="str">
        <f>TEXT(Sales_tbl[[#This Row],[Order Date]],"YYY")</f>
        <v>2016</v>
      </c>
      <c r="H5030" t="s">
        <v>24</v>
      </c>
      <c r="I5030">
        <v>10</v>
      </c>
      <c r="J5030" s="4">
        <v>17.829999999999998</v>
      </c>
      <c r="K5030" s="4">
        <v>178.29999999999998</v>
      </c>
    </row>
    <row r="5031" spans="1:11" x14ac:dyDescent="0.25">
      <c r="A5031" t="s">
        <v>25</v>
      </c>
      <c r="B5031" t="s">
        <v>17</v>
      </c>
      <c r="C5031" t="s">
        <v>18</v>
      </c>
      <c r="D5031" t="s">
        <v>59</v>
      </c>
      <c r="E5031" s="1">
        <v>42714</v>
      </c>
      <c r="F5031" s="1" t="str">
        <f>TEXT(Sales_tbl[[#This Row],[Order Date]],"MMM")</f>
        <v>Dec</v>
      </c>
      <c r="G5031" s="1" t="str">
        <f>TEXT(Sales_tbl[[#This Row],[Order Date]],"YYY")</f>
        <v>2016</v>
      </c>
      <c r="H5031" t="s">
        <v>20</v>
      </c>
      <c r="I5031">
        <v>3</v>
      </c>
      <c r="J5031" s="4">
        <v>16.32</v>
      </c>
      <c r="K5031" s="4">
        <v>48.96</v>
      </c>
    </row>
    <row r="5032" spans="1:11" x14ac:dyDescent="0.25">
      <c r="A5032" t="s">
        <v>16</v>
      </c>
      <c r="B5032" t="s">
        <v>52</v>
      </c>
      <c r="C5032" t="s">
        <v>18</v>
      </c>
      <c r="D5032" t="s">
        <v>277</v>
      </c>
      <c r="E5032" s="1">
        <v>42714</v>
      </c>
      <c r="F5032" s="1" t="str">
        <f>TEXT(Sales_tbl[[#This Row],[Order Date]],"MMM")</f>
        <v>Dec</v>
      </c>
      <c r="G5032" s="1" t="str">
        <f>TEXT(Sales_tbl[[#This Row],[Order Date]],"YYY")</f>
        <v>2016</v>
      </c>
      <c r="H5032" t="s">
        <v>24</v>
      </c>
      <c r="I5032">
        <v>5</v>
      </c>
      <c r="J5032" s="4">
        <v>17.829999999999998</v>
      </c>
      <c r="K5032" s="4">
        <v>89.149999999999991</v>
      </c>
    </row>
    <row r="5033" spans="1:11" x14ac:dyDescent="0.25">
      <c r="A5033" t="s">
        <v>30</v>
      </c>
      <c r="B5033" t="s">
        <v>10</v>
      </c>
      <c r="C5033" t="s">
        <v>11</v>
      </c>
      <c r="D5033" t="s">
        <v>42</v>
      </c>
      <c r="E5033" s="1">
        <v>42714</v>
      </c>
      <c r="F5033" s="1" t="str">
        <f>TEXT(Sales_tbl[[#This Row],[Order Date]],"MMM")</f>
        <v>Dec</v>
      </c>
      <c r="G5033" s="1" t="str">
        <f>TEXT(Sales_tbl[[#This Row],[Order Date]],"YYY")</f>
        <v>2016</v>
      </c>
      <c r="H5033" t="s">
        <v>24</v>
      </c>
      <c r="I5033">
        <v>5</v>
      </c>
      <c r="J5033" s="4">
        <v>17.829999999999998</v>
      </c>
      <c r="K5033" s="4">
        <v>89.149999999999991</v>
      </c>
    </row>
    <row r="5034" spans="1:11" x14ac:dyDescent="0.25">
      <c r="A5034" t="s">
        <v>9</v>
      </c>
      <c r="B5034" t="s">
        <v>21</v>
      </c>
      <c r="C5034" t="s">
        <v>11</v>
      </c>
      <c r="D5034" t="s">
        <v>517</v>
      </c>
      <c r="E5034" s="1">
        <v>42714</v>
      </c>
      <c r="F5034" s="1" t="str">
        <f>TEXT(Sales_tbl[[#This Row],[Order Date]],"MMM")</f>
        <v>Dec</v>
      </c>
      <c r="G5034" s="1" t="str">
        <f>TEXT(Sales_tbl[[#This Row],[Order Date]],"YYY")</f>
        <v>2016</v>
      </c>
      <c r="H5034" t="s">
        <v>24</v>
      </c>
      <c r="I5034">
        <v>7</v>
      </c>
      <c r="J5034" s="4">
        <v>17.829999999999998</v>
      </c>
      <c r="K5034" s="4">
        <v>124.80999999999999</v>
      </c>
    </row>
    <row r="5035" spans="1:11" x14ac:dyDescent="0.25">
      <c r="A5035" t="s">
        <v>9</v>
      </c>
      <c r="B5035" t="s">
        <v>21</v>
      </c>
      <c r="C5035" t="s">
        <v>11</v>
      </c>
      <c r="D5035" t="s">
        <v>444</v>
      </c>
      <c r="E5035" s="1">
        <v>42714</v>
      </c>
      <c r="F5035" s="1" t="str">
        <f>TEXT(Sales_tbl[[#This Row],[Order Date]],"MMM")</f>
        <v>Dec</v>
      </c>
      <c r="G5035" s="1" t="str">
        <f>TEXT(Sales_tbl[[#This Row],[Order Date]],"YYY")</f>
        <v>2016</v>
      </c>
      <c r="H5035" t="s">
        <v>27</v>
      </c>
      <c r="I5035">
        <v>8</v>
      </c>
      <c r="J5035" s="4">
        <v>53.35</v>
      </c>
      <c r="K5035" s="4">
        <v>426.8</v>
      </c>
    </row>
    <row r="5036" spans="1:11" x14ac:dyDescent="0.25">
      <c r="A5036" t="s">
        <v>25</v>
      </c>
      <c r="B5036" t="s">
        <v>34</v>
      </c>
      <c r="C5036" t="s">
        <v>18</v>
      </c>
      <c r="D5036" t="s">
        <v>144</v>
      </c>
      <c r="E5036" s="1">
        <v>42715</v>
      </c>
      <c r="F5036" s="1" t="str">
        <f>TEXT(Sales_tbl[[#This Row],[Order Date]],"MMM")</f>
        <v>Dec</v>
      </c>
      <c r="G5036" s="1" t="str">
        <f>TEXT(Sales_tbl[[#This Row],[Order Date]],"YYY")</f>
        <v>2016</v>
      </c>
      <c r="H5036" t="s">
        <v>20</v>
      </c>
      <c r="I5036">
        <v>7</v>
      </c>
      <c r="J5036" s="4">
        <v>16.32</v>
      </c>
      <c r="K5036" s="4">
        <v>114.24000000000001</v>
      </c>
    </row>
    <row r="5037" spans="1:11" x14ac:dyDescent="0.25">
      <c r="A5037" t="s">
        <v>25</v>
      </c>
      <c r="B5037" t="s">
        <v>34</v>
      </c>
      <c r="C5037" t="s">
        <v>18</v>
      </c>
      <c r="D5037" t="s">
        <v>446</v>
      </c>
      <c r="E5037" s="1">
        <v>42715</v>
      </c>
      <c r="F5037" s="1" t="str">
        <f>TEXT(Sales_tbl[[#This Row],[Order Date]],"MMM")</f>
        <v>Dec</v>
      </c>
      <c r="G5037" s="1" t="str">
        <f>TEXT(Sales_tbl[[#This Row],[Order Date]],"YYY")</f>
        <v>2016</v>
      </c>
      <c r="H5037" t="s">
        <v>13</v>
      </c>
      <c r="I5037">
        <v>5</v>
      </c>
      <c r="J5037" s="4">
        <v>12.42</v>
      </c>
      <c r="K5037" s="4">
        <v>62.1</v>
      </c>
    </row>
    <row r="5038" spans="1:11" x14ac:dyDescent="0.25">
      <c r="A5038" t="s">
        <v>25</v>
      </c>
      <c r="B5038" t="s">
        <v>17</v>
      </c>
      <c r="C5038" t="s">
        <v>18</v>
      </c>
      <c r="D5038" t="s">
        <v>487</v>
      </c>
      <c r="E5038" s="1">
        <v>42715</v>
      </c>
      <c r="F5038" s="1" t="str">
        <f>TEXT(Sales_tbl[[#This Row],[Order Date]],"MMM")</f>
        <v>Dec</v>
      </c>
      <c r="G5038" s="1" t="str">
        <f>TEXT(Sales_tbl[[#This Row],[Order Date]],"YYY")</f>
        <v>2016</v>
      </c>
      <c r="H5038" t="s">
        <v>27</v>
      </c>
      <c r="I5038">
        <v>8</v>
      </c>
      <c r="J5038" s="4">
        <v>53.35</v>
      </c>
      <c r="K5038" s="4">
        <v>426.8</v>
      </c>
    </row>
    <row r="5039" spans="1:11" x14ac:dyDescent="0.25">
      <c r="A5039" t="s">
        <v>9</v>
      </c>
      <c r="B5039" t="s">
        <v>10</v>
      </c>
      <c r="C5039" t="s">
        <v>11</v>
      </c>
      <c r="D5039" t="s">
        <v>257</v>
      </c>
      <c r="E5039" s="1">
        <v>42715</v>
      </c>
      <c r="F5039" s="1" t="str">
        <f>TEXT(Sales_tbl[[#This Row],[Order Date]],"MMM")</f>
        <v>Dec</v>
      </c>
      <c r="G5039" s="1" t="str">
        <f>TEXT(Sales_tbl[[#This Row],[Order Date]],"YYY")</f>
        <v>2016</v>
      </c>
      <c r="H5039" t="s">
        <v>13</v>
      </c>
      <c r="I5039">
        <v>9</v>
      </c>
      <c r="J5039" s="4">
        <v>12.42</v>
      </c>
      <c r="K5039" s="4">
        <v>111.78</v>
      </c>
    </row>
    <row r="5040" spans="1:11" x14ac:dyDescent="0.25">
      <c r="A5040" t="s">
        <v>25</v>
      </c>
      <c r="B5040" t="s">
        <v>34</v>
      </c>
      <c r="C5040" t="s">
        <v>18</v>
      </c>
      <c r="D5040" t="s">
        <v>467</v>
      </c>
      <c r="E5040" s="1">
        <v>42715</v>
      </c>
      <c r="F5040" s="1" t="str">
        <f>TEXT(Sales_tbl[[#This Row],[Order Date]],"MMM")</f>
        <v>Dec</v>
      </c>
      <c r="G5040" s="1" t="str">
        <f>TEXT(Sales_tbl[[#This Row],[Order Date]],"YYY")</f>
        <v>2016</v>
      </c>
      <c r="H5040" t="s">
        <v>24</v>
      </c>
      <c r="I5040">
        <v>5</v>
      </c>
      <c r="J5040" s="4">
        <v>17.829999999999998</v>
      </c>
      <c r="K5040" s="4">
        <v>89.149999999999991</v>
      </c>
    </row>
    <row r="5041" spans="1:11" x14ac:dyDescent="0.25">
      <c r="A5041" t="s">
        <v>16</v>
      </c>
      <c r="B5041" t="s">
        <v>17</v>
      </c>
      <c r="C5041" t="s">
        <v>18</v>
      </c>
      <c r="D5041" t="s">
        <v>158</v>
      </c>
      <c r="E5041" s="1">
        <v>42715</v>
      </c>
      <c r="F5041" s="1" t="str">
        <f>TEXT(Sales_tbl[[#This Row],[Order Date]],"MMM")</f>
        <v>Dec</v>
      </c>
      <c r="G5041" s="1" t="str">
        <f>TEXT(Sales_tbl[[#This Row],[Order Date]],"YYY")</f>
        <v>2016</v>
      </c>
      <c r="H5041" t="s">
        <v>24</v>
      </c>
      <c r="I5041">
        <v>4</v>
      </c>
      <c r="J5041" s="4">
        <v>17.829999999999998</v>
      </c>
      <c r="K5041" s="4">
        <v>71.319999999999993</v>
      </c>
    </row>
    <row r="5042" spans="1:11" x14ac:dyDescent="0.25">
      <c r="A5042" t="s">
        <v>25</v>
      </c>
      <c r="B5042" t="s">
        <v>34</v>
      </c>
      <c r="C5042" t="s">
        <v>18</v>
      </c>
      <c r="D5042" t="s">
        <v>276</v>
      </c>
      <c r="E5042" s="1">
        <v>42715</v>
      </c>
      <c r="F5042" s="1" t="str">
        <f>TEXT(Sales_tbl[[#This Row],[Order Date]],"MMM")</f>
        <v>Dec</v>
      </c>
      <c r="G5042" s="1" t="str">
        <f>TEXT(Sales_tbl[[#This Row],[Order Date]],"YYY")</f>
        <v>2016</v>
      </c>
      <c r="H5042" t="s">
        <v>13</v>
      </c>
      <c r="I5042">
        <v>3</v>
      </c>
      <c r="J5042" s="4">
        <v>12.42</v>
      </c>
      <c r="K5042" s="4">
        <v>37.26</v>
      </c>
    </row>
    <row r="5043" spans="1:11" x14ac:dyDescent="0.25">
      <c r="A5043" t="s">
        <v>46</v>
      </c>
      <c r="B5043" t="s">
        <v>10</v>
      </c>
      <c r="C5043" t="s">
        <v>11</v>
      </c>
      <c r="D5043" t="s">
        <v>408</v>
      </c>
      <c r="E5043" s="1">
        <v>42715</v>
      </c>
      <c r="F5043" s="1" t="str">
        <f>TEXT(Sales_tbl[[#This Row],[Order Date]],"MMM")</f>
        <v>Dec</v>
      </c>
      <c r="G5043" s="1" t="str">
        <f>TEXT(Sales_tbl[[#This Row],[Order Date]],"YYY")</f>
        <v>2016</v>
      </c>
      <c r="H5043" t="s">
        <v>24</v>
      </c>
      <c r="I5043">
        <v>2</v>
      </c>
      <c r="J5043" s="4">
        <v>17.829999999999998</v>
      </c>
      <c r="K5043" s="4">
        <v>35.659999999999997</v>
      </c>
    </row>
    <row r="5044" spans="1:11" x14ac:dyDescent="0.25">
      <c r="A5044" t="s">
        <v>9</v>
      </c>
      <c r="B5044" t="s">
        <v>14</v>
      </c>
      <c r="C5044" t="s">
        <v>11</v>
      </c>
      <c r="D5044" t="s">
        <v>84</v>
      </c>
      <c r="E5044" s="1">
        <v>42715</v>
      </c>
      <c r="F5044" s="1" t="str">
        <f>TEXT(Sales_tbl[[#This Row],[Order Date]],"MMM")</f>
        <v>Dec</v>
      </c>
      <c r="G5044" s="1" t="str">
        <f>TEXT(Sales_tbl[[#This Row],[Order Date]],"YYY")</f>
        <v>2016</v>
      </c>
      <c r="H5044" t="s">
        <v>24</v>
      </c>
      <c r="I5044">
        <v>6</v>
      </c>
      <c r="J5044" s="4">
        <v>17.829999999999998</v>
      </c>
      <c r="K5044" s="4">
        <v>106.97999999999999</v>
      </c>
    </row>
    <row r="5045" spans="1:11" x14ac:dyDescent="0.25">
      <c r="A5045" t="s">
        <v>9</v>
      </c>
      <c r="B5045" t="s">
        <v>10</v>
      </c>
      <c r="C5045" t="s">
        <v>11</v>
      </c>
      <c r="D5045" t="s">
        <v>91</v>
      </c>
      <c r="E5045" s="1">
        <v>42715</v>
      </c>
      <c r="F5045" s="1" t="str">
        <f>TEXT(Sales_tbl[[#This Row],[Order Date]],"MMM")</f>
        <v>Dec</v>
      </c>
      <c r="G5045" s="1" t="str">
        <f>TEXT(Sales_tbl[[#This Row],[Order Date]],"YYY")</f>
        <v>2016</v>
      </c>
      <c r="H5045" t="s">
        <v>24</v>
      </c>
      <c r="I5045">
        <v>3</v>
      </c>
      <c r="J5045" s="4">
        <v>17.829999999999998</v>
      </c>
      <c r="K5045" s="4">
        <v>53.489999999999995</v>
      </c>
    </row>
    <row r="5046" spans="1:11" x14ac:dyDescent="0.25">
      <c r="A5046" t="s">
        <v>25</v>
      </c>
      <c r="B5046" t="s">
        <v>17</v>
      </c>
      <c r="C5046" t="s">
        <v>18</v>
      </c>
      <c r="D5046" t="s">
        <v>501</v>
      </c>
      <c r="E5046" s="1">
        <v>42715</v>
      </c>
      <c r="F5046" s="1" t="str">
        <f>TEXT(Sales_tbl[[#This Row],[Order Date]],"MMM")</f>
        <v>Dec</v>
      </c>
      <c r="G5046" s="1" t="str">
        <f>TEXT(Sales_tbl[[#This Row],[Order Date]],"YYY")</f>
        <v>2016</v>
      </c>
      <c r="H5046" t="s">
        <v>13</v>
      </c>
      <c r="I5046">
        <v>5</v>
      </c>
      <c r="J5046" s="4">
        <v>12.42</v>
      </c>
      <c r="K5046" s="4">
        <v>62.1</v>
      </c>
    </row>
    <row r="5047" spans="1:11" x14ac:dyDescent="0.25">
      <c r="A5047" t="s">
        <v>9</v>
      </c>
      <c r="B5047" t="s">
        <v>10</v>
      </c>
      <c r="C5047" t="s">
        <v>11</v>
      </c>
      <c r="D5047" t="s">
        <v>500</v>
      </c>
      <c r="E5047" s="1">
        <v>42715</v>
      </c>
      <c r="F5047" s="1" t="str">
        <f>TEXT(Sales_tbl[[#This Row],[Order Date]],"MMM")</f>
        <v>Dec</v>
      </c>
      <c r="G5047" s="1" t="str">
        <f>TEXT(Sales_tbl[[#This Row],[Order Date]],"YYY")</f>
        <v>2016</v>
      </c>
      <c r="H5047" t="s">
        <v>24</v>
      </c>
      <c r="I5047">
        <v>5</v>
      </c>
      <c r="J5047" s="4">
        <v>17.829999999999998</v>
      </c>
      <c r="K5047" s="4">
        <v>89.149999999999991</v>
      </c>
    </row>
    <row r="5048" spans="1:11" x14ac:dyDescent="0.25">
      <c r="A5048" t="s">
        <v>30</v>
      </c>
      <c r="B5048" t="s">
        <v>10</v>
      </c>
      <c r="C5048" t="s">
        <v>11</v>
      </c>
      <c r="D5048" t="s">
        <v>62</v>
      </c>
      <c r="E5048" s="1">
        <v>42715</v>
      </c>
      <c r="F5048" s="1" t="str">
        <f>TEXT(Sales_tbl[[#This Row],[Order Date]],"MMM")</f>
        <v>Dec</v>
      </c>
      <c r="G5048" s="1" t="str">
        <f>TEXT(Sales_tbl[[#This Row],[Order Date]],"YYY")</f>
        <v>2016</v>
      </c>
      <c r="H5048" t="s">
        <v>24</v>
      </c>
      <c r="I5048">
        <v>5</v>
      </c>
      <c r="J5048" s="4">
        <v>17.829999999999998</v>
      </c>
      <c r="K5048" s="4">
        <v>89.149999999999991</v>
      </c>
    </row>
    <row r="5049" spans="1:11" x14ac:dyDescent="0.25">
      <c r="A5049" t="s">
        <v>25</v>
      </c>
      <c r="B5049" t="s">
        <v>122</v>
      </c>
      <c r="C5049" t="s">
        <v>18</v>
      </c>
      <c r="D5049" t="s">
        <v>123</v>
      </c>
      <c r="E5049" s="1">
        <v>42715</v>
      </c>
      <c r="F5049" s="1" t="str">
        <f>TEXT(Sales_tbl[[#This Row],[Order Date]],"MMM")</f>
        <v>Dec</v>
      </c>
      <c r="G5049" s="1" t="str">
        <f>TEXT(Sales_tbl[[#This Row],[Order Date]],"YYY")</f>
        <v>2016</v>
      </c>
      <c r="H5049" t="s">
        <v>24</v>
      </c>
      <c r="I5049">
        <v>2</v>
      </c>
      <c r="J5049" s="4">
        <v>17.829999999999998</v>
      </c>
      <c r="K5049" s="4">
        <v>35.659999999999997</v>
      </c>
    </row>
    <row r="5050" spans="1:11" x14ac:dyDescent="0.25">
      <c r="A5050" t="s">
        <v>9</v>
      </c>
      <c r="B5050" t="s">
        <v>21</v>
      </c>
      <c r="C5050" t="s">
        <v>11</v>
      </c>
      <c r="D5050" t="s">
        <v>459</v>
      </c>
      <c r="E5050" s="1">
        <v>42715</v>
      </c>
      <c r="F5050" s="1" t="str">
        <f>TEXT(Sales_tbl[[#This Row],[Order Date]],"MMM")</f>
        <v>Dec</v>
      </c>
      <c r="G5050" s="1" t="str">
        <f>TEXT(Sales_tbl[[#This Row],[Order Date]],"YYY")</f>
        <v>2016</v>
      </c>
      <c r="H5050" t="s">
        <v>27</v>
      </c>
      <c r="I5050">
        <v>6</v>
      </c>
      <c r="J5050" s="4">
        <v>53.35</v>
      </c>
      <c r="K5050" s="4">
        <v>320.10000000000002</v>
      </c>
    </row>
    <row r="5051" spans="1:11" x14ac:dyDescent="0.25">
      <c r="A5051" t="s">
        <v>25</v>
      </c>
      <c r="B5051" t="s">
        <v>34</v>
      </c>
      <c r="C5051" t="s">
        <v>18</v>
      </c>
      <c r="D5051" t="s">
        <v>372</v>
      </c>
      <c r="E5051" s="1">
        <v>42715</v>
      </c>
      <c r="F5051" s="1" t="str">
        <f>TEXT(Sales_tbl[[#This Row],[Order Date]],"MMM")</f>
        <v>Dec</v>
      </c>
      <c r="G5051" s="1" t="str">
        <f>TEXT(Sales_tbl[[#This Row],[Order Date]],"YYY")</f>
        <v>2016</v>
      </c>
      <c r="H5051" t="s">
        <v>13</v>
      </c>
      <c r="I5051">
        <v>5</v>
      </c>
      <c r="J5051" s="4">
        <v>12.42</v>
      </c>
      <c r="K5051" s="4">
        <v>62.1</v>
      </c>
    </row>
    <row r="5052" spans="1:11" x14ac:dyDescent="0.25">
      <c r="A5052" t="s">
        <v>16</v>
      </c>
      <c r="B5052" t="s">
        <v>122</v>
      </c>
      <c r="C5052" t="s">
        <v>18</v>
      </c>
      <c r="D5052" t="s">
        <v>123</v>
      </c>
      <c r="E5052" s="1">
        <v>42715</v>
      </c>
      <c r="F5052" s="1" t="str">
        <f>TEXT(Sales_tbl[[#This Row],[Order Date]],"MMM")</f>
        <v>Dec</v>
      </c>
      <c r="G5052" s="1" t="str">
        <f>TEXT(Sales_tbl[[#This Row],[Order Date]],"YYY")</f>
        <v>2016</v>
      </c>
      <c r="H5052" t="s">
        <v>24</v>
      </c>
      <c r="I5052">
        <v>1</v>
      </c>
      <c r="J5052" s="4">
        <v>17.829999999999998</v>
      </c>
      <c r="K5052" s="4">
        <v>17.829999999999998</v>
      </c>
    </row>
    <row r="5053" spans="1:11" x14ac:dyDescent="0.25">
      <c r="A5053" t="s">
        <v>9</v>
      </c>
      <c r="B5053" t="s">
        <v>68</v>
      </c>
      <c r="C5053" t="s">
        <v>11</v>
      </c>
      <c r="D5053" t="s">
        <v>318</v>
      </c>
      <c r="E5053" s="1">
        <v>42715</v>
      </c>
      <c r="F5053" s="1" t="str">
        <f>TEXT(Sales_tbl[[#This Row],[Order Date]],"MMM")</f>
        <v>Dec</v>
      </c>
      <c r="G5053" s="1" t="str">
        <f>TEXT(Sales_tbl[[#This Row],[Order Date]],"YYY")</f>
        <v>2016</v>
      </c>
      <c r="H5053" t="s">
        <v>27</v>
      </c>
      <c r="I5053">
        <v>8</v>
      </c>
      <c r="J5053" s="4">
        <v>53.35</v>
      </c>
      <c r="K5053" s="4">
        <v>426.8</v>
      </c>
    </row>
    <row r="5054" spans="1:11" x14ac:dyDescent="0.25">
      <c r="A5054" t="s">
        <v>9</v>
      </c>
      <c r="B5054" t="s">
        <v>21</v>
      </c>
      <c r="C5054" t="s">
        <v>11</v>
      </c>
      <c r="D5054" t="s">
        <v>504</v>
      </c>
      <c r="E5054" s="1">
        <v>42715</v>
      </c>
      <c r="F5054" s="1" t="str">
        <f>TEXT(Sales_tbl[[#This Row],[Order Date]],"MMM")</f>
        <v>Dec</v>
      </c>
      <c r="G5054" s="1" t="str">
        <f>TEXT(Sales_tbl[[#This Row],[Order Date]],"YYY")</f>
        <v>2016</v>
      </c>
      <c r="H5054" t="s">
        <v>27</v>
      </c>
      <c r="I5054">
        <v>9</v>
      </c>
      <c r="J5054" s="4">
        <v>53.35</v>
      </c>
      <c r="K5054" s="4">
        <v>480.15000000000003</v>
      </c>
    </row>
    <row r="5055" spans="1:11" x14ac:dyDescent="0.25">
      <c r="A5055" t="s">
        <v>30</v>
      </c>
      <c r="B5055" t="s">
        <v>10</v>
      </c>
      <c r="C5055" t="s">
        <v>11</v>
      </c>
      <c r="D5055" t="s">
        <v>457</v>
      </c>
      <c r="E5055" s="1">
        <v>42715</v>
      </c>
      <c r="F5055" s="1" t="str">
        <f>TEXT(Sales_tbl[[#This Row],[Order Date]],"MMM")</f>
        <v>Dec</v>
      </c>
      <c r="G5055" s="1" t="str">
        <f>TEXT(Sales_tbl[[#This Row],[Order Date]],"YYY")</f>
        <v>2016</v>
      </c>
      <c r="H5055" t="s">
        <v>13</v>
      </c>
      <c r="I5055">
        <v>6</v>
      </c>
      <c r="J5055" s="4">
        <v>12.42</v>
      </c>
      <c r="K5055" s="4">
        <v>74.52</v>
      </c>
    </row>
    <row r="5056" spans="1:11" x14ac:dyDescent="0.25">
      <c r="A5056" t="s">
        <v>25</v>
      </c>
      <c r="B5056" t="s">
        <v>17</v>
      </c>
      <c r="C5056" t="s">
        <v>18</v>
      </c>
      <c r="D5056" t="s">
        <v>456</v>
      </c>
      <c r="E5056" s="1">
        <v>42715</v>
      </c>
      <c r="F5056" s="1" t="str">
        <f>TEXT(Sales_tbl[[#This Row],[Order Date]],"MMM")</f>
        <v>Dec</v>
      </c>
      <c r="G5056" s="1" t="str">
        <f>TEXT(Sales_tbl[[#This Row],[Order Date]],"YYY")</f>
        <v>2016</v>
      </c>
      <c r="H5056" t="s">
        <v>27</v>
      </c>
      <c r="I5056">
        <v>7</v>
      </c>
      <c r="J5056" s="4">
        <v>53.35</v>
      </c>
      <c r="K5056" s="4">
        <v>373.45</v>
      </c>
    </row>
    <row r="5057" spans="1:11" x14ac:dyDescent="0.25">
      <c r="A5057" t="s">
        <v>9</v>
      </c>
      <c r="B5057" t="s">
        <v>68</v>
      </c>
      <c r="C5057" t="s">
        <v>11</v>
      </c>
      <c r="D5057" t="s">
        <v>79</v>
      </c>
      <c r="E5057" s="1">
        <v>42715</v>
      </c>
      <c r="F5057" s="1" t="str">
        <f>TEXT(Sales_tbl[[#This Row],[Order Date]],"MMM")</f>
        <v>Dec</v>
      </c>
      <c r="G5057" s="1" t="str">
        <f>TEXT(Sales_tbl[[#This Row],[Order Date]],"YYY")</f>
        <v>2016</v>
      </c>
      <c r="H5057" t="s">
        <v>13</v>
      </c>
      <c r="I5057">
        <v>10</v>
      </c>
      <c r="J5057" s="4">
        <v>12.42</v>
      </c>
      <c r="K5057" s="4">
        <v>124.2</v>
      </c>
    </row>
    <row r="5058" spans="1:11" x14ac:dyDescent="0.25">
      <c r="A5058" t="s">
        <v>9</v>
      </c>
      <c r="B5058" t="s">
        <v>14</v>
      </c>
      <c r="C5058" t="s">
        <v>11</v>
      </c>
      <c r="D5058" t="s">
        <v>442</v>
      </c>
      <c r="E5058" s="1">
        <v>42715</v>
      </c>
      <c r="F5058" s="1" t="str">
        <f>TEXT(Sales_tbl[[#This Row],[Order Date]],"MMM")</f>
        <v>Dec</v>
      </c>
      <c r="G5058" s="1" t="str">
        <f>TEXT(Sales_tbl[[#This Row],[Order Date]],"YYY")</f>
        <v>2016</v>
      </c>
      <c r="H5058" t="s">
        <v>20</v>
      </c>
      <c r="I5058">
        <v>7</v>
      </c>
      <c r="J5058" s="4">
        <v>16.32</v>
      </c>
      <c r="K5058" s="4">
        <v>114.24000000000001</v>
      </c>
    </row>
    <row r="5059" spans="1:11" x14ac:dyDescent="0.25">
      <c r="A5059" t="s">
        <v>9</v>
      </c>
      <c r="B5059" t="s">
        <v>14</v>
      </c>
      <c r="C5059" t="s">
        <v>11</v>
      </c>
      <c r="D5059" t="s">
        <v>453</v>
      </c>
      <c r="E5059" s="1">
        <v>42715</v>
      </c>
      <c r="F5059" s="1" t="str">
        <f>TEXT(Sales_tbl[[#This Row],[Order Date]],"MMM")</f>
        <v>Dec</v>
      </c>
      <c r="G5059" s="1" t="str">
        <f>TEXT(Sales_tbl[[#This Row],[Order Date]],"YYY")</f>
        <v>2016</v>
      </c>
      <c r="H5059" t="s">
        <v>13</v>
      </c>
      <c r="I5059">
        <v>1</v>
      </c>
      <c r="J5059" s="4">
        <v>12.42</v>
      </c>
      <c r="K5059" s="4">
        <v>12.42</v>
      </c>
    </row>
    <row r="5060" spans="1:11" x14ac:dyDescent="0.25">
      <c r="A5060" t="s">
        <v>30</v>
      </c>
      <c r="B5060" t="s">
        <v>68</v>
      </c>
      <c r="C5060" t="s">
        <v>11</v>
      </c>
      <c r="D5060" t="s">
        <v>450</v>
      </c>
      <c r="E5060" s="1">
        <v>42715</v>
      </c>
      <c r="F5060" s="1" t="str">
        <f>TEXT(Sales_tbl[[#This Row],[Order Date]],"MMM")</f>
        <v>Dec</v>
      </c>
      <c r="G5060" s="1" t="str">
        <f>TEXT(Sales_tbl[[#This Row],[Order Date]],"YYY")</f>
        <v>2016</v>
      </c>
      <c r="H5060" t="s">
        <v>13</v>
      </c>
      <c r="I5060">
        <v>4</v>
      </c>
      <c r="J5060" s="4">
        <v>12.42</v>
      </c>
      <c r="K5060" s="4">
        <v>49.68</v>
      </c>
    </row>
    <row r="5061" spans="1:11" x14ac:dyDescent="0.25">
      <c r="A5061" t="s">
        <v>9</v>
      </c>
      <c r="B5061" t="s">
        <v>10</v>
      </c>
      <c r="C5061" t="s">
        <v>11</v>
      </c>
      <c r="D5061" t="s">
        <v>104</v>
      </c>
      <c r="E5061" s="1">
        <v>42715</v>
      </c>
      <c r="F5061" s="1" t="str">
        <f>TEXT(Sales_tbl[[#This Row],[Order Date]],"MMM")</f>
        <v>Dec</v>
      </c>
      <c r="G5061" s="1" t="str">
        <f>TEXT(Sales_tbl[[#This Row],[Order Date]],"YYY")</f>
        <v>2016</v>
      </c>
      <c r="H5061" t="s">
        <v>24</v>
      </c>
      <c r="I5061">
        <v>5</v>
      </c>
      <c r="J5061" s="4">
        <v>17.829999999999998</v>
      </c>
      <c r="K5061" s="4">
        <v>89.149999999999991</v>
      </c>
    </row>
    <row r="5062" spans="1:11" x14ac:dyDescent="0.25">
      <c r="A5062" t="s">
        <v>9</v>
      </c>
      <c r="B5062" t="s">
        <v>21</v>
      </c>
      <c r="C5062" t="s">
        <v>11</v>
      </c>
      <c r="D5062" t="s">
        <v>210</v>
      </c>
      <c r="E5062" s="1">
        <v>42715</v>
      </c>
      <c r="F5062" s="1" t="str">
        <f>TEXT(Sales_tbl[[#This Row],[Order Date]],"MMM")</f>
        <v>Dec</v>
      </c>
      <c r="G5062" s="1" t="str">
        <f>TEXT(Sales_tbl[[#This Row],[Order Date]],"YYY")</f>
        <v>2016</v>
      </c>
      <c r="H5062" t="s">
        <v>13</v>
      </c>
      <c r="I5062">
        <v>1</v>
      </c>
      <c r="J5062" s="4">
        <v>12.42</v>
      </c>
      <c r="K5062" s="4">
        <v>12.42</v>
      </c>
    </row>
    <row r="5063" spans="1:11" x14ac:dyDescent="0.25">
      <c r="A5063" t="s">
        <v>9</v>
      </c>
      <c r="B5063" t="s">
        <v>21</v>
      </c>
      <c r="C5063" t="s">
        <v>11</v>
      </c>
      <c r="D5063" t="s">
        <v>300</v>
      </c>
      <c r="E5063" s="1">
        <v>42715</v>
      </c>
      <c r="F5063" s="1" t="str">
        <f>TEXT(Sales_tbl[[#This Row],[Order Date]],"MMM")</f>
        <v>Dec</v>
      </c>
      <c r="G5063" s="1" t="str">
        <f>TEXT(Sales_tbl[[#This Row],[Order Date]],"YYY")</f>
        <v>2016</v>
      </c>
      <c r="H5063" t="s">
        <v>27</v>
      </c>
      <c r="I5063">
        <v>1</v>
      </c>
      <c r="J5063" s="4">
        <v>53.35</v>
      </c>
      <c r="K5063" s="4">
        <v>53.35</v>
      </c>
    </row>
    <row r="5064" spans="1:11" x14ac:dyDescent="0.25">
      <c r="A5064" t="s">
        <v>9</v>
      </c>
      <c r="B5064" t="s">
        <v>14</v>
      </c>
      <c r="C5064" t="s">
        <v>11</v>
      </c>
      <c r="D5064" t="s">
        <v>32</v>
      </c>
      <c r="E5064" s="1">
        <v>42715</v>
      </c>
      <c r="F5064" s="1" t="str">
        <f>TEXT(Sales_tbl[[#This Row],[Order Date]],"MMM")</f>
        <v>Dec</v>
      </c>
      <c r="G5064" s="1" t="str">
        <f>TEXT(Sales_tbl[[#This Row],[Order Date]],"YYY")</f>
        <v>2016</v>
      </c>
      <c r="H5064" t="s">
        <v>13</v>
      </c>
      <c r="I5064">
        <v>9</v>
      </c>
      <c r="J5064" s="4">
        <v>12.42</v>
      </c>
      <c r="K5064" s="4">
        <v>111.78</v>
      </c>
    </row>
    <row r="5065" spans="1:11" x14ac:dyDescent="0.25">
      <c r="A5065" t="s">
        <v>9</v>
      </c>
      <c r="B5065" t="s">
        <v>21</v>
      </c>
      <c r="C5065" t="s">
        <v>11</v>
      </c>
      <c r="D5065" t="s">
        <v>139</v>
      </c>
      <c r="E5065" s="1">
        <v>42715</v>
      </c>
      <c r="F5065" s="1" t="str">
        <f>TEXT(Sales_tbl[[#This Row],[Order Date]],"MMM")</f>
        <v>Dec</v>
      </c>
      <c r="G5065" s="1" t="str">
        <f>TEXT(Sales_tbl[[#This Row],[Order Date]],"YYY")</f>
        <v>2016</v>
      </c>
      <c r="H5065" t="s">
        <v>27</v>
      </c>
      <c r="I5065">
        <v>9</v>
      </c>
      <c r="J5065" s="4">
        <v>53.35</v>
      </c>
      <c r="K5065" s="4">
        <v>480.15000000000003</v>
      </c>
    </row>
    <row r="5066" spans="1:11" x14ac:dyDescent="0.25">
      <c r="A5066" t="s">
        <v>25</v>
      </c>
      <c r="B5066" t="s">
        <v>34</v>
      </c>
      <c r="C5066" t="s">
        <v>18</v>
      </c>
      <c r="D5066" t="s">
        <v>169</v>
      </c>
      <c r="E5066" s="1">
        <v>42715</v>
      </c>
      <c r="F5066" s="1" t="str">
        <f>TEXT(Sales_tbl[[#This Row],[Order Date]],"MMM")</f>
        <v>Dec</v>
      </c>
      <c r="G5066" s="1" t="str">
        <f>TEXT(Sales_tbl[[#This Row],[Order Date]],"YYY")</f>
        <v>2016</v>
      </c>
      <c r="H5066" t="s">
        <v>24</v>
      </c>
      <c r="I5066">
        <v>9</v>
      </c>
      <c r="J5066" s="4">
        <v>17.829999999999998</v>
      </c>
      <c r="K5066" s="4">
        <v>160.46999999999997</v>
      </c>
    </row>
    <row r="5067" spans="1:11" x14ac:dyDescent="0.25">
      <c r="A5067" t="s">
        <v>9</v>
      </c>
      <c r="B5067" t="s">
        <v>14</v>
      </c>
      <c r="C5067" t="s">
        <v>11</v>
      </c>
      <c r="D5067" t="s">
        <v>63</v>
      </c>
      <c r="E5067" s="1">
        <v>42715</v>
      </c>
      <c r="F5067" s="1" t="str">
        <f>TEXT(Sales_tbl[[#This Row],[Order Date]],"MMM")</f>
        <v>Dec</v>
      </c>
      <c r="G5067" s="1" t="str">
        <f>TEXT(Sales_tbl[[#This Row],[Order Date]],"YYY")</f>
        <v>2016</v>
      </c>
      <c r="H5067" t="s">
        <v>27</v>
      </c>
      <c r="I5067">
        <v>6</v>
      </c>
      <c r="J5067" s="4">
        <v>53.35</v>
      </c>
      <c r="K5067" s="4">
        <v>320.10000000000002</v>
      </c>
    </row>
    <row r="5068" spans="1:11" x14ac:dyDescent="0.25">
      <c r="A5068" t="s">
        <v>30</v>
      </c>
      <c r="B5068" t="s">
        <v>10</v>
      </c>
      <c r="C5068" t="s">
        <v>11</v>
      </c>
      <c r="D5068" t="s">
        <v>103</v>
      </c>
      <c r="E5068" s="1">
        <v>42715</v>
      </c>
      <c r="F5068" s="1" t="str">
        <f>TEXT(Sales_tbl[[#This Row],[Order Date]],"MMM")</f>
        <v>Dec</v>
      </c>
      <c r="G5068" s="1" t="str">
        <f>TEXT(Sales_tbl[[#This Row],[Order Date]],"YYY")</f>
        <v>2016</v>
      </c>
      <c r="H5068" t="s">
        <v>24</v>
      </c>
      <c r="I5068">
        <v>10</v>
      </c>
      <c r="J5068" s="4">
        <v>17.829999999999998</v>
      </c>
      <c r="K5068" s="4">
        <v>178.29999999999998</v>
      </c>
    </row>
    <row r="5069" spans="1:11" x14ac:dyDescent="0.25">
      <c r="A5069" t="s">
        <v>46</v>
      </c>
      <c r="B5069" t="s">
        <v>68</v>
      </c>
      <c r="C5069" t="s">
        <v>11</v>
      </c>
      <c r="D5069" t="s">
        <v>490</v>
      </c>
      <c r="E5069" s="1">
        <v>42715</v>
      </c>
      <c r="F5069" s="1" t="str">
        <f>TEXT(Sales_tbl[[#This Row],[Order Date]],"MMM")</f>
        <v>Dec</v>
      </c>
      <c r="G5069" s="1" t="str">
        <f>TEXT(Sales_tbl[[#This Row],[Order Date]],"YYY")</f>
        <v>2016</v>
      </c>
      <c r="H5069" t="s">
        <v>27</v>
      </c>
      <c r="I5069">
        <v>8</v>
      </c>
      <c r="J5069" s="4">
        <v>53.35</v>
      </c>
      <c r="K5069" s="4">
        <v>426.8</v>
      </c>
    </row>
    <row r="5070" spans="1:11" x14ac:dyDescent="0.25">
      <c r="A5070" t="s">
        <v>9</v>
      </c>
      <c r="B5070" t="s">
        <v>14</v>
      </c>
      <c r="C5070" t="s">
        <v>11</v>
      </c>
      <c r="D5070" t="s">
        <v>379</v>
      </c>
      <c r="E5070" s="1">
        <v>42715</v>
      </c>
      <c r="F5070" s="1" t="str">
        <f>TEXT(Sales_tbl[[#This Row],[Order Date]],"MMM")</f>
        <v>Dec</v>
      </c>
      <c r="G5070" s="1" t="str">
        <f>TEXT(Sales_tbl[[#This Row],[Order Date]],"YYY")</f>
        <v>2016</v>
      </c>
      <c r="H5070" t="s">
        <v>13</v>
      </c>
      <c r="I5070">
        <v>7</v>
      </c>
      <c r="J5070" s="4">
        <v>12.42</v>
      </c>
      <c r="K5070" s="4">
        <v>86.94</v>
      </c>
    </row>
    <row r="5071" spans="1:11" x14ac:dyDescent="0.25">
      <c r="A5071" t="s">
        <v>46</v>
      </c>
      <c r="B5071" t="s">
        <v>10</v>
      </c>
      <c r="C5071" t="s">
        <v>11</v>
      </c>
      <c r="D5071" t="s">
        <v>435</v>
      </c>
      <c r="E5071" s="1">
        <v>42715</v>
      </c>
      <c r="F5071" s="1" t="str">
        <f>TEXT(Sales_tbl[[#This Row],[Order Date]],"MMM")</f>
        <v>Dec</v>
      </c>
      <c r="G5071" s="1" t="str">
        <f>TEXT(Sales_tbl[[#This Row],[Order Date]],"YYY")</f>
        <v>2016</v>
      </c>
      <c r="H5071" t="s">
        <v>13</v>
      </c>
      <c r="I5071">
        <v>5</v>
      </c>
      <c r="J5071" s="4">
        <v>12.42</v>
      </c>
      <c r="K5071" s="4">
        <v>62.1</v>
      </c>
    </row>
    <row r="5072" spans="1:11" x14ac:dyDescent="0.25">
      <c r="A5072" t="s">
        <v>9</v>
      </c>
      <c r="B5072" t="s">
        <v>10</v>
      </c>
      <c r="C5072" t="s">
        <v>11</v>
      </c>
      <c r="D5072" t="s">
        <v>112</v>
      </c>
      <c r="E5072" s="1">
        <v>42715</v>
      </c>
      <c r="F5072" s="1" t="str">
        <f>TEXT(Sales_tbl[[#This Row],[Order Date]],"MMM")</f>
        <v>Dec</v>
      </c>
      <c r="G5072" s="1" t="str">
        <f>TEXT(Sales_tbl[[#This Row],[Order Date]],"YYY")</f>
        <v>2016</v>
      </c>
      <c r="H5072" t="s">
        <v>27</v>
      </c>
      <c r="I5072">
        <v>8</v>
      </c>
      <c r="J5072" s="4">
        <v>53.35</v>
      </c>
      <c r="K5072" s="4">
        <v>426.8</v>
      </c>
    </row>
    <row r="5073" spans="1:11" x14ac:dyDescent="0.25">
      <c r="A5073" t="s">
        <v>25</v>
      </c>
      <c r="B5073" t="s">
        <v>17</v>
      </c>
      <c r="C5073" t="s">
        <v>18</v>
      </c>
      <c r="D5073" t="s">
        <v>388</v>
      </c>
      <c r="E5073" s="1">
        <v>42716</v>
      </c>
      <c r="F5073" s="1" t="str">
        <f>TEXT(Sales_tbl[[#This Row],[Order Date]],"MMM")</f>
        <v>Dec</v>
      </c>
      <c r="G5073" s="1" t="str">
        <f>TEXT(Sales_tbl[[#This Row],[Order Date]],"YYY")</f>
        <v>2016</v>
      </c>
      <c r="H5073" t="s">
        <v>13</v>
      </c>
      <c r="I5073">
        <v>6</v>
      </c>
      <c r="J5073" s="4">
        <v>12.42</v>
      </c>
      <c r="K5073" s="4">
        <v>74.52</v>
      </c>
    </row>
    <row r="5074" spans="1:11" x14ac:dyDescent="0.25">
      <c r="A5074" t="s">
        <v>9</v>
      </c>
      <c r="B5074" t="s">
        <v>10</v>
      </c>
      <c r="C5074" t="s">
        <v>11</v>
      </c>
      <c r="D5074" t="s">
        <v>194</v>
      </c>
      <c r="E5074" s="1">
        <v>42716</v>
      </c>
      <c r="F5074" s="1" t="str">
        <f>TEXT(Sales_tbl[[#This Row],[Order Date]],"MMM")</f>
        <v>Dec</v>
      </c>
      <c r="G5074" s="1" t="str">
        <f>TEXT(Sales_tbl[[#This Row],[Order Date]],"YYY")</f>
        <v>2016</v>
      </c>
      <c r="H5074" t="s">
        <v>13</v>
      </c>
      <c r="I5074">
        <v>4</v>
      </c>
      <c r="J5074" s="4">
        <v>12.42</v>
      </c>
      <c r="K5074" s="4">
        <v>49.68</v>
      </c>
    </row>
    <row r="5075" spans="1:11" x14ac:dyDescent="0.25">
      <c r="A5075" t="s">
        <v>9</v>
      </c>
      <c r="B5075" t="s">
        <v>14</v>
      </c>
      <c r="C5075" t="s">
        <v>11</v>
      </c>
      <c r="D5075" t="s">
        <v>356</v>
      </c>
      <c r="E5075" s="1">
        <v>42716</v>
      </c>
      <c r="F5075" s="1" t="str">
        <f>TEXT(Sales_tbl[[#This Row],[Order Date]],"MMM")</f>
        <v>Dec</v>
      </c>
      <c r="G5075" s="1" t="str">
        <f>TEXT(Sales_tbl[[#This Row],[Order Date]],"YYY")</f>
        <v>2016</v>
      </c>
      <c r="H5075" t="s">
        <v>27</v>
      </c>
      <c r="I5075">
        <v>1</v>
      </c>
      <c r="J5075" s="4">
        <v>53.35</v>
      </c>
      <c r="K5075" s="4">
        <v>53.35</v>
      </c>
    </row>
    <row r="5076" spans="1:11" x14ac:dyDescent="0.25">
      <c r="A5076" t="s">
        <v>25</v>
      </c>
      <c r="B5076" t="s">
        <v>34</v>
      </c>
      <c r="C5076" t="s">
        <v>18</v>
      </c>
      <c r="D5076" t="s">
        <v>157</v>
      </c>
      <c r="E5076" s="1">
        <v>42716</v>
      </c>
      <c r="F5076" s="1" t="str">
        <f>TEXT(Sales_tbl[[#This Row],[Order Date]],"MMM")</f>
        <v>Dec</v>
      </c>
      <c r="G5076" s="1" t="str">
        <f>TEXT(Sales_tbl[[#This Row],[Order Date]],"YYY")</f>
        <v>2016</v>
      </c>
      <c r="H5076" t="s">
        <v>13</v>
      </c>
      <c r="I5076">
        <v>8</v>
      </c>
      <c r="J5076" s="4">
        <v>12.42</v>
      </c>
      <c r="K5076" s="4">
        <v>99.36</v>
      </c>
    </row>
    <row r="5077" spans="1:11" x14ac:dyDescent="0.25">
      <c r="A5077" t="s">
        <v>16</v>
      </c>
      <c r="B5077" t="s">
        <v>17</v>
      </c>
      <c r="C5077" t="s">
        <v>18</v>
      </c>
      <c r="D5077" t="s">
        <v>388</v>
      </c>
      <c r="E5077" s="1">
        <v>42716</v>
      </c>
      <c r="F5077" s="1" t="str">
        <f>TEXT(Sales_tbl[[#This Row],[Order Date]],"MMM")</f>
        <v>Dec</v>
      </c>
      <c r="G5077" s="1" t="str">
        <f>TEXT(Sales_tbl[[#This Row],[Order Date]],"YYY")</f>
        <v>2016</v>
      </c>
      <c r="H5077" t="s">
        <v>27</v>
      </c>
      <c r="I5077">
        <v>1</v>
      </c>
      <c r="J5077" s="4">
        <v>53.35</v>
      </c>
      <c r="K5077" s="4">
        <v>53.35</v>
      </c>
    </row>
    <row r="5078" spans="1:11" x14ac:dyDescent="0.25">
      <c r="A5078" t="s">
        <v>46</v>
      </c>
      <c r="B5078" t="s">
        <v>10</v>
      </c>
      <c r="C5078" t="s">
        <v>11</v>
      </c>
      <c r="D5078" t="s">
        <v>382</v>
      </c>
      <c r="E5078" s="1">
        <v>42716</v>
      </c>
      <c r="F5078" s="1" t="str">
        <f>TEXT(Sales_tbl[[#This Row],[Order Date]],"MMM")</f>
        <v>Dec</v>
      </c>
      <c r="G5078" s="1" t="str">
        <f>TEXT(Sales_tbl[[#This Row],[Order Date]],"YYY")</f>
        <v>2016</v>
      </c>
      <c r="H5078" t="s">
        <v>24</v>
      </c>
      <c r="I5078">
        <v>8</v>
      </c>
      <c r="J5078" s="4">
        <v>17.829999999999998</v>
      </c>
      <c r="K5078" s="4">
        <v>142.63999999999999</v>
      </c>
    </row>
    <row r="5079" spans="1:11" x14ac:dyDescent="0.25">
      <c r="A5079" t="s">
        <v>9</v>
      </c>
      <c r="B5079" t="s">
        <v>10</v>
      </c>
      <c r="C5079" t="s">
        <v>11</v>
      </c>
      <c r="D5079" t="s">
        <v>355</v>
      </c>
      <c r="E5079" s="1">
        <v>42716</v>
      </c>
      <c r="F5079" s="1" t="str">
        <f>TEXT(Sales_tbl[[#This Row],[Order Date]],"MMM")</f>
        <v>Dec</v>
      </c>
      <c r="G5079" s="1" t="str">
        <f>TEXT(Sales_tbl[[#This Row],[Order Date]],"YYY")</f>
        <v>2016</v>
      </c>
      <c r="H5079" t="s">
        <v>13</v>
      </c>
      <c r="I5079">
        <v>7</v>
      </c>
      <c r="J5079" s="4">
        <v>12.42</v>
      </c>
      <c r="K5079" s="4">
        <v>86.94</v>
      </c>
    </row>
    <row r="5080" spans="1:11" x14ac:dyDescent="0.25">
      <c r="A5080" t="s">
        <v>25</v>
      </c>
      <c r="B5080" t="s">
        <v>52</v>
      </c>
      <c r="C5080" t="s">
        <v>18</v>
      </c>
      <c r="D5080" t="s">
        <v>319</v>
      </c>
      <c r="E5080" s="1">
        <v>42716</v>
      </c>
      <c r="F5080" s="1" t="str">
        <f>TEXT(Sales_tbl[[#This Row],[Order Date]],"MMM")</f>
        <v>Dec</v>
      </c>
      <c r="G5080" s="1" t="str">
        <f>TEXT(Sales_tbl[[#This Row],[Order Date]],"YYY")</f>
        <v>2016</v>
      </c>
      <c r="H5080" t="s">
        <v>20</v>
      </c>
      <c r="I5080">
        <v>4</v>
      </c>
      <c r="J5080" s="4">
        <v>16.32</v>
      </c>
      <c r="K5080" s="4">
        <v>65.28</v>
      </c>
    </row>
    <row r="5081" spans="1:11" x14ac:dyDescent="0.25">
      <c r="A5081" t="s">
        <v>9</v>
      </c>
      <c r="B5081" t="s">
        <v>14</v>
      </c>
      <c r="C5081" t="s">
        <v>11</v>
      </c>
      <c r="D5081" t="s">
        <v>470</v>
      </c>
      <c r="E5081" s="1">
        <v>42716</v>
      </c>
      <c r="F5081" s="1" t="str">
        <f>TEXT(Sales_tbl[[#This Row],[Order Date]],"MMM")</f>
        <v>Dec</v>
      </c>
      <c r="G5081" s="1" t="str">
        <f>TEXT(Sales_tbl[[#This Row],[Order Date]],"YYY")</f>
        <v>2016</v>
      </c>
      <c r="H5081" t="s">
        <v>20</v>
      </c>
      <c r="I5081">
        <v>5</v>
      </c>
      <c r="J5081" s="4">
        <v>16.32</v>
      </c>
      <c r="K5081" s="4">
        <v>81.599999999999994</v>
      </c>
    </row>
    <row r="5082" spans="1:11" x14ac:dyDescent="0.25">
      <c r="A5082" t="s">
        <v>9</v>
      </c>
      <c r="B5082" t="s">
        <v>10</v>
      </c>
      <c r="C5082" t="s">
        <v>11</v>
      </c>
      <c r="D5082" t="s">
        <v>112</v>
      </c>
      <c r="E5082" s="1">
        <v>42716</v>
      </c>
      <c r="F5082" s="1" t="str">
        <f>TEXT(Sales_tbl[[#This Row],[Order Date]],"MMM")</f>
        <v>Dec</v>
      </c>
      <c r="G5082" s="1" t="str">
        <f>TEXT(Sales_tbl[[#This Row],[Order Date]],"YYY")</f>
        <v>2016</v>
      </c>
      <c r="H5082" t="s">
        <v>27</v>
      </c>
      <c r="I5082">
        <v>9</v>
      </c>
      <c r="J5082" s="4">
        <v>53.35</v>
      </c>
      <c r="K5082" s="4">
        <v>480.15000000000003</v>
      </c>
    </row>
    <row r="5083" spans="1:11" x14ac:dyDescent="0.25">
      <c r="A5083" t="s">
        <v>9</v>
      </c>
      <c r="B5083" t="s">
        <v>14</v>
      </c>
      <c r="C5083" t="s">
        <v>11</v>
      </c>
      <c r="D5083" t="s">
        <v>512</v>
      </c>
      <c r="E5083" s="1">
        <v>42716</v>
      </c>
      <c r="F5083" s="1" t="str">
        <f>TEXT(Sales_tbl[[#This Row],[Order Date]],"MMM")</f>
        <v>Dec</v>
      </c>
      <c r="G5083" s="1" t="str">
        <f>TEXT(Sales_tbl[[#This Row],[Order Date]],"YYY")</f>
        <v>2016</v>
      </c>
      <c r="H5083" t="s">
        <v>24</v>
      </c>
      <c r="I5083">
        <v>2</v>
      </c>
      <c r="J5083" s="4">
        <v>17.829999999999998</v>
      </c>
      <c r="K5083" s="4">
        <v>35.659999999999997</v>
      </c>
    </row>
    <row r="5084" spans="1:11" x14ac:dyDescent="0.25">
      <c r="A5084" t="s">
        <v>46</v>
      </c>
      <c r="B5084" t="s">
        <v>21</v>
      </c>
      <c r="C5084" t="s">
        <v>11</v>
      </c>
      <c r="D5084" t="s">
        <v>444</v>
      </c>
      <c r="E5084" s="1">
        <v>42716</v>
      </c>
      <c r="F5084" s="1" t="str">
        <f>TEXT(Sales_tbl[[#This Row],[Order Date]],"MMM")</f>
        <v>Dec</v>
      </c>
      <c r="G5084" s="1" t="str">
        <f>TEXT(Sales_tbl[[#This Row],[Order Date]],"YYY")</f>
        <v>2016</v>
      </c>
      <c r="H5084" t="s">
        <v>13</v>
      </c>
      <c r="I5084">
        <v>10</v>
      </c>
      <c r="J5084" s="4">
        <v>12.42</v>
      </c>
      <c r="K5084" s="4">
        <v>124.2</v>
      </c>
    </row>
    <row r="5085" spans="1:11" x14ac:dyDescent="0.25">
      <c r="A5085" t="s">
        <v>46</v>
      </c>
      <c r="B5085" t="s">
        <v>14</v>
      </c>
      <c r="C5085" t="s">
        <v>11</v>
      </c>
      <c r="D5085" t="s">
        <v>454</v>
      </c>
      <c r="E5085" s="1">
        <v>42716</v>
      </c>
      <c r="F5085" s="1" t="str">
        <f>TEXT(Sales_tbl[[#This Row],[Order Date]],"MMM")</f>
        <v>Dec</v>
      </c>
      <c r="G5085" s="1" t="str">
        <f>TEXT(Sales_tbl[[#This Row],[Order Date]],"YYY")</f>
        <v>2016</v>
      </c>
      <c r="H5085" t="s">
        <v>27</v>
      </c>
      <c r="I5085">
        <v>5</v>
      </c>
      <c r="J5085" s="4">
        <v>53.35</v>
      </c>
      <c r="K5085" s="4">
        <v>266.75</v>
      </c>
    </row>
    <row r="5086" spans="1:11" x14ac:dyDescent="0.25">
      <c r="A5086" t="s">
        <v>25</v>
      </c>
      <c r="B5086" t="s">
        <v>52</v>
      </c>
      <c r="C5086" t="s">
        <v>18</v>
      </c>
      <c r="D5086" t="s">
        <v>292</v>
      </c>
      <c r="E5086" s="1">
        <v>42716</v>
      </c>
      <c r="F5086" s="1" t="str">
        <f>TEXT(Sales_tbl[[#This Row],[Order Date]],"MMM")</f>
        <v>Dec</v>
      </c>
      <c r="G5086" s="1" t="str">
        <f>TEXT(Sales_tbl[[#This Row],[Order Date]],"YYY")</f>
        <v>2016</v>
      </c>
      <c r="H5086" t="s">
        <v>20</v>
      </c>
      <c r="I5086">
        <v>2</v>
      </c>
      <c r="J5086" s="4">
        <v>16.32</v>
      </c>
      <c r="K5086" s="4">
        <v>32.64</v>
      </c>
    </row>
    <row r="5087" spans="1:11" x14ac:dyDescent="0.25">
      <c r="A5087" t="s">
        <v>9</v>
      </c>
      <c r="B5087" t="s">
        <v>10</v>
      </c>
      <c r="C5087" t="s">
        <v>11</v>
      </c>
      <c r="D5087" t="s">
        <v>285</v>
      </c>
      <c r="E5087" s="1">
        <v>42716</v>
      </c>
      <c r="F5087" s="1" t="str">
        <f>TEXT(Sales_tbl[[#This Row],[Order Date]],"MMM")</f>
        <v>Dec</v>
      </c>
      <c r="G5087" s="1" t="str">
        <f>TEXT(Sales_tbl[[#This Row],[Order Date]],"YYY")</f>
        <v>2016</v>
      </c>
      <c r="H5087" t="s">
        <v>20</v>
      </c>
      <c r="I5087">
        <v>4</v>
      </c>
      <c r="J5087" s="4">
        <v>16.32</v>
      </c>
      <c r="K5087" s="4">
        <v>65.28</v>
      </c>
    </row>
    <row r="5088" spans="1:11" x14ac:dyDescent="0.25">
      <c r="A5088" t="s">
        <v>30</v>
      </c>
      <c r="B5088" t="s">
        <v>21</v>
      </c>
      <c r="C5088" t="s">
        <v>11</v>
      </c>
      <c r="D5088" t="s">
        <v>298</v>
      </c>
      <c r="E5088" s="1">
        <v>42716</v>
      </c>
      <c r="F5088" s="1" t="str">
        <f>TEXT(Sales_tbl[[#This Row],[Order Date]],"MMM")</f>
        <v>Dec</v>
      </c>
      <c r="G5088" s="1" t="str">
        <f>TEXT(Sales_tbl[[#This Row],[Order Date]],"YYY")</f>
        <v>2016</v>
      </c>
      <c r="H5088" t="s">
        <v>13</v>
      </c>
      <c r="I5088">
        <v>4</v>
      </c>
      <c r="J5088" s="4">
        <v>12.42</v>
      </c>
      <c r="K5088" s="4">
        <v>49.68</v>
      </c>
    </row>
    <row r="5089" spans="1:11" x14ac:dyDescent="0.25">
      <c r="A5089" t="s">
        <v>16</v>
      </c>
      <c r="B5089" t="s">
        <v>17</v>
      </c>
      <c r="C5089" t="s">
        <v>18</v>
      </c>
      <c r="D5089" t="s">
        <v>262</v>
      </c>
      <c r="E5089" s="1">
        <v>42716</v>
      </c>
      <c r="F5089" s="1" t="str">
        <f>TEXT(Sales_tbl[[#This Row],[Order Date]],"MMM")</f>
        <v>Dec</v>
      </c>
      <c r="G5089" s="1" t="str">
        <f>TEXT(Sales_tbl[[#This Row],[Order Date]],"YYY")</f>
        <v>2016</v>
      </c>
      <c r="H5089" t="s">
        <v>27</v>
      </c>
      <c r="I5089">
        <v>9</v>
      </c>
      <c r="J5089" s="4">
        <v>53.35</v>
      </c>
      <c r="K5089" s="4">
        <v>480.15000000000003</v>
      </c>
    </row>
    <row r="5090" spans="1:11" x14ac:dyDescent="0.25">
      <c r="A5090" t="s">
        <v>16</v>
      </c>
      <c r="B5090" t="s">
        <v>52</v>
      </c>
      <c r="C5090" t="s">
        <v>18</v>
      </c>
      <c r="D5090" t="s">
        <v>204</v>
      </c>
      <c r="E5090" s="1">
        <v>42716</v>
      </c>
      <c r="F5090" s="1" t="str">
        <f>TEXT(Sales_tbl[[#This Row],[Order Date]],"MMM")</f>
        <v>Dec</v>
      </c>
      <c r="G5090" s="1" t="str">
        <f>TEXT(Sales_tbl[[#This Row],[Order Date]],"YYY")</f>
        <v>2016</v>
      </c>
      <c r="H5090" t="s">
        <v>24</v>
      </c>
      <c r="I5090">
        <v>1</v>
      </c>
      <c r="J5090" s="4">
        <v>17.829999999999998</v>
      </c>
      <c r="K5090" s="4">
        <v>17.829999999999998</v>
      </c>
    </row>
    <row r="5091" spans="1:11" x14ac:dyDescent="0.25">
      <c r="A5091" t="s">
        <v>30</v>
      </c>
      <c r="B5091" t="s">
        <v>10</v>
      </c>
      <c r="C5091" t="s">
        <v>11</v>
      </c>
      <c r="D5091" t="s">
        <v>370</v>
      </c>
      <c r="E5091" s="1">
        <v>42716</v>
      </c>
      <c r="F5091" s="1" t="str">
        <f>TEXT(Sales_tbl[[#This Row],[Order Date]],"MMM")</f>
        <v>Dec</v>
      </c>
      <c r="G5091" s="1" t="str">
        <f>TEXT(Sales_tbl[[#This Row],[Order Date]],"YYY")</f>
        <v>2016</v>
      </c>
      <c r="H5091" t="s">
        <v>13</v>
      </c>
      <c r="I5091">
        <v>9</v>
      </c>
      <c r="J5091" s="4">
        <v>12.42</v>
      </c>
      <c r="K5091" s="4">
        <v>111.78</v>
      </c>
    </row>
    <row r="5092" spans="1:11" x14ac:dyDescent="0.25">
      <c r="A5092" t="s">
        <v>46</v>
      </c>
      <c r="B5092" t="s">
        <v>10</v>
      </c>
      <c r="C5092" t="s">
        <v>11</v>
      </c>
      <c r="D5092" t="s">
        <v>219</v>
      </c>
      <c r="E5092" s="1">
        <v>42716</v>
      </c>
      <c r="F5092" s="1" t="str">
        <f>TEXT(Sales_tbl[[#This Row],[Order Date]],"MMM")</f>
        <v>Dec</v>
      </c>
      <c r="G5092" s="1" t="str">
        <f>TEXT(Sales_tbl[[#This Row],[Order Date]],"YYY")</f>
        <v>2016</v>
      </c>
      <c r="H5092" t="s">
        <v>13</v>
      </c>
      <c r="I5092">
        <v>4</v>
      </c>
      <c r="J5092" s="4">
        <v>12.42</v>
      </c>
      <c r="K5092" s="4">
        <v>49.68</v>
      </c>
    </row>
    <row r="5093" spans="1:11" x14ac:dyDescent="0.25">
      <c r="A5093" t="s">
        <v>9</v>
      </c>
      <c r="B5093" t="s">
        <v>10</v>
      </c>
      <c r="C5093" t="s">
        <v>11</v>
      </c>
      <c r="D5093" t="s">
        <v>472</v>
      </c>
      <c r="E5093" s="1">
        <v>42716</v>
      </c>
      <c r="F5093" s="1" t="str">
        <f>TEXT(Sales_tbl[[#This Row],[Order Date]],"MMM")</f>
        <v>Dec</v>
      </c>
      <c r="G5093" s="1" t="str">
        <f>TEXT(Sales_tbl[[#This Row],[Order Date]],"YYY")</f>
        <v>2016</v>
      </c>
      <c r="H5093" t="s">
        <v>13</v>
      </c>
      <c r="I5093">
        <v>10</v>
      </c>
      <c r="J5093" s="4">
        <v>12.42</v>
      </c>
      <c r="K5093" s="4">
        <v>124.2</v>
      </c>
    </row>
    <row r="5094" spans="1:11" x14ac:dyDescent="0.25">
      <c r="A5094" t="s">
        <v>25</v>
      </c>
      <c r="B5094" t="s">
        <v>17</v>
      </c>
      <c r="C5094" t="s">
        <v>18</v>
      </c>
      <c r="D5094" t="s">
        <v>338</v>
      </c>
      <c r="E5094" s="1">
        <v>42716</v>
      </c>
      <c r="F5094" s="1" t="str">
        <f>TEXT(Sales_tbl[[#This Row],[Order Date]],"MMM")</f>
        <v>Dec</v>
      </c>
      <c r="G5094" s="1" t="str">
        <f>TEXT(Sales_tbl[[#This Row],[Order Date]],"YYY")</f>
        <v>2016</v>
      </c>
      <c r="H5094" t="s">
        <v>27</v>
      </c>
      <c r="I5094">
        <v>4</v>
      </c>
      <c r="J5094" s="4">
        <v>53.35</v>
      </c>
      <c r="K5094" s="4">
        <v>213.4</v>
      </c>
    </row>
    <row r="5095" spans="1:11" x14ac:dyDescent="0.25">
      <c r="A5095" t="s">
        <v>16</v>
      </c>
      <c r="B5095" t="s">
        <v>52</v>
      </c>
      <c r="C5095" t="s">
        <v>18</v>
      </c>
      <c r="D5095" t="s">
        <v>243</v>
      </c>
      <c r="E5095" s="1">
        <v>42716</v>
      </c>
      <c r="F5095" s="1" t="str">
        <f>TEXT(Sales_tbl[[#This Row],[Order Date]],"MMM")</f>
        <v>Dec</v>
      </c>
      <c r="G5095" s="1" t="str">
        <f>TEXT(Sales_tbl[[#This Row],[Order Date]],"YYY")</f>
        <v>2016</v>
      </c>
      <c r="H5095" t="s">
        <v>27</v>
      </c>
      <c r="I5095">
        <v>8</v>
      </c>
      <c r="J5095" s="4">
        <v>53.35</v>
      </c>
      <c r="K5095" s="4">
        <v>426.8</v>
      </c>
    </row>
    <row r="5096" spans="1:11" x14ac:dyDescent="0.25">
      <c r="A5096" t="s">
        <v>30</v>
      </c>
      <c r="B5096" t="s">
        <v>21</v>
      </c>
      <c r="C5096" t="s">
        <v>11</v>
      </c>
      <c r="D5096" t="s">
        <v>190</v>
      </c>
      <c r="E5096" s="1">
        <v>42716</v>
      </c>
      <c r="F5096" s="1" t="str">
        <f>TEXT(Sales_tbl[[#This Row],[Order Date]],"MMM")</f>
        <v>Dec</v>
      </c>
      <c r="G5096" s="1" t="str">
        <f>TEXT(Sales_tbl[[#This Row],[Order Date]],"YYY")</f>
        <v>2016</v>
      </c>
      <c r="H5096" t="s">
        <v>27</v>
      </c>
      <c r="I5096">
        <v>7</v>
      </c>
      <c r="J5096" s="4">
        <v>53.35</v>
      </c>
      <c r="K5096" s="4">
        <v>373.45</v>
      </c>
    </row>
    <row r="5097" spans="1:11" x14ac:dyDescent="0.25">
      <c r="A5097" t="s">
        <v>16</v>
      </c>
      <c r="B5097" t="s">
        <v>122</v>
      </c>
      <c r="C5097" t="s">
        <v>18</v>
      </c>
      <c r="D5097" t="s">
        <v>443</v>
      </c>
      <c r="E5097" s="1">
        <v>42716</v>
      </c>
      <c r="F5097" s="1" t="str">
        <f>TEXT(Sales_tbl[[#This Row],[Order Date]],"MMM")</f>
        <v>Dec</v>
      </c>
      <c r="G5097" s="1" t="str">
        <f>TEXT(Sales_tbl[[#This Row],[Order Date]],"YYY")</f>
        <v>2016</v>
      </c>
      <c r="H5097" t="s">
        <v>27</v>
      </c>
      <c r="I5097">
        <v>3</v>
      </c>
      <c r="J5097" s="4">
        <v>53.35</v>
      </c>
      <c r="K5097" s="4">
        <v>160.05000000000001</v>
      </c>
    </row>
    <row r="5098" spans="1:11" x14ac:dyDescent="0.25">
      <c r="A5098" t="s">
        <v>16</v>
      </c>
      <c r="B5098" t="s">
        <v>122</v>
      </c>
      <c r="C5098" t="s">
        <v>18</v>
      </c>
      <c r="D5098" t="s">
        <v>288</v>
      </c>
      <c r="E5098" s="1">
        <v>42716</v>
      </c>
      <c r="F5098" s="1" t="str">
        <f>TEXT(Sales_tbl[[#This Row],[Order Date]],"MMM")</f>
        <v>Dec</v>
      </c>
      <c r="G5098" s="1" t="str">
        <f>TEXT(Sales_tbl[[#This Row],[Order Date]],"YYY")</f>
        <v>2016</v>
      </c>
      <c r="H5098" t="s">
        <v>24</v>
      </c>
      <c r="I5098">
        <v>4</v>
      </c>
      <c r="J5098" s="4">
        <v>17.829999999999998</v>
      </c>
      <c r="K5098" s="4">
        <v>71.319999999999993</v>
      </c>
    </row>
    <row r="5099" spans="1:11" x14ac:dyDescent="0.25">
      <c r="A5099" t="s">
        <v>16</v>
      </c>
      <c r="B5099" t="s">
        <v>52</v>
      </c>
      <c r="C5099" t="s">
        <v>18</v>
      </c>
      <c r="D5099" t="s">
        <v>465</v>
      </c>
      <c r="E5099" s="1">
        <v>42716</v>
      </c>
      <c r="F5099" s="1" t="str">
        <f>TEXT(Sales_tbl[[#This Row],[Order Date]],"MMM")</f>
        <v>Dec</v>
      </c>
      <c r="G5099" s="1" t="str">
        <f>TEXT(Sales_tbl[[#This Row],[Order Date]],"YYY")</f>
        <v>2016</v>
      </c>
      <c r="H5099" t="s">
        <v>27</v>
      </c>
      <c r="I5099">
        <v>8</v>
      </c>
      <c r="J5099" s="4">
        <v>53.35</v>
      </c>
      <c r="K5099" s="4">
        <v>426.8</v>
      </c>
    </row>
    <row r="5100" spans="1:11" x14ac:dyDescent="0.25">
      <c r="A5100" t="s">
        <v>25</v>
      </c>
      <c r="B5100" t="s">
        <v>34</v>
      </c>
      <c r="C5100" t="s">
        <v>18</v>
      </c>
      <c r="D5100" t="s">
        <v>317</v>
      </c>
      <c r="E5100" s="1">
        <v>42716</v>
      </c>
      <c r="F5100" s="1" t="str">
        <f>TEXT(Sales_tbl[[#This Row],[Order Date]],"MMM")</f>
        <v>Dec</v>
      </c>
      <c r="G5100" s="1" t="str">
        <f>TEXT(Sales_tbl[[#This Row],[Order Date]],"YYY")</f>
        <v>2016</v>
      </c>
      <c r="H5100" t="s">
        <v>20</v>
      </c>
      <c r="I5100">
        <v>4</v>
      </c>
      <c r="J5100" s="4">
        <v>16.32</v>
      </c>
      <c r="K5100" s="4">
        <v>65.28</v>
      </c>
    </row>
    <row r="5101" spans="1:11" x14ac:dyDescent="0.25">
      <c r="A5101" t="s">
        <v>9</v>
      </c>
      <c r="B5101" t="s">
        <v>10</v>
      </c>
      <c r="C5101" t="s">
        <v>11</v>
      </c>
      <c r="D5101" t="s">
        <v>172</v>
      </c>
      <c r="E5101" s="1">
        <v>42716</v>
      </c>
      <c r="F5101" s="1" t="str">
        <f>TEXT(Sales_tbl[[#This Row],[Order Date]],"MMM")</f>
        <v>Dec</v>
      </c>
      <c r="G5101" s="1" t="str">
        <f>TEXT(Sales_tbl[[#This Row],[Order Date]],"YYY")</f>
        <v>2016</v>
      </c>
      <c r="H5101" t="s">
        <v>27</v>
      </c>
      <c r="I5101">
        <v>7</v>
      </c>
      <c r="J5101" s="4">
        <v>53.35</v>
      </c>
      <c r="K5101" s="4">
        <v>373.45</v>
      </c>
    </row>
    <row r="5102" spans="1:11" x14ac:dyDescent="0.25">
      <c r="A5102" t="s">
        <v>25</v>
      </c>
      <c r="B5102" t="s">
        <v>52</v>
      </c>
      <c r="C5102" t="s">
        <v>18</v>
      </c>
      <c r="D5102" t="s">
        <v>151</v>
      </c>
      <c r="E5102" s="1">
        <v>42716</v>
      </c>
      <c r="F5102" s="1" t="str">
        <f>TEXT(Sales_tbl[[#This Row],[Order Date]],"MMM")</f>
        <v>Dec</v>
      </c>
      <c r="G5102" s="1" t="str">
        <f>TEXT(Sales_tbl[[#This Row],[Order Date]],"YYY")</f>
        <v>2016</v>
      </c>
      <c r="H5102" t="s">
        <v>24</v>
      </c>
      <c r="I5102">
        <v>5</v>
      </c>
      <c r="J5102" s="4">
        <v>17.829999999999998</v>
      </c>
      <c r="K5102" s="4">
        <v>89.149999999999991</v>
      </c>
    </row>
    <row r="5103" spans="1:11" x14ac:dyDescent="0.25">
      <c r="A5103" t="s">
        <v>9</v>
      </c>
      <c r="B5103" t="s">
        <v>10</v>
      </c>
      <c r="C5103" t="s">
        <v>11</v>
      </c>
      <c r="D5103" t="s">
        <v>533</v>
      </c>
      <c r="E5103" s="1">
        <v>42716</v>
      </c>
      <c r="F5103" s="1" t="str">
        <f>TEXT(Sales_tbl[[#This Row],[Order Date]],"MMM")</f>
        <v>Dec</v>
      </c>
      <c r="G5103" s="1" t="str">
        <f>TEXT(Sales_tbl[[#This Row],[Order Date]],"YYY")</f>
        <v>2016</v>
      </c>
      <c r="H5103" t="s">
        <v>20</v>
      </c>
      <c r="I5103">
        <v>2</v>
      </c>
      <c r="J5103" s="4">
        <v>16.32</v>
      </c>
      <c r="K5103" s="4">
        <v>32.64</v>
      </c>
    </row>
    <row r="5104" spans="1:11" x14ac:dyDescent="0.25">
      <c r="A5104" t="s">
        <v>46</v>
      </c>
      <c r="B5104" t="s">
        <v>10</v>
      </c>
      <c r="C5104" t="s">
        <v>11</v>
      </c>
      <c r="D5104" t="s">
        <v>266</v>
      </c>
      <c r="E5104" s="1">
        <v>42716</v>
      </c>
      <c r="F5104" s="1" t="str">
        <f>TEXT(Sales_tbl[[#This Row],[Order Date]],"MMM")</f>
        <v>Dec</v>
      </c>
      <c r="G5104" s="1" t="str">
        <f>TEXT(Sales_tbl[[#This Row],[Order Date]],"YYY")</f>
        <v>2016</v>
      </c>
      <c r="H5104" t="s">
        <v>13</v>
      </c>
      <c r="I5104">
        <v>2</v>
      </c>
      <c r="J5104" s="4">
        <v>12.42</v>
      </c>
      <c r="K5104" s="4">
        <v>24.84</v>
      </c>
    </row>
    <row r="5105" spans="1:11" x14ac:dyDescent="0.25">
      <c r="A5105" t="s">
        <v>9</v>
      </c>
      <c r="B5105" t="s">
        <v>21</v>
      </c>
      <c r="C5105" t="s">
        <v>11</v>
      </c>
      <c r="D5105" t="s">
        <v>96</v>
      </c>
      <c r="E5105" s="1">
        <v>42716</v>
      </c>
      <c r="F5105" s="1" t="str">
        <f>TEXT(Sales_tbl[[#This Row],[Order Date]],"MMM")</f>
        <v>Dec</v>
      </c>
      <c r="G5105" s="1" t="str">
        <f>TEXT(Sales_tbl[[#This Row],[Order Date]],"YYY")</f>
        <v>2016</v>
      </c>
      <c r="H5105" t="s">
        <v>27</v>
      </c>
      <c r="I5105">
        <v>5</v>
      </c>
      <c r="J5105" s="4">
        <v>53.35</v>
      </c>
      <c r="K5105" s="4">
        <v>266.75</v>
      </c>
    </row>
    <row r="5106" spans="1:11" x14ac:dyDescent="0.25">
      <c r="A5106" t="s">
        <v>16</v>
      </c>
      <c r="B5106" t="s">
        <v>52</v>
      </c>
      <c r="C5106" t="s">
        <v>18</v>
      </c>
      <c r="D5106" t="s">
        <v>187</v>
      </c>
      <c r="E5106" s="1">
        <v>42716</v>
      </c>
      <c r="F5106" s="1" t="str">
        <f>TEXT(Sales_tbl[[#This Row],[Order Date]],"MMM")</f>
        <v>Dec</v>
      </c>
      <c r="G5106" s="1" t="str">
        <f>TEXT(Sales_tbl[[#This Row],[Order Date]],"YYY")</f>
        <v>2016</v>
      </c>
      <c r="H5106" t="s">
        <v>24</v>
      </c>
      <c r="I5106">
        <v>8</v>
      </c>
      <c r="J5106" s="4">
        <v>17.829999999999998</v>
      </c>
      <c r="K5106" s="4">
        <v>142.63999999999999</v>
      </c>
    </row>
    <row r="5107" spans="1:11" x14ac:dyDescent="0.25">
      <c r="A5107" t="s">
        <v>46</v>
      </c>
      <c r="B5107" t="s">
        <v>14</v>
      </c>
      <c r="C5107" t="s">
        <v>11</v>
      </c>
      <c r="D5107" t="s">
        <v>120</v>
      </c>
      <c r="E5107" s="1">
        <v>42716</v>
      </c>
      <c r="F5107" s="1" t="str">
        <f>TEXT(Sales_tbl[[#This Row],[Order Date]],"MMM")</f>
        <v>Dec</v>
      </c>
      <c r="G5107" s="1" t="str">
        <f>TEXT(Sales_tbl[[#This Row],[Order Date]],"YYY")</f>
        <v>2016</v>
      </c>
      <c r="H5107" t="s">
        <v>24</v>
      </c>
      <c r="I5107">
        <v>9</v>
      </c>
      <c r="J5107" s="4">
        <v>17.829999999999998</v>
      </c>
      <c r="K5107" s="4">
        <v>160.46999999999997</v>
      </c>
    </row>
    <row r="5108" spans="1:11" x14ac:dyDescent="0.25">
      <c r="A5108" t="s">
        <v>25</v>
      </c>
      <c r="B5108" t="s">
        <v>17</v>
      </c>
      <c r="C5108" t="s">
        <v>18</v>
      </c>
      <c r="D5108" t="s">
        <v>153</v>
      </c>
      <c r="E5108" s="1">
        <v>42716</v>
      </c>
      <c r="F5108" s="1" t="str">
        <f>TEXT(Sales_tbl[[#This Row],[Order Date]],"MMM")</f>
        <v>Dec</v>
      </c>
      <c r="G5108" s="1" t="str">
        <f>TEXT(Sales_tbl[[#This Row],[Order Date]],"YYY")</f>
        <v>2016</v>
      </c>
      <c r="H5108" t="s">
        <v>27</v>
      </c>
      <c r="I5108">
        <v>3</v>
      </c>
      <c r="J5108" s="4">
        <v>53.35</v>
      </c>
      <c r="K5108" s="4">
        <v>160.05000000000001</v>
      </c>
    </row>
    <row r="5109" spans="1:11" x14ac:dyDescent="0.25">
      <c r="A5109" t="s">
        <v>46</v>
      </c>
      <c r="B5109" t="s">
        <v>14</v>
      </c>
      <c r="C5109" t="s">
        <v>11</v>
      </c>
      <c r="D5109" t="s">
        <v>519</v>
      </c>
      <c r="E5109" s="1">
        <v>42716</v>
      </c>
      <c r="F5109" s="1" t="str">
        <f>TEXT(Sales_tbl[[#This Row],[Order Date]],"MMM")</f>
        <v>Dec</v>
      </c>
      <c r="G5109" s="1" t="str">
        <f>TEXT(Sales_tbl[[#This Row],[Order Date]],"YYY")</f>
        <v>2016</v>
      </c>
      <c r="H5109" t="s">
        <v>27</v>
      </c>
      <c r="I5109">
        <v>4</v>
      </c>
      <c r="J5109" s="4">
        <v>53.35</v>
      </c>
      <c r="K5109" s="4">
        <v>213.4</v>
      </c>
    </row>
    <row r="5110" spans="1:11" x14ac:dyDescent="0.25">
      <c r="A5110" t="s">
        <v>9</v>
      </c>
      <c r="B5110" t="s">
        <v>14</v>
      </c>
      <c r="C5110" t="s">
        <v>11</v>
      </c>
      <c r="D5110" t="s">
        <v>32</v>
      </c>
      <c r="E5110" s="1">
        <v>42716</v>
      </c>
      <c r="F5110" s="1" t="str">
        <f>TEXT(Sales_tbl[[#This Row],[Order Date]],"MMM")</f>
        <v>Dec</v>
      </c>
      <c r="G5110" s="1" t="str">
        <f>TEXT(Sales_tbl[[#This Row],[Order Date]],"YYY")</f>
        <v>2016</v>
      </c>
      <c r="H5110" t="s">
        <v>13</v>
      </c>
      <c r="I5110">
        <v>2</v>
      </c>
      <c r="J5110" s="4">
        <v>12.42</v>
      </c>
      <c r="K5110" s="4">
        <v>24.84</v>
      </c>
    </row>
    <row r="5111" spans="1:11" x14ac:dyDescent="0.25">
      <c r="A5111" t="s">
        <v>30</v>
      </c>
      <c r="B5111" t="s">
        <v>14</v>
      </c>
      <c r="C5111" t="s">
        <v>11</v>
      </c>
      <c r="D5111" t="s">
        <v>333</v>
      </c>
      <c r="E5111" s="1">
        <v>42716</v>
      </c>
      <c r="F5111" s="1" t="str">
        <f>TEXT(Sales_tbl[[#This Row],[Order Date]],"MMM")</f>
        <v>Dec</v>
      </c>
      <c r="G5111" s="1" t="str">
        <f>TEXT(Sales_tbl[[#This Row],[Order Date]],"YYY")</f>
        <v>2016</v>
      </c>
      <c r="H5111" t="s">
        <v>27</v>
      </c>
      <c r="I5111">
        <v>9</v>
      </c>
      <c r="J5111" s="4">
        <v>53.35</v>
      </c>
      <c r="K5111" s="4">
        <v>480.15000000000003</v>
      </c>
    </row>
    <row r="5112" spans="1:11" x14ac:dyDescent="0.25">
      <c r="A5112" t="s">
        <v>46</v>
      </c>
      <c r="B5112" t="s">
        <v>21</v>
      </c>
      <c r="C5112" t="s">
        <v>11</v>
      </c>
      <c r="D5112" t="s">
        <v>378</v>
      </c>
      <c r="E5112" s="1">
        <v>42716</v>
      </c>
      <c r="F5112" s="1" t="str">
        <f>TEXT(Sales_tbl[[#This Row],[Order Date]],"MMM")</f>
        <v>Dec</v>
      </c>
      <c r="G5112" s="1" t="str">
        <f>TEXT(Sales_tbl[[#This Row],[Order Date]],"YYY")</f>
        <v>2016</v>
      </c>
      <c r="H5112" t="s">
        <v>24</v>
      </c>
      <c r="I5112">
        <v>3</v>
      </c>
      <c r="J5112" s="4">
        <v>17.829999999999998</v>
      </c>
      <c r="K5112" s="4">
        <v>53.489999999999995</v>
      </c>
    </row>
    <row r="5113" spans="1:11" x14ac:dyDescent="0.25">
      <c r="A5113" t="s">
        <v>30</v>
      </c>
      <c r="B5113" t="s">
        <v>10</v>
      </c>
      <c r="C5113" t="s">
        <v>11</v>
      </c>
      <c r="D5113" t="s">
        <v>124</v>
      </c>
      <c r="E5113" s="1">
        <v>42716</v>
      </c>
      <c r="F5113" s="1" t="str">
        <f>TEXT(Sales_tbl[[#This Row],[Order Date]],"MMM")</f>
        <v>Dec</v>
      </c>
      <c r="G5113" s="1" t="str">
        <f>TEXT(Sales_tbl[[#This Row],[Order Date]],"YYY")</f>
        <v>2016</v>
      </c>
      <c r="H5113" t="s">
        <v>27</v>
      </c>
      <c r="I5113">
        <v>8</v>
      </c>
      <c r="J5113" s="4">
        <v>53.35</v>
      </c>
      <c r="K5113" s="4">
        <v>426.8</v>
      </c>
    </row>
    <row r="5114" spans="1:11" x14ac:dyDescent="0.25">
      <c r="A5114" t="s">
        <v>25</v>
      </c>
      <c r="B5114" t="s">
        <v>52</v>
      </c>
      <c r="C5114" t="s">
        <v>18</v>
      </c>
      <c r="D5114" t="s">
        <v>360</v>
      </c>
      <c r="E5114" s="1">
        <v>42717</v>
      </c>
      <c r="F5114" s="1" t="str">
        <f>TEXT(Sales_tbl[[#This Row],[Order Date]],"MMM")</f>
        <v>Dec</v>
      </c>
      <c r="G5114" s="1" t="str">
        <f>TEXT(Sales_tbl[[#This Row],[Order Date]],"YYY")</f>
        <v>2016</v>
      </c>
      <c r="H5114" t="s">
        <v>20</v>
      </c>
      <c r="I5114">
        <v>3</v>
      </c>
      <c r="J5114" s="4">
        <v>16.32</v>
      </c>
      <c r="K5114" s="4">
        <v>48.96</v>
      </c>
    </row>
    <row r="5115" spans="1:11" x14ac:dyDescent="0.25">
      <c r="A5115" t="s">
        <v>9</v>
      </c>
      <c r="B5115" t="s">
        <v>14</v>
      </c>
      <c r="C5115" t="s">
        <v>11</v>
      </c>
      <c r="D5115" t="s">
        <v>364</v>
      </c>
      <c r="E5115" s="1">
        <v>42717</v>
      </c>
      <c r="F5115" s="1" t="str">
        <f>TEXT(Sales_tbl[[#This Row],[Order Date]],"MMM")</f>
        <v>Dec</v>
      </c>
      <c r="G5115" s="1" t="str">
        <f>TEXT(Sales_tbl[[#This Row],[Order Date]],"YYY")</f>
        <v>2016</v>
      </c>
      <c r="H5115" t="s">
        <v>24</v>
      </c>
      <c r="I5115">
        <v>5</v>
      </c>
      <c r="J5115" s="4">
        <v>17.829999999999998</v>
      </c>
      <c r="K5115" s="4">
        <v>89.149999999999991</v>
      </c>
    </row>
    <row r="5116" spans="1:11" x14ac:dyDescent="0.25">
      <c r="A5116" t="s">
        <v>9</v>
      </c>
      <c r="B5116" t="s">
        <v>14</v>
      </c>
      <c r="C5116" t="s">
        <v>11</v>
      </c>
      <c r="D5116" t="s">
        <v>321</v>
      </c>
      <c r="E5116" s="1">
        <v>42717</v>
      </c>
      <c r="F5116" s="1" t="str">
        <f>TEXT(Sales_tbl[[#This Row],[Order Date]],"MMM")</f>
        <v>Dec</v>
      </c>
      <c r="G5116" s="1" t="str">
        <f>TEXT(Sales_tbl[[#This Row],[Order Date]],"YYY")</f>
        <v>2016</v>
      </c>
      <c r="H5116" t="s">
        <v>20</v>
      </c>
      <c r="I5116">
        <v>9</v>
      </c>
      <c r="J5116" s="4">
        <v>16.32</v>
      </c>
      <c r="K5116" s="4">
        <v>146.88</v>
      </c>
    </row>
    <row r="5117" spans="1:11" x14ac:dyDescent="0.25">
      <c r="A5117" t="s">
        <v>9</v>
      </c>
      <c r="B5117" t="s">
        <v>14</v>
      </c>
      <c r="C5117" t="s">
        <v>11</v>
      </c>
      <c r="D5117" t="s">
        <v>321</v>
      </c>
      <c r="E5117" s="1">
        <v>42717</v>
      </c>
      <c r="F5117" s="1" t="str">
        <f>TEXT(Sales_tbl[[#This Row],[Order Date]],"MMM")</f>
        <v>Dec</v>
      </c>
      <c r="G5117" s="1" t="str">
        <f>TEXT(Sales_tbl[[#This Row],[Order Date]],"YYY")</f>
        <v>2016</v>
      </c>
      <c r="H5117" t="s">
        <v>24</v>
      </c>
      <c r="I5117">
        <v>3</v>
      </c>
      <c r="J5117" s="4">
        <v>17.829999999999998</v>
      </c>
      <c r="K5117" s="4">
        <v>53.489999999999995</v>
      </c>
    </row>
    <row r="5118" spans="1:11" x14ac:dyDescent="0.25">
      <c r="A5118" t="s">
        <v>46</v>
      </c>
      <c r="B5118" t="s">
        <v>10</v>
      </c>
      <c r="C5118" t="s">
        <v>11</v>
      </c>
      <c r="D5118" t="s">
        <v>244</v>
      </c>
      <c r="E5118" s="1">
        <v>42717</v>
      </c>
      <c r="F5118" s="1" t="str">
        <f>TEXT(Sales_tbl[[#This Row],[Order Date]],"MMM")</f>
        <v>Dec</v>
      </c>
      <c r="G5118" s="1" t="str">
        <f>TEXT(Sales_tbl[[#This Row],[Order Date]],"YYY")</f>
        <v>2016</v>
      </c>
      <c r="H5118" t="s">
        <v>13</v>
      </c>
      <c r="I5118">
        <v>3</v>
      </c>
      <c r="J5118" s="4">
        <v>12.42</v>
      </c>
      <c r="K5118" s="4">
        <v>37.26</v>
      </c>
    </row>
    <row r="5119" spans="1:11" x14ac:dyDescent="0.25">
      <c r="A5119" t="s">
        <v>9</v>
      </c>
      <c r="B5119" t="s">
        <v>10</v>
      </c>
      <c r="C5119" t="s">
        <v>11</v>
      </c>
      <c r="D5119" t="s">
        <v>432</v>
      </c>
      <c r="E5119" s="1">
        <v>42717</v>
      </c>
      <c r="F5119" s="1" t="str">
        <f>TEXT(Sales_tbl[[#This Row],[Order Date]],"MMM")</f>
        <v>Dec</v>
      </c>
      <c r="G5119" s="1" t="str">
        <f>TEXT(Sales_tbl[[#This Row],[Order Date]],"YYY")</f>
        <v>2016</v>
      </c>
      <c r="H5119" t="s">
        <v>20</v>
      </c>
      <c r="I5119">
        <v>7</v>
      </c>
      <c r="J5119" s="4">
        <v>16.32</v>
      </c>
      <c r="K5119" s="4">
        <v>114.24000000000001</v>
      </c>
    </row>
    <row r="5120" spans="1:11" x14ac:dyDescent="0.25">
      <c r="A5120" t="s">
        <v>9</v>
      </c>
      <c r="B5120" t="s">
        <v>21</v>
      </c>
      <c r="C5120" t="s">
        <v>11</v>
      </c>
      <c r="D5120" t="s">
        <v>268</v>
      </c>
      <c r="E5120" s="1">
        <v>42717</v>
      </c>
      <c r="F5120" s="1" t="str">
        <f>TEXT(Sales_tbl[[#This Row],[Order Date]],"MMM")</f>
        <v>Dec</v>
      </c>
      <c r="G5120" s="1" t="str">
        <f>TEXT(Sales_tbl[[#This Row],[Order Date]],"YYY")</f>
        <v>2016</v>
      </c>
      <c r="H5120" t="s">
        <v>24</v>
      </c>
      <c r="I5120">
        <v>2</v>
      </c>
      <c r="J5120" s="4">
        <v>17.829999999999998</v>
      </c>
      <c r="K5120" s="4">
        <v>35.659999999999997</v>
      </c>
    </row>
    <row r="5121" spans="1:11" x14ac:dyDescent="0.25">
      <c r="A5121" t="s">
        <v>30</v>
      </c>
      <c r="B5121" t="s">
        <v>10</v>
      </c>
      <c r="C5121" t="s">
        <v>11</v>
      </c>
      <c r="D5121" t="s">
        <v>402</v>
      </c>
      <c r="E5121" s="1">
        <v>42717</v>
      </c>
      <c r="F5121" s="1" t="str">
        <f>TEXT(Sales_tbl[[#This Row],[Order Date]],"MMM")</f>
        <v>Dec</v>
      </c>
      <c r="G5121" s="1" t="str">
        <f>TEXT(Sales_tbl[[#This Row],[Order Date]],"YYY")</f>
        <v>2016</v>
      </c>
      <c r="H5121" t="s">
        <v>13</v>
      </c>
      <c r="I5121">
        <v>7</v>
      </c>
      <c r="J5121" s="4">
        <v>12.42</v>
      </c>
      <c r="K5121" s="4">
        <v>86.94</v>
      </c>
    </row>
    <row r="5122" spans="1:11" x14ac:dyDescent="0.25">
      <c r="A5122" t="s">
        <v>16</v>
      </c>
      <c r="B5122" t="s">
        <v>52</v>
      </c>
      <c r="C5122" t="s">
        <v>18</v>
      </c>
      <c r="D5122" t="s">
        <v>67</v>
      </c>
      <c r="E5122" s="1">
        <v>42717</v>
      </c>
      <c r="F5122" s="1" t="str">
        <f>TEXT(Sales_tbl[[#This Row],[Order Date]],"MMM")</f>
        <v>Dec</v>
      </c>
      <c r="G5122" s="1" t="str">
        <f>TEXT(Sales_tbl[[#This Row],[Order Date]],"YYY")</f>
        <v>2016</v>
      </c>
      <c r="H5122" t="s">
        <v>13</v>
      </c>
      <c r="I5122">
        <v>4</v>
      </c>
      <c r="J5122" s="4">
        <v>12.42</v>
      </c>
      <c r="K5122" s="4">
        <v>49.68</v>
      </c>
    </row>
    <row r="5123" spans="1:11" x14ac:dyDescent="0.25">
      <c r="A5123" t="s">
        <v>46</v>
      </c>
      <c r="B5123" t="s">
        <v>10</v>
      </c>
      <c r="C5123" t="s">
        <v>11</v>
      </c>
      <c r="D5123" t="s">
        <v>285</v>
      </c>
      <c r="E5123" s="1">
        <v>42717</v>
      </c>
      <c r="F5123" s="1" t="str">
        <f>TEXT(Sales_tbl[[#This Row],[Order Date]],"MMM")</f>
        <v>Dec</v>
      </c>
      <c r="G5123" s="1" t="str">
        <f>TEXT(Sales_tbl[[#This Row],[Order Date]],"YYY")</f>
        <v>2016</v>
      </c>
      <c r="H5123" t="s">
        <v>13</v>
      </c>
      <c r="I5123">
        <v>2</v>
      </c>
      <c r="J5123" s="4">
        <v>12.42</v>
      </c>
      <c r="K5123" s="4">
        <v>24.84</v>
      </c>
    </row>
    <row r="5124" spans="1:11" x14ac:dyDescent="0.25">
      <c r="A5124" t="s">
        <v>9</v>
      </c>
      <c r="B5124" t="s">
        <v>10</v>
      </c>
      <c r="C5124" t="s">
        <v>11</v>
      </c>
      <c r="D5124" t="s">
        <v>121</v>
      </c>
      <c r="E5124" s="1">
        <v>42717</v>
      </c>
      <c r="F5124" s="1" t="str">
        <f>TEXT(Sales_tbl[[#This Row],[Order Date]],"MMM")</f>
        <v>Dec</v>
      </c>
      <c r="G5124" s="1" t="str">
        <f>TEXT(Sales_tbl[[#This Row],[Order Date]],"YYY")</f>
        <v>2016</v>
      </c>
      <c r="H5124" t="s">
        <v>13</v>
      </c>
      <c r="I5124">
        <v>2</v>
      </c>
      <c r="J5124" s="4">
        <v>12.42</v>
      </c>
      <c r="K5124" s="4">
        <v>24.84</v>
      </c>
    </row>
    <row r="5125" spans="1:11" x14ac:dyDescent="0.25">
      <c r="A5125" t="s">
        <v>9</v>
      </c>
      <c r="B5125" t="s">
        <v>21</v>
      </c>
      <c r="C5125" t="s">
        <v>11</v>
      </c>
      <c r="D5125" t="s">
        <v>210</v>
      </c>
      <c r="E5125" s="1">
        <v>42717</v>
      </c>
      <c r="F5125" s="1" t="str">
        <f>TEXT(Sales_tbl[[#This Row],[Order Date]],"MMM")</f>
        <v>Dec</v>
      </c>
      <c r="G5125" s="1" t="str">
        <f>TEXT(Sales_tbl[[#This Row],[Order Date]],"YYY")</f>
        <v>2016</v>
      </c>
      <c r="H5125" t="s">
        <v>24</v>
      </c>
      <c r="I5125">
        <v>6</v>
      </c>
      <c r="J5125" s="4">
        <v>17.829999999999998</v>
      </c>
      <c r="K5125" s="4">
        <v>106.97999999999999</v>
      </c>
    </row>
    <row r="5126" spans="1:11" x14ac:dyDescent="0.25">
      <c r="A5126" t="s">
        <v>25</v>
      </c>
      <c r="B5126" t="s">
        <v>52</v>
      </c>
      <c r="C5126" t="s">
        <v>18</v>
      </c>
      <c r="D5126" t="s">
        <v>118</v>
      </c>
      <c r="E5126" s="1">
        <v>42717</v>
      </c>
      <c r="F5126" s="1" t="str">
        <f>TEXT(Sales_tbl[[#This Row],[Order Date]],"MMM")</f>
        <v>Dec</v>
      </c>
      <c r="G5126" s="1" t="str">
        <f>TEXT(Sales_tbl[[#This Row],[Order Date]],"YYY")</f>
        <v>2016</v>
      </c>
      <c r="H5126" t="s">
        <v>27</v>
      </c>
      <c r="I5126">
        <v>1</v>
      </c>
      <c r="J5126" s="4">
        <v>53.35</v>
      </c>
      <c r="K5126" s="4">
        <v>53.35</v>
      </c>
    </row>
    <row r="5127" spans="1:11" x14ac:dyDescent="0.25">
      <c r="A5127" t="s">
        <v>9</v>
      </c>
      <c r="B5127" t="s">
        <v>68</v>
      </c>
      <c r="C5127" t="s">
        <v>11</v>
      </c>
      <c r="D5127" t="s">
        <v>173</v>
      </c>
      <c r="E5127" s="1">
        <v>42717</v>
      </c>
      <c r="F5127" s="1" t="str">
        <f>TEXT(Sales_tbl[[#This Row],[Order Date]],"MMM")</f>
        <v>Dec</v>
      </c>
      <c r="G5127" s="1" t="str">
        <f>TEXT(Sales_tbl[[#This Row],[Order Date]],"YYY")</f>
        <v>2016</v>
      </c>
      <c r="H5127" t="s">
        <v>24</v>
      </c>
      <c r="I5127">
        <v>8</v>
      </c>
      <c r="J5127" s="4">
        <v>17.829999999999998</v>
      </c>
      <c r="K5127" s="4">
        <v>142.63999999999999</v>
      </c>
    </row>
    <row r="5128" spans="1:11" x14ac:dyDescent="0.25">
      <c r="A5128" t="s">
        <v>25</v>
      </c>
      <c r="B5128" t="s">
        <v>17</v>
      </c>
      <c r="C5128" t="s">
        <v>18</v>
      </c>
      <c r="D5128" t="s">
        <v>211</v>
      </c>
      <c r="E5128" s="1">
        <v>42717</v>
      </c>
      <c r="F5128" s="1" t="str">
        <f>TEXT(Sales_tbl[[#This Row],[Order Date]],"MMM")</f>
        <v>Dec</v>
      </c>
      <c r="G5128" s="1" t="str">
        <f>TEXT(Sales_tbl[[#This Row],[Order Date]],"YYY")</f>
        <v>2016</v>
      </c>
      <c r="H5128" t="s">
        <v>13</v>
      </c>
      <c r="I5128">
        <v>6</v>
      </c>
      <c r="J5128" s="4">
        <v>12.42</v>
      </c>
      <c r="K5128" s="4">
        <v>74.52</v>
      </c>
    </row>
    <row r="5129" spans="1:11" x14ac:dyDescent="0.25">
      <c r="A5129" t="s">
        <v>25</v>
      </c>
      <c r="B5129" t="s">
        <v>52</v>
      </c>
      <c r="C5129" t="s">
        <v>18</v>
      </c>
      <c r="D5129" t="s">
        <v>176</v>
      </c>
      <c r="E5129" s="1">
        <v>42717</v>
      </c>
      <c r="F5129" s="1" t="str">
        <f>TEXT(Sales_tbl[[#This Row],[Order Date]],"MMM")</f>
        <v>Dec</v>
      </c>
      <c r="G5129" s="1" t="str">
        <f>TEXT(Sales_tbl[[#This Row],[Order Date]],"YYY")</f>
        <v>2016</v>
      </c>
      <c r="H5129" t="s">
        <v>27</v>
      </c>
      <c r="I5129">
        <v>7</v>
      </c>
      <c r="J5129" s="4">
        <v>53.35</v>
      </c>
      <c r="K5129" s="4">
        <v>373.45</v>
      </c>
    </row>
    <row r="5130" spans="1:11" x14ac:dyDescent="0.25">
      <c r="A5130" t="s">
        <v>25</v>
      </c>
      <c r="B5130" t="s">
        <v>52</v>
      </c>
      <c r="C5130" t="s">
        <v>18</v>
      </c>
      <c r="D5130" t="s">
        <v>202</v>
      </c>
      <c r="E5130" s="1">
        <v>42717</v>
      </c>
      <c r="F5130" s="1" t="str">
        <f>TEXT(Sales_tbl[[#This Row],[Order Date]],"MMM")</f>
        <v>Dec</v>
      </c>
      <c r="G5130" s="1" t="str">
        <f>TEXT(Sales_tbl[[#This Row],[Order Date]],"YYY")</f>
        <v>2016</v>
      </c>
      <c r="H5130" t="s">
        <v>24</v>
      </c>
      <c r="I5130">
        <v>4</v>
      </c>
      <c r="J5130" s="4">
        <v>17.829999999999998</v>
      </c>
      <c r="K5130" s="4">
        <v>71.319999999999993</v>
      </c>
    </row>
    <row r="5131" spans="1:11" x14ac:dyDescent="0.25">
      <c r="A5131" t="s">
        <v>25</v>
      </c>
      <c r="B5131" t="s">
        <v>34</v>
      </c>
      <c r="C5131" t="s">
        <v>18</v>
      </c>
      <c r="D5131" t="s">
        <v>467</v>
      </c>
      <c r="E5131" s="1">
        <v>42717</v>
      </c>
      <c r="F5131" s="1" t="str">
        <f>TEXT(Sales_tbl[[#This Row],[Order Date]],"MMM")</f>
        <v>Dec</v>
      </c>
      <c r="G5131" s="1" t="str">
        <f>TEXT(Sales_tbl[[#This Row],[Order Date]],"YYY")</f>
        <v>2016</v>
      </c>
      <c r="H5131" t="s">
        <v>27</v>
      </c>
      <c r="I5131">
        <v>2</v>
      </c>
      <c r="J5131" s="4">
        <v>53.35</v>
      </c>
      <c r="K5131" s="4">
        <v>106.7</v>
      </c>
    </row>
    <row r="5132" spans="1:11" x14ac:dyDescent="0.25">
      <c r="A5132" t="s">
        <v>46</v>
      </c>
      <c r="B5132" t="s">
        <v>10</v>
      </c>
      <c r="C5132" t="s">
        <v>11</v>
      </c>
      <c r="D5132" t="s">
        <v>355</v>
      </c>
      <c r="E5132" s="1">
        <v>42717</v>
      </c>
      <c r="F5132" s="1" t="str">
        <f>TEXT(Sales_tbl[[#This Row],[Order Date]],"MMM")</f>
        <v>Dec</v>
      </c>
      <c r="G5132" s="1" t="str">
        <f>TEXT(Sales_tbl[[#This Row],[Order Date]],"YYY")</f>
        <v>2016</v>
      </c>
      <c r="H5132" t="s">
        <v>24</v>
      </c>
      <c r="I5132">
        <v>4</v>
      </c>
      <c r="J5132" s="4">
        <v>17.829999999999998</v>
      </c>
      <c r="K5132" s="4">
        <v>71.319999999999993</v>
      </c>
    </row>
    <row r="5133" spans="1:11" x14ac:dyDescent="0.25">
      <c r="A5133" t="s">
        <v>25</v>
      </c>
      <c r="B5133" t="s">
        <v>17</v>
      </c>
      <c r="C5133" t="s">
        <v>18</v>
      </c>
      <c r="D5133" t="s">
        <v>418</v>
      </c>
      <c r="E5133" s="1">
        <v>42717</v>
      </c>
      <c r="F5133" s="1" t="str">
        <f>TEXT(Sales_tbl[[#This Row],[Order Date]],"MMM")</f>
        <v>Dec</v>
      </c>
      <c r="G5133" s="1" t="str">
        <f>TEXT(Sales_tbl[[#This Row],[Order Date]],"YYY")</f>
        <v>2016</v>
      </c>
      <c r="H5133" t="s">
        <v>20</v>
      </c>
      <c r="I5133">
        <v>6</v>
      </c>
      <c r="J5133" s="4">
        <v>16.32</v>
      </c>
      <c r="K5133" s="4">
        <v>97.92</v>
      </c>
    </row>
    <row r="5134" spans="1:11" x14ac:dyDescent="0.25">
      <c r="A5134" t="s">
        <v>9</v>
      </c>
      <c r="B5134" t="s">
        <v>14</v>
      </c>
      <c r="C5134" t="s">
        <v>11</v>
      </c>
      <c r="D5134" t="s">
        <v>306</v>
      </c>
      <c r="E5134" s="1">
        <v>42717</v>
      </c>
      <c r="F5134" s="1" t="str">
        <f>TEXT(Sales_tbl[[#This Row],[Order Date]],"MMM")</f>
        <v>Dec</v>
      </c>
      <c r="G5134" s="1" t="str">
        <f>TEXT(Sales_tbl[[#This Row],[Order Date]],"YYY")</f>
        <v>2016</v>
      </c>
      <c r="H5134" t="s">
        <v>27</v>
      </c>
      <c r="I5134">
        <v>4</v>
      </c>
      <c r="J5134" s="4">
        <v>53.35</v>
      </c>
      <c r="K5134" s="4">
        <v>213.4</v>
      </c>
    </row>
    <row r="5135" spans="1:11" x14ac:dyDescent="0.25">
      <c r="A5135" t="s">
        <v>9</v>
      </c>
      <c r="B5135" t="s">
        <v>14</v>
      </c>
      <c r="C5135" t="s">
        <v>11</v>
      </c>
      <c r="D5135" t="s">
        <v>479</v>
      </c>
      <c r="E5135" s="1">
        <v>42717</v>
      </c>
      <c r="F5135" s="1" t="str">
        <f>TEXT(Sales_tbl[[#This Row],[Order Date]],"MMM")</f>
        <v>Dec</v>
      </c>
      <c r="G5135" s="1" t="str">
        <f>TEXT(Sales_tbl[[#This Row],[Order Date]],"YYY")</f>
        <v>2016</v>
      </c>
      <c r="H5135" t="s">
        <v>27</v>
      </c>
      <c r="I5135">
        <v>4</v>
      </c>
      <c r="J5135" s="4">
        <v>53.35</v>
      </c>
      <c r="K5135" s="4">
        <v>213.4</v>
      </c>
    </row>
    <row r="5136" spans="1:11" x14ac:dyDescent="0.25">
      <c r="A5136" t="s">
        <v>46</v>
      </c>
      <c r="B5136" t="s">
        <v>14</v>
      </c>
      <c r="C5136" t="s">
        <v>11</v>
      </c>
      <c r="D5136" t="s">
        <v>410</v>
      </c>
      <c r="E5136" s="1">
        <v>42717</v>
      </c>
      <c r="F5136" s="1" t="str">
        <f>TEXT(Sales_tbl[[#This Row],[Order Date]],"MMM")</f>
        <v>Dec</v>
      </c>
      <c r="G5136" s="1" t="str">
        <f>TEXT(Sales_tbl[[#This Row],[Order Date]],"YYY")</f>
        <v>2016</v>
      </c>
      <c r="H5136" t="s">
        <v>13</v>
      </c>
      <c r="I5136">
        <v>6</v>
      </c>
      <c r="J5136" s="4">
        <v>12.42</v>
      </c>
      <c r="K5136" s="4">
        <v>74.52</v>
      </c>
    </row>
    <row r="5137" spans="1:11" x14ac:dyDescent="0.25">
      <c r="A5137" t="s">
        <v>30</v>
      </c>
      <c r="B5137" t="s">
        <v>14</v>
      </c>
      <c r="C5137" t="s">
        <v>11</v>
      </c>
      <c r="D5137" t="s">
        <v>520</v>
      </c>
      <c r="E5137" s="1">
        <v>42717</v>
      </c>
      <c r="F5137" s="1" t="str">
        <f>TEXT(Sales_tbl[[#This Row],[Order Date]],"MMM")</f>
        <v>Dec</v>
      </c>
      <c r="G5137" s="1" t="str">
        <f>TEXT(Sales_tbl[[#This Row],[Order Date]],"YYY")</f>
        <v>2016</v>
      </c>
      <c r="H5137" t="s">
        <v>27</v>
      </c>
      <c r="I5137">
        <v>3</v>
      </c>
      <c r="J5137" s="4">
        <v>53.35</v>
      </c>
      <c r="K5137" s="4">
        <v>160.05000000000001</v>
      </c>
    </row>
    <row r="5138" spans="1:11" x14ac:dyDescent="0.25">
      <c r="A5138" t="s">
        <v>9</v>
      </c>
      <c r="B5138" t="s">
        <v>10</v>
      </c>
      <c r="C5138" t="s">
        <v>11</v>
      </c>
      <c r="D5138" t="s">
        <v>260</v>
      </c>
      <c r="E5138" s="1">
        <v>42717</v>
      </c>
      <c r="F5138" s="1" t="str">
        <f>TEXT(Sales_tbl[[#This Row],[Order Date]],"MMM")</f>
        <v>Dec</v>
      </c>
      <c r="G5138" s="1" t="str">
        <f>TEXT(Sales_tbl[[#This Row],[Order Date]],"YYY")</f>
        <v>2016</v>
      </c>
      <c r="H5138" t="s">
        <v>13</v>
      </c>
      <c r="I5138">
        <v>2</v>
      </c>
      <c r="J5138" s="4">
        <v>12.42</v>
      </c>
      <c r="K5138" s="4">
        <v>24.84</v>
      </c>
    </row>
    <row r="5139" spans="1:11" x14ac:dyDescent="0.25">
      <c r="A5139" t="s">
        <v>30</v>
      </c>
      <c r="B5139" t="s">
        <v>10</v>
      </c>
      <c r="C5139" t="s">
        <v>11</v>
      </c>
      <c r="D5139" t="s">
        <v>423</v>
      </c>
      <c r="E5139" s="1">
        <v>42717</v>
      </c>
      <c r="F5139" s="1" t="str">
        <f>TEXT(Sales_tbl[[#This Row],[Order Date]],"MMM")</f>
        <v>Dec</v>
      </c>
      <c r="G5139" s="1" t="str">
        <f>TEXT(Sales_tbl[[#This Row],[Order Date]],"YYY")</f>
        <v>2016</v>
      </c>
      <c r="H5139" t="s">
        <v>27</v>
      </c>
      <c r="I5139">
        <v>4</v>
      </c>
      <c r="J5139" s="4">
        <v>53.35</v>
      </c>
      <c r="K5139" s="4">
        <v>213.4</v>
      </c>
    </row>
    <row r="5140" spans="1:11" x14ac:dyDescent="0.25">
      <c r="A5140" t="s">
        <v>9</v>
      </c>
      <c r="B5140" t="s">
        <v>68</v>
      </c>
      <c r="C5140" t="s">
        <v>11</v>
      </c>
      <c r="D5140" t="s">
        <v>70</v>
      </c>
      <c r="E5140" s="1">
        <v>42717</v>
      </c>
      <c r="F5140" s="1" t="str">
        <f>TEXT(Sales_tbl[[#This Row],[Order Date]],"MMM")</f>
        <v>Dec</v>
      </c>
      <c r="G5140" s="1" t="str">
        <f>TEXT(Sales_tbl[[#This Row],[Order Date]],"YYY")</f>
        <v>2016</v>
      </c>
      <c r="H5140" t="s">
        <v>20</v>
      </c>
      <c r="I5140">
        <v>8</v>
      </c>
      <c r="J5140" s="4">
        <v>16.32</v>
      </c>
      <c r="K5140" s="4">
        <v>130.56</v>
      </c>
    </row>
    <row r="5141" spans="1:11" x14ac:dyDescent="0.25">
      <c r="A5141" t="s">
        <v>46</v>
      </c>
      <c r="B5141" t="s">
        <v>21</v>
      </c>
      <c r="C5141" t="s">
        <v>11</v>
      </c>
      <c r="D5141" t="s">
        <v>113</v>
      </c>
      <c r="E5141" s="1">
        <v>42717</v>
      </c>
      <c r="F5141" s="1" t="str">
        <f>TEXT(Sales_tbl[[#This Row],[Order Date]],"MMM")</f>
        <v>Dec</v>
      </c>
      <c r="G5141" s="1" t="str">
        <f>TEXT(Sales_tbl[[#This Row],[Order Date]],"YYY")</f>
        <v>2016</v>
      </c>
      <c r="H5141" t="s">
        <v>27</v>
      </c>
      <c r="I5141">
        <v>2</v>
      </c>
      <c r="J5141" s="4">
        <v>53.35</v>
      </c>
      <c r="K5141" s="4">
        <v>106.7</v>
      </c>
    </row>
    <row r="5142" spans="1:11" x14ac:dyDescent="0.25">
      <c r="A5142" t="s">
        <v>30</v>
      </c>
      <c r="B5142" t="s">
        <v>14</v>
      </c>
      <c r="C5142" t="s">
        <v>11</v>
      </c>
      <c r="D5142" t="s">
        <v>373</v>
      </c>
      <c r="E5142" s="1">
        <v>42718</v>
      </c>
      <c r="F5142" s="1" t="str">
        <f>TEXT(Sales_tbl[[#This Row],[Order Date]],"MMM")</f>
        <v>Dec</v>
      </c>
      <c r="G5142" s="1" t="str">
        <f>TEXT(Sales_tbl[[#This Row],[Order Date]],"YYY")</f>
        <v>2016</v>
      </c>
      <c r="H5142" t="s">
        <v>13</v>
      </c>
      <c r="I5142">
        <v>4</v>
      </c>
      <c r="J5142" s="4">
        <v>12.42</v>
      </c>
      <c r="K5142" s="4">
        <v>49.68</v>
      </c>
    </row>
    <row r="5143" spans="1:11" x14ac:dyDescent="0.25">
      <c r="A5143" t="s">
        <v>30</v>
      </c>
      <c r="B5143" t="s">
        <v>21</v>
      </c>
      <c r="C5143" t="s">
        <v>11</v>
      </c>
      <c r="D5143" t="s">
        <v>444</v>
      </c>
      <c r="E5143" s="1">
        <v>42718</v>
      </c>
      <c r="F5143" s="1" t="str">
        <f>TEXT(Sales_tbl[[#This Row],[Order Date]],"MMM")</f>
        <v>Dec</v>
      </c>
      <c r="G5143" s="1" t="str">
        <f>TEXT(Sales_tbl[[#This Row],[Order Date]],"YYY")</f>
        <v>2016</v>
      </c>
      <c r="H5143" t="s">
        <v>24</v>
      </c>
      <c r="I5143">
        <v>6</v>
      </c>
      <c r="J5143" s="4">
        <v>17.829999999999998</v>
      </c>
      <c r="K5143" s="4">
        <v>106.97999999999999</v>
      </c>
    </row>
    <row r="5144" spans="1:11" x14ac:dyDescent="0.25">
      <c r="A5144" t="s">
        <v>9</v>
      </c>
      <c r="B5144" t="s">
        <v>10</v>
      </c>
      <c r="C5144" t="s">
        <v>11</v>
      </c>
      <c r="D5144" t="s">
        <v>478</v>
      </c>
      <c r="E5144" s="1">
        <v>42718</v>
      </c>
      <c r="F5144" s="1" t="str">
        <f>TEXT(Sales_tbl[[#This Row],[Order Date]],"MMM")</f>
        <v>Dec</v>
      </c>
      <c r="G5144" s="1" t="str">
        <f>TEXT(Sales_tbl[[#This Row],[Order Date]],"YYY")</f>
        <v>2016</v>
      </c>
      <c r="H5144" t="s">
        <v>13</v>
      </c>
      <c r="I5144">
        <v>10</v>
      </c>
      <c r="J5144" s="4">
        <v>12.42</v>
      </c>
      <c r="K5144" s="4">
        <v>124.2</v>
      </c>
    </row>
    <row r="5145" spans="1:11" x14ac:dyDescent="0.25">
      <c r="A5145" t="s">
        <v>9</v>
      </c>
      <c r="B5145" t="s">
        <v>10</v>
      </c>
      <c r="C5145" t="s">
        <v>11</v>
      </c>
      <c r="D5145" t="s">
        <v>447</v>
      </c>
      <c r="E5145" s="1">
        <v>42718</v>
      </c>
      <c r="F5145" s="1" t="str">
        <f>TEXT(Sales_tbl[[#This Row],[Order Date]],"MMM")</f>
        <v>Dec</v>
      </c>
      <c r="G5145" s="1" t="str">
        <f>TEXT(Sales_tbl[[#This Row],[Order Date]],"YYY")</f>
        <v>2016</v>
      </c>
      <c r="H5145" t="s">
        <v>24</v>
      </c>
      <c r="I5145">
        <v>10</v>
      </c>
      <c r="J5145" s="4">
        <v>17.829999999999998</v>
      </c>
      <c r="K5145" s="4">
        <v>178.29999999999998</v>
      </c>
    </row>
    <row r="5146" spans="1:11" x14ac:dyDescent="0.25">
      <c r="A5146" t="s">
        <v>25</v>
      </c>
      <c r="B5146" t="s">
        <v>52</v>
      </c>
      <c r="C5146" t="s">
        <v>18</v>
      </c>
      <c r="D5146" t="s">
        <v>272</v>
      </c>
      <c r="E5146" s="1">
        <v>42718</v>
      </c>
      <c r="F5146" s="1" t="str">
        <f>TEXT(Sales_tbl[[#This Row],[Order Date]],"MMM")</f>
        <v>Dec</v>
      </c>
      <c r="G5146" s="1" t="str">
        <f>TEXT(Sales_tbl[[#This Row],[Order Date]],"YYY")</f>
        <v>2016</v>
      </c>
      <c r="H5146" t="s">
        <v>27</v>
      </c>
      <c r="I5146">
        <v>4</v>
      </c>
      <c r="J5146" s="4">
        <v>53.35</v>
      </c>
      <c r="K5146" s="4">
        <v>213.4</v>
      </c>
    </row>
    <row r="5147" spans="1:11" x14ac:dyDescent="0.25">
      <c r="A5147" t="s">
        <v>9</v>
      </c>
      <c r="B5147" t="s">
        <v>10</v>
      </c>
      <c r="C5147" t="s">
        <v>11</v>
      </c>
      <c r="D5147" t="s">
        <v>182</v>
      </c>
      <c r="E5147" s="1">
        <v>42718</v>
      </c>
      <c r="F5147" s="1" t="str">
        <f>TEXT(Sales_tbl[[#This Row],[Order Date]],"MMM")</f>
        <v>Dec</v>
      </c>
      <c r="G5147" s="1" t="str">
        <f>TEXT(Sales_tbl[[#This Row],[Order Date]],"YYY")</f>
        <v>2016</v>
      </c>
      <c r="H5147" t="s">
        <v>20</v>
      </c>
      <c r="I5147">
        <v>6</v>
      </c>
      <c r="J5147" s="4">
        <v>16.32</v>
      </c>
      <c r="K5147" s="4">
        <v>97.92</v>
      </c>
    </row>
    <row r="5148" spans="1:11" x14ac:dyDescent="0.25">
      <c r="A5148" t="s">
        <v>25</v>
      </c>
      <c r="B5148" t="s">
        <v>17</v>
      </c>
      <c r="C5148" t="s">
        <v>18</v>
      </c>
      <c r="D5148" t="s">
        <v>40</v>
      </c>
      <c r="E5148" s="1">
        <v>42718</v>
      </c>
      <c r="F5148" s="1" t="str">
        <f>TEXT(Sales_tbl[[#This Row],[Order Date]],"MMM")</f>
        <v>Dec</v>
      </c>
      <c r="G5148" s="1" t="str">
        <f>TEXT(Sales_tbl[[#This Row],[Order Date]],"YYY")</f>
        <v>2016</v>
      </c>
      <c r="H5148" t="s">
        <v>13</v>
      </c>
      <c r="I5148">
        <v>3</v>
      </c>
      <c r="J5148" s="4">
        <v>12.42</v>
      </c>
      <c r="K5148" s="4">
        <v>37.26</v>
      </c>
    </row>
    <row r="5149" spans="1:11" x14ac:dyDescent="0.25">
      <c r="A5149" t="s">
        <v>9</v>
      </c>
      <c r="B5149" t="s">
        <v>10</v>
      </c>
      <c r="C5149" t="s">
        <v>11</v>
      </c>
      <c r="D5149" t="s">
        <v>50</v>
      </c>
      <c r="E5149" s="1">
        <v>42718</v>
      </c>
      <c r="F5149" s="1" t="str">
        <f>TEXT(Sales_tbl[[#This Row],[Order Date]],"MMM")</f>
        <v>Dec</v>
      </c>
      <c r="G5149" s="1" t="str">
        <f>TEXT(Sales_tbl[[#This Row],[Order Date]],"YYY")</f>
        <v>2016</v>
      </c>
      <c r="H5149" t="s">
        <v>27</v>
      </c>
      <c r="I5149">
        <v>6</v>
      </c>
      <c r="J5149" s="4">
        <v>53.35</v>
      </c>
      <c r="K5149" s="4">
        <v>320.10000000000002</v>
      </c>
    </row>
    <row r="5150" spans="1:11" x14ac:dyDescent="0.25">
      <c r="A5150" t="s">
        <v>25</v>
      </c>
      <c r="B5150" t="s">
        <v>17</v>
      </c>
      <c r="C5150" t="s">
        <v>18</v>
      </c>
      <c r="D5150" t="s">
        <v>523</v>
      </c>
      <c r="E5150" s="1">
        <v>42718</v>
      </c>
      <c r="F5150" s="1" t="str">
        <f>TEXT(Sales_tbl[[#This Row],[Order Date]],"MMM")</f>
        <v>Dec</v>
      </c>
      <c r="G5150" s="1" t="str">
        <f>TEXT(Sales_tbl[[#This Row],[Order Date]],"YYY")</f>
        <v>2016</v>
      </c>
      <c r="H5150" t="s">
        <v>13</v>
      </c>
      <c r="I5150">
        <v>9</v>
      </c>
      <c r="J5150" s="4">
        <v>12.42</v>
      </c>
      <c r="K5150" s="4">
        <v>111.78</v>
      </c>
    </row>
    <row r="5151" spans="1:11" x14ac:dyDescent="0.25">
      <c r="A5151" t="s">
        <v>16</v>
      </c>
      <c r="B5151" t="s">
        <v>17</v>
      </c>
      <c r="C5151" t="s">
        <v>18</v>
      </c>
      <c r="D5151" t="s">
        <v>347</v>
      </c>
      <c r="E5151" s="1">
        <v>42718</v>
      </c>
      <c r="F5151" s="1" t="str">
        <f>TEXT(Sales_tbl[[#This Row],[Order Date]],"MMM")</f>
        <v>Dec</v>
      </c>
      <c r="G5151" s="1" t="str">
        <f>TEXT(Sales_tbl[[#This Row],[Order Date]],"YYY")</f>
        <v>2016</v>
      </c>
      <c r="H5151" t="s">
        <v>13</v>
      </c>
      <c r="I5151">
        <v>8</v>
      </c>
      <c r="J5151" s="4">
        <v>12.42</v>
      </c>
      <c r="K5151" s="4">
        <v>99.36</v>
      </c>
    </row>
    <row r="5152" spans="1:11" x14ac:dyDescent="0.25">
      <c r="A5152" t="s">
        <v>25</v>
      </c>
      <c r="B5152" t="s">
        <v>34</v>
      </c>
      <c r="C5152" t="s">
        <v>18</v>
      </c>
      <c r="D5152" t="s">
        <v>97</v>
      </c>
      <c r="E5152" s="1">
        <v>42718</v>
      </c>
      <c r="F5152" s="1" t="str">
        <f>TEXT(Sales_tbl[[#This Row],[Order Date]],"MMM")</f>
        <v>Dec</v>
      </c>
      <c r="G5152" s="1" t="str">
        <f>TEXT(Sales_tbl[[#This Row],[Order Date]],"YYY")</f>
        <v>2016</v>
      </c>
      <c r="H5152" t="s">
        <v>13</v>
      </c>
      <c r="I5152">
        <v>8</v>
      </c>
      <c r="J5152" s="4">
        <v>12.42</v>
      </c>
      <c r="K5152" s="4">
        <v>99.36</v>
      </c>
    </row>
    <row r="5153" spans="1:11" x14ac:dyDescent="0.25">
      <c r="A5153" t="s">
        <v>9</v>
      </c>
      <c r="B5153" t="s">
        <v>14</v>
      </c>
      <c r="C5153" t="s">
        <v>11</v>
      </c>
      <c r="D5153" t="s">
        <v>78</v>
      </c>
      <c r="E5153" s="1">
        <v>42718</v>
      </c>
      <c r="F5153" s="1" t="str">
        <f>TEXT(Sales_tbl[[#This Row],[Order Date]],"MMM")</f>
        <v>Dec</v>
      </c>
      <c r="G5153" s="1" t="str">
        <f>TEXT(Sales_tbl[[#This Row],[Order Date]],"YYY")</f>
        <v>2016</v>
      </c>
      <c r="H5153" t="s">
        <v>13</v>
      </c>
      <c r="I5153">
        <v>3</v>
      </c>
      <c r="J5153" s="4">
        <v>12.42</v>
      </c>
      <c r="K5153" s="4">
        <v>37.26</v>
      </c>
    </row>
    <row r="5154" spans="1:11" x14ac:dyDescent="0.25">
      <c r="A5154" t="s">
        <v>30</v>
      </c>
      <c r="B5154" t="s">
        <v>10</v>
      </c>
      <c r="C5154" t="s">
        <v>11</v>
      </c>
      <c r="D5154" t="s">
        <v>296</v>
      </c>
      <c r="E5154" s="1">
        <v>42718</v>
      </c>
      <c r="F5154" s="1" t="str">
        <f>TEXT(Sales_tbl[[#This Row],[Order Date]],"MMM")</f>
        <v>Dec</v>
      </c>
      <c r="G5154" s="1" t="str">
        <f>TEXT(Sales_tbl[[#This Row],[Order Date]],"YYY")</f>
        <v>2016</v>
      </c>
      <c r="H5154" t="s">
        <v>13</v>
      </c>
      <c r="I5154">
        <v>10</v>
      </c>
      <c r="J5154" s="4">
        <v>12.42</v>
      </c>
      <c r="K5154" s="4">
        <v>124.2</v>
      </c>
    </row>
    <row r="5155" spans="1:11" x14ac:dyDescent="0.25">
      <c r="A5155" t="s">
        <v>46</v>
      </c>
      <c r="B5155" t="s">
        <v>10</v>
      </c>
      <c r="C5155" t="s">
        <v>11</v>
      </c>
      <c r="D5155" t="s">
        <v>491</v>
      </c>
      <c r="E5155" s="1">
        <v>42718</v>
      </c>
      <c r="F5155" s="1" t="str">
        <f>TEXT(Sales_tbl[[#This Row],[Order Date]],"MMM")</f>
        <v>Dec</v>
      </c>
      <c r="G5155" s="1" t="str">
        <f>TEXT(Sales_tbl[[#This Row],[Order Date]],"YYY")</f>
        <v>2016</v>
      </c>
      <c r="H5155" t="s">
        <v>13</v>
      </c>
      <c r="I5155">
        <v>7</v>
      </c>
      <c r="J5155" s="4">
        <v>12.42</v>
      </c>
      <c r="K5155" s="4">
        <v>86.94</v>
      </c>
    </row>
    <row r="5156" spans="1:11" x14ac:dyDescent="0.25">
      <c r="A5156" t="s">
        <v>9</v>
      </c>
      <c r="B5156" t="s">
        <v>21</v>
      </c>
      <c r="C5156" t="s">
        <v>11</v>
      </c>
      <c r="D5156" t="s">
        <v>189</v>
      </c>
      <c r="E5156" s="1">
        <v>42718</v>
      </c>
      <c r="F5156" s="1" t="str">
        <f>TEXT(Sales_tbl[[#This Row],[Order Date]],"MMM")</f>
        <v>Dec</v>
      </c>
      <c r="G5156" s="1" t="str">
        <f>TEXT(Sales_tbl[[#This Row],[Order Date]],"YYY")</f>
        <v>2016</v>
      </c>
      <c r="H5156" t="s">
        <v>13</v>
      </c>
      <c r="I5156">
        <v>1</v>
      </c>
      <c r="J5156" s="4">
        <v>12.42</v>
      </c>
      <c r="K5156" s="4">
        <v>12.42</v>
      </c>
    </row>
    <row r="5157" spans="1:11" x14ac:dyDescent="0.25">
      <c r="A5157" t="s">
        <v>30</v>
      </c>
      <c r="B5157" t="s">
        <v>10</v>
      </c>
      <c r="C5157" t="s">
        <v>11</v>
      </c>
      <c r="D5157" t="s">
        <v>244</v>
      </c>
      <c r="E5157" s="1">
        <v>42718</v>
      </c>
      <c r="F5157" s="1" t="str">
        <f>TEXT(Sales_tbl[[#This Row],[Order Date]],"MMM")</f>
        <v>Dec</v>
      </c>
      <c r="G5157" s="1" t="str">
        <f>TEXT(Sales_tbl[[#This Row],[Order Date]],"YYY")</f>
        <v>2016</v>
      </c>
      <c r="H5157" t="s">
        <v>24</v>
      </c>
      <c r="I5157">
        <v>8</v>
      </c>
      <c r="J5157" s="4">
        <v>17.829999999999998</v>
      </c>
      <c r="K5157" s="4">
        <v>142.63999999999999</v>
      </c>
    </row>
    <row r="5158" spans="1:11" x14ac:dyDescent="0.25">
      <c r="A5158" t="s">
        <v>30</v>
      </c>
      <c r="B5158" t="s">
        <v>21</v>
      </c>
      <c r="C5158" t="s">
        <v>11</v>
      </c>
      <c r="D5158" t="s">
        <v>349</v>
      </c>
      <c r="E5158" s="1">
        <v>42718</v>
      </c>
      <c r="F5158" s="1" t="str">
        <f>TEXT(Sales_tbl[[#This Row],[Order Date]],"MMM")</f>
        <v>Dec</v>
      </c>
      <c r="G5158" s="1" t="str">
        <f>TEXT(Sales_tbl[[#This Row],[Order Date]],"YYY")</f>
        <v>2016</v>
      </c>
      <c r="H5158" t="s">
        <v>13</v>
      </c>
      <c r="I5158">
        <v>8</v>
      </c>
      <c r="J5158" s="4">
        <v>12.42</v>
      </c>
      <c r="K5158" s="4">
        <v>99.36</v>
      </c>
    </row>
    <row r="5159" spans="1:11" x14ac:dyDescent="0.25">
      <c r="A5159" t="s">
        <v>9</v>
      </c>
      <c r="B5159" t="s">
        <v>68</v>
      </c>
      <c r="C5159" t="s">
        <v>11</v>
      </c>
      <c r="D5159" t="s">
        <v>490</v>
      </c>
      <c r="E5159" s="1">
        <v>42718</v>
      </c>
      <c r="F5159" s="1" t="str">
        <f>TEXT(Sales_tbl[[#This Row],[Order Date]],"MMM")</f>
        <v>Dec</v>
      </c>
      <c r="G5159" s="1" t="str">
        <f>TEXT(Sales_tbl[[#This Row],[Order Date]],"YYY")</f>
        <v>2016</v>
      </c>
      <c r="H5159" t="s">
        <v>13</v>
      </c>
      <c r="I5159">
        <v>3</v>
      </c>
      <c r="J5159" s="4">
        <v>12.42</v>
      </c>
      <c r="K5159" s="4">
        <v>37.26</v>
      </c>
    </row>
    <row r="5160" spans="1:11" x14ac:dyDescent="0.25">
      <c r="A5160" t="s">
        <v>25</v>
      </c>
      <c r="B5160" t="s">
        <v>122</v>
      </c>
      <c r="C5160" t="s">
        <v>18</v>
      </c>
      <c r="D5160" t="s">
        <v>330</v>
      </c>
      <c r="E5160" s="1">
        <v>42718</v>
      </c>
      <c r="F5160" s="1" t="str">
        <f>TEXT(Sales_tbl[[#This Row],[Order Date]],"MMM")</f>
        <v>Dec</v>
      </c>
      <c r="G5160" s="1" t="str">
        <f>TEXT(Sales_tbl[[#This Row],[Order Date]],"YYY")</f>
        <v>2016</v>
      </c>
      <c r="H5160" t="s">
        <v>24</v>
      </c>
      <c r="I5160">
        <v>1</v>
      </c>
      <c r="J5160" s="4">
        <v>17.829999999999998</v>
      </c>
      <c r="K5160" s="4">
        <v>17.829999999999998</v>
      </c>
    </row>
    <row r="5161" spans="1:11" x14ac:dyDescent="0.25">
      <c r="A5161" t="s">
        <v>9</v>
      </c>
      <c r="B5161" t="s">
        <v>14</v>
      </c>
      <c r="C5161" t="s">
        <v>11</v>
      </c>
      <c r="D5161" t="s">
        <v>225</v>
      </c>
      <c r="E5161" s="1">
        <v>42718</v>
      </c>
      <c r="F5161" s="1" t="str">
        <f>TEXT(Sales_tbl[[#This Row],[Order Date]],"MMM")</f>
        <v>Dec</v>
      </c>
      <c r="G5161" s="1" t="str">
        <f>TEXT(Sales_tbl[[#This Row],[Order Date]],"YYY")</f>
        <v>2016</v>
      </c>
      <c r="H5161" t="s">
        <v>24</v>
      </c>
      <c r="I5161">
        <v>1</v>
      </c>
      <c r="J5161" s="4">
        <v>17.829999999999998</v>
      </c>
      <c r="K5161" s="4">
        <v>17.829999999999998</v>
      </c>
    </row>
    <row r="5162" spans="1:11" x14ac:dyDescent="0.25">
      <c r="A5162" t="s">
        <v>25</v>
      </c>
      <c r="B5162" t="s">
        <v>52</v>
      </c>
      <c r="C5162" t="s">
        <v>18</v>
      </c>
      <c r="D5162" t="s">
        <v>505</v>
      </c>
      <c r="E5162" s="1">
        <v>42718</v>
      </c>
      <c r="F5162" s="1" t="str">
        <f>TEXT(Sales_tbl[[#This Row],[Order Date]],"MMM")</f>
        <v>Dec</v>
      </c>
      <c r="G5162" s="1" t="str">
        <f>TEXT(Sales_tbl[[#This Row],[Order Date]],"YYY")</f>
        <v>2016</v>
      </c>
      <c r="H5162" t="s">
        <v>13</v>
      </c>
      <c r="I5162">
        <v>4</v>
      </c>
      <c r="J5162" s="4">
        <v>12.42</v>
      </c>
      <c r="K5162" s="4">
        <v>49.68</v>
      </c>
    </row>
    <row r="5163" spans="1:11" x14ac:dyDescent="0.25">
      <c r="A5163" t="s">
        <v>9</v>
      </c>
      <c r="B5163" t="s">
        <v>14</v>
      </c>
      <c r="C5163" t="s">
        <v>11</v>
      </c>
      <c r="D5163" t="s">
        <v>147</v>
      </c>
      <c r="E5163" s="1">
        <v>42718</v>
      </c>
      <c r="F5163" s="1" t="str">
        <f>TEXT(Sales_tbl[[#This Row],[Order Date]],"MMM")</f>
        <v>Dec</v>
      </c>
      <c r="G5163" s="1" t="str">
        <f>TEXT(Sales_tbl[[#This Row],[Order Date]],"YYY")</f>
        <v>2016</v>
      </c>
      <c r="H5163" t="s">
        <v>27</v>
      </c>
      <c r="I5163">
        <v>8</v>
      </c>
      <c r="J5163" s="4">
        <v>53.35</v>
      </c>
      <c r="K5163" s="4">
        <v>426.8</v>
      </c>
    </row>
    <row r="5164" spans="1:11" x14ac:dyDescent="0.25">
      <c r="A5164" t="s">
        <v>30</v>
      </c>
      <c r="B5164" t="s">
        <v>14</v>
      </c>
      <c r="C5164" t="s">
        <v>11</v>
      </c>
      <c r="D5164" t="s">
        <v>470</v>
      </c>
      <c r="E5164" s="1">
        <v>42718</v>
      </c>
      <c r="F5164" s="1" t="str">
        <f>TEXT(Sales_tbl[[#This Row],[Order Date]],"MMM")</f>
        <v>Dec</v>
      </c>
      <c r="G5164" s="1" t="str">
        <f>TEXT(Sales_tbl[[#This Row],[Order Date]],"YYY")</f>
        <v>2016</v>
      </c>
      <c r="H5164" t="s">
        <v>13</v>
      </c>
      <c r="I5164">
        <v>8</v>
      </c>
      <c r="J5164" s="4">
        <v>12.42</v>
      </c>
      <c r="K5164" s="4">
        <v>99.36</v>
      </c>
    </row>
    <row r="5165" spans="1:11" x14ac:dyDescent="0.25">
      <c r="A5165" t="s">
        <v>9</v>
      </c>
      <c r="B5165" t="s">
        <v>21</v>
      </c>
      <c r="C5165" t="s">
        <v>11</v>
      </c>
      <c r="D5165" t="s">
        <v>139</v>
      </c>
      <c r="E5165" s="1">
        <v>42718</v>
      </c>
      <c r="F5165" s="1" t="str">
        <f>TEXT(Sales_tbl[[#This Row],[Order Date]],"MMM")</f>
        <v>Dec</v>
      </c>
      <c r="G5165" s="1" t="str">
        <f>TEXT(Sales_tbl[[#This Row],[Order Date]],"YYY")</f>
        <v>2016</v>
      </c>
      <c r="H5165" t="s">
        <v>27</v>
      </c>
      <c r="I5165">
        <v>9</v>
      </c>
      <c r="J5165" s="4">
        <v>53.35</v>
      </c>
      <c r="K5165" s="4">
        <v>480.15000000000003</v>
      </c>
    </row>
    <row r="5166" spans="1:11" x14ac:dyDescent="0.25">
      <c r="A5166" t="s">
        <v>9</v>
      </c>
      <c r="B5166" t="s">
        <v>14</v>
      </c>
      <c r="C5166" t="s">
        <v>11</v>
      </c>
      <c r="D5166" t="s">
        <v>390</v>
      </c>
      <c r="E5166" s="1">
        <v>42718</v>
      </c>
      <c r="F5166" s="1" t="str">
        <f>TEXT(Sales_tbl[[#This Row],[Order Date]],"MMM")</f>
        <v>Dec</v>
      </c>
      <c r="G5166" s="1" t="str">
        <f>TEXT(Sales_tbl[[#This Row],[Order Date]],"YYY")</f>
        <v>2016</v>
      </c>
      <c r="H5166" t="s">
        <v>27</v>
      </c>
      <c r="I5166">
        <v>10</v>
      </c>
      <c r="J5166" s="4">
        <v>53.35</v>
      </c>
      <c r="K5166" s="4">
        <v>533.5</v>
      </c>
    </row>
    <row r="5167" spans="1:11" x14ac:dyDescent="0.25">
      <c r="A5167" t="s">
        <v>16</v>
      </c>
      <c r="B5167" t="s">
        <v>122</v>
      </c>
      <c r="C5167" t="s">
        <v>18</v>
      </c>
      <c r="D5167" t="s">
        <v>141</v>
      </c>
      <c r="E5167" s="1">
        <v>42718</v>
      </c>
      <c r="F5167" s="1" t="str">
        <f>TEXT(Sales_tbl[[#This Row],[Order Date]],"MMM")</f>
        <v>Dec</v>
      </c>
      <c r="G5167" s="1" t="str">
        <f>TEXT(Sales_tbl[[#This Row],[Order Date]],"YYY")</f>
        <v>2016</v>
      </c>
      <c r="H5167" t="s">
        <v>20</v>
      </c>
      <c r="I5167">
        <v>7</v>
      </c>
      <c r="J5167" s="4">
        <v>16.32</v>
      </c>
      <c r="K5167" s="4">
        <v>114.24000000000001</v>
      </c>
    </row>
    <row r="5168" spans="1:11" x14ac:dyDescent="0.25">
      <c r="A5168" t="s">
        <v>9</v>
      </c>
      <c r="B5168" t="s">
        <v>10</v>
      </c>
      <c r="C5168" t="s">
        <v>11</v>
      </c>
      <c r="D5168" t="s">
        <v>419</v>
      </c>
      <c r="E5168" s="1">
        <v>42718</v>
      </c>
      <c r="F5168" s="1" t="str">
        <f>TEXT(Sales_tbl[[#This Row],[Order Date]],"MMM")</f>
        <v>Dec</v>
      </c>
      <c r="G5168" s="1" t="str">
        <f>TEXT(Sales_tbl[[#This Row],[Order Date]],"YYY")</f>
        <v>2016</v>
      </c>
      <c r="H5168" t="s">
        <v>20</v>
      </c>
      <c r="I5168">
        <v>5</v>
      </c>
      <c r="J5168" s="4">
        <v>16.32</v>
      </c>
      <c r="K5168" s="4">
        <v>81.599999999999994</v>
      </c>
    </row>
    <row r="5169" spans="1:11" x14ac:dyDescent="0.25">
      <c r="A5169" t="s">
        <v>16</v>
      </c>
      <c r="B5169" t="s">
        <v>52</v>
      </c>
      <c r="C5169" t="s">
        <v>18</v>
      </c>
      <c r="D5169" t="s">
        <v>237</v>
      </c>
      <c r="E5169" s="1">
        <v>42718</v>
      </c>
      <c r="F5169" s="1" t="str">
        <f>TEXT(Sales_tbl[[#This Row],[Order Date]],"MMM")</f>
        <v>Dec</v>
      </c>
      <c r="G5169" s="1" t="str">
        <f>TEXT(Sales_tbl[[#This Row],[Order Date]],"YYY")</f>
        <v>2016</v>
      </c>
      <c r="H5169" t="s">
        <v>13</v>
      </c>
      <c r="I5169">
        <v>9</v>
      </c>
      <c r="J5169" s="4">
        <v>12.42</v>
      </c>
      <c r="K5169" s="4">
        <v>111.78</v>
      </c>
    </row>
    <row r="5170" spans="1:11" x14ac:dyDescent="0.25">
      <c r="A5170" t="s">
        <v>25</v>
      </c>
      <c r="B5170" t="s">
        <v>52</v>
      </c>
      <c r="C5170" t="s">
        <v>18</v>
      </c>
      <c r="D5170" t="s">
        <v>313</v>
      </c>
      <c r="E5170" s="1">
        <v>42718</v>
      </c>
      <c r="F5170" s="1" t="str">
        <f>TEXT(Sales_tbl[[#This Row],[Order Date]],"MMM")</f>
        <v>Dec</v>
      </c>
      <c r="G5170" s="1" t="str">
        <f>TEXT(Sales_tbl[[#This Row],[Order Date]],"YYY")</f>
        <v>2016</v>
      </c>
      <c r="H5170" t="s">
        <v>27</v>
      </c>
      <c r="I5170">
        <v>3</v>
      </c>
      <c r="J5170" s="4">
        <v>53.35</v>
      </c>
      <c r="K5170" s="4">
        <v>160.05000000000001</v>
      </c>
    </row>
    <row r="5171" spans="1:11" x14ac:dyDescent="0.25">
      <c r="A5171" t="s">
        <v>9</v>
      </c>
      <c r="B5171" t="s">
        <v>68</v>
      </c>
      <c r="C5171" t="s">
        <v>11</v>
      </c>
      <c r="D5171" t="s">
        <v>485</v>
      </c>
      <c r="E5171" s="1">
        <v>42718</v>
      </c>
      <c r="F5171" s="1" t="str">
        <f>TEXT(Sales_tbl[[#This Row],[Order Date]],"MMM")</f>
        <v>Dec</v>
      </c>
      <c r="G5171" s="1" t="str">
        <f>TEXT(Sales_tbl[[#This Row],[Order Date]],"YYY")</f>
        <v>2016</v>
      </c>
      <c r="H5171" t="s">
        <v>13</v>
      </c>
      <c r="I5171">
        <v>3</v>
      </c>
      <c r="J5171" s="4">
        <v>12.42</v>
      </c>
      <c r="K5171" s="4">
        <v>37.26</v>
      </c>
    </row>
    <row r="5172" spans="1:11" x14ac:dyDescent="0.25">
      <c r="A5172" t="s">
        <v>9</v>
      </c>
      <c r="B5172" t="s">
        <v>14</v>
      </c>
      <c r="C5172" t="s">
        <v>11</v>
      </c>
      <c r="D5172" t="s">
        <v>51</v>
      </c>
      <c r="E5172" s="1">
        <v>42718</v>
      </c>
      <c r="F5172" s="1" t="str">
        <f>TEXT(Sales_tbl[[#This Row],[Order Date]],"MMM")</f>
        <v>Dec</v>
      </c>
      <c r="G5172" s="1" t="str">
        <f>TEXT(Sales_tbl[[#This Row],[Order Date]],"YYY")</f>
        <v>2016</v>
      </c>
      <c r="H5172" t="s">
        <v>13</v>
      </c>
      <c r="I5172">
        <v>1</v>
      </c>
      <c r="J5172" s="4">
        <v>12.42</v>
      </c>
      <c r="K5172" s="4">
        <v>12.42</v>
      </c>
    </row>
    <row r="5173" spans="1:11" x14ac:dyDescent="0.25">
      <c r="A5173" t="s">
        <v>9</v>
      </c>
      <c r="B5173" t="s">
        <v>10</v>
      </c>
      <c r="C5173" t="s">
        <v>11</v>
      </c>
      <c r="D5173" t="s">
        <v>339</v>
      </c>
      <c r="E5173" s="1">
        <v>42718</v>
      </c>
      <c r="F5173" s="1" t="str">
        <f>TEXT(Sales_tbl[[#This Row],[Order Date]],"MMM")</f>
        <v>Dec</v>
      </c>
      <c r="G5173" s="1" t="str">
        <f>TEXT(Sales_tbl[[#This Row],[Order Date]],"YYY")</f>
        <v>2016</v>
      </c>
      <c r="H5173" t="s">
        <v>24</v>
      </c>
      <c r="I5173">
        <v>7</v>
      </c>
      <c r="J5173" s="4">
        <v>17.829999999999998</v>
      </c>
      <c r="K5173" s="4">
        <v>124.80999999999999</v>
      </c>
    </row>
    <row r="5174" spans="1:11" x14ac:dyDescent="0.25">
      <c r="A5174" t="s">
        <v>16</v>
      </c>
      <c r="B5174" t="s">
        <v>52</v>
      </c>
      <c r="C5174" t="s">
        <v>18</v>
      </c>
      <c r="D5174" t="s">
        <v>204</v>
      </c>
      <c r="E5174" s="1">
        <v>42718</v>
      </c>
      <c r="F5174" s="1" t="str">
        <f>TEXT(Sales_tbl[[#This Row],[Order Date]],"MMM")</f>
        <v>Dec</v>
      </c>
      <c r="G5174" s="1" t="str">
        <f>TEXT(Sales_tbl[[#This Row],[Order Date]],"YYY")</f>
        <v>2016</v>
      </c>
      <c r="H5174" t="s">
        <v>24</v>
      </c>
      <c r="I5174">
        <v>4</v>
      </c>
      <c r="J5174" s="4">
        <v>17.829999999999998</v>
      </c>
      <c r="K5174" s="4">
        <v>71.319999999999993</v>
      </c>
    </row>
    <row r="5175" spans="1:11" x14ac:dyDescent="0.25">
      <c r="A5175" t="s">
        <v>9</v>
      </c>
      <c r="B5175" t="s">
        <v>14</v>
      </c>
      <c r="C5175" t="s">
        <v>11</v>
      </c>
      <c r="D5175" t="s">
        <v>417</v>
      </c>
      <c r="E5175" s="1">
        <v>42718</v>
      </c>
      <c r="F5175" s="1" t="str">
        <f>TEXT(Sales_tbl[[#This Row],[Order Date]],"MMM")</f>
        <v>Dec</v>
      </c>
      <c r="G5175" s="1" t="str">
        <f>TEXT(Sales_tbl[[#This Row],[Order Date]],"YYY")</f>
        <v>2016</v>
      </c>
      <c r="H5175" t="s">
        <v>13</v>
      </c>
      <c r="I5175">
        <v>3</v>
      </c>
      <c r="J5175" s="4">
        <v>12.42</v>
      </c>
      <c r="K5175" s="4">
        <v>37.26</v>
      </c>
    </row>
    <row r="5176" spans="1:11" x14ac:dyDescent="0.25">
      <c r="A5176" t="s">
        <v>9</v>
      </c>
      <c r="B5176" t="s">
        <v>21</v>
      </c>
      <c r="C5176" t="s">
        <v>11</v>
      </c>
      <c r="D5176" t="s">
        <v>475</v>
      </c>
      <c r="E5176" s="1">
        <v>42718</v>
      </c>
      <c r="F5176" s="1" t="str">
        <f>TEXT(Sales_tbl[[#This Row],[Order Date]],"MMM")</f>
        <v>Dec</v>
      </c>
      <c r="G5176" s="1" t="str">
        <f>TEXT(Sales_tbl[[#This Row],[Order Date]],"YYY")</f>
        <v>2016</v>
      </c>
      <c r="H5176" t="s">
        <v>20</v>
      </c>
      <c r="I5176">
        <v>7</v>
      </c>
      <c r="J5176" s="4">
        <v>16.32</v>
      </c>
      <c r="K5176" s="4">
        <v>114.24000000000001</v>
      </c>
    </row>
    <row r="5177" spans="1:11" x14ac:dyDescent="0.25">
      <c r="A5177" t="s">
        <v>9</v>
      </c>
      <c r="B5177" t="s">
        <v>14</v>
      </c>
      <c r="C5177" t="s">
        <v>11</v>
      </c>
      <c r="D5177" t="s">
        <v>390</v>
      </c>
      <c r="E5177" s="1">
        <v>42718</v>
      </c>
      <c r="F5177" s="1" t="str">
        <f>TEXT(Sales_tbl[[#This Row],[Order Date]],"MMM")</f>
        <v>Dec</v>
      </c>
      <c r="G5177" s="1" t="str">
        <f>TEXT(Sales_tbl[[#This Row],[Order Date]],"YYY")</f>
        <v>2016</v>
      </c>
      <c r="H5177" t="s">
        <v>13</v>
      </c>
      <c r="I5177">
        <v>5</v>
      </c>
      <c r="J5177" s="4">
        <v>12.42</v>
      </c>
      <c r="K5177" s="4">
        <v>62.1</v>
      </c>
    </row>
    <row r="5178" spans="1:11" x14ac:dyDescent="0.25">
      <c r="A5178" t="s">
        <v>16</v>
      </c>
      <c r="B5178" t="s">
        <v>17</v>
      </c>
      <c r="C5178" t="s">
        <v>18</v>
      </c>
      <c r="D5178" t="s">
        <v>460</v>
      </c>
      <c r="E5178" s="1">
        <v>42718</v>
      </c>
      <c r="F5178" s="1" t="str">
        <f>TEXT(Sales_tbl[[#This Row],[Order Date]],"MMM")</f>
        <v>Dec</v>
      </c>
      <c r="G5178" s="1" t="str">
        <f>TEXT(Sales_tbl[[#This Row],[Order Date]],"YYY")</f>
        <v>2016</v>
      </c>
      <c r="H5178" t="s">
        <v>20</v>
      </c>
      <c r="I5178">
        <v>7</v>
      </c>
      <c r="J5178" s="4">
        <v>16.32</v>
      </c>
      <c r="K5178" s="4">
        <v>114.24000000000001</v>
      </c>
    </row>
    <row r="5179" spans="1:11" x14ac:dyDescent="0.25">
      <c r="A5179" t="s">
        <v>9</v>
      </c>
      <c r="B5179" t="s">
        <v>21</v>
      </c>
      <c r="C5179" t="s">
        <v>11</v>
      </c>
      <c r="D5179" t="s">
        <v>320</v>
      </c>
      <c r="E5179" s="1">
        <v>42718</v>
      </c>
      <c r="F5179" s="1" t="str">
        <f>TEXT(Sales_tbl[[#This Row],[Order Date]],"MMM")</f>
        <v>Dec</v>
      </c>
      <c r="G5179" s="1" t="str">
        <f>TEXT(Sales_tbl[[#This Row],[Order Date]],"YYY")</f>
        <v>2016</v>
      </c>
      <c r="H5179" t="s">
        <v>24</v>
      </c>
      <c r="I5179">
        <v>6</v>
      </c>
      <c r="J5179" s="4">
        <v>17.829999999999998</v>
      </c>
      <c r="K5179" s="4">
        <v>106.97999999999999</v>
      </c>
    </row>
    <row r="5180" spans="1:11" x14ac:dyDescent="0.25">
      <c r="A5180" t="s">
        <v>9</v>
      </c>
      <c r="B5180" t="s">
        <v>14</v>
      </c>
      <c r="C5180" t="s">
        <v>11</v>
      </c>
      <c r="D5180" t="s">
        <v>212</v>
      </c>
      <c r="E5180" s="1">
        <v>42718</v>
      </c>
      <c r="F5180" s="1" t="str">
        <f>TEXT(Sales_tbl[[#This Row],[Order Date]],"MMM")</f>
        <v>Dec</v>
      </c>
      <c r="G5180" s="1" t="str">
        <f>TEXT(Sales_tbl[[#This Row],[Order Date]],"YYY")</f>
        <v>2016</v>
      </c>
      <c r="H5180" t="s">
        <v>13</v>
      </c>
      <c r="I5180">
        <v>2</v>
      </c>
      <c r="J5180" s="4">
        <v>12.42</v>
      </c>
      <c r="K5180" s="4">
        <v>24.84</v>
      </c>
    </row>
    <row r="5181" spans="1:11" x14ac:dyDescent="0.25">
      <c r="A5181" t="s">
        <v>25</v>
      </c>
      <c r="B5181" t="s">
        <v>52</v>
      </c>
      <c r="C5181" t="s">
        <v>18</v>
      </c>
      <c r="D5181" t="s">
        <v>188</v>
      </c>
      <c r="E5181" s="1">
        <v>42719</v>
      </c>
      <c r="F5181" s="1" t="str">
        <f>TEXT(Sales_tbl[[#This Row],[Order Date]],"MMM")</f>
        <v>Dec</v>
      </c>
      <c r="G5181" s="1" t="str">
        <f>TEXT(Sales_tbl[[#This Row],[Order Date]],"YYY")</f>
        <v>2016</v>
      </c>
      <c r="H5181" t="s">
        <v>27</v>
      </c>
      <c r="I5181">
        <v>9</v>
      </c>
      <c r="J5181" s="4">
        <v>53.35</v>
      </c>
      <c r="K5181" s="4">
        <v>480.15000000000003</v>
      </c>
    </row>
    <row r="5182" spans="1:11" x14ac:dyDescent="0.25">
      <c r="A5182" t="s">
        <v>25</v>
      </c>
      <c r="B5182" t="s">
        <v>52</v>
      </c>
      <c r="C5182" t="s">
        <v>18</v>
      </c>
      <c r="D5182" t="s">
        <v>94</v>
      </c>
      <c r="E5182" s="1">
        <v>42719</v>
      </c>
      <c r="F5182" s="1" t="str">
        <f>TEXT(Sales_tbl[[#This Row],[Order Date]],"MMM")</f>
        <v>Dec</v>
      </c>
      <c r="G5182" s="1" t="str">
        <f>TEXT(Sales_tbl[[#This Row],[Order Date]],"YYY")</f>
        <v>2016</v>
      </c>
      <c r="H5182" t="s">
        <v>27</v>
      </c>
      <c r="I5182">
        <v>10</v>
      </c>
      <c r="J5182" s="4">
        <v>53.35</v>
      </c>
      <c r="K5182" s="4">
        <v>533.5</v>
      </c>
    </row>
    <row r="5183" spans="1:11" x14ac:dyDescent="0.25">
      <c r="A5183" t="s">
        <v>25</v>
      </c>
      <c r="B5183" t="s">
        <v>52</v>
      </c>
      <c r="C5183" t="s">
        <v>18</v>
      </c>
      <c r="D5183" t="s">
        <v>86</v>
      </c>
      <c r="E5183" s="1">
        <v>42719</v>
      </c>
      <c r="F5183" s="1" t="str">
        <f>TEXT(Sales_tbl[[#This Row],[Order Date]],"MMM")</f>
        <v>Dec</v>
      </c>
      <c r="G5183" s="1" t="str">
        <f>TEXT(Sales_tbl[[#This Row],[Order Date]],"YYY")</f>
        <v>2016</v>
      </c>
      <c r="H5183" t="s">
        <v>27</v>
      </c>
      <c r="I5183">
        <v>9</v>
      </c>
      <c r="J5183" s="4">
        <v>53.35</v>
      </c>
      <c r="K5183" s="4">
        <v>480.15000000000003</v>
      </c>
    </row>
    <row r="5184" spans="1:11" x14ac:dyDescent="0.25">
      <c r="A5184" t="s">
        <v>9</v>
      </c>
      <c r="B5184" t="s">
        <v>14</v>
      </c>
      <c r="C5184" t="s">
        <v>11</v>
      </c>
      <c r="D5184" t="s">
        <v>63</v>
      </c>
      <c r="E5184" s="1">
        <v>42719</v>
      </c>
      <c r="F5184" s="1" t="str">
        <f>TEXT(Sales_tbl[[#This Row],[Order Date]],"MMM")</f>
        <v>Dec</v>
      </c>
      <c r="G5184" s="1" t="str">
        <f>TEXT(Sales_tbl[[#This Row],[Order Date]],"YYY")</f>
        <v>2016</v>
      </c>
      <c r="H5184" t="s">
        <v>27</v>
      </c>
      <c r="I5184">
        <v>3</v>
      </c>
      <c r="J5184" s="4">
        <v>53.35</v>
      </c>
      <c r="K5184" s="4">
        <v>160.05000000000001</v>
      </c>
    </row>
    <row r="5185" spans="1:11" x14ac:dyDescent="0.25">
      <c r="A5185" t="s">
        <v>9</v>
      </c>
      <c r="B5185" t="s">
        <v>10</v>
      </c>
      <c r="C5185" t="s">
        <v>11</v>
      </c>
      <c r="D5185" t="s">
        <v>457</v>
      </c>
      <c r="E5185" s="1">
        <v>42719</v>
      </c>
      <c r="F5185" s="1" t="str">
        <f>TEXT(Sales_tbl[[#This Row],[Order Date]],"MMM")</f>
        <v>Dec</v>
      </c>
      <c r="G5185" s="1" t="str">
        <f>TEXT(Sales_tbl[[#This Row],[Order Date]],"YYY")</f>
        <v>2016</v>
      </c>
      <c r="H5185" t="s">
        <v>13</v>
      </c>
      <c r="I5185">
        <v>1</v>
      </c>
      <c r="J5185" s="4">
        <v>12.42</v>
      </c>
      <c r="K5185" s="4">
        <v>12.42</v>
      </c>
    </row>
    <row r="5186" spans="1:11" x14ac:dyDescent="0.25">
      <c r="A5186" t="s">
        <v>9</v>
      </c>
      <c r="B5186" t="s">
        <v>14</v>
      </c>
      <c r="C5186" t="s">
        <v>11</v>
      </c>
      <c r="D5186" t="s">
        <v>545</v>
      </c>
      <c r="E5186" s="1">
        <v>42719</v>
      </c>
      <c r="F5186" s="1" t="str">
        <f>TEXT(Sales_tbl[[#This Row],[Order Date]],"MMM")</f>
        <v>Dec</v>
      </c>
      <c r="G5186" s="1" t="str">
        <f>TEXT(Sales_tbl[[#This Row],[Order Date]],"YYY")</f>
        <v>2016</v>
      </c>
      <c r="H5186" t="s">
        <v>27</v>
      </c>
      <c r="I5186">
        <v>1</v>
      </c>
      <c r="J5186" s="4">
        <v>53.35</v>
      </c>
      <c r="K5186" s="4">
        <v>53.35</v>
      </c>
    </row>
    <row r="5187" spans="1:11" x14ac:dyDescent="0.25">
      <c r="A5187" t="s">
        <v>9</v>
      </c>
      <c r="B5187" t="s">
        <v>14</v>
      </c>
      <c r="C5187" t="s">
        <v>11</v>
      </c>
      <c r="D5187" t="s">
        <v>453</v>
      </c>
      <c r="E5187" s="1">
        <v>42719</v>
      </c>
      <c r="F5187" s="1" t="str">
        <f>TEXT(Sales_tbl[[#This Row],[Order Date]],"MMM")</f>
        <v>Dec</v>
      </c>
      <c r="G5187" s="1" t="str">
        <f>TEXT(Sales_tbl[[#This Row],[Order Date]],"YYY")</f>
        <v>2016</v>
      </c>
      <c r="H5187" t="s">
        <v>13</v>
      </c>
      <c r="I5187">
        <v>3</v>
      </c>
      <c r="J5187" s="4">
        <v>12.42</v>
      </c>
      <c r="K5187" s="4">
        <v>37.26</v>
      </c>
    </row>
    <row r="5188" spans="1:11" x14ac:dyDescent="0.25">
      <c r="A5188" t="s">
        <v>9</v>
      </c>
      <c r="B5188" t="s">
        <v>14</v>
      </c>
      <c r="C5188" t="s">
        <v>11</v>
      </c>
      <c r="D5188" t="s">
        <v>405</v>
      </c>
      <c r="E5188" s="1">
        <v>42719</v>
      </c>
      <c r="F5188" s="1" t="str">
        <f>TEXT(Sales_tbl[[#This Row],[Order Date]],"MMM")</f>
        <v>Dec</v>
      </c>
      <c r="G5188" s="1" t="str">
        <f>TEXT(Sales_tbl[[#This Row],[Order Date]],"YYY")</f>
        <v>2016</v>
      </c>
      <c r="H5188" t="s">
        <v>13</v>
      </c>
      <c r="I5188">
        <v>7</v>
      </c>
      <c r="J5188" s="4">
        <v>12.42</v>
      </c>
      <c r="K5188" s="4">
        <v>86.94</v>
      </c>
    </row>
    <row r="5189" spans="1:11" x14ac:dyDescent="0.25">
      <c r="A5189" t="s">
        <v>9</v>
      </c>
      <c r="B5189" t="s">
        <v>21</v>
      </c>
      <c r="C5189" t="s">
        <v>11</v>
      </c>
      <c r="D5189" t="s">
        <v>291</v>
      </c>
      <c r="E5189" s="1">
        <v>42719</v>
      </c>
      <c r="F5189" s="1" t="str">
        <f>TEXT(Sales_tbl[[#This Row],[Order Date]],"MMM")</f>
        <v>Dec</v>
      </c>
      <c r="G5189" s="1" t="str">
        <f>TEXT(Sales_tbl[[#This Row],[Order Date]],"YYY")</f>
        <v>2016</v>
      </c>
      <c r="H5189" t="s">
        <v>24</v>
      </c>
      <c r="I5189">
        <v>4</v>
      </c>
      <c r="J5189" s="4">
        <v>17.829999999999998</v>
      </c>
      <c r="K5189" s="4">
        <v>71.319999999999993</v>
      </c>
    </row>
    <row r="5190" spans="1:11" x14ac:dyDescent="0.25">
      <c r="A5190" t="s">
        <v>30</v>
      </c>
      <c r="B5190" t="s">
        <v>14</v>
      </c>
      <c r="C5190" t="s">
        <v>11</v>
      </c>
      <c r="D5190" t="s">
        <v>373</v>
      </c>
      <c r="E5190" s="1">
        <v>42719</v>
      </c>
      <c r="F5190" s="1" t="str">
        <f>TEXT(Sales_tbl[[#This Row],[Order Date]],"MMM")</f>
        <v>Dec</v>
      </c>
      <c r="G5190" s="1" t="str">
        <f>TEXT(Sales_tbl[[#This Row],[Order Date]],"YYY")</f>
        <v>2016</v>
      </c>
      <c r="H5190" t="s">
        <v>13</v>
      </c>
      <c r="I5190">
        <v>9</v>
      </c>
      <c r="J5190" s="4">
        <v>12.42</v>
      </c>
      <c r="K5190" s="4">
        <v>111.78</v>
      </c>
    </row>
    <row r="5191" spans="1:11" x14ac:dyDescent="0.25">
      <c r="A5191" t="s">
        <v>30</v>
      </c>
      <c r="B5191" t="s">
        <v>21</v>
      </c>
      <c r="C5191" t="s">
        <v>11</v>
      </c>
      <c r="D5191" t="s">
        <v>471</v>
      </c>
      <c r="E5191" s="1">
        <v>42719</v>
      </c>
      <c r="F5191" s="1" t="str">
        <f>TEXT(Sales_tbl[[#This Row],[Order Date]],"MMM")</f>
        <v>Dec</v>
      </c>
      <c r="G5191" s="1" t="str">
        <f>TEXT(Sales_tbl[[#This Row],[Order Date]],"YYY")</f>
        <v>2016</v>
      </c>
      <c r="H5191" t="s">
        <v>13</v>
      </c>
      <c r="I5191">
        <v>4</v>
      </c>
      <c r="J5191" s="4">
        <v>12.42</v>
      </c>
      <c r="K5191" s="4">
        <v>49.68</v>
      </c>
    </row>
    <row r="5192" spans="1:11" x14ac:dyDescent="0.25">
      <c r="A5192" t="s">
        <v>46</v>
      </c>
      <c r="B5192" t="s">
        <v>10</v>
      </c>
      <c r="C5192" t="s">
        <v>11</v>
      </c>
      <c r="D5192" t="s">
        <v>457</v>
      </c>
      <c r="E5192" s="1">
        <v>42719</v>
      </c>
      <c r="F5192" s="1" t="str">
        <f>TEXT(Sales_tbl[[#This Row],[Order Date]],"MMM")</f>
        <v>Dec</v>
      </c>
      <c r="G5192" s="1" t="str">
        <f>TEXT(Sales_tbl[[#This Row],[Order Date]],"YYY")</f>
        <v>2016</v>
      </c>
      <c r="H5192" t="s">
        <v>24</v>
      </c>
      <c r="I5192">
        <v>6</v>
      </c>
      <c r="J5192" s="4">
        <v>17.829999999999998</v>
      </c>
      <c r="K5192" s="4">
        <v>106.97999999999999</v>
      </c>
    </row>
    <row r="5193" spans="1:11" x14ac:dyDescent="0.25">
      <c r="A5193" t="s">
        <v>25</v>
      </c>
      <c r="B5193" t="s">
        <v>52</v>
      </c>
      <c r="C5193" t="s">
        <v>18</v>
      </c>
      <c r="D5193" t="s">
        <v>56</v>
      </c>
      <c r="E5193" s="1">
        <v>42719</v>
      </c>
      <c r="F5193" s="1" t="str">
        <f>TEXT(Sales_tbl[[#This Row],[Order Date]],"MMM")</f>
        <v>Dec</v>
      </c>
      <c r="G5193" s="1" t="str">
        <f>TEXT(Sales_tbl[[#This Row],[Order Date]],"YYY")</f>
        <v>2016</v>
      </c>
      <c r="H5193" t="s">
        <v>13</v>
      </c>
      <c r="I5193">
        <v>3</v>
      </c>
      <c r="J5193" s="4">
        <v>12.42</v>
      </c>
      <c r="K5193" s="4">
        <v>37.26</v>
      </c>
    </row>
    <row r="5194" spans="1:11" x14ac:dyDescent="0.25">
      <c r="A5194" t="s">
        <v>9</v>
      </c>
      <c r="B5194" t="s">
        <v>10</v>
      </c>
      <c r="C5194" t="s">
        <v>11</v>
      </c>
      <c r="D5194" t="s">
        <v>283</v>
      </c>
      <c r="E5194" s="1">
        <v>42719</v>
      </c>
      <c r="F5194" s="1" t="str">
        <f>TEXT(Sales_tbl[[#This Row],[Order Date]],"MMM")</f>
        <v>Dec</v>
      </c>
      <c r="G5194" s="1" t="str">
        <f>TEXT(Sales_tbl[[#This Row],[Order Date]],"YYY")</f>
        <v>2016</v>
      </c>
      <c r="H5194" t="s">
        <v>20</v>
      </c>
      <c r="I5194">
        <v>2</v>
      </c>
      <c r="J5194" s="4">
        <v>16.32</v>
      </c>
      <c r="K5194" s="4">
        <v>32.64</v>
      </c>
    </row>
    <row r="5195" spans="1:11" x14ac:dyDescent="0.25">
      <c r="A5195" t="s">
        <v>16</v>
      </c>
      <c r="B5195" t="s">
        <v>34</v>
      </c>
      <c r="C5195" t="s">
        <v>18</v>
      </c>
      <c r="D5195" t="s">
        <v>314</v>
      </c>
      <c r="E5195" s="1">
        <v>42719</v>
      </c>
      <c r="F5195" s="1" t="str">
        <f>TEXT(Sales_tbl[[#This Row],[Order Date]],"MMM")</f>
        <v>Dec</v>
      </c>
      <c r="G5195" s="1" t="str">
        <f>TEXT(Sales_tbl[[#This Row],[Order Date]],"YYY")</f>
        <v>2016</v>
      </c>
      <c r="H5195" t="s">
        <v>13</v>
      </c>
      <c r="I5195">
        <v>8</v>
      </c>
      <c r="J5195" s="4">
        <v>12.42</v>
      </c>
      <c r="K5195" s="4">
        <v>99.36</v>
      </c>
    </row>
    <row r="5196" spans="1:11" x14ac:dyDescent="0.25">
      <c r="A5196" t="s">
        <v>9</v>
      </c>
      <c r="B5196" t="s">
        <v>21</v>
      </c>
      <c r="C5196" t="s">
        <v>11</v>
      </c>
      <c r="D5196" t="s">
        <v>148</v>
      </c>
      <c r="E5196" s="1">
        <v>42719</v>
      </c>
      <c r="F5196" s="1" t="str">
        <f>TEXT(Sales_tbl[[#This Row],[Order Date]],"MMM")</f>
        <v>Dec</v>
      </c>
      <c r="G5196" s="1" t="str">
        <f>TEXT(Sales_tbl[[#This Row],[Order Date]],"YYY")</f>
        <v>2016</v>
      </c>
      <c r="H5196" t="s">
        <v>13</v>
      </c>
      <c r="I5196">
        <v>5</v>
      </c>
      <c r="J5196" s="4">
        <v>12.42</v>
      </c>
      <c r="K5196" s="4">
        <v>62.1</v>
      </c>
    </row>
    <row r="5197" spans="1:11" x14ac:dyDescent="0.25">
      <c r="A5197" t="s">
        <v>16</v>
      </c>
      <c r="B5197" t="s">
        <v>52</v>
      </c>
      <c r="C5197" t="s">
        <v>18</v>
      </c>
      <c r="D5197" t="s">
        <v>202</v>
      </c>
      <c r="E5197" s="1">
        <v>42719</v>
      </c>
      <c r="F5197" s="1" t="str">
        <f>TEXT(Sales_tbl[[#This Row],[Order Date]],"MMM")</f>
        <v>Dec</v>
      </c>
      <c r="G5197" s="1" t="str">
        <f>TEXT(Sales_tbl[[#This Row],[Order Date]],"YYY")</f>
        <v>2016</v>
      </c>
      <c r="H5197" t="s">
        <v>27</v>
      </c>
      <c r="I5197">
        <v>4</v>
      </c>
      <c r="J5197" s="4">
        <v>53.35</v>
      </c>
      <c r="K5197" s="4">
        <v>213.4</v>
      </c>
    </row>
    <row r="5198" spans="1:11" x14ac:dyDescent="0.25">
      <c r="A5198" t="s">
        <v>25</v>
      </c>
      <c r="B5198" t="s">
        <v>122</v>
      </c>
      <c r="C5198" t="s">
        <v>18</v>
      </c>
      <c r="D5198" t="s">
        <v>443</v>
      </c>
      <c r="E5198" s="1">
        <v>42719</v>
      </c>
      <c r="F5198" s="1" t="str">
        <f>TEXT(Sales_tbl[[#This Row],[Order Date]],"MMM")</f>
        <v>Dec</v>
      </c>
      <c r="G5198" s="1" t="str">
        <f>TEXT(Sales_tbl[[#This Row],[Order Date]],"YYY")</f>
        <v>2016</v>
      </c>
      <c r="H5198" t="s">
        <v>27</v>
      </c>
      <c r="I5198">
        <v>9</v>
      </c>
      <c r="J5198" s="4">
        <v>53.35</v>
      </c>
      <c r="K5198" s="4">
        <v>480.15000000000003</v>
      </c>
    </row>
    <row r="5199" spans="1:11" x14ac:dyDescent="0.25">
      <c r="A5199" t="s">
        <v>25</v>
      </c>
      <c r="B5199" t="s">
        <v>17</v>
      </c>
      <c r="C5199" t="s">
        <v>18</v>
      </c>
      <c r="D5199" t="s">
        <v>488</v>
      </c>
      <c r="E5199" s="1">
        <v>42719</v>
      </c>
      <c r="F5199" s="1" t="str">
        <f>TEXT(Sales_tbl[[#This Row],[Order Date]],"MMM")</f>
        <v>Dec</v>
      </c>
      <c r="G5199" s="1" t="str">
        <f>TEXT(Sales_tbl[[#This Row],[Order Date]],"YYY")</f>
        <v>2016</v>
      </c>
      <c r="H5199" t="s">
        <v>24</v>
      </c>
      <c r="I5199">
        <v>10</v>
      </c>
      <c r="J5199" s="4">
        <v>17.829999999999998</v>
      </c>
      <c r="K5199" s="4">
        <v>178.29999999999998</v>
      </c>
    </row>
    <row r="5200" spans="1:11" x14ac:dyDescent="0.25">
      <c r="A5200" t="s">
        <v>46</v>
      </c>
      <c r="B5200" t="s">
        <v>21</v>
      </c>
      <c r="C5200" t="s">
        <v>11</v>
      </c>
      <c r="D5200" t="s">
        <v>320</v>
      </c>
      <c r="E5200" s="1">
        <v>42719</v>
      </c>
      <c r="F5200" s="1" t="str">
        <f>TEXT(Sales_tbl[[#This Row],[Order Date]],"MMM")</f>
        <v>Dec</v>
      </c>
      <c r="G5200" s="1" t="str">
        <f>TEXT(Sales_tbl[[#This Row],[Order Date]],"YYY")</f>
        <v>2016</v>
      </c>
      <c r="H5200" t="s">
        <v>27</v>
      </c>
      <c r="I5200">
        <v>8</v>
      </c>
      <c r="J5200" s="4">
        <v>53.35</v>
      </c>
      <c r="K5200" s="4">
        <v>426.8</v>
      </c>
    </row>
    <row r="5201" spans="1:11" x14ac:dyDescent="0.25">
      <c r="A5201" t="s">
        <v>9</v>
      </c>
      <c r="B5201" t="s">
        <v>14</v>
      </c>
      <c r="C5201" t="s">
        <v>11</v>
      </c>
      <c r="D5201" t="s">
        <v>373</v>
      </c>
      <c r="E5201" s="1">
        <v>42719</v>
      </c>
      <c r="F5201" s="1" t="str">
        <f>TEXT(Sales_tbl[[#This Row],[Order Date]],"MMM")</f>
        <v>Dec</v>
      </c>
      <c r="G5201" s="1" t="str">
        <f>TEXT(Sales_tbl[[#This Row],[Order Date]],"YYY")</f>
        <v>2016</v>
      </c>
      <c r="H5201" t="s">
        <v>27</v>
      </c>
      <c r="I5201">
        <v>10</v>
      </c>
      <c r="J5201" s="4">
        <v>53.35</v>
      </c>
      <c r="K5201" s="4">
        <v>533.5</v>
      </c>
    </row>
    <row r="5202" spans="1:11" x14ac:dyDescent="0.25">
      <c r="A5202" t="s">
        <v>25</v>
      </c>
      <c r="B5202" t="s">
        <v>34</v>
      </c>
      <c r="C5202" t="s">
        <v>18</v>
      </c>
      <c r="D5202" t="s">
        <v>132</v>
      </c>
      <c r="E5202" s="1">
        <v>42719</v>
      </c>
      <c r="F5202" s="1" t="str">
        <f>TEXT(Sales_tbl[[#This Row],[Order Date]],"MMM")</f>
        <v>Dec</v>
      </c>
      <c r="G5202" s="1" t="str">
        <f>TEXT(Sales_tbl[[#This Row],[Order Date]],"YYY")</f>
        <v>2016</v>
      </c>
      <c r="H5202" t="s">
        <v>13</v>
      </c>
      <c r="I5202">
        <v>9</v>
      </c>
      <c r="J5202" s="4">
        <v>12.42</v>
      </c>
      <c r="K5202" s="4">
        <v>111.78</v>
      </c>
    </row>
    <row r="5203" spans="1:11" x14ac:dyDescent="0.25">
      <c r="A5203" t="s">
        <v>9</v>
      </c>
      <c r="B5203" t="s">
        <v>14</v>
      </c>
      <c r="C5203" t="s">
        <v>11</v>
      </c>
      <c r="D5203" t="s">
        <v>442</v>
      </c>
      <c r="E5203" s="1">
        <v>42719</v>
      </c>
      <c r="F5203" s="1" t="str">
        <f>TEXT(Sales_tbl[[#This Row],[Order Date]],"MMM")</f>
        <v>Dec</v>
      </c>
      <c r="G5203" s="1" t="str">
        <f>TEXT(Sales_tbl[[#This Row],[Order Date]],"YYY")</f>
        <v>2016</v>
      </c>
      <c r="H5203" t="s">
        <v>27</v>
      </c>
      <c r="I5203">
        <v>3</v>
      </c>
      <c r="J5203" s="4">
        <v>53.35</v>
      </c>
      <c r="K5203" s="4">
        <v>160.05000000000001</v>
      </c>
    </row>
    <row r="5204" spans="1:11" x14ac:dyDescent="0.25">
      <c r="A5204" t="s">
        <v>9</v>
      </c>
      <c r="B5204" t="s">
        <v>68</v>
      </c>
      <c r="C5204" t="s">
        <v>11</v>
      </c>
      <c r="D5204" t="s">
        <v>163</v>
      </c>
      <c r="E5204" s="1">
        <v>42719</v>
      </c>
      <c r="F5204" s="1" t="str">
        <f>TEXT(Sales_tbl[[#This Row],[Order Date]],"MMM")</f>
        <v>Dec</v>
      </c>
      <c r="G5204" s="1" t="str">
        <f>TEXT(Sales_tbl[[#This Row],[Order Date]],"YYY")</f>
        <v>2016</v>
      </c>
      <c r="H5204" t="s">
        <v>13</v>
      </c>
      <c r="I5204">
        <v>2</v>
      </c>
      <c r="J5204" s="4">
        <v>12.42</v>
      </c>
      <c r="K5204" s="4">
        <v>24.84</v>
      </c>
    </row>
    <row r="5205" spans="1:11" x14ac:dyDescent="0.25">
      <c r="A5205" t="s">
        <v>46</v>
      </c>
      <c r="B5205" t="s">
        <v>14</v>
      </c>
      <c r="C5205" t="s">
        <v>11</v>
      </c>
      <c r="D5205" t="s">
        <v>522</v>
      </c>
      <c r="E5205" s="1">
        <v>42719</v>
      </c>
      <c r="F5205" s="1" t="str">
        <f>TEXT(Sales_tbl[[#This Row],[Order Date]],"MMM")</f>
        <v>Dec</v>
      </c>
      <c r="G5205" s="1" t="str">
        <f>TEXT(Sales_tbl[[#This Row],[Order Date]],"YYY")</f>
        <v>2016</v>
      </c>
      <c r="H5205" t="s">
        <v>13</v>
      </c>
      <c r="I5205">
        <v>2</v>
      </c>
      <c r="J5205" s="4">
        <v>12.42</v>
      </c>
      <c r="K5205" s="4">
        <v>24.84</v>
      </c>
    </row>
    <row r="5206" spans="1:11" x14ac:dyDescent="0.25">
      <c r="A5206" t="s">
        <v>46</v>
      </c>
      <c r="B5206" t="s">
        <v>14</v>
      </c>
      <c r="C5206" t="s">
        <v>11</v>
      </c>
      <c r="D5206" t="s">
        <v>375</v>
      </c>
      <c r="E5206" s="1">
        <v>42719</v>
      </c>
      <c r="F5206" s="1" t="str">
        <f>TEXT(Sales_tbl[[#This Row],[Order Date]],"MMM")</f>
        <v>Dec</v>
      </c>
      <c r="G5206" s="1" t="str">
        <f>TEXT(Sales_tbl[[#This Row],[Order Date]],"YYY")</f>
        <v>2016</v>
      </c>
      <c r="H5206" t="s">
        <v>13</v>
      </c>
      <c r="I5206">
        <v>1</v>
      </c>
      <c r="J5206" s="4">
        <v>12.42</v>
      </c>
      <c r="K5206" s="4">
        <v>12.42</v>
      </c>
    </row>
    <row r="5207" spans="1:11" x14ac:dyDescent="0.25">
      <c r="A5207" t="s">
        <v>16</v>
      </c>
      <c r="B5207" t="s">
        <v>52</v>
      </c>
      <c r="C5207" t="s">
        <v>18</v>
      </c>
      <c r="D5207" t="s">
        <v>53</v>
      </c>
      <c r="E5207" s="1">
        <v>42719</v>
      </c>
      <c r="F5207" s="1" t="str">
        <f>TEXT(Sales_tbl[[#This Row],[Order Date]],"MMM")</f>
        <v>Dec</v>
      </c>
      <c r="G5207" s="1" t="str">
        <f>TEXT(Sales_tbl[[#This Row],[Order Date]],"YYY")</f>
        <v>2016</v>
      </c>
      <c r="H5207" t="s">
        <v>24</v>
      </c>
      <c r="I5207">
        <v>4</v>
      </c>
      <c r="J5207" s="4">
        <v>17.829999999999998</v>
      </c>
      <c r="K5207" s="4">
        <v>71.319999999999993</v>
      </c>
    </row>
    <row r="5208" spans="1:11" x14ac:dyDescent="0.25">
      <c r="A5208" t="s">
        <v>9</v>
      </c>
      <c r="B5208" t="s">
        <v>21</v>
      </c>
      <c r="C5208" t="s">
        <v>11</v>
      </c>
      <c r="D5208" t="s">
        <v>517</v>
      </c>
      <c r="E5208" s="1">
        <v>42719</v>
      </c>
      <c r="F5208" s="1" t="str">
        <f>TEXT(Sales_tbl[[#This Row],[Order Date]],"MMM")</f>
        <v>Dec</v>
      </c>
      <c r="G5208" s="1" t="str">
        <f>TEXT(Sales_tbl[[#This Row],[Order Date]],"YYY")</f>
        <v>2016</v>
      </c>
      <c r="H5208" t="s">
        <v>20</v>
      </c>
      <c r="I5208">
        <v>2</v>
      </c>
      <c r="J5208" s="4">
        <v>16.32</v>
      </c>
      <c r="K5208" s="4">
        <v>32.64</v>
      </c>
    </row>
    <row r="5209" spans="1:11" x14ac:dyDescent="0.25">
      <c r="A5209" t="s">
        <v>9</v>
      </c>
      <c r="B5209" t="s">
        <v>14</v>
      </c>
      <c r="C5209" t="s">
        <v>11</v>
      </c>
      <c r="D5209" t="s">
        <v>134</v>
      </c>
      <c r="E5209" s="1">
        <v>42719</v>
      </c>
      <c r="F5209" s="1" t="str">
        <f>TEXT(Sales_tbl[[#This Row],[Order Date]],"MMM")</f>
        <v>Dec</v>
      </c>
      <c r="G5209" s="1" t="str">
        <f>TEXT(Sales_tbl[[#This Row],[Order Date]],"YYY")</f>
        <v>2016</v>
      </c>
      <c r="H5209" t="s">
        <v>24</v>
      </c>
      <c r="I5209">
        <v>6</v>
      </c>
      <c r="J5209" s="4">
        <v>17.829999999999998</v>
      </c>
      <c r="K5209" s="4">
        <v>106.97999999999999</v>
      </c>
    </row>
    <row r="5210" spans="1:11" x14ac:dyDescent="0.25">
      <c r="A5210" t="s">
        <v>30</v>
      </c>
      <c r="B5210" t="s">
        <v>10</v>
      </c>
      <c r="C5210" t="s">
        <v>11</v>
      </c>
      <c r="D5210" t="s">
        <v>305</v>
      </c>
      <c r="E5210" s="1">
        <v>42719</v>
      </c>
      <c r="F5210" s="1" t="str">
        <f>TEXT(Sales_tbl[[#This Row],[Order Date]],"MMM")</f>
        <v>Dec</v>
      </c>
      <c r="G5210" s="1" t="str">
        <f>TEXT(Sales_tbl[[#This Row],[Order Date]],"YYY")</f>
        <v>2016</v>
      </c>
      <c r="H5210" t="s">
        <v>13</v>
      </c>
      <c r="I5210">
        <v>6</v>
      </c>
      <c r="J5210" s="4">
        <v>12.42</v>
      </c>
      <c r="K5210" s="4">
        <v>74.52</v>
      </c>
    </row>
    <row r="5211" spans="1:11" x14ac:dyDescent="0.25">
      <c r="A5211" t="s">
        <v>16</v>
      </c>
      <c r="B5211" t="s">
        <v>52</v>
      </c>
      <c r="C5211" t="s">
        <v>18</v>
      </c>
      <c r="D5211" t="s">
        <v>497</v>
      </c>
      <c r="E5211" s="1">
        <v>42719</v>
      </c>
      <c r="F5211" s="1" t="str">
        <f>TEXT(Sales_tbl[[#This Row],[Order Date]],"MMM")</f>
        <v>Dec</v>
      </c>
      <c r="G5211" s="1" t="str">
        <f>TEXT(Sales_tbl[[#This Row],[Order Date]],"YYY")</f>
        <v>2016</v>
      </c>
      <c r="H5211" t="s">
        <v>27</v>
      </c>
      <c r="I5211">
        <v>6</v>
      </c>
      <c r="J5211" s="4">
        <v>53.35</v>
      </c>
      <c r="K5211" s="4">
        <v>320.10000000000002</v>
      </c>
    </row>
    <row r="5212" spans="1:11" x14ac:dyDescent="0.25">
      <c r="A5212" t="s">
        <v>30</v>
      </c>
      <c r="B5212" t="s">
        <v>10</v>
      </c>
      <c r="C5212" t="s">
        <v>11</v>
      </c>
      <c r="D5212" t="s">
        <v>354</v>
      </c>
      <c r="E5212" s="1">
        <v>42720</v>
      </c>
      <c r="F5212" s="1" t="str">
        <f>TEXT(Sales_tbl[[#This Row],[Order Date]],"MMM")</f>
        <v>Dec</v>
      </c>
      <c r="G5212" s="1" t="str">
        <f>TEXT(Sales_tbl[[#This Row],[Order Date]],"YYY")</f>
        <v>2016</v>
      </c>
      <c r="H5212" t="s">
        <v>13</v>
      </c>
      <c r="I5212">
        <v>1</v>
      </c>
      <c r="J5212" s="4">
        <v>12.42</v>
      </c>
      <c r="K5212" s="4">
        <v>12.42</v>
      </c>
    </row>
    <row r="5213" spans="1:11" x14ac:dyDescent="0.25">
      <c r="A5213" t="s">
        <v>25</v>
      </c>
      <c r="B5213" t="s">
        <v>17</v>
      </c>
      <c r="C5213" t="s">
        <v>18</v>
      </c>
      <c r="D5213" t="s">
        <v>125</v>
      </c>
      <c r="E5213" s="1">
        <v>42720</v>
      </c>
      <c r="F5213" s="1" t="str">
        <f>TEXT(Sales_tbl[[#This Row],[Order Date]],"MMM")</f>
        <v>Dec</v>
      </c>
      <c r="G5213" s="1" t="str">
        <f>TEXT(Sales_tbl[[#This Row],[Order Date]],"YYY")</f>
        <v>2016</v>
      </c>
      <c r="H5213" t="s">
        <v>24</v>
      </c>
      <c r="I5213">
        <v>7</v>
      </c>
      <c r="J5213" s="4">
        <v>17.829999999999998</v>
      </c>
      <c r="K5213" s="4">
        <v>124.80999999999999</v>
      </c>
    </row>
    <row r="5214" spans="1:11" x14ac:dyDescent="0.25">
      <c r="A5214" t="s">
        <v>9</v>
      </c>
      <c r="B5214" t="s">
        <v>10</v>
      </c>
      <c r="C5214" t="s">
        <v>11</v>
      </c>
      <c r="D5214" t="s">
        <v>370</v>
      </c>
      <c r="E5214" s="1">
        <v>42720</v>
      </c>
      <c r="F5214" s="1" t="str">
        <f>TEXT(Sales_tbl[[#This Row],[Order Date]],"MMM")</f>
        <v>Dec</v>
      </c>
      <c r="G5214" s="1" t="str">
        <f>TEXT(Sales_tbl[[#This Row],[Order Date]],"YYY")</f>
        <v>2016</v>
      </c>
      <c r="H5214" t="s">
        <v>13</v>
      </c>
      <c r="I5214">
        <v>10</v>
      </c>
      <c r="J5214" s="4">
        <v>12.42</v>
      </c>
      <c r="K5214" s="4">
        <v>124.2</v>
      </c>
    </row>
    <row r="5215" spans="1:11" x14ac:dyDescent="0.25">
      <c r="A5215" t="s">
        <v>9</v>
      </c>
      <c r="B5215" t="s">
        <v>10</v>
      </c>
      <c r="C5215" t="s">
        <v>11</v>
      </c>
      <c r="D5215" t="s">
        <v>370</v>
      </c>
      <c r="E5215" s="1">
        <v>42720</v>
      </c>
      <c r="F5215" s="1" t="str">
        <f>TEXT(Sales_tbl[[#This Row],[Order Date]],"MMM")</f>
        <v>Dec</v>
      </c>
      <c r="G5215" s="1" t="str">
        <f>TEXT(Sales_tbl[[#This Row],[Order Date]],"YYY")</f>
        <v>2016</v>
      </c>
      <c r="H5215" t="s">
        <v>13</v>
      </c>
      <c r="I5215">
        <v>9</v>
      </c>
      <c r="J5215" s="4">
        <v>12.42</v>
      </c>
      <c r="K5215" s="4">
        <v>111.78</v>
      </c>
    </row>
    <row r="5216" spans="1:11" x14ac:dyDescent="0.25">
      <c r="A5216" t="s">
        <v>9</v>
      </c>
      <c r="B5216" t="s">
        <v>14</v>
      </c>
      <c r="C5216" t="s">
        <v>11</v>
      </c>
      <c r="D5216" t="s">
        <v>389</v>
      </c>
      <c r="E5216" s="1">
        <v>42720</v>
      </c>
      <c r="F5216" s="1" t="str">
        <f>TEXT(Sales_tbl[[#This Row],[Order Date]],"MMM")</f>
        <v>Dec</v>
      </c>
      <c r="G5216" s="1" t="str">
        <f>TEXT(Sales_tbl[[#This Row],[Order Date]],"YYY")</f>
        <v>2016</v>
      </c>
      <c r="H5216" t="s">
        <v>13</v>
      </c>
      <c r="I5216">
        <v>4</v>
      </c>
      <c r="J5216" s="4">
        <v>12.42</v>
      </c>
      <c r="K5216" s="4">
        <v>49.68</v>
      </c>
    </row>
    <row r="5217" spans="1:11" x14ac:dyDescent="0.25">
      <c r="A5217" t="s">
        <v>25</v>
      </c>
      <c r="B5217" t="s">
        <v>34</v>
      </c>
      <c r="C5217" t="s">
        <v>18</v>
      </c>
      <c r="D5217" t="s">
        <v>328</v>
      </c>
      <c r="E5217" s="1">
        <v>42720</v>
      </c>
      <c r="F5217" s="1" t="str">
        <f>TEXT(Sales_tbl[[#This Row],[Order Date]],"MMM")</f>
        <v>Dec</v>
      </c>
      <c r="G5217" s="1" t="str">
        <f>TEXT(Sales_tbl[[#This Row],[Order Date]],"YYY")</f>
        <v>2016</v>
      </c>
      <c r="H5217" t="s">
        <v>27</v>
      </c>
      <c r="I5217">
        <v>7</v>
      </c>
      <c r="J5217" s="4">
        <v>53.35</v>
      </c>
      <c r="K5217" s="4">
        <v>373.45</v>
      </c>
    </row>
    <row r="5218" spans="1:11" x14ac:dyDescent="0.25">
      <c r="A5218" t="s">
        <v>9</v>
      </c>
      <c r="B5218" t="s">
        <v>10</v>
      </c>
      <c r="C5218" t="s">
        <v>11</v>
      </c>
      <c r="D5218" t="s">
        <v>532</v>
      </c>
      <c r="E5218" s="1">
        <v>42720</v>
      </c>
      <c r="F5218" s="1" t="str">
        <f>TEXT(Sales_tbl[[#This Row],[Order Date]],"MMM")</f>
        <v>Dec</v>
      </c>
      <c r="G5218" s="1" t="str">
        <f>TEXT(Sales_tbl[[#This Row],[Order Date]],"YYY")</f>
        <v>2016</v>
      </c>
      <c r="H5218" t="s">
        <v>24</v>
      </c>
      <c r="I5218">
        <v>6</v>
      </c>
      <c r="J5218" s="4">
        <v>17.829999999999998</v>
      </c>
      <c r="K5218" s="4">
        <v>106.97999999999999</v>
      </c>
    </row>
    <row r="5219" spans="1:11" x14ac:dyDescent="0.25">
      <c r="A5219" t="s">
        <v>46</v>
      </c>
      <c r="B5219" t="s">
        <v>10</v>
      </c>
      <c r="C5219" t="s">
        <v>11</v>
      </c>
      <c r="D5219" t="s">
        <v>101</v>
      </c>
      <c r="E5219" s="1">
        <v>42720</v>
      </c>
      <c r="F5219" s="1" t="str">
        <f>TEXT(Sales_tbl[[#This Row],[Order Date]],"MMM")</f>
        <v>Dec</v>
      </c>
      <c r="G5219" s="1" t="str">
        <f>TEXT(Sales_tbl[[#This Row],[Order Date]],"YYY")</f>
        <v>2016</v>
      </c>
      <c r="H5219" t="s">
        <v>13</v>
      </c>
      <c r="I5219">
        <v>9</v>
      </c>
      <c r="J5219" s="4">
        <v>12.42</v>
      </c>
      <c r="K5219" s="4">
        <v>111.78</v>
      </c>
    </row>
    <row r="5220" spans="1:11" x14ac:dyDescent="0.25">
      <c r="A5220" t="s">
        <v>9</v>
      </c>
      <c r="B5220" t="s">
        <v>10</v>
      </c>
      <c r="C5220" t="s">
        <v>11</v>
      </c>
      <c r="D5220" t="s">
        <v>432</v>
      </c>
      <c r="E5220" s="1">
        <v>42720</v>
      </c>
      <c r="F5220" s="1" t="str">
        <f>TEXT(Sales_tbl[[#This Row],[Order Date]],"MMM")</f>
        <v>Dec</v>
      </c>
      <c r="G5220" s="1" t="str">
        <f>TEXT(Sales_tbl[[#This Row],[Order Date]],"YYY")</f>
        <v>2016</v>
      </c>
      <c r="H5220" t="s">
        <v>13</v>
      </c>
      <c r="I5220">
        <v>7</v>
      </c>
      <c r="J5220" s="4">
        <v>12.42</v>
      </c>
      <c r="K5220" s="4">
        <v>86.94</v>
      </c>
    </row>
    <row r="5221" spans="1:11" x14ac:dyDescent="0.25">
      <c r="A5221" t="s">
        <v>25</v>
      </c>
      <c r="B5221" t="s">
        <v>17</v>
      </c>
      <c r="C5221" t="s">
        <v>18</v>
      </c>
      <c r="D5221" t="s">
        <v>192</v>
      </c>
      <c r="E5221" s="1">
        <v>42720</v>
      </c>
      <c r="F5221" s="1" t="str">
        <f>TEXT(Sales_tbl[[#This Row],[Order Date]],"MMM")</f>
        <v>Dec</v>
      </c>
      <c r="G5221" s="1" t="str">
        <f>TEXT(Sales_tbl[[#This Row],[Order Date]],"YYY")</f>
        <v>2016</v>
      </c>
      <c r="H5221" t="s">
        <v>27</v>
      </c>
      <c r="I5221">
        <v>4</v>
      </c>
      <c r="J5221" s="4">
        <v>53.35</v>
      </c>
      <c r="K5221" s="4">
        <v>213.4</v>
      </c>
    </row>
    <row r="5222" spans="1:11" x14ac:dyDescent="0.25">
      <c r="A5222" t="s">
        <v>9</v>
      </c>
      <c r="B5222" t="s">
        <v>14</v>
      </c>
      <c r="C5222" t="s">
        <v>11</v>
      </c>
      <c r="D5222" t="s">
        <v>431</v>
      </c>
      <c r="E5222" s="1">
        <v>42720</v>
      </c>
      <c r="F5222" s="1" t="str">
        <f>TEXT(Sales_tbl[[#This Row],[Order Date]],"MMM")</f>
        <v>Dec</v>
      </c>
      <c r="G5222" s="1" t="str">
        <f>TEXT(Sales_tbl[[#This Row],[Order Date]],"YYY")</f>
        <v>2016</v>
      </c>
      <c r="H5222" t="s">
        <v>13</v>
      </c>
      <c r="I5222">
        <v>7</v>
      </c>
      <c r="J5222" s="4">
        <v>12.42</v>
      </c>
      <c r="K5222" s="4">
        <v>86.94</v>
      </c>
    </row>
    <row r="5223" spans="1:11" x14ac:dyDescent="0.25">
      <c r="A5223" t="s">
        <v>30</v>
      </c>
      <c r="B5223" t="s">
        <v>10</v>
      </c>
      <c r="C5223" t="s">
        <v>11</v>
      </c>
      <c r="D5223" t="s">
        <v>257</v>
      </c>
      <c r="E5223" s="1">
        <v>42720</v>
      </c>
      <c r="F5223" s="1" t="str">
        <f>TEXT(Sales_tbl[[#This Row],[Order Date]],"MMM")</f>
        <v>Dec</v>
      </c>
      <c r="G5223" s="1" t="str">
        <f>TEXT(Sales_tbl[[#This Row],[Order Date]],"YYY")</f>
        <v>2016</v>
      </c>
      <c r="H5223" t="s">
        <v>13</v>
      </c>
      <c r="I5223">
        <v>8</v>
      </c>
      <c r="J5223" s="4">
        <v>12.42</v>
      </c>
      <c r="K5223" s="4">
        <v>99.36</v>
      </c>
    </row>
    <row r="5224" spans="1:11" x14ac:dyDescent="0.25">
      <c r="A5224" t="s">
        <v>9</v>
      </c>
      <c r="B5224" t="s">
        <v>14</v>
      </c>
      <c r="C5224" t="s">
        <v>11</v>
      </c>
      <c r="D5224" t="s">
        <v>552</v>
      </c>
      <c r="E5224" s="1">
        <v>42720</v>
      </c>
      <c r="F5224" s="1" t="str">
        <f>TEXT(Sales_tbl[[#This Row],[Order Date]],"MMM")</f>
        <v>Dec</v>
      </c>
      <c r="G5224" s="1" t="str">
        <f>TEXT(Sales_tbl[[#This Row],[Order Date]],"YYY")</f>
        <v>2016</v>
      </c>
      <c r="H5224" t="s">
        <v>20</v>
      </c>
      <c r="I5224">
        <v>2</v>
      </c>
      <c r="J5224" s="4">
        <v>16.32</v>
      </c>
      <c r="K5224" s="4">
        <v>32.64</v>
      </c>
    </row>
    <row r="5225" spans="1:11" x14ac:dyDescent="0.25">
      <c r="A5225" t="s">
        <v>25</v>
      </c>
      <c r="B5225" t="s">
        <v>17</v>
      </c>
      <c r="C5225" t="s">
        <v>18</v>
      </c>
      <c r="D5225" t="s">
        <v>19</v>
      </c>
      <c r="E5225" s="1">
        <v>42720</v>
      </c>
      <c r="F5225" s="1" t="str">
        <f>TEXT(Sales_tbl[[#This Row],[Order Date]],"MMM")</f>
        <v>Dec</v>
      </c>
      <c r="G5225" s="1" t="str">
        <f>TEXT(Sales_tbl[[#This Row],[Order Date]],"YYY")</f>
        <v>2016</v>
      </c>
      <c r="H5225" t="s">
        <v>13</v>
      </c>
      <c r="I5225">
        <v>6</v>
      </c>
      <c r="J5225" s="4">
        <v>12.42</v>
      </c>
      <c r="K5225" s="4">
        <v>74.52</v>
      </c>
    </row>
    <row r="5226" spans="1:11" x14ac:dyDescent="0.25">
      <c r="A5226" t="s">
        <v>46</v>
      </c>
      <c r="B5226" t="s">
        <v>10</v>
      </c>
      <c r="C5226" t="s">
        <v>11</v>
      </c>
      <c r="D5226" t="s">
        <v>266</v>
      </c>
      <c r="E5226" s="1">
        <v>42720</v>
      </c>
      <c r="F5226" s="1" t="str">
        <f>TEXT(Sales_tbl[[#This Row],[Order Date]],"MMM")</f>
        <v>Dec</v>
      </c>
      <c r="G5226" s="1" t="str">
        <f>TEXT(Sales_tbl[[#This Row],[Order Date]],"YYY")</f>
        <v>2016</v>
      </c>
      <c r="H5226" t="s">
        <v>13</v>
      </c>
      <c r="I5226">
        <v>4</v>
      </c>
      <c r="J5226" s="4">
        <v>12.42</v>
      </c>
      <c r="K5226" s="4">
        <v>49.68</v>
      </c>
    </row>
    <row r="5227" spans="1:11" x14ac:dyDescent="0.25">
      <c r="A5227" t="s">
        <v>25</v>
      </c>
      <c r="B5227" t="s">
        <v>17</v>
      </c>
      <c r="C5227" t="s">
        <v>18</v>
      </c>
      <c r="D5227" t="s">
        <v>493</v>
      </c>
      <c r="E5227" s="1">
        <v>42720</v>
      </c>
      <c r="F5227" s="1" t="str">
        <f>TEXT(Sales_tbl[[#This Row],[Order Date]],"MMM")</f>
        <v>Dec</v>
      </c>
      <c r="G5227" s="1" t="str">
        <f>TEXT(Sales_tbl[[#This Row],[Order Date]],"YYY")</f>
        <v>2016</v>
      </c>
      <c r="H5227" t="s">
        <v>13</v>
      </c>
      <c r="I5227">
        <v>4</v>
      </c>
      <c r="J5227" s="4">
        <v>12.42</v>
      </c>
      <c r="K5227" s="4">
        <v>49.68</v>
      </c>
    </row>
    <row r="5228" spans="1:11" x14ac:dyDescent="0.25">
      <c r="A5228" t="s">
        <v>9</v>
      </c>
      <c r="B5228" t="s">
        <v>14</v>
      </c>
      <c r="C5228" t="s">
        <v>11</v>
      </c>
      <c r="D5228" t="s">
        <v>345</v>
      </c>
      <c r="E5228" s="1">
        <v>42720</v>
      </c>
      <c r="F5228" s="1" t="str">
        <f>TEXT(Sales_tbl[[#This Row],[Order Date]],"MMM")</f>
        <v>Dec</v>
      </c>
      <c r="G5228" s="1" t="str">
        <f>TEXT(Sales_tbl[[#This Row],[Order Date]],"YYY")</f>
        <v>2016</v>
      </c>
      <c r="H5228" t="s">
        <v>13</v>
      </c>
      <c r="I5228">
        <v>1</v>
      </c>
      <c r="J5228" s="4">
        <v>12.42</v>
      </c>
      <c r="K5228" s="4">
        <v>12.42</v>
      </c>
    </row>
    <row r="5229" spans="1:11" x14ac:dyDescent="0.25">
      <c r="A5229" t="s">
        <v>16</v>
      </c>
      <c r="B5229" t="s">
        <v>34</v>
      </c>
      <c r="C5229" t="s">
        <v>18</v>
      </c>
      <c r="D5229" t="s">
        <v>508</v>
      </c>
      <c r="E5229" s="1">
        <v>42720</v>
      </c>
      <c r="F5229" s="1" t="str">
        <f>TEXT(Sales_tbl[[#This Row],[Order Date]],"MMM")</f>
        <v>Dec</v>
      </c>
      <c r="G5229" s="1" t="str">
        <f>TEXT(Sales_tbl[[#This Row],[Order Date]],"YYY")</f>
        <v>2016</v>
      </c>
      <c r="H5229" t="s">
        <v>13</v>
      </c>
      <c r="I5229">
        <v>3</v>
      </c>
      <c r="J5229" s="4">
        <v>12.42</v>
      </c>
      <c r="K5229" s="4">
        <v>37.26</v>
      </c>
    </row>
    <row r="5230" spans="1:11" x14ac:dyDescent="0.25">
      <c r="A5230" t="s">
        <v>30</v>
      </c>
      <c r="B5230" t="s">
        <v>21</v>
      </c>
      <c r="C5230" t="s">
        <v>11</v>
      </c>
      <c r="D5230" t="s">
        <v>378</v>
      </c>
      <c r="E5230" s="1">
        <v>42720</v>
      </c>
      <c r="F5230" s="1" t="str">
        <f>TEXT(Sales_tbl[[#This Row],[Order Date]],"MMM")</f>
        <v>Dec</v>
      </c>
      <c r="G5230" s="1" t="str">
        <f>TEXT(Sales_tbl[[#This Row],[Order Date]],"YYY")</f>
        <v>2016</v>
      </c>
      <c r="H5230" t="s">
        <v>24</v>
      </c>
      <c r="I5230">
        <v>4</v>
      </c>
      <c r="J5230" s="4">
        <v>17.829999999999998</v>
      </c>
      <c r="K5230" s="4">
        <v>71.319999999999993</v>
      </c>
    </row>
    <row r="5231" spans="1:11" x14ac:dyDescent="0.25">
      <c r="A5231" t="s">
        <v>9</v>
      </c>
      <c r="B5231" t="s">
        <v>10</v>
      </c>
      <c r="C5231" t="s">
        <v>11</v>
      </c>
      <c r="D5231" t="s">
        <v>339</v>
      </c>
      <c r="E5231" s="1">
        <v>42720</v>
      </c>
      <c r="F5231" s="1" t="str">
        <f>TEXT(Sales_tbl[[#This Row],[Order Date]],"MMM")</f>
        <v>Dec</v>
      </c>
      <c r="G5231" s="1" t="str">
        <f>TEXT(Sales_tbl[[#This Row],[Order Date]],"YYY")</f>
        <v>2016</v>
      </c>
      <c r="H5231" t="s">
        <v>20</v>
      </c>
      <c r="I5231">
        <v>4</v>
      </c>
      <c r="J5231" s="4">
        <v>16.32</v>
      </c>
      <c r="K5231" s="4">
        <v>65.28</v>
      </c>
    </row>
    <row r="5232" spans="1:11" x14ac:dyDescent="0.25">
      <c r="A5232" t="s">
        <v>9</v>
      </c>
      <c r="B5232" t="s">
        <v>14</v>
      </c>
      <c r="C5232" t="s">
        <v>11</v>
      </c>
      <c r="D5232" t="s">
        <v>75</v>
      </c>
      <c r="E5232" s="1">
        <v>42720</v>
      </c>
      <c r="F5232" s="1" t="str">
        <f>TEXT(Sales_tbl[[#This Row],[Order Date]],"MMM")</f>
        <v>Dec</v>
      </c>
      <c r="G5232" s="1" t="str">
        <f>TEXT(Sales_tbl[[#This Row],[Order Date]],"YYY")</f>
        <v>2016</v>
      </c>
      <c r="H5232" t="s">
        <v>24</v>
      </c>
      <c r="I5232">
        <v>2</v>
      </c>
      <c r="J5232" s="4">
        <v>17.829999999999998</v>
      </c>
      <c r="K5232" s="4">
        <v>35.659999999999997</v>
      </c>
    </row>
    <row r="5233" spans="1:11" x14ac:dyDescent="0.25">
      <c r="A5233" t="s">
        <v>16</v>
      </c>
      <c r="B5233" t="s">
        <v>34</v>
      </c>
      <c r="C5233" t="s">
        <v>18</v>
      </c>
      <c r="D5233" t="s">
        <v>511</v>
      </c>
      <c r="E5233" s="1">
        <v>42720</v>
      </c>
      <c r="F5233" s="1" t="str">
        <f>TEXT(Sales_tbl[[#This Row],[Order Date]],"MMM")</f>
        <v>Dec</v>
      </c>
      <c r="G5233" s="1" t="str">
        <f>TEXT(Sales_tbl[[#This Row],[Order Date]],"YYY")</f>
        <v>2016</v>
      </c>
      <c r="H5233" t="s">
        <v>27</v>
      </c>
      <c r="I5233">
        <v>7</v>
      </c>
      <c r="J5233" s="4">
        <v>53.35</v>
      </c>
      <c r="K5233" s="4">
        <v>373.45</v>
      </c>
    </row>
    <row r="5234" spans="1:11" x14ac:dyDescent="0.25">
      <c r="A5234" t="s">
        <v>9</v>
      </c>
      <c r="B5234" t="s">
        <v>68</v>
      </c>
      <c r="C5234" t="s">
        <v>11</v>
      </c>
      <c r="D5234" t="s">
        <v>70</v>
      </c>
      <c r="E5234" s="1">
        <v>42720</v>
      </c>
      <c r="F5234" s="1" t="str">
        <f>TEXT(Sales_tbl[[#This Row],[Order Date]],"MMM")</f>
        <v>Dec</v>
      </c>
      <c r="G5234" s="1" t="str">
        <f>TEXT(Sales_tbl[[#This Row],[Order Date]],"YYY")</f>
        <v>2016</v>
      </c>
      <c r="H5234" t="s">
        <v>27</v>
      </c>
      <c r="I5234">
        <v>2</v>
      </c>
      <c r="J5234" s="4">
        <v>53.35</v>
      </c>
      <c r="K5234" s="4">
        <v>106.7</v>
      </c>
    </row>
    <row r="5235" spans="1:11" x14ac:dyDescent="0.25">
      <c r="A5235" t="s">
        <v>9</v>
      </c>
      <c r="B5235" t="s">
        <v>10</v>
      </c>
      <c r="C5235" t="s">
        <v>11</v>
      </c>
      <c r="D5235" t="s">
        <v>395</v>
      </c>
      <c r="E5235" s="1">
        <v>42720</v>
      </c>
      <c r="F5235" s="1" t="str">
        <f>TEXT(Sales_tbl[[#This Row],[Order Date]],"MMM")</f>
        <v>Dec</v>
      </c>
      <c r="G5235" s="1" t="str">
        <f>TEXT(Sales_tbl[[#This Row],[Order Date]],"YYY")</f>
        <v>2016</v>
      </c>
      <c r="H5235" t="s">
        <v>13</v>
      </c>
      <c r="I5235">
        <v>5</v>
      </c>
      <c r="J5235" s="4">
        <v>12.42</v>
      </c>
      <c r="K5235" s="4">
        <v>62.1</v>
      </c>
    </row>
    <row r="5236" spans="1:11" x14ac:dyDescent="0.25">
      <c r="A5236" t="s">
        <v>9</v>
      </c>
      <c r="B5236" t="s">
        <v>10</v>
      </c>
      <c r="C5236" t="s">
        <v>11</v>
      </c>
      <c r="D5236" t="s">
        <v>101</v>
      </c>
      <c r="E5236" s="1">
        <v>42720</v>
      </c>
      <c r="F5236" s="1" t="str">
        <f>TEXT(Sales_tbl[[#This Row],[Order Date]],"MMM")</f>
        <v>Dec</v>
      </c>
      <c r="G5236" s="1" t="str">
        <f>TEXT(Sales_tbl[[#This Row],[Order Date]],"YYY")</f>
        <v>2016</v>
      </c>
      <c r="H5236" t="s">
        <v>13</v>
      </c>
      <c r="I5236">
        <v>2</v>
      </c>
      <c r="J5236" s="4">
        <v>12.42</v>
      </c>
      <c r="K5236" s="4">
        <v>24.84</v>
      </c>
    </row>
    <row r="5237" spans="1:11" x14ac:dyDescent="0.25">
      <c r="A5237" t="s">
        <v>25</v>
      </c>
      <c r="B5237" t="s">
        <v>17</v>
      </c>
      <c r="C5237" t="s">
        <v>18</v>
      </c>
      <c r="D5237" t="s">
        <v>218</v>
      </c>
      <c r="E5237" s="1">
        <v>42720</v>
      </c>
      <c r="F5237" s="1" t="str">
        <f>TEXT(Sales_tbl[[#This Row],[Order Date]],"MMM")</f>
        <v>Dec</v>
      </c>
      <c r="G5237" s="1" t="str">
        <f>TEXT(Sales_tbl[[#This Row],[Order Date]],"YYY")</f>
        <v>2016</v>
      </c>
      <c r="H5237" t="s">
        <v>13</v>
      </c>
      <c r="I5237">
        <v>9</v>
      </c>
      <c r="J5237" s="4">
        <v>12.42</v>
      </c>
      <c r="K5237" s="4">
        <v>111.78</v>
      </c>
    </row>
    <row r="5238" spans="1:11" x14ac:dyDescent="0.25">
      <c r="A5238" t="s">
        <v>9</v>
      </c>
      <c r="B5238" t="s">
        <v>68</v>
      </c>
      <c r="C5238" t="s">
        <v>11</v>
      </c>
      <c r="D5238" t="s">
        <v>195</v>
      </c>
      <c r="E5238" s="1">
        <v>42720</v>
      </c>
      <c r="F5238" s="1" t="str">
        <f>TEXT(Sales_tbl[[#This Row],[Order Date]],"MMM")</f>
        <v>Dec</v>
      </c>
      <c r="G5238" s="1" t="str">
        <f>TEXT(Sales_tbl[[#This Row],[Order Date]],"YYY")</f>
        <v>2016</v>
      </c>
      <c r="H5238" t="s">
        <v>27</v>
      </c>
      <c r="I5238">
        <v>5</v>
      </c>
      <c r="J5238" s="4">
        <v>53.35</v>
      </c>
      <c r="K5238" s="4">
        <v>266.75</v>
      </c>
    </row>
    <row r="5239" spans="1:11" x14ac:dyDescent="0.25">
      <c r="A5239" t="s">
        <v>9</v>
      </c>
      <c r="B5239" t="s">
        <v>10</v>
      </c>
      <c r="C5239" t="s">
        <v>11</v>
      </c>
      <c r="D5239" t="s">
        <v>182</v>
      </c>
      <c r="E5239" s="1">
        <v>42720</v>
      </c>
      <c r="F5239" s="1" t="str">
        <f>TEXT(Sales_tbl[[#This Row],[Order Date]],"MMM")</f>
        <v>Dec</v>
      </c>
      <c r="G5239" s="1" t="str">
        <f>TEXT(Sales_tbl[[#This Row],[Order Date]],"YYY")</f>
        <v>2016</v>
      </c>
      <c r="H5239" t="s">
        <v>13</v>
      </c>
      <c r="I5239">
        <v>9</v>
      </c>
      <c r="J5239" s="4">
        <v>12.42</v>
      </c>
      <c r="K5239" s="4">
        <v>111.78</v>
      </c>
    </row>
    <row r="5240" spans="1:11" x14ac:dyDescent="0.25">
      <c r="A5240" t="s">
        <v>16</v>
      </c>
      <c r="B5240" t="s">
        <v>52</v>
      </c>
      <c r="C5240" t="s">
        <v>18</v>
      </c>
      <c r="D5240" t="s">
        <v>98</v>
      </c>
      <c r="E5240" s="1">
        <v>42720</v>
      </c>
      <c r="F5240" s="1" t="str">
        <f>TEXT(Sales_tbl[[#This Row],[Order Date]],"MMM")</f>
        <v>Dec</v>
      </c>
      <c r="G5240" s="1" t="str">
        <f>TEXT(Sales_tbl[[#This Row],[Order Date]],"YYY")</f>
        <v>2016</v>
      </c>
      <c r="H5240" t="s">
        <v>27</v>
      </c>
      <c r="I5240">
        <v>4</v>
      </c>
      <c r="J5240" s="4">
        <v>53.35</v>
      </c>
      <c r="K5240" s="4">
        <v>213.4</v>
      </c>
    </row>
    <row r="5241" spans="1:11" x14ac:dyDescent="0.25">
      <c r="A5241" t="s">
        <v>16</v>
      </c>
      <c r="B5241" t="s">
        <v>17</v>
      </c>
      <c r="C5241" t="s">
        <v>18</v>
      </c>
      <c r="D5241" t="s">
        <v>59</v>
      </c>
      <c r="E5241" s="1">
        <v>42721</v>
      </c>
      <c r="F5241" s="1" t="str">
        <f>TEXT(Sales_tbl[[#This Row],[Order Date]],"MMM")</f>
        <v>Dec</v>
      </c>
      <c r="G5241" s="1" t="str">
        <f>TEXT(Sales_tbl[[#This Row],[Order Date]],"YYY")</f>
        <v>2016</v>
      </c>
      <c r="H5241" t="s">
        <v>13</v>
      </c>
      <c r="I5241">
        <v>9</v>
      </c>
      <c r="J5241" s="4">
        <v>12.42</v>
      </c>
      <c r="K5241" s="4">
        <v>111.78</v>
      </c>
    </row>
    <row r="5242" spans="1:11" x14ac:dyDescent="0.25">
      <c r="A5242" t="s">
        <v>9</v>
      </c>
      <c r="B5242" t="s">
        <v>21</v>
      </c>
      <c r="C5242" t="s">
        <v>11</v>
      </c>
      <c r="D5242" t="s">
        <v>128</v>
      </c>
      <c r="E5242" s="1">
        <v>42721</v>
      </c>
      <c r="F5242" s="1" t="str">
        <f>TEXT(Sales_tbl[[#This Row],[Order Date]],"MMM")</f>
        <v>Dec</v>
      </c>
      <c r="G5242" s="1" t="str">
        <f>TEXT(Sales_tbl[[#This Row],[Order Date]],"YYY")</f>
        <v>2016</v>
      </c>
      <c r="H5242" t="s">
        <v>13</v>
      </c>
      <c r="I5242">
        <v>9</v>
      </c>
      <c r="J5242" s="4">
        <v>12.42</v>
      </c>
      <c r="K5242" s="4">
        <v>111.78</v>
      </c>
    </row>
    <row r="5243" spans="1:11" x14ac:dyDescent="0.25">
      <c r="A5243" t="s">
        <v>9</v>
      </c>
      <c r="B5243" t="s">
        <v>10</v>
      </c>
      <c r="C5243" t="s">
        <v>11</v>
      </c>
      <c r="D5243" t="s">
        <v>72</v>
      </c>
      <c r="E5243" s="1">
        <v>42721</v>
      </c>
      <c r="F5243" s="1" t="str">
        <f>TEXT(Sales_tbl[[#This Row],[Order Date]],"MMM")</f>
        <v>Dec</v>
      </c>
      <c r="G5243" s="1" t="str">
        <f>TEXT(Sales_tbl[[#This Row],[Order Date]],"YYY")</f>
        <v>2016</v>
      </c>
      <c r="H5243" t="s">
        <v>27</v>
      </c>
      <c r="I5243">
        <v>8</v>
      </c>
      <c r="J5243" s="4">
        <v>53.35</v>
      </c>
      <c r="K5243" s="4">
        <v>426.8</v>
      </c>
    </row>
    <row r="5244" spans="1:11" x14ac:dyDescent="0.25">
      <c r="A5244" t="s">
        <v>30</v>
      </c>
      <c r="B5244" t="s">
        <v>14</v>
      </c>
      <c r="C5244" t="s">
        <v>11</v>
      </c>
      <c r="D5244" t="s">
        <v>499</v>
      </c>
      <c r="E5244" s="1">
        <v>42721</v>
      </c>
      <c r="F5244" s="1" t="str">
        <f>TEXT(Sales_tbl[[#This Row],[Order Date]],"MMM")</f>
        <v>Dec</v>
      </c>
      <c r="G5244" s="1" t="str">
        <f>TEXT(Sales_tbl[[#This Row],[Order Date]],"YYY")</f>
        <v>2016</v>
      </c>
      <c r="H5244" t="s">
        <v>24</v>
      </c>
      <c r="I5244">
        <v>10</v>
      </c>
      <c r="J5244" s="4">
        <v>17.829999999999998</v>
      </c>
      <c r="K5244" s="4">
        <v>178.29999999999998</v>
      </c>
    </row>
    <row r="5245" spans="1:11" x14ac:dyDescent="0.25">
      <c r="A5245" t="s">
        <v>9</v>
      </c>
      <c r="B5245" t="s">
        <v>10</v>
      </c>
      <c r="C5245" t="s">
        <v>11</v>
      </c>
      <c r="D5245" t="s">
        <v>506</v>
      </c>
      <c r="E5245" s="1">
        <v>42721</v>
      </c>
      <c r="F5245" s="1" t="str">
        <f>TEXT(Sales_tbl[[#This Row],[Order Date]],"MMM")</f>
        <v>Dec</v>
      </c>
      <c r="G5245" s="1" t="str">
        <f>TEXT(Sales_tbl[[#This Row],[Order Date]],"YYY")</f>
        <v>2016</v>
      </c>
      <c r="H5245" t="s">
        <v>13</v>
      </c>
      <c r="I5245">
        <v>1</v>
      </c>
      <c r="J5245" s="4">
        <v>12.42</v>
      </c>
      <c r="K5245" s="4">
        <v>12.42</v>
      </c>
    </row>
    <row r="5246" spans="1:11" x14ac:dyDescent="0.25">
      <c r="A5246" t="s">
        <v>25</v>
      </c>
      <c r="B5246" t="s">
        <v>34</v>
      </c>
      <c r="C5246" t="s">
        <v>18</v>
      </c>
      <c r="D5246" t="s">
        <v>458</v>
      </c>
      <c r="E5246" s="1">
        <v>42721</v>
      </c>
      <c r="F5246" s="1" t="str">
        <f>TEXT(Sales_tbl[[#This Row],[Order Date]],"MMM")</f>
        <v>Dec</v>
      </c>
      <c r="G5246" s="1" t="str">
        <f>TEXT(Sales_tbl[[#This Row],[Order Date]],"YYY")</f>
        <v>2016</v>
      </c>
      <c r="H5246" t="s">
        <v>13</v>
      </c>
      <c r="I5246">
        <v>7</v>
      </c>
      <c r="J5246" s="4">
        <v>12.42</v>
      </c>
      <c r="K5246" s="4">
        <v>86.94</v>
      </c>
    </row>
    <row r="5247" spans="1:11" x14ac:dyDescent="0.25">
      <c r="A5247" t="s">
        <v>9</v>
      </c>
      <c r="B5247" t="s">
        <v>21</v>
      </c>
      <c r="C5247" t="s">
        <v>11</v>
      </c>
      <c r="D5247" t="s">
        <v>93</v>
      </c>
      <c r="E5247" s="1">
        <v>42721</v>
      </c>
      <c r="F5247" s="1" t="str">
        <f>TEXT(Sales_tbl[[#This Row],[Order Date]],"MMM")</f>
        <v>Dec</v>
      </c>
      <c r="G5247" s="1" t="str">
        <f>TEXT(Sales_tbl[[#This Row],[Order Date]],"YYY")</f>
        <v>2016</v>
      </c>
      <c r="H5247" t="s">
        <v>27</v>
      </c>
      <c r="I5247">
        <v>9</v>
      </c>
      <c r="J5247" s="4">
        <v>53.35</v>
      </c>
      <c r="K5247" s="4">
        <v>480.15000000000003</v>
      </c>
    </row>
    <row r="5248" spans="1:11" x14ac:dyDescent="0.25">
      <c r="A5248" t="s">
        <v>25</v>
      </c>
      <c r="B5248" t="s">
        <v>52</v>
      </c>
      <c r="C5248" t="s">
        <v>18</v>
      </c>
      <c r="D5248" t="s">
        <v>272</v>
      </c>
      <c r="E5248" s="1">
        <v>42721</v>
      </c>
      <c r="F5248" s="1" t="str">
        <f>TEXT(Sales_tbl[[#This Row],[Order Date]],"MMM")</f>
        <v>Dec</v>
      </c>
      <c r="G5248" s="1" t="str">
        <f>TEXT(Sales_tbl[[#This Row],[Order Date]],"YYY")</f>
        <v>2016</v>
      </c>
      <c r="H5248" t="s">
        <v>24</v>
      </c>
      <c r="I5248">
        <v>6</v>
      </c>
      <c r="J5248" s="4">
        <v>17.829999999999998</v>
      </c>
      <c r="K5248" s="4">
        <v>106.97999999999999</v>
      </c>
    </row>
    <row r="5249" spans="1:11" x14ac:dyDescent="0.25">
      <c r="A5249" t="s">
        <v>9</v>
      </c>
      <c r="B5249" t="s">
        <v>21</v>
      </c>
      <c r="C5249" t="s">
        <v>11</v>
      </c>
      <c r="D5249" t="s">
        <v>517</v>
      </c>
      <c r="E5249" s="1">
        <v>42721</v>
      </c>
      <c r="F5249" s="1" t="str">
        <f>TEXT(Sales_tbl[[#This Row],[Order Date]],"MMM")</f>
        <v>Dec</v>
      </c>
      <c r="G5249" s="1" t="str">
        <f>TEXT(Sales_tbl[[#This Row],[Order Date]],"YYY")</f>
        <v>2016</v>
      </c>
      <c r="H5249" t="s">
        <v>20</v>
      </c>
      <c r="I5249">
        <v>10</v>
      </c>
      <c r="J5249" s="4">
        <v>16.32</v>
      </c>
      <c r="K5249" s="4">
        <v>163.19999999999999</v>
      </c>
    </row>
    <row r="5250" spans="1:11" x14ac:dyDescent="0.25">
      <c r="A5250" t="s">
        <v>30</v>
      </c>
      <c r="B5250" t="s">
        <v>14</v>
      </c>
      <c r="C5250" t="s">
        <v>11</v>
      </c>
      <c r="D5250" t="s">
        <v>78</v>
      </c>
      <c r="E5250" s="1">
        <v>42721</v>
      </c>
      <c r="F5250" s="1" t="str">
        <f>TEXT(Sales_tbl[[#This Row],[Order Date]],"MMM")</f>
        <v>Dec</v>
      </c>
      <c r="G5250" s="1" t="str">
        <f>TEXT(Sales_tbl[[#This Row],[Order Date]],"YYY")</f>
        <v>2016</v>
      </c>
      <c r="H5250" t="s">
        <v>27</v>
      </c>
      <c r="I5250">
        <v>2</v>
      </c>
      <c r="J5250" s="4">
        <v>53.35</v>
      </c>
      <c r="K5250" s="4">
        <v>106.7</v>
      </c>
    </row>
    <row r="5251" spans="1:11" x14ac:dyDescent="0.25">
      <c r="A5251" t="s">
        <v>16</v>
      </c>
      <c r="B5251" t="s">
        <v>17</v>
      </c>
      <c r="C5251" t="s">
        <v>18</v>
      </c>
      <c r="D5251" t="s">
        <v>436</v>
      </c>
      <c r="E5251" s="1">
        <v>42721</v>
      </c>
      <c r="F5251" s="1" t="str">
        <f>TEXT(Sales_tbl[[#This Row],[Order Date]],"MMM")</f>
        <v>Dec</v>
      </c>
      <c r="G5251" s="1" t="str">
        <f>TEXT(Sales_tbl[[#This Row],[Order Date]],"YYY")</f>
        <v>2016</v>
      </c>
      <c r="H5251" t="s">
        <v>13</v>
      </c>
      <c r="I5251">
        <v>5</v>
      </c>
      <c r="J5251" s="4">
        <v>12.42</v>
      </c>
      <c r="K5251" s="4">
        <v>62.1</v>
      </c>
    </row>
    <row r="5252" spans="1:11" x14ac:dyDescent="0.25">
      <c r="A5252" t="s">
        <v>25</v>
      </c>
      <c r="B5252" t="s">
        <v>52</v>
      </c>
      <c r="C5252" t="s">
        <v>18</v>
      </c>
      <c r="D5252" t="s">
        <v>188</v>
      </c>
      <c r="E5252" s="1">
        <v>42721</v>
      </c>
      <c r="F5252" s="1" t="str">
        <f>TEXT(Sales_tbl[[#This Row],[Order Date]],"MMM")</f>
        <v>Dec</v>
      </c>
      <c r="G5252" s="1" t="str">
        <f>TEXT(Sales_tbl[[#This Row],[Order Date]],"YYY")</f>
        <v>2016</v>
      </c>
      <c r="H5252" t="s">
        <v>20</v>
      </c>
      <c r="I5252">
        <v>9</v>
      </c>
      <c r="J5252" s="4">
        <v>16.32</v>
      </c>
      <c r="K5252" s="4">
        <v>146.88</v>
      </c>
    </row>
    <row r="5253" spans="1:11" x14ac:dyDescent="0.25">
      <c r="A5253" t="s">
        <v>25</v>
      </c>
      <c r="B5253" t="s">
        <v>34</v>
      </c>
      <c r="C5253" t="s">
        <v>18</v>
      </c>
      <c r="D5253" t="s">
        <v>48</v>
      </c>
      <c r="E5253" s="1">
        <v>42721</v>
      </c>
      <c r="F5253" s="1" t="str">
        <f>TEXT(Sales_tbl[[#This Row],[Order Date]],"MMM")</f>
        <v>Dec</v>
      </c>
      <c r="G5253" s="1" t="str">
        <f>TEXT(Sales_tbl[[#This Row],[Order Date]],"YYY")</f>
        <v>2016</v>
      </c>
      <c r="H5253" t="s">
        <v>24</v>
      </c>
      <c r="I5253">
        <v>9</v>
      </c>
      <c r="J5253" s="4">
        <v>17.829999999999998</v>
      </c>
      <c r="K5253" s="4">
        <v>160.46999999999997</v>
      </c>
    </row>
    <row r="5254" spans="1:11" x14ac:dyDescent="0.25">
      <c r="A5254" t="s">
        <v>9</v>
      </c>
      <c r="B5254" t="s">
        <v>14</v>
      </c>
      <c r="C5254" t="s">
        <v>11</v>
      </c>
      <c r="D5254" t="s">
        <v>185</v>
      </c>
      <c r="E5254" s="1">
        <v>42721</v>
      </c>
      <c r="F5254" s="1" t="str">
        <f>TEXT(Sales_tbl[[#This Row],[Order Date]],"MMM")</f>
        <v>Dec</v>
      </c>
      <c r="G5254" s="1" t="str">
        <f>TEXT(Sales_tbl[[#This Row],[Order Date]],"YYY")</f>
        <v>2016</v>
      </c>
      <c r="H5254" t="s">
        <v>20</v>
      </c>
      <c r="I5254">
        <v>6</v>
      </c>
      <c r="J5254" s="4">
        <v>16.32</v>
      </c>
      <c r="K5254" s="4">
        <v>97.92</v>
      </c>
    </row>
    <row r="5255" spans="1:11" x14ac:dyDescent="0.25">
      <c r="A5255" t="s">
        <v>25</v>
      </c>
      <c r="B5255" t="s">
        <v>52</v>
      </c>
      <c r="C5255" t="s">
        <v>18</v>
      </c>
      <c r="D5255" t="s">
        <v>202</v>
      </c>
      <c r="E5255" s="1">
        <v>42721</v>
      </c>
      <c r="F5255" s="1" t="str">
        <f>TEXT(Sales_tbl[[#This Row],[Order Date]],"MMM")</f>
        <v>Dec</v>
      </c>
      <c r="G5255" s="1" t="str">
        <f>TEXT(Sales_tbl[[#This Row],[Order Date]],"YYY")</f>
        <v>2016</v>
      </c>
      <c r="H5255" t="s">
        <v>24</v>
      </c>
      <c r="I5255">
        <v>7</v>
      </c>
      <c r="J5255" s="4">
        <v>17.829999999999998</v>
      </c>
      <c r="K5255" s="4">
        <v>124.80999999999999</v>
      </c>
    </row>
    <row r="5256" spans="1:11" x14ac:dyDescent="0.25">
      <c r="A5256" t="s">
        <v>25</v>
      </c>
      <c r="B5256" t="s">
        <v>34</v>
      </c>
      <c r="C5256" t="s">
        <v>18</v>
      </c>
      <c r="D5256" t="s">
        <v>276</v>
      </c>
      <c r="E5256" s="1">
        <v>42721</v>
      </c>
      <c r="F5256" s="1" t="str">
        <f>TEXT(Sales_tbl[[#This Row],[Order Date]],"MMM")</f>
        <v>Dec</v>
      </c>
      <c r="G5256" s="1" t="str">
        <f>TEXT(Sales_tbl[[#This Row],[Order Date]],"YYY")</f>
        <v>2016</v>
      </c>
      <c r="H5256" t="s">
        <v>13</v>
      </c>
      <c r="I5256">
        <v>9</v>
      </c>
      <c r="J5256" s="4">
        <v>12.42</v>
      </c>
      <c r="K5256" s="4">
        <v>111.78</v>
      </c>
    </row>
    <row r="5257" spans="1:11" x14ac:dyDescent="0.25">
      <c r="A5257" t="s">
        <v>9</v>
      </c>
      <c r="B5257" t="s">
        <v>68</v>
      </c>
      <c r="C5257" t="s">
        <v>11</v>
      </c>
      <c r="D5257" t="s">
        <v>485</v>
      </c>
      <c r="E5257" s="1">
        <v>42721</v>
      </c>
      <c r="F5257" s="1" t="str">
        <f>TEXT(Sales_tbl[[#This Row],[Order Date]],"MMM")</f>
        <v>Dec</v>
      </c>
      <c r="G5257" s="1" t="str">
        <f>TEXT(Sales_tbl[[#This Row],[Order Date]],"YYY")</f>
        <v>2016</v>
      </c>
      <c r="H5257" t="s">
        <v>27</v>
      </c>
      <c r="I5257">
        <v>3</v>
      </c>
      <c r="J5257" s="4">
        <v>53.35</v>
      </c>
      <c r="K5257" s="4">
        <v>160.05000000000001</v>
      </c>
    </row>
    <row r="5258" spans="1:11" x14ac:dyDescent="0.25">
      <c r="A5258" t="s">
        <v>30</v>
      </c>
      <c r="B5258" t="s">
        <v>14</v>
      </c>
      <c r="C5258" t="s">
        <v>11</v>
      </c>
      <c r="D5258" t="s">
        <v>51</v>
      </c>
      <c r="E5258" s="1">
        <v>42721</v>
      </c>
      <c r="F5258" s="1" t="str">
        <f>TEXT(Sales_tbl[[#This Row],[Order Date]],"MMM")</f>
        <v>Dec</v>
      </c>
      <c r="G5258" s="1" t="str">
        <f>TEXT(Sales_tbl[[#This Row],[Order Date]],"YYY")</f>
        <v>2016</v>
      </c>
      <c r="H5258" t="s">
        <v>13</v>
      </c>
      <c r="I5258">
        <v>7</v>
      </c>
      <c r="J5258" s="4">
        <v>12.42</v>
      </c>
      <c r="K5258" s="4">
        <v>86.94</v>
      </c>
    </row>
    <row r="5259" spans="1:11" x14ac:dyDescent="0.25">
      <c r="A5259" t="s">
        <v>30</v>
      </c>
      <c r="B5259" t="s">
        <v>10</v>
      </c>
      <c r="C5259" t="s">
        <v>11</v>
      </c>
      <c r="D5259" t="s">
        <v>533</v>
      </c>
      <c r="E5259" s="1">
        <v>42721</v>
      </c>
      <c r="F5259" s="1" t="str">
        <f>TEXT(Sales_tbl[[#This Row],[Order Date]],"MMM")</f>
        <v>Dec</v>
      </c>
      <c r="G5259" s="1" t="str">
        <f>TEXT(Sales_tbl[[#This Row],[Order Date]],"YYY")</f>
        <v>2016</v>
      </c>
      <c r="H5259" t="s">
        <v>20</v>
      </c>
      <c r="I5259">
        <v>7</v>
      </c>
      <c r="J5259" s="4">
        <v>16.32</v>
      </c>
      <c r="K5259" s="4">
        <v>114.24000000000001</v>
      </c>
    </row>
    <row r="5260" spans="1:11" x14ac:dyDescent="0.25">
      <c r="A5260" t="s">
        <v>46</v>
      </c>
      <c r="B5260" t="s">
        <v>21</v>
      </c>
      <c r="C5260" t="s">
        <v>11</v>
      </c>
      <c r="D5260" t="s">
        <v>378</v>
      </c>
      <c r="E5260" s="1">
        <v>42721</v>
      </c>
      <c r="F5260" s="1" t="str">
        <f>TEXT(Sales_tbl[[#This Row],[Order Date]],"MMM")</f>
        <v>Dec</v>
      </c>
      <c r="G5260" s="1" t="str">
        <f>TEXT(Sales_tbl[[#This Row],[Order Date]],"YYY")</f>
        <v>2016</v>
      </c>
      <c r="H5260" t="s">
        <v>27</v>
      </c>
      <c r="I5260">
        <v>4</v>
      </c>
      <c r="J5260" s="4">
        <v>53.35</v>
      </c>
      <c r="K5260" s="4">
        <v>213.4</v>
      </c>
    </row>
    <row r="5261" spans="1:11" x14ac:dyDescent="0.25">
      <c r="A5261" t="s">
        <v>9</v>
      </c>
      <c r="B5261" t="s">
        <v>10</v>
      </c>
      <c r="C5261" t="s">
        <v>11</v>
      </c>
      <c r="D5261" t="s">
        <v>435</v>
      </c>
      <c r="E5261" s="1">
        <v>42721</v>
      </c>
      <c r="F5261" s="1" t="str">
        <f>TEXT(Sales_tbl[[#This Row],[Order Date]],"MMM")</f>
        <v>Dec</v>
      </c>
      <c r="G5261" s="1" t="str">
        <f>TEXT(Sales_tbl[[#This Row],[Order Date]],"YYY")</f>
        <v>2016</v>
      </c>
      <c r="H5261" t="s">
        <v>24</v>
      </c>
      <c r="I5261">
        <v>3</v>
      </c>
      <c r="J5261" s="4">
        <v>17.829999999999998</v>
      </c>
      <c r="K5261" s="4">
        <v>53.489999999999995</v>
      </c>
    </row>
    <row r="5262" spans="1:11" x14ac:dyDescent="0.25">
      <c r="A5262" t="s">
        <v>46</v>
      </c>
      <c r="B5262" t="s">
        <v>21</v>
      </c>
      <c r="C5262" t="s">
        <v>11</v>
      </c>
      <c r="D5262" t="s">
        <v>128</v>
      </c>
      <c r="E5262" s="1">
        <v>42722</v>
      </c>
      <c r="F5262" s="1" t="str">
        <f>TEXT(Sales_tbl[[#This Row],[Order Date]],"MMM")</f>
        <v>Dec</v>
      </c>
      <c r="G5262" s="1" t="str">
        <f>TEXT(Sales_tbl[[#This Row],[Order Date]],"YYY")</f>
        <v>2016</v>
      </c>
      <c r="H5262" t="s">
        <v>13</v>
      </c>
      <c r="I5262">
        <v>3</v>
      </c>
      <c r="J5262" s="4">
        <v>12.42</v>
      </c>
      <c r="K5262" s="4">
        <v>37.26</v>
      </c>
    </row>
    <row r="5263" spans="1:11" x14ac:dyDescent="0.25">
      <c r="A5263" t="s">
        <v>16</v>
      </c>
      <c r="B5263" t="s">
        <v>52</v>
      </c>
      <c r="C5263" t="s">
        <v>18</v>
      </c>
      <c r="D5263" t="s">
        <v>115</v>
      </c>
      <c r="E5263" s="1">
        <v>42722</v>
      </c>
      <c r="F5263" s="1" t="str">
        <f>TEXT(Sales_tbl[[#This Row],[Order Date]],"MMM")</f>
        <v>Dec</v>
      </c>
      <c r="G5263" s="1" t="str">
        <f>TEXT(Sales_tbl[[#This Row],[Order Date]],"YYY")</f>
        <v>2016</v>
      </c>
      <c r="H5263" t="s">
        <v>13</v>
      </c>
      <c r="I5263">
        <v>6</v>
      </c>
      <c r="J5263" s="4">
        <v>12.42</v>
      </c>
      <c r="K5263" s="4">
        <v>74.52</v>
      </c>
    </row>
    <row r="5264" spans="1:11" x14ac:dyDescent="0.25">
      <c r="A5264" t="s">
        <v>25</v>
      </c>
      <c r="B5264" t="s">
        <v>17</v>
      </c>
      <c r="C5264" t="s">
        <v>18</v>
      </c>
      <c r="D5264" t="s">
        <v>253</v>
      </c>
      <c r="E5264" s="1">
        <v>42722</v>
      </c>
      <c r="F5264" s="1" t="str">
        <f>TEXT(Sales_tbl[[#This Row],[Order Date]],"MMM")</f>
        <v>Dec</v>
      </c>
      <c r="G5264" s="1" t="str">
        <f>TEXT(Sales_tbl[[#This Row],[Order Date]],"YYY")</f>
        <v>2016</v>
      </c>
      <c r="H5264" t="s">
        <v>24</v>
      </c>
      <c r="I5264">
        <v>3</v>
      </c>
      <c r="J5264" s="4">
        <v>17.829999999999998</v>
      </c>
      <c r="K5264" s="4">
        <v>53.489999999999995</v>
      </c>
    </row>
    <row r="5265" spans="1:11" x14ac:dyDescent="0.25">
      <c r="A5265" t="s">
        <v>25</v>
      </c>
      <c r="B5265" t="s">
        <v>52</v>
      </c>
      <c r="C5265" t="s">
        <v>18</v>
      </c>
      <c r="D5265" t="s">
        <v>302</v>
      </c>
      <c r="E5265" s="1">
        <v>42722</v>
      </c>
      <c r="F5265" s="1" t="str">
        <f>TEXT(Sales_tbl[[#This Row],[Order Date]],"MMM")</f>
        <v>Dec</v>
      </c>
      <c r="G5265" s="1" t="str">
        <f>TEXT(Sales_tbl[[#This Row],[Order Date]],"YYY")</f>
        <v>2016</v>
      </c>
      <c r="H5265" t="s">
        <v>27</v>
      </c>
      <c r="I5265">
        <v>10</v>
      </c>
      <c r="J5265" s="4">
        <v>53.35</v>
      </c>
      <c r="K5265" s="4">
        <v>533.5</v>
      </c>
    </row>
    <row r="5266" spans="1:11" x14ac:dyDescent="0.25">
      <c r="A5266" t="s">
        <v>30</v>
      </c>
      <c r="B5266" t="s">
        <v>14</v>
      </c>
      <c r="C5266" t="s">
        <v>11</v>
      </c>
      <c r="D5266" t="s">
        <v>295</v>
      </c>
      <c r="E5266" s="1">
        <v>42722</v>
      </c>
      <c r="F5266" s="1" t="str">
        <f>TEXT(Sales_tbl[[#This Row],[Order Date]],"MMM")</f>
        <v>Dec</v>
      </c>
      <c r="G5266" s="1" t="str">
        <f>TEXT(Sales_tbl[[#This Row],[Order Date]],"YYY")</f>
        <v>2016</v>
      </c>
      <c r="H5266" t="s">
        <v>13</v>
      </c>
      <c r="I5266">
        <v>3</v>
      </c>
      <c r="J5266" s="4">
        <v>12.42</v>
      </c>
      <c r="K5266" s="4">
        <v>37.26</v>
      </c>
    </row>
    <row r="5267" spans="1:11" x14ac:dyDescent="0.25">
      <c r="A5267" t="s">
        <v>25</v>
      </c>
      <c r="B5267" t="s">
        <v>17</v>
      </c>
      <c r="C5267" t="s">
        <v>18</v>
      </c>
      <c r="D5267" t="s">
        <v>71</v>
      </c>
      <c r="E5267" s="1">
        <v>42722</v>
      </c>
      <c r="F5267" s="1" t="str">
        <f>TEXT(Sales_tbl[[#This Row],[Order Date]],"MMM")</f>
        <v>Dec</v>
      </c>
      <c r="G5267" s="1" t="str">
        <f>TEXT(Sales_tbl[[#This Row],[Order Date]],"YYY")</f>
        <v>2016</v>
      </c>
      <c r="H5267" t="s">
        <v>27</v>
      </c>
      <c r="I5267">
        <v>1</v>
      </c>
      <c r="J5267" s="4">
        <v>53.35</v>
      </c>
      <c r="K5267" s="4">
        <v>53.35</v>
      </c>
    </row>
    <row r="5268" spans="1:11" x14ac:dyDescent="0.25">
      <c r="A5268" t="s">
        <v>16</v>
      </c>
      <c r="B5268" t="s">
        <v>34</v>
      </c>
      <c r="C5268" t="s">
        <v>18</v>
      </c>
      <c r="D5268" t="s">
        <v>81</v>
      </c>
      <c r="E5268" s="1">
        <v>42722</v>
      </c>
      <c r="F5268" s="1" t="str">
        <f>TEXT(Sales_tbl[[#This Row],[Order Date]],"MMM")</f>
        <v>Dec</v>
      </c>
      <c r="G5268" s="1" t="str">
        <f>TEXT(Sales_tbl[[#This Row],[Order Date]],"YYY")</f>
        <v>2016</v>
      </c>
      <c r="H5268" t="s">
        <v>27</v>
      </c>
      <c r="I5268">
        <v>3</v>
      </c>
      <c r="J5268" s="4">
        <v>53.35</v>
      </c>
      <c r="K5268" s="4">
        <v>160.05000000000001</v>
      </c>
    </row>
    <row r="5269" spans="1:11" x14ac:dyDescent="0.25">
      <c r="A5269" t="s">
        <v>25</v>
      </c>
      <c r="B5269" t="s">
        <v>17</v>
      </c>
      <c r="C5269" t="s">
        <v>18</v>
      </c>
      <c r="D5269" t="s">
        <v>19</v>
      </c>
      <c r="E5269" s="1">
        <v>42722</v>
      </c>
      <c r="F5269" s="1" t="str">
        <f>TEXT(Sales_tbl[[#This Row],[Order Date]],"MMM")</f>
        <v>Dec</v>
      </c>
      <c r="G5269" s="1" t="str">
        <f>TEXT(Sales_tbl[[#This Row],[Order Date]],"YYY")</f>
        <v>2016</v>
      </c>
      <c r="H5269" t="s">
        <v>27</v>
      </c>
      <c r="I5269">
        <v>4</v>
      </c>
      <c r="J5269" s="4">
        <v>53.35</v>
      </c>
      <c r="K5269" s="4">
        <v>213.4</v>
      </c>
    </row>
    <row r="5270" spans="1:11" x14ac:dyDescent="0.25">
      <c r="A5270" t="s">
        <v>9</v>
      </c>
      <c r="B5270" t="s">
        <v>14</v>
      </c>
      <c r="C5270" t="s">
        <v>11</v>
      </c>
      <c r="D5270" t="s">
        <v>43</v>
      </c>
      <c r="E5270" s="1">
        <v>42722</v>
      </c>
      <c r="F5270" s="1" t="str">
        <f>TEXT(Sales_tbl[[#This Row],[Order Date]],"MMM")</f>
        <v>Dec</v>
      </c>
      <c r="G5270" s="1" t="str">
        <f>TEXT(Sales_tbl[[#This Row],[Order Date]],"YYY")</f>
        <v>2016</v>
      </c>
      <c r="H5270" t="s">
        <v>24</v>
      </c>
      <c r="I5270">
        <v>3</v>
      </c>
      <c r="J5270" s="4">
        <v>17.829999999999998</v>
      </c>
      <c r="K5270" s="4">
        <v>53.489999999999995</v>
      </c>
    </row>
    <row r="5271" spans="1:11" x14ac:dyDescent="0.25">
      <c r="A5271" t="s">
        <v>30</v>
      </c>
      <c r="B5271" t="s">
        <v>21</v>
      </c>
      <c r="C5271" t="s">
        <v>11</v>
      </c>
      <c r="D5271" t="s">
        <v>64</v>
      </c>
      <c r="E5271" s="1">
        <v>42722</v>
      </c>
      <c r="F5271" s="1" t="str">
        <f>TEXT(Sales_tbl[[#This Row],[Order Date]],"MMM")</f>
        <v>Dec</v>
      </c>
      <c r="G5271" s="1" t="str">
        <f>TEXT(Sales_tbl[[#This Row],[Order Date]],"YYY")</f>
        <v>2016</v>
      </c>
      <c r="H5271" t="s">
        <v>24</v>
      </c>
      <c r="I5271">
        <v>6</v>
      </c>
      <c r="J5271" s="4">
        <v>17.829999999999998</v>
      </c>
      <c r="K5271" s="4">
        <v>106.97999999999999</v>
      </c>
    </row>
    <row r="5272" spans="1:11" x14ac:dyDescent="0.25">
      <c r="A5272" t="s">
        <v>46</v>
      </c>
      <c r="B5272" t="s">
        <v>14</v>
      </c>
      <c r="C5272" t="s">
        <v>11</v>
      </c>
      <c r="D5272" t="s">
        <v>145</v>
      </c>
      <c r="E5272" s="1">
        <v>42722</v>
      </c>
      <c r="F5272" s="1" t="str">
        <f>TEXT(Sales_tbl[[#This Row],[Order Date]],"MMM")</f>
        <v>Dec</v>
      </c>
      <c r="G5272" s="1" t="str">
        <f>TEXT(Sales_tbl[[#This Row],[Order Date]],"YYY")</f>
        <v>2016</v>
      </c>
      <c r="H5272" t="s">
        <v>13</v>
      </c>
      <c r="I5272">
        <v>7</v>
      </c>
      <c r="J5272" s="4">
        <v>12.42</v>
      </c>
      <c r="K5272" s="4">
        <v>86.94</v>
      </c>
    </row>
    <row r="5273" spans="1:11" x14ac:dyDescent="0.25">
      <c r="A5273" t="s">
        <v>46</v>
      </c>
      <c r="B5273" t="s">
        <v>10</v>
      </c>
      <c r="C5273" t="s">
        <v>11</v>
      </c>
      <c r="D5273" t="s">
        <v>194</v>
      </c>
      <c r="E5273" s="1">
        <v>42722</v>
      </c>
      <c r="F5273" s="1" t="str">
        <f>TEXT(Sales_tbl[[#This Row],[Order Date]],"MMM")</f>
        <v>Dec</v>
      </c>
      <c r="G5273" s="1" t="str">
        <f>TEXT(Sales_tbl[[#This Row],[Order Date]],"YYY")</f>
        <v>2016</v>
      </c>
      <c r="H5273" t="s">
        <v>20</v>
      </c>
      <c r="I5273">
        <v>10</v>
      </c>
      <c r="J5273" s="4">
        <v>16.32</v>
      </c>
      <c r="K5273" s="4">
        <v>163.19999999999999</v>
      </c>
    </row>
    <row r="5274" spans="1:11" x14ac:dyDescent="0.25">
      <c r="A5274" t="s">
        <v>25</v>
      </c>
      <c r="B5274" t="s">
        <v>17</v>
      </c>
      <c r="C5274" t="s">
        <v>18</v>
      </c>
      <c r="D5274" t="s">
        <v>324</v>
      </c>
      <c r="E5274" s="1">
        <v>42722</v>
      </c>
      <c r="F5274" s="1" t="str">
        <f>TEXT(Sales_tbl[[#This Row],[Order Date]],"MMM")</f>
        <v>Dec</v>
      </c>
      <c r="G5274" s="1" t="str">
        <f>TEXT(Sales_tbl[[#This Row],[Order Date]],"YYY")</f>
        <v>2016</v>
      </c>
      <c r="H5274" t="s">
        <v>13</v>
      </c>
      <c r="I5274">
        <v>9</v>
      </c>
      <c r="J5274" s="4">
        <v>12.42</v>
      </c>
      <c r="K5274" s="4">
        <v>111.78</v>
      </c>
    </row>
    <row r="5275" spans="1:11" x14ac:dyDescent="0.25">
      <c r="A5275" t="s">
        <v>30</v>
      </c>
      <c r="B5275" t="s">
        <v>14</v>
      </c>
      <c r="C5275" t="s">
        <v>11</v>
      </c>
      <c r="D5275" t="s">
        <v>411</v>
      </c>
      <c r="E5275" s="1">
        <v>42722</v>
      </c>
      <c r="F5275" s="1" t="str">
        <f>TEXT(Sales_tbl[[#This Row],[Order Date]],"MMM")</f>
        <v>Dec</v>
      </c>
      <c r="G5275" s="1" t="str">
        <f>TEXT(Sales_tbl[[#This Row],[Order Date]],"YYY")</f>
        <v>2016</v>
      </c>
      <c r="H5275" t="s">
        <v>13</v>
      </c>
      <c r="I5275">
        <v>5</v>
      </c>
      <c r="J5275" s="4">
        <v>12.42</v>
      </c>
      <c r="K5275" s="4">
        <v>62.1</v>
      </c>
    </row>
    <row r="5276" spans="1:11" x14ac:dyDescent="0.25">
      <c r="A5276" t="s">
        <v>9</v>
      </c>
      <c r="B5276" t="s">
        <v>14</v>
      </c>
      <c r="C5276" t="s">
        <v>11</v>
      </c>
      <c r="D5276" t="s">
        <v>411</v>
      </c>
      <c r="E5276" s="1">
        <v>42722</v>
      </c>
      <c r="F5276" s="1" t="str">
        <f>TEXT(Sales_tbl[[#This Row],[Order Date]],"MMM")</f>
        <v>Dec</v>
      </c>
      <c r="G5276" s="1" t="str">
        <f>TEXT(Sales_tbl[[#This Row],[Order Date]],"YYY")</f>
        <v>2016</v>
      </c>
      <c r="H5276" t="s">
        <v>13</v>
      </c>
      <c r="I5276">
        <v>8</v>
      </c>
      <c r="J5276" s="4">
        <v>12.42</v>
      </c>
      <c r="K5276" s="4">
        <v>99.36</v>
      </c>
    </row>
    <row r="5277" spans="1:11" x14ac:dyDescent="0.25">
      <c r="A5277" t="s">
        <v>46</v>
      </c>
      <c r="B5277" t="s">
        <v>14</v>
      </c>
      <c r="C5277" t="s">
        <v>11</v>
      </c>
      <c r="D5277" t="s">
        <v>343</v>
      </c>
      <c r="E5277" s="1">
        <v>42722</v>
      </c>
      <c r="F5277" s="1" t="str">
        <f>TEXT(Sales_tbl[[#This Row],[Order Date]],"MMM")</f>
        <v>Dec</v>
      </c>
      <c r="G5277" s="1" t="str">
        <f>TEXT(Sales_tbl[[#This Row],[Order Date]],"YYY")</f>
        <v>2016</v>
      </c>
      <c r="H5277" t="s">
        <v>24</v>
      </c>
      <c r="I5277">
        <v>4</v>
      </c>
      <c r="J5277" s="4">
        <v>17.829999999999998</v>
      </c>
      <c r="K5277" s="4">
        <v>71.319999999999993</v>
      </c>
    </row>
    <row r="5278" spans="1:11" x14ac:dyDescent="0.25">
      <c r="A5278" t="s">
        <v>9</v>
      </c>
      <c r="B5278" t="s">
        <v>10</v>
      </c>
      <c r="C5278" t="s">
        <v>11</v>
      </c>
      <c r="D5278" t="s">
        <v>87</v>
      </c>
      <c r="E5278" s="1">
        <v>42722</v>
      </c>
      <c r="F5278" s="1" t="str">
        <f>TEXT(Sales_tbl[[#This Row],[Order Date]],"MMM")</f>
        <v>Dec</v>
      </c>
      <c r="G5278" s="1" t="str">
        <f>TEXT(Sales_tbl[[#This Row],[Order Date]],"YYY")</f>
        <v>2016</v>
      </c>
      <c r="H5278" t="s">
        <v>13</v>
      </c>
      <c r="I5278">
        <v>5</v>
      </c>
      <c r="J5278" s="4">
        <v>12.42</v>
      </c>
      <c r="K5278" s="4">
        <v>62.1</v>
      </c>
    </row>
    <row r="5279" spans="1:11" x14ac:dyDescent="0.25">
      <c r="A5279" t="s">
        <v>16</v>
      </c>
      <c r="B5279" t="s">
        <v>17</v>
      </c>
      <c r="C5279" t="s">
        <v>18</v>
      </c>
      <c r="D5279" t="s">
        <v>40</v>
      </c>
      <c r="E5279" s="1">
        <v>42722</v>
      </c>
      <c r="F5279" s="1" t="str">
        <f>TEXT(Sales_tbl[[#This Row],[Order Date]],"MMM")</f>
        <v>Dec</v>
      </c>
      <c r="G5279" s="1" t="str">
        <f>TEXT(Sales_tbl[[#This Row],[Order Date]],"YYY")</f>
        <v>2016</v>
      </c>
      <c r="H5279" t="s">
        <v>13</v>
      </c>
      <c r="I5279">
        <v>6</v>
      </c>
      <c r="J5279" s="4">
        <v>12.42</v>
      </c>
      <c r="K5279" s="4">
        <v>74.52</v>
      </c>
    </row>
    <row r="5280" spans="1:11" x14ac:dyDescent="0.25">
      <c r="A5280" t="s">
        <v>9</v>
      </c>
      <c r="B5280" t="s">
        <v>14</v>
      </c>
      <c r="C5280" t="s">
        <v>11</v>
      </c>
      <c r="D5280" t="s">
        <v>479</v>
      </c>
      <c r="E5280" s="1">
        <v>42722</v>
      </c>
      <c r="F5280" s="1" t="str">
        <f>TEXT(Sales_tbl[[#This Row],[Order Date]],"MMM")</f>
        <v>Dec</v>
      </c>
      <c r="G5280" s="1" t="str">
        <f>TEXT(Sales_tbl[[#This Row],[Order Date]],"YYY")</f>
        <v>2016</v>
      </c>
      <c r="H5280" t="s">
        <v>20</v>
      </c>
      <c r="I5280">
        <v>7</v>
      </c>
      <c r="J5280" s="4">
        <v>16.32</v>
      </c>
      <c r="K5280" s="4">
        <v>114.24000000000001</v>
      </c>
    </row>
    <row r="5281" spans="1:11" x14ac:dyDescent="0.25">
      <c r="A5281" t="s">
        <v>9</v>
      </c>
      <c r="B5281" t="s">
        <v>10</v>
      </c>
      <c r="C5281" t="s">
        <v>11</v>
      </c>
      <c r="D5281" t="s">
        <v>387</v>
      </c>
      <c r="E5281" s="1">
        <v>42722</v>
      </c>
      <c r="F5281" s="1" t="str">
        <f>TEXT(Sales_tbl[[#This Row],[Order Date]],"MMM")</f>
        <v>Dec</v>
      </c>
      <c r="G5281" s="1" t="str">
        <f>TEXT(Sales_tbl[[#This Row],[Order Date]],"YYY")</f>
        <v>2016</v>
      </c>
      <c r="H5281" t="s">
        <v>20</v>
      </c>
      <c r="I5281">
        <v>1</v>
      </c>
      <c r="J5281" s="4">
        <v>16.32</v>
      </c>
      <c r="K5281" s="4">
        <v>16.32</v>
      </c>
    </row>
    <row r="5282" spans="1:11" x14ac:dyDescent="0.25">
      <c r="A5282" t="s">
        <v>25</v>
      </c>
      <c r="B5282" t="s">
        <v>52</v>
      </c>
      <c r="C5282" t="s">
        <v>18</v>
      </c>
      <c r="D5282" t="s">
        <v>284</v>
      </c>
      <c r="E5282" s="1">
        <v>42722</v>
      </c>
      <c r="F5282" s="1" t="str">
        <f>TEXT(Sales_tbl[[#This Row],[Order Date]],"MMM")</f>
        <v>Dec</v>
      </c>
      <c r="G5282" s="1" t="str">
        <f>TEXT(Sales_tbl[[#This Row],[Order Date]],"YYY")</f>
        <v>2016</v>
      </c>
      <c r="H5282" t="s">
        <v>27</v>
      </c>
      <c r="I5282">
        <v>3</v>
      </c>
      <c r="J5282" s="4">
        <v>53.35</v>
      </c>
      <c r="K5282" s="4">
        <v>160.05000000000001</v>
      </c>
    </row>
    <row r="5283" spans="1:11" x14ac:dyDescent="0.25">
      <c r="A5283" t="s">
        <v>25</v>
      </c>
      <c r="B5283" t="s">
        <v>17</v>
      </c>
      <c r="C5283" t="s">
        <v>18</v>
      </c>
      <c r="D5283" t="s">
        <v>403</v>
      </c>
      <c r="E5283" s="1">
        <v>42722</v>
      </c>
      <c r="F5283" s="1" t="str">
        <f>TEXT(Sales_tbl[[#This Row],[Order Date]],"MMM")</f>
        <v>Dec</v>
      </c>
      <c r="G5283" s="1" t="str">
        <f>TEXT(Sales_tbl[[#This Row],[Order Date]],"YYY")</f>
        <v>2016</v>
      </c>
      <c r="H5283" t="s">
        <v>27</v>
      </c>
      <c r="I5283">
        <v>4</v>
      </c>
      <c r="J5283" s="4">
        <v>53.35</v>
      </c>
      <c r="K5283" s="4">
        <v>213.4</v>
      </c>
    </row>
    <row r="5284" spans="1:11" x14ac:dyDescent="0.25">
      <c r="A5284" t="s">
        <v>25</v>
      </c>
      <c r="B5284" t="s">
        <v>17</v>
      </c>
      <c r="C5284" t="s">
        <v>18</v>
      </c>
      <c r="D5284" t="s">
        <v>299</v>
      </c>
      <c r="E5284" s="1">
        <v>42722</v>
      </c>
      <c r="F5284" s="1" t="str">
        <f>TEXT(Sales_tbl[[#This Row],[Order Date]],"MMM")</f>
        <v>Dec</v>
      </c>
      <c r="G5284" s="1" t="str">
        <f>TEXT(Sales_tbl[[#This Row],[Order Date]],"YYY")</f>
        <v>2016</v>
      </c>
      <c r="H5284" t="s">
        <v>27</v>
      </c>
      <c r="I5284">
        <v>9</v>
      </c>
      <c r="J5284" s="4">
        <v>53.35</v>
      </c>
      <c r="K5284" s="4">
        <v>480.15000000000003</v>
      </c>
    </row>
    <row r="5285" spans="1:11" x14ac:dyDescent="0.25">
      <c r="A5285" t="s">
        <v>9</v>
      </c>
      <c r="B5285" t="s">
        <v>10</v>
      </c>
      <c r="C5285" t="s">
        <v>11</v>
      </c>
      <c r="D5285" t="s">
        <v>432</v>
      </c>
      <c r="E5285" s="1">
        <v>42722</v>
      </c>
      <c r="F5285" s="1" t="str">
        <f>TEXT(Sales_tbl[[#This Row],[Order Date]],"MMM")</f>
        <v>Dec</v>
      </c>
      <c r="G5285" s="1" t="str">
        <f>TEXT(Sales_tbl[[#This Row],[Order Date]],"YYY")</f>
        <v>2016</v>
      </c>
      <c r="H5285" t="s">
        <v>27</v>
      </c>
      <c r="I5285">
        <v>2</v>
      </c>
      <c r="J5285" s="4">
        <v>53.35</v>
      </c>
      <c r="K5285" s="4">
        <v>106.7</v>
      </c>
    </row>
    <row r="5286" spans="1:11" x14ac:dyDescent="0.25">
      <c r="A5286" t="s">
        <v>46</v>
      </c>
      <c r="B5286" t="s">
        <v>14</v>
      </c>
      <c r="C5286" t="s">
        <v>11</v>
      </c>
      <c r="D5286" t="s">
        <v>438</v>
      </c>
      <c r="E5286" s="1">
        <v>42722</v>
      </c>
      <c r="F5286" s="1" t="str">
        <f>TEXT(Sales_tbl[[#This Row],[Order Date]],"MMM")</f>
        <v>Dec</v>
      </c>
      <c r="G5286" s="1" t="str">
        <f>TEXT(Sales_tbl[[#This Row],[Order Date]],"YYY")</f>
        <v>2016</v>
      </c>
      <c r="H5286" t="s">
        <v>13</v>
      </c>
      <c r="I5286">
        <v>9</v>
      </c>
      <c r="J5286" s="4">
        <v>12.42</v>
      </c>
      <c r="K5286" s="4">
        <v>111.78</v>
      </c>
    </row>
    <row r="5287" spans="1:11" x14ac:dyDescent="0.25">
      <c r="A5287" t="s">
        <v>9</v>
      </c>
      <c r="B5287" t="s">
        <v>68</v>
      </c>
      <c r="C5287" t="s">
        <v>11</v>
      </c>
      <c r="D5287" t="s">
        <v>240</v>
      </c>
      <c r="E5287" s="1">
        <v>42722</v>
      </c>
      <c r="F5287" s="1" t="str">
        <f>TEXT(Sales_tbl[[#This Row],[Order Date]],"MMM")</f>
        <v>Dec</v>
      </c>
      <c r="G5287" s="1" t="str">
        <f>TEXT(Sales_tbl[[#This Row],[Order Date]],"YYY")</f>
        <v>2016</v>
      </c>
      <c r="H5287" t="s">
        <v>20</v>
      </c>
      <c r="I5287">
        <v>9</v>
      </c>
      <c r="J5287" s="4">
        <v>16.32</v>
      </c>
      <c r="K5287" s="4">
        <v>146.88</v>
      </c>
    </row>
    <row r="5288" spans="1:11" x14ac:dyDescent="0.25">
      <c r="A5288" t="s">
        <v>16</v>
      </c>
      <c r="B5288" t="s">
        <v>17</v>
      </c>
      <c r="C5288" t="s">
        <v>18</v>
      </c>
      <c r="D5288" t="s">
        <v>489</v>
      </c>
      <c r="E5288" s="1">
        <v>42722</v>
      </c>
      <c r="F5288" s="1" t="str">
        <f>TEXT(Sales_tbl[[#This Row],[Order Date]],"MMM")</f>
        <v>Dec</v>
      </c>
      <c r="G5288" s="1" t="str">
        <f>TEXT(Sales_tbl[[#This Row],[Order Date]],"YYY")</f>
        <v>2016</v>
      </c>
      <c r="H5288" t="s">
        <v>27</v>
      </c>
      <c r="I5288">
        <v>5</v>
      </c>
      <c r="J5288" s="4">
        <v>53.35</v>
      </c>
      <c r="K5288" s="4">
        <v>266.75</v>
      </c>
    </row>
    <row r="5289" spans="1:11" x14ac:dyDescent="0.25">
      <c r="A5289" t="s">
        <v>30</v>
      </c>
      <c r="B5289" t="s">
        <v>10</v>
      </c>
      <c r="C5289" t="s">
        <v>11</v>
      </c>
      <c r="D5289" t="s">
        <v>33</v>
      </c>
      <c r="E5289" s="1">
        <v>42722</v>
      </c>
      <c r="F5289" s="1" t="str">
        <f>TEXT(Sales_tbl[[#This Row],[Order Date]],"MMM")</f>
        <v>Dec</v>
      </c>
      <c r="G5289" s="1" t="str">
        <f>TEXT(Sales_tbl[[#This Row],[Order Date]],"YYY")</f>
        <v>2016</v>
      </c>
      <c r="H5289" t="s">
        <v>20</v>
      </c>
      <c r="I5289">
        <v>1</v>
      </c>
      <c r="J5289" s="4">
        <v>16.32</v>
      </c>
      <c r="K5289" s="4">
        <v>16.32</v>
      </c>
    </row>
    <row r="5290" spans="1:11" x14ac:dyDescent="0.25">
      <c r="A5290" t="s">
        <v>9</v>
      </c>
      <c r="B5290" t="s">
        <v>21</v>
      </c>
      <c r="C5290" t="s">
        <v>11</v>
      </c>
      <c r="D5290" t="s">
        <v>404</v>
      </c>
      <c r="E5290" s="1">
        <v>42722</v>
      </c>
      <c r="F5290" s="1" t="str">
        <f>TEXT(Sales_tbl[[#This Row],[Order Date]],"MMM")</f>
        <v>Dec</v>
      </c>
      <c r="G5290" s="1" t="str">
        <f>TEXT(Sales_tbl[[#This Row],[Order Date]],"YYY")</f>
        <v>2016</v>
      </c>
      <c r="H5290" t="s">
        <v>20</v>
      </c>
      <c r="I5290">
        <v>9</v>
      </c>
      <c r="J5290" s="4">
        <v>16.32</v>
      </c>
      <c r="K5290" s="4">
        <v>146.88</v>
      </c>
    </row>
    <row r="5291" spans="1:11" x14ac:dyDescent="0.25">
      <c r="A5291" t="s">
        <v>46</v>
      </c>
      <c r="B5291" t="s">
        <v>68</v>
      </c>
      <c r="C5291" t="s">
        <v>11</v>
      </c>
      <c r="D5291" t="s">
        <v>325</v>
      </c>
      <c r="E5291" s="1">
        <v>42722</v>
      </c>
      <c r="F5291" s="1" t="str">
        <f>TEXT(Sales_tbl[[#This Row],[Order Date]],"MMM")</f>
        <v>Dec</v>
      </c>
      <c r="G5291" s="1" t="str">
        <f>TEXT(Sales_tbl[[#This Row],[Order Date]],"YYY")</f>
        <v>2016</v>
      </c>
      <c r="H5291" t="s">
        <v>13</v>
      </c>
      <c r="I5291">
        <v>6</v>
      </c>
      <c r="J5291" s="4">
        <v>12.42</v>
      </c>
      <c r="K5291" s="4">
        <v>74.52</v>
      </c>
    </row>
    <row r="5292" spans="1:11" x14ac:dyDescent="0.25">
      <c r="A5292" t="s">
        <v>9</v>
      </c>
      <c r="B5292" t="s">
        <v>14</v>
      </c>
      <c r="C5292" t="s">
        <v>11</v>
      </c>
      <c r="D5292" t="s">
        <v>410</v>
      </c>
      <c r="E5292" s="1">
        <v>42722</v>
      </c>
      <c r="F5292" s="1" t="str">
        <f>TEXT(Sales_tbl[[#This Row],[Order Date]],"MMM")</f>
        <v>Dec</v>
      </c>
      <c r="G5292" s="1" t="str">
        <f>TEXT(Sales_tbl[[#This Row],[Order Date]],"YYY")</f>
        <v>2016</v>
      </c>
      <c r="H5292" t="s">
        <v>20</v>
      </c>
      <c r="I5292">
        <v>10</v>
      </c>
      <c r="J5292" s="4">
        <v>16.32</v>
      </c>
      <c r="K5292" s="4">
        <v>163.19999999999999</v>
      </c>
    </row>
    <row r="5293" spans="1:11" x14ac:dyDescent="0.25">
      <c r="A5293" t="s">
        <v>30</v>
      </c>
      <c r="B5293" t="s">
        <v>21</v>
      </c>
      <c r="C5293" t="s">
        <v>11</v>
      </c>
      <c r="D5293" t="s">
        <v>327</v>
      </c>
      <c r="E5293" s="1">
        <v>42722</v>
      </c>
      <c r="F5293" s="1" t="str">
        <f>TEXT(Sales_tbl[[#This Row],[Order Date]],"MMM")</f>
        <v>Dec</v>
      </c>
      <c r="G5293" s="1" t="str">
        <f>TEXT(Sales_tbl[[#This Row],[Order Date]],"YYY")</f>
        <v>2016</v>
      </c>
      <c r="H5293" t="s">
        <v>13</v>
      </c>
      <c r="I5293">
        <v>5</v>
      </c>
      <c r="J5293" s="4">
        <v>12.42</v>
      </c>
      <c r="K5293" s="4">
        <v>62.1</v>
      </c>
    </row>
    <row r="5294" spans="1:11" x14ac:dyDescent="0.25">
      <c r="A5294" t="s">
        <v>25</v>
      </c>
      <c r="B5294" t="s">
        <v>17</v>
      </c>
      <c r="C5294" t="s">
        <v>18</v>
      </c>
      <c r="D5294" t="s">
        <v>347</v>
      </c>
      <c r="E5294" s="1">
        <v>42722</v>
      </c>
      <c r="F5294" s="1" t="str">
        <f>TEXT(Sales_tbl[[#This Row],[Order Date]],"MMM")</f>
        <v>Dec</v>
      </c>
      <c r="G5294" s="1" t="str">
        <f>TEXT(Sales_tbl[[#This Row],[Order Date]],"YYY")</f>
        <v>2016</v>
      </c>
      <c r="H5294" t="s">
        <v>13</v>
      </c>
      <c r="I5294">
        <v>2</v>
      </c>
      <c r="J5294" s="4">
        <v>12.42</v>
      </c>
      <c r="K5294" s="4">
        <v>24.84</v>
      </c>
    </row>
    <row r="5295" spans="1:11" x14ac:dyDescent="0.25">
      <c r="A5295" t="s">
        <v>25</v>
      </c>
      <c r="B5295" t="s">
        <v>52</v>
      </c>
      <c r="C5295" t="s">
        <v>18</v>
      </c>
      <c r="D5295" t="s">
        <v>313</v>
      </c>
      <c r="E5295" s="1">
        <v>42722</v>
      </c>
      <c r="F5295" s="1" t="str">
        <f>TEXT(Sales_tbl[[#This Row],[Order Date]],"MMM")</f>
        <v>Dec</v>
      </c>
      <c r="G5295" s="1" t="str">
        <f>TEXT(Sales_tbl[[#This Row],[Order Date]],"YYY")</f>
        <v>2016</v>
      </c>
      <c r="H5295" t="s">
        <v>27</v>
      </c>
      <c r="I5295">
        <v>1</v>
      </c>
      <c r="J5295" s="4">
        <v>53.35</v>
      </c>
      <c r="K5295" s="4">
        <v>53.35</v>
      </c>
    </row>
    <row r="5296" spans="1:11" x14ac:dyDescent="0.25">
      <c r="A5296" t="s">
        <v>25</v>
      </c>
      <c r="B5296" t="s">
        <v>52</v>
      </c>
      <c r="C5296" t="s">
        <v>18</v>
      </c>
      <c r="D5296" t="s">
        <v>127</v>
      </c>
      <c r="E5296" s="1">
        <v>42722</v>
      </c>
      <c r="F5296" s="1" t="str">
        <f>TEXT(Sales_tbl[[#This Row],[Order Date]],"MMM")</f>
        <v>Dec</v>
      </c>
      <c r="G5296" s="1" t="str">
        <f>TEXT(Sales_tbl[[#This Row],[Order Date]],"YYY")</f>
        <v>2016</v>
      </c>
      <c r="H5296" t="s">
        <v>24</v>
      </c>
      <c r="I5296">
        <v>9</v>
      </c>
      <c r="J5296" s="4">
        <v>17.829999999999998</v>
      </c>
      <c r="K5296" s="4">
        <v>160.46999999999997</v>
      </c>
    </row>
    <row r="5297" spans="1:11" x14ac:dyDescent="0.25">
      <c r="A5297" t="s">
        <v>30</v>
      </c>
      <c r="B5297" t="s">
        <v>14</v>
      </c>
      <c r="C5297" t="s">
        <v>11</v>
      </c>
      <c r="D5297" t="s">
        <v>461</v>
      </c>
      <c r="E5297" s="1">
        <v>42723</v>
      </c>
      <c r="F5297" s="1" t="str">
        <f>TEXT(Sales_tbl[[#This Row],[Order Date]],"MMM")</f>
        <v>Dec</v>
      </c>
      <c r="G5297" s="1" t="str">
        <f>TEXT(Sales_tbl[[#This Row],[Order Date]],"YYY")</f>
        <v>2016</v>
      </c>
      <c r="H5297" t="s">
        <v>27</v>
      </c>
      <c r="I5297">
        <v>10</v>
      </c>
      <c r="J5297" s="4">
        <v>53.35</v>
      </c>
      <c r="K5297" s="4">
        <v>533.5</v>
      </c>
    </row>
    <row r="5298" spans="1:11" x14ac:dyDescent="0.25">
      <c r="A5298" t="s">
        <v>25</v>
      </c>
      <c r="B5298" t="s">
        <v>17</v>
      </c>
      <c r="C5298" t="s">
        <v>18</v>
      </c>
      <c r="D5298" t="s">
        <v>369</v>
      </c>
      <c r="E5298" s="1">
        <v>42723</v>
      </c>
      <c r="F5298" s="1" t="str">
        <f>TEXT(Sales_tbl[[#This Row],[Order Date]],"MMM")</f>
        <v>Dec</v>
      </c>
      <c r="G5298" s="1" t="str">
        <f>TEXT(Sales_tbl[[#This Row],[Order Date]],"YYY")</f>
        <v>2016</v>
      </c>
      <c r="H5298" t="s">
        <v>20</v>
      </c>
      <c r="I5298">
        <v>7</v>
      </c>
      <c r="J5298" s="4">
        <v>16.32</v>
      </c>
      <c r="K5298" s="4">
        <v>114.24000000000001</v>
      </c>
    </row>
    <row r="5299" spans="1:11" x14ac:dyDescent="0.25">
      <c r="A5299" t="s">
        <v>9</v>
      </c>
      <c r="B5299" t="s">
        <v>21</v>
      </c>
      <c r="C5299" t="s">
        <v>11</v>
      </c>
      <c r="D5299" t="s">
        <v>514</v>
      </c>
      <c r="E5299" s="1">
        <v>42723</v>
      </c>
      <c r="F5299" s="1" t="str">
        <f>TEXT(Sales_tbl[[#This Row],[Order Date]],"MMM")</f>
        <v>Dec</v>
      </c>
      <c r="G5299" s="1" t="str">
        <f>TEXT(Sales_tbl[[#This Row],[Order Date]],"YYY")</f>
        <v>2016</v>
      </c>
      <c r="H5299" t="s">
        <v>27</v>
      </c>
      <c r="I5299">
        <v>8</v>
      </c>
      <c r="J5299" s="4">
        <v>53.35</v>
      </c>
      <c r="K5299" s="4">
        <v>426.8</v>
      </c>
    </row>
    <row r="5300" spans="1:11" x14ac:dyDescent="0.25">
      <c r="A5300" t="s">
        <v>9</v>
      </c>
      <c r="B5300" t="s">
        <v>10</v>
      </c>
      <c r="C5300" t="s">
        <v>11</v>
      </c>
      <c r="D5300" t="s">
        <v>441</v>
      </c>
      <c r="E5300" s="1">
        <v>42723</v>
      </c>
      <c r="F5300" s="1" t="str">
        <f>TEXT(Sales_tbl[[#This Row],[Order Date]],"MMM")</f>
        <v>Dec</v>
      </c>
      <c r="G5300" s="1" t="str">
        <f>TEXT(Sales_tbl[[#This Row],[Order Date]],"YYY")</f>
        <v>2016</v>
      </c>
      <c r="H5300" t="s">
        <v>13</v>
      </c>
      <c r="I5300">
        <v>8</v>
      </c>
      <c r="J5300" s="4">
        <v>12.42</v>
      </c>
      <c r="K5300" s="4">
        <v>99.36</v>
      </c>
    </row>
    <row r="5301" spans="1:11" x14ac:dyDescent="0.25">
      <c r="A5301" t="s">
        <v>9</v>
      </c>
      <c r="B5301" t="s">
        <v>14</v>
      </c>
      <c r="C5301" t="s">
        <v>11</v>
      </c>
      <c r="D5301" t="s">
        <v>168</v>
      </c>
      <c r="E5301" s="1">
        <v>42723</v>
      </c>
      <c r="F5301" s="1" t="str">
        <f>TEXT(Sales_tbl[[#This Row],[Order Date]],"MMM")</f>
        <v>Dec</v>
      </c>
      <c r="G5301" s="1" t="str">
        <f>TEXT(Sales_tbl[[#This Row],[Order Date]],"YYY")</f>
        <v>2016</v>
      </c>
      <c r="H5301" t="s">
        <v>13</v>
      </c>
      <c r="I5301">
        <v>8</v>
      </c>
      <c r="J5301" s="4">
        <v>12.42</v>
      </c>
      <c r="K5301" s="4">
        <v>99.36</v>
      </c>
    </row>
    <row r="5302" spans="1:11" x14ac:dyDescent="0.25">
      <c r="A5302" t="s">
        <v>25</v>
      </c>
      <c r="B5302" t="s">
        <v>34</v>
      </c>
      <c r="C5302" t="s">
        <v>18</v>
      </c>
      <c r="D5302" t="s">
        <v>446</v>
      </c>
      <c r="E5302" s="1">
        <v>42723</v>
      </c>
      <c r="F5302" s="1" t="str">
        <f>TEXT(Sales_tbl[[#This Row],[Order Date]],"MMM")</f>
        <v>Dec</v>
      </c>
      <c r="G5302" s="1" t="str">
        <f>TEXT(Sales_tbl[[#This Row],[Order Date]],"YYY")</f>
        <v>2016</v>
      </c>
      <c r="H5302" t="s">
        <v>27</v>
      </c>
      <c r="I5302">
        <v>4</v>
      </c>
      <c r="J5302" s="4">
        <v>53.35</v>
      </c>
      <c r="K5302" s="4">
        <v>213.4</v>
      </c>
    </row>
    <row r="5303" spans="1:11" x14ac:dyDescent="0.25">
      <c r="A5303" t="s">
        <v>9</v>
      </c>
      <c r="B5303" t="s">
        <v>10</v>
      </c>
      <c r="C5303" t="s">
        <v>11</v>
      </c>
      <c r="D5303" t="s">
        <v>112</v>
      </c>
      <c r="E5303" s="1">
        <v>42723</v>
      </c>
      <c r="F5303" s="1" t="str">
        <f>TEXT(Sales_tbl[[#This Row],[Order Date]],"MMM")</f>
        <v>Dec</v>
      </c>
      <c r="G5303" s="1" t="str">
        <f>TEXT(Sales_tbl[[#This Row],[Order Date]],"YYY")</f>
        <v>2016</v>
      </c>
      <c r="H5303" t="s">
        <v>27</v>
      </c>
      <c r="I5303">
        <v>7</v>
      </c>
      <c r="J5303" s="4">
        <v>53.35</v>
      </c>
      <c r="K5303" s="4">
        <v>373.45</v>
      </c>
    </row>
    <row r="5304" spans="1:11" x14ac:dyDescent="0.25">
      <c r="A5304" t="s">
        <v>9</v>
      </c>
      <c r="B5304" t="s">
        <v>14</v>
      </c>
      <c r="C5304" t="s">
        <v>11</v>
      </c>
      <c r="D5304" t="s">
        <v>452</v>
      </c>
      <c r="E5304" s="1">
        <v>42723</v>
      </c>
      <c r="F5304" s="1" t="str">
        <f>TEXT(Sales_tbl[[#This Row],[Order Date]],"MMM")</f>
        <v>Dec</v>
      </c>
      <c r="G5304" s="1" t="str">
        <f>TEXT(Sales_tbl[[#This Row],[Order Date]],"YYY")</f>
        <v>2016</v>
      </c>
      <c r="H5304" t="s">
        <v>13</v>
      </c>
      <c r="I5304">
        <v>10</v>
      </c>
      <c r="J5304" s="4">
        <v>12.42</v>
      </c>
      <c r="K5304" s="4">
        <v>124.2</v>
      </c>
    </row>
    <row r="5305" spans="1:11" x14ac:dyDescent="0.25">
      <c r="A5305" t="s">
        <v>30</v>
      </c>
      <c r="B5305" t="s">
        <v>14</v>
      </c>
      <c r="C5305" t="s">
        <v>11</v>
      </c>
      <c r="D5305" t="s">
        <v>454</v>
      </c>
      <c r="E5305" s="1">
        <v>42723</v>
      </c>
      <c r="F5305" s="1" t="str">
        <f>TEXT(Sales_tbl[[#This Row],[Order Date]],"MMM")</f>
        <v>Dec</v>
      </c>
      <c r="G5305" s="1" t="str">
        <f>TEXT(Sales_tbl[[#This Row],[Order Date]],"YYY")</f>
        <v>2016</v>
      </c>
      <c r="H5305" t="s">
        <v>20</v>
      </c>
      <c r="I5305">
        <v>1</v>
      </c>
      <c r="J5305" s="4">
        <v>16.32</v>
      </c>
      <c r="K5305" s="4">
        <v>16.32</v>
      </c>
    </row>
    <row r="5306" spans="1:11" x14ac:dyDescent="0.25">
      <c r="A5306" t="s">
        <v>9</v>
      </c>
      <c r="B5306" t="s">
        <v>10</v>
      </c>
      <c r="C5306" t="s">
        <v>11</v>
      </c>
      <c r="D5306" t="s">
        <v>213</v>
      </c>
      <c r="E5306" s="1">
        <v>42723</v>
      </c>
      <c r="F5306" s="1" t="str">
        <f>TEXT(Sales_tbl[[#This Row],[Order Date]],"MMM")</f>
        <v>Dec</v>
      </c>
      <c r="G5306" s="1" t="str">
        <f>TEXT(Sales_tbl[[#This Row],[Order Date]],"YYY")</f>
        <v>2016</v>
      </c>
      <c r="H5306" t="s">
        <v>13</v>
      </c>
      <c r="I5306">
        <v>5</v>
      </c>
      <c r="J5306" s="4">
        <v>12.42</v>
      </c>
      <c r="K5306" s="4">
        <v>62.1</v>
      </c>
    </row>
    <row r="5307" spans="1:11" x14ac:dyDescent="0.25">
      <c r="A5307" t="s">
        <v>46</v>
      </c>
      <c r="B5307" t="s">
        <v>21</v>
      </c>
      <c r="C5307" t="s">
        <v>11</v>
      </c>
      <c r="D5307" t="s">
        <v>156</v>
      </c>
      <c r="E5307" s="1">
        <v>42723</v>
      </c>
      <c r="F5307" s="1" t="str">
        <f>TEXT(Sales_tbl[[#This Row],[Order Date]],"MMM")</f>
        <v>Dec</v>
      </c>
      <c r="G5307" s="1" t="str">
        <f>TEXT(Sales_tbl[[#This Row],[Order Date]],"YYY")</f>
        <v>2016</v>
      </c>
      <c r="H5307" t="s">
        <v>24</v>
      </c>
      <c r="I5307">
        <v>6</v>
      </c>
      <c r="J5307" s="4">
        <v>17.829999999999998</v>
      </c>
      <c r="K5307" s="4">
        <v>106.97999999999999</v>
      </c>
    </row>
    <row r="5308" spans="1:11" x14ac:dyDescent="0.25">
      <c r="A5308" t="s">
        <v>9</v>
      </c>
      <c r="B5308" t="s">
        <v>14</v>
      </c>
      <c r="C5308" t="s">
        <v>11</v>
      </c>
      <c r="D5308" t="s">
        <v>75</v>
      </c>
      <c r="E5308" s="1">
        <v>42723</v>
      </c>
      <c r="F5308" s="1" t="str">
        <f>TEXT(Sales_tbl[[#This Row],[Order Date]],"MMM")</f>
        <v>Dec</v>
      </c>
      <c r="G5308" s="1" t="str">
        <f>TEXT(Sales_tbl[[#This Row],[Order Date]],"YYY")</f>
        <v>2016</v>
      </c>
      <c r="H5308" t="s">
        <v>24</v>
      </c>
      <c r="I5308">
        <v>2</v>
      </c>
      <c r="J5308" s="4">
        <v>17.829999999999998</v>
      </c>
      <c r="K5308" s="4">
        <v>35.659999999999997</v>
      </c>
    </row>
    <row r="5309" spans="1:11" x14ac:dyDescent="0.25">
      <c r="A5309" t="s">
        <v>46</v>
      </c>
      <c r="B5309" t="s">
        <v>14</v>
      </c>
      <c r="C5309" t="s">
        <v>11</v>
      </c>
      <c r="D5309" t="s">
        <v>416</v>
      </c>
      <c r="E5309" s="1">
        <v>42723</v>
      </c>
      <c r="F5309" s="1" t="str">
        <f>TEXT(Sales_tbl[[#This Row],[Order Date]],"MMM")</f>
        <v>Dec</v>
      </c>
      <c r="G5309" s="1" t="str">
        <f>TEXT(Sales_tbl[[#This Row],[Order Date]],"YYY")</f>
        <v>2016</v>
      </c>
      <c r="H5309" t="s">
        <v>27</v>
      </c>
      <c r="I5309">
        <v>3</v>
      </c>
      <c r="J5309" s="4">
        <v>53.35</v>
      </c>
      <c r="K5309" s="4">
        <v>160.05000000000001</v>
      </c>
    </row>
    <row r="5310" spans="1:11" x14ac:dyDescent="0.25">
      <c r="A5310" t="s">
        <v>30</v>
      </c>
      <c r="B5310" t="s">
        <v>10</v>
      </c>
      <c r="C5310" t="s">
        <v>11</v>
      </c>
      <c r="D5310" t="s">
        <v>213</v>
      </c>
      <c r="E5310" s="1">
        <v>42723</v>
      </c>
      <c r="F5310" s="1" t="str">
        <f>TEXT(Sales_tbl[[#This Row],[Order Date]],"MMM")</f>
        <v>Dec</v>
      </c>
      <c r="G5310" s="1" t="str">
        <f>TEXT(Sales_tbl[[#This Row],[Order Date]],"YYY")</f>
        <v>2016</v>
      </c>
      <c r="H5310" t="s">
        <v>13</v>
      </c>
      <c r="I5310">
        <v>3</v>
      </c>
      <c r="J5310" s="4">
        <v>12.42</v>
      </c>
      <c r="K5310" s="4">
        <v>37.26</v>
      </c>
    </row>
    <row r="5311" spans="1:11" x14ac:dyDescent="0.25">
      <c r="A5311" t="s">
        <v>9</v>
      </c>
      <c r="B5311" t="s">
        <v>10</v>
      </c>
      <c r="C5311" t="s">
        <v>11</v>
      </c>
      <c r="D5311" t="s">
        <v>464</v>
      </c>
      <c r="E5311" s="1">
        <v>42723</v>
      </c>
      <c r="F5311" s="1" t="str">
        <f>TEXT(Sales_tbl[[#This Row],[Order Date]],"MMM")</f>
        <v>Dec</v>
      </c>
      <c r="G5311" s="1" t="str">
        <f>TEXT(Sales_tbl[[#This Row],[Order Date]],"YYY")</f>
        <v>2016</v>
      </c>
      <c r="H5311" t="s">
        <v>27</v>
      </c>
      <c r="I5311">
        <v>7</v>
      </c>
      <c r="J5311" s="4">
        <v>53.35</v>
      </c>
      <c r="K5311" s="4">
        <v>373.45</v>
      </c>
    </row>
    <row r="5312" spans="1:11" x14ac:dyDescent="0.25">
      <c r="A5312" t="s">
        <v>9</v>
      </c>
      <c r="B5312" t="s">
        <v>10</v>
      </c>
      <c r="C5312" t="s">
        <v>11</v>
      </c>
      <c r="D5312" t="s">
        <v>350</v>
      </c>
      <c r="E5312" s="1">
        <v>42723</v>
      </c>
      <c r="F5312" s="1" t="str">
        <f>TEXT(Sales_tbl[[#This Row],[Order Date]],"MMM")</f>
        <v>Dec</v>
      </c>
      <c r="G5312" s="1" t="str">
        <f>TEXT(Sales_tbl[[#This Row],[Order Date]],"YYY")</f>
        <v>2016</v>
      </c>
      <c r="H5312" t="s">
        <v>24</v>
      </c>
      <c r="I5312">
        <v>8</v>
      </c>
      <c r="J5312" s="4">
        <v>17.829999999999998</v>
      </c>
      <c r="K5312" s="4">
        <v>142.63999999999999</v>
      </c>
    </row>
    <row r="5313" spans="1:11" x14ac:dyDescent="0.25">
      <c r="A5313" t="s">
        <v>25</v>
      </c>
      <c r="B5313" t="s">
        <v>34</v>
      </c>
      <c r="C5313" t="s">
        <v>18</v>
      </c>
      <c r="D5313" t="s">
        <v>328</v>
      </c>
      <c r="E5313" s="1">
        <v>42723</v>
      </c>
      <c r="F5313" s="1" t="str">
        <f>TEXT(Sales_tbl[[#This Row],[Order Date]],"MMM")</f>
        <v>Dec</v>
      </c>
      <c r="G5313" s="1" t="str">
        <f>TEXT(Sales_tbl[[#This Row],[Order Date]],"YYY")</f>
        <v>2016</v>
      </c>
      <c r="H5313" t="s">
        <v>27</v>
      </c>
      <c r="I5313">
        <v>9</v>
      </c>
      <c r="J5313" s="4">
        <v>53.35</v>
      </c>
      <c r="K5313" s="4">
        <v>480.15000000000003</v>
      </c>
    </row>
    <row r="5314" spans="1:11" x14ac:dyDescent="0.25">
      <c r="A5314" t="s">
        <v>25</v>
      </c>
      <c r="B5314" t="s">
        <v>52</v>
      </c>
      <c r="C5314" t="s">
        <v>18</v>
      </c>
      <c r="D5314" t="s">
        <v>188</v>
      </c>
      <c r="E5314" s="1">
        <v>42723</v>
      </c>
      <c r="F5314" s="1" t="str">
        <f>TEXT(Sales_tbl[[#This Row],[Order Date]],"MMM")</f>
        <v>Dec</v>
      </c>
      <c r="G5314" s="1" t="str">
        <f>TEXT(Sales_tbl[[#This Row],[Order Date]],"YYY")</f>
        <v>2016</v>
      </c>
      <c r="H5314" t="s">
        <v>27</v>
      </c>
      <c r="I5314">
        <v>4</v>
      </c>
      <c r="J5314" s="4">
        <v>53.35</v>
      </c>
      <c r="K5314" s="4">
        <v>213.4</v>
      </c>
    </row>
    <row r="5315" spans="1:11" x14ac:dyDescent="0.25">
      <c r="A5315" t="s">
        <v>9</v>
      </c>
      <c r="B5315" t="s">
        <v>10</v>
      </c>
      <c r="C5315" t="s">
        <v>11</v>
      </c>
      <c r="D5315" t="s">
        <v>408</v>
      </c>
      <c r="E5315" s="1">
        <v>42723</v>
      </c>
      <c r="F5315" s="1" t="str">
        <f>TEXT(Sales_tbl[[#This Row],[Order Date]],"MMM")</f>
        <v>Dec</v>
      </c>
      <c r="G5315" s="1" t="str">
        <f>TEXT(Sales_tbl[[#This Row],[Order Date]],"YYY")</f>
        <v>2016</v>
      </c>
      <c r="H5315" t="s">
        <v>24</v>
      </c>
      <c r="I5315">
        <v>8</v>
      </c>
      <c r="J5315" s="4">
        <v>17.829999999999998</v>
      </c>
      <c r="K5315" s="4">
        <v>142.63999999999999</v>
      </c>
    </row>
    <row r="5316" spans="1:11" x14ac:dyDescent="0.25">
      <c r="A5316" t="s">
        <v>9</v>
      </c>
      <c r="B5316" t="s">
        <v>10</v>
      </c>
      <c r="C5316" t="s">
        <v>11</v>
      </c>
      <c r="D5316" t="s">
        <v>228</v>
      </c>
      <c r="E5316" s="1">
        <v>42723</v>
      </c>
      <c r="F5316" s="1" t="str">
        <f>TEXT(Sales_tbl[[#This Row],[Order Date]],"MMM")</f>
        <v>Dec</v>
      </c>
      <c r="G5316" s="1" t="str">
        <f>TEXT(Sales_tbl[[#This Row],[Order Date]],"YYY")</f>
        <v>2016</v>
      </c>
      <c r="H5316" t="s">
        <v>13</v>
      </c>
      <c r="I5316">
        <v>10</v>
      </c>
      <c r="J5316" s="4">
        <v>12.42</v>
      </c>
      <c r="K5316" s="4">
        <v>124.2</v>
      </c>
    </row>
    <row r="5317" spans="1:11" x14ac:dyDescent="0.25">
      <c r="A5317" t="s">
        <v>9</v>
      </c>
      <c r="B5317" t="s">
        <v>10</v>
      </c>
      <c r="C5317" t="s">
        <v>11</v>
      </c>
      <c r="D5317" t="s">
        <v>36</v>
      </c>
      <c r="E5317" s="1">
        <v>42723</v>
      </c>
      <c r="F5317" s="1" t="str">
        <f>TEXT(Sales_tbl[[#This Row],[Order Date]],"MMM")</f>
        <v>Dec</v>
      </c>
      <c r="G5317" s="1" t="str">
        <f>TEXT(Sales_tbl[[#This Row],[Order Date]],"YYY")</f>
        <v>2016</v>
      </c>
      <c r="H5317" t="s">
        <v>27</v>
      </c>
      <c r="I5317">
        <v>10</v>
      </c>
      <c r="J5317" s="4">
        <v>53.35</v>
      </c>
      <c r="K5317" s="4">
        <v>533.5</v>
      </c>
    </row>
    <row r="5318" spans="1:11" x14ac:dyDescent="0.25">
      <c r="A5318" t="s">
        <v>25</v>
      </c>
      <c r="B5318" t="s">
        <v>34</v>
      </c>
      <c r="C5318" t="s">
        <v>18</v>
      </c>
      <c r="D5318" t="s">
        <v>116</v>
      </c>
      <c r="E5318" s="1">
        <v>42723</v>
      </c>
      <c r="F5318" s="1" t="str">
        <f>TEXT(Sales_tbl[[#This Row],[Order Date]],"MMM")</f>
        <v>Dec</v>
      </c>
      <c r="G5318" s="1" t="str">
        <f>TEXT(Sales_tbl[[#This Row],[Order Date]],"YYY")</f>
        <v>2016</v>
      </c>
      <c r="H5318" t="s">
        <v>13</v>
      </c>
      <c r="I5318">
        <v>7</v>
      </c>
      <c r="J5318" s="4">
        <v>12.42</v>
      </c>
      <c r="K5318" s="4">
        <v>86.94</v>
      </c>
    </row>
    <row r="5319" spans="1:11" x14ac:dyDescent="0.25">
      <c r="A5319" t="s">
        <v>30</v>
      </c>
      <c r="B5319" t="s">
        <v>21</v>
      </c>
      <c r="C5319" t="s">
        <v>11</v>
      </c>
      <c r="D5319" t="s">
        <v>96</v>
      </c>
      <c r="E5319" s="1">
        <v>42723</v>
      </c>
      <c r="F5319" s="1" t="str">
        <f>TEXT(Sales_tbl[[#This Row],[Order Date]],"MMM")</f>
        <v>Dec</v>
      </c>
      <c r="G5319" s="1" t="str">
        <f>TEXT(Sales_tbl[[#This Row],[Order Date]],"YYY")</f>
        <v>2016</v>
      </c>
      <c r="H5319" t="s">
        <v>27</v>
      </c>
      <c r="I5319">
        <v>2</v>
      </c>
      <c r="J5319" s="4">
        <v>53.35</v>
      </c>
      <c r="K5319" s="4">
        <v>106.7</v>
      </c>
    </row>
    <row r="5320" spans="1:11" x14ac:dyDescent="0.25">
      <c r="A5320" t="s">
        <v>25</v>
      </c>
      <c r="B5320" t="s">
        <v>17</v>
      </c>
      <c r="C5320" t="s">
        <v>18</v>
      </c>
      <c r="D5320" t="s">
        <v>146</v>
      </c>
      <c r="E5320" s="1">
        <v>42723</v>
      </c>
      <c r="F5320" s="1" t="str">
        <f>TEXT(Sales_tbl[[#This Row],[Order Date]],"MMM")</f>
        <v>Dec</v>
      </c>
      <c r="G5320" s="1" t="str">
        <f>TEXT(Sales_tbl[[#This Row],[Order Date]],"YYY")</f>
        <v>2016</v>
      </c>
      <c r="H5320" t="s">
        <v>13</v>
      </c>
      <c r="I5320">
        <v>2</v>
      </c>
      <c r="J5320" s="4">
        <v>12.42</v>
      </c>
      <c r="K5320" s="4">
        <v>24.84</v>
      </c>
    </row>
    <row r="5321" spans="1:11" x14ac:dyDescent="0.25">
      <c r="A5321" t="s">
        <v>25</v>
      </c>
      <c r="B5321" t="s">
        <v>52</v>
      </c>
      <c r="C5321" t="s">
        <v>18</v>
      </c>
      <c r="D5321" t="s">
        <v>187</v>
      </c>
      <c r="E5321" s="1">
        <v>42723</v>
      </c>
      <c r="F5321" s="1" t="str">
        <f>TEXT(Sales_tbl[[#This Row],[Order Date]],"MMM")</f>
        <v>Dec</v>
      </c>
      <c r="G5321" s="1" t="str">
        <f>TEXT(Sales_tbl[[#This Row],[Order Date]],"YYY")</f>
        <v>2016</v>
      </c>
      <c r="H5321" t="s">
        <v>13</v>
      </c>
      <c r="I5321">
        <v>2</v>
      </c>
      <c r="J5321" s="4">
        <v>12.42</v>
      </c>
      <c r="K5321" s="4">
        <v>24.84</v>
      </c>
    </row>
    <row r="5322" spans="1:11" x14ac:dyDescent="0.25">
      <c r="A5322" t="s">
        <v>25</v>
      </c>
      <c r="B5322" t="s">
        <v>34</v>
      </c>
      <c r="C5322" t="s">
        <v>18</v>
      </c>
      <c r="D5322" t="s">
        <v>267</v>
      </c>
      <c r="E5322" s="1">
        <v>42723</v>
      </c>
      <c r="F5322" s="1" t="str">
        <f>TEXT(Sales_tbl[[#This Row],[Order Date]],"MMM")</f>
        <v>Dec</v>
      </c>
      <c r="G5322" s="1" t="str">
        <f>TEXT(Sales_tbl[[#This Row],[Order Date]],"YYY")</f>
        <v>2016</v>
      </c>
      <c r="H5322" t="s">
        <v>13</v>
      </c>
      <c r="I5322">
        <v>10</v>
      </c>
      <c r="J5322" s="4">
        <v>12.42</v>
      </c>
      <c r="K5322" s="4">
        <v>124.2</v>
      </c>
    </row>
    <row r="5323" spans="1:11" x14ac:dyDescent="0.25">
      <c r="A5323" t="s">
        <v>25</v>
      </c>
      <c r="B5323" t="s">
        <v>17</v>
      </c>
      <c r="C5323" t="s">
        <v>18</v>
      </c>
      <c r="D5323" t="s">
        <v>49</v>
      </c>
      <c r="E5323" s="1">
        <v>42723</v>
      </c>
      <c r="F5323" s="1" t="str">
        <f>TEXT(Sales_tbl[[#This Row],[Order Date]],"MMM")</f>
        <v>Dec</v>
      </c>
      <c r="G5323" s="1" t="str">
        <f>TEXT(Sales_tbl[[#This Row],[Order Date]],"YYY")</f>
        <v>2016</v>
      </c>
      <c r="H5323" t="s">
        <v>13</v>
      </c>
      <c r="I5323">
        <v>7</v>
      </c>
      <c r="J5323" s="4">
        <v>12.42</v>
      </c>
      <c r="K5323" s="4">
        <v>86.94</v>
      </c>
    </row>
    <row r="5324" spans="1:11" x14ac:dyDescent="0.25">
      <c r="A5324" t="s">
        <v>25</v>
      </c>
      <c r="B5324" t="s">
        <v>52</v>
      </c>
      <c r="C5324" t="s">
        <v>18</v>
      </c>
      <c r="D5324" t="s">
        <v>204</v>
      </c>
      <c r="E5324" s="1">
        <v>42723</v>
      </c>
      <c r="F5324" s="1" t="str">
        <f>TEXT(Sales_tbl[[#This Row],[Order Date]],"MMM")</f>
        <v>Dec</v>
      </c>
      <c r="G5324" s="1" t="str">
        <f>TEXT(Sales_tbl[[#This Row],[Order Date]],"YYY")</f>
        <v>2016</v>
      </c>
      <c r="H5324" t="s">
        <v>24</v>
      </c>
      <c r="I5324">
        <v>6</v>
      </c>
      <c r="J5324" s="4">
        <v>17.829999999999998</v>
      </c>
      <c r="K5324" s="4">
        <v>106.97999999999999</v>
      </c>
    </row>
    <row r="5325" spans="1:11" x14ac:dyDescent="0.25">
      <c r="A5325" t="s">
        <v>46</v>
      </c>
      <c r="B5325" t="s">
        <v>21</v>
      </c>
      <c r="C5325" t="s">
        <v>11</v>
      </c>
      <c r="D5325" t="s">
        <v>428</v>
      </c>
      <c r="E5325" s="1">
        <v>42723</v>
      </c>
      <c r="F5325" s="1" t="str">
        <f>TEXT(Sales_tbl[[#This Row],[Order Date]],"MMM")</f>
        <v>Dec</v>
      </c>
      <c r="G5325" s="1" t="str">
        <f>TEXT(Sales_tbl[[#This Row],[Order Date]],"YYY")</f>
        <v>2016</v>
      </c>
      <c r="H5325" t="s">
        <v>24</v>
      </c>
      <c r="I5325">
        <v>8</v>
      </c>
      <c r="J5325" s="4">
        <v>17.829999999999998</v>
      </c>
      <c r="K5325" s="4">
        <v>142.63999999999999</v>
      </c>
    </row>
    <row r="5326" spans="1:11" x14ac:dyDescent="0.25">
      <c r="A5326" t="s">
        <v>9</v>
      </c>
      <c r="B5326" t="s">
        <v>21</v>
      </c>
      <c r="C5326" t="s">
        <v>11</v>
      </c>
      <c r="D5326" t="s">
        <v>300</v>
      </c>
      <c r="E5326" s="1">
        <v>42723</v>
      </c>
      <c r="F5326" s="1" t="str">
        <f>TEXT(Sales_tbl[[#This Row],[Order Date]],"MMM")</f>
        <v>Dec</v>
      </c>
      <c r="G5326" s="1" t="str">
        <f>TEXT(Sales_tbl[[#This Row],[Order Date]],"YYY")</f>
        <v>2016</v>
      </c>
      <c r="H5326" t="s">
        <v>24</v>
      </c>
      <c r="I5326">
        <v>9</v>
      </c>
      <c r="J5326" s="4">
        <v>17.829999999999998</v>
      </c>
      <c r="K5326" s="4">
        <v>160.46999999999997</v>
      </c>
    </row>
    <row r="5327" spans="1:11" x14ac:dyDescent="0.25">
      <c r="A5327" t="s">
        <v>9</v>
      </c>
      <c r="B5327" t="s">
        <v>10</v>
      </c>
      <c r="C5327" t="s">
        <v>11</v>
      </c>
      <c r="D5327" t="s">
        <v>162</v>
      </c>
      <c r="E5327" s="1">
        <v>42723</v>
      </c>
      <c r="F5327" s="1" t="str">
        <f>TEXT(Sales_tbl[[#This Row],[Order Date]],"MMM")</f>
        <v>Dec</v>
      </c>
      <c r="G5327" s="1" t="str">
        <f>TEXT(Sales_tbl[[#This Row],[Order Date]],"YYY")</f>
        <v>2016</v>
      </c>
      <c r="H5327" t="s">
        <v>20</v>
      </c>
      <c r="I5327">
        <v>9</v>
      </c>
      <c r="J5327" s="4">
        <v>16.32</v>
      </c>
      <c r="K5327" s="4">
        <v>146.88</v>
      </c>
    </row>
    <row r="5328" spans="1:11" x14ac:dyDescent="0.25">
      <c r="A5328" t="s">
        <v>16</v>
      </c>
      <c r="B5328" t="s">
        <v>17</v>
      </c>
      <c r="C5328" t="s">
        <v>18</v>
      </c>
      <c r="D5328" t="s">
        <v>493</v>
      </c>
      <c r="E5328" s="1">
        <v>42724</v>
      </c>
      <c r="F5328" s="1" t="str">
        <f>TEXT(Sales_tbl[[#This Row],[Order Date]],"MMM")</f>
        <v>Dec</v>
      </c>
      <c r="G5328" s="1" t="str">
        <f>TEXT(Sales_tbl[[#This Row],[Order Date]],"YYY")</f>
        <v>2016</v>
      </c>
      <c r="H5328" t="s">
        <v>13</v>
      </c>
      <c r="I5328">
        <v>5</v>
      </c>
      <c r="J5328" s="4">
        <v>12.42</v>
      </c>
      <c r="K5328" s="4">
        <v>62.1</v>
      </c>
    </row>
    <row r="5329" spans="1:11" x14ac:dyDescent="0.25">
      <c r="A5329" t="s">
        <v>16</v>
      </c>
      <c r="B5329" t="s">
        <v>34</v>
      </c>
      <c r="C5329" t="s">
        <v>18</v>
      </c>
      <c r="D5329" t="s">
        <v>446</v>
      </c>
      <c r="E5329" s="1">
        <v>42724</v>
      </c>
      <c r="F5329" s="1" t="str">
        <f>TEXT(Sales_tbl[[#This Row],[Order Date]],"MMM")</f>
        <v>Dec</v>
      </c>
      <c r="G5329" s="1" t="str">
        <f>TEXT(Sales_tbl[[#This Row],[Order Date]],"YYY")</f>
        <v>2016</v>
      </c>
      <c r="H5329" t="s">
        <v>13</v>
      </c>
      <c r="I5329">
        <v>2</v>
      </c>
      <c r="J5329" s="4">
        <v>12.42</v>
      </c>
      <c r="K5329" s="4">
        <v>24.84</v>
      </c>
    </row>
    <row r="5330" spans="1:11" x14ac:dyDescent="0.25">
      <c r="A5330" t="s">
        <v>30</v>
      </c>
      <c r="B5330" t="s">
        <v>10</v>
      </c>
      <c r="C5330" t="s">
        <v>11</v>
      </c>
      <c r="D5330" t="s">
        <v>537</v>
      </c>
      <c r="E5330" s="1">
        <v>42724</v>
      </c>
      <c r="F5330" s="1" t="str">
        <f>TEXT(Sales_tbl[[#This Row],[Order Date]],"MMM")</f>
        <v>Dec</v>
      </c>
      <c r="G5330" s="1" t="str">
        <f>TEXT(Sales_tbl[[#This Row],[Order Date]],"YYY")</f>
        <v>2016</v>
      </c>
      <c r="H5330" t="s">
        <v>27</v>
      </c>
      <c r="I5330">
        <v>7</v>
      </c>
      <c r="J5330" s="4">
        <v>53.35</v>
      </c>
      <c r="K5330" s="4">
        <v>373.45</v>
      </c>
    </row>
    <row r="5331" spans="1:11" x14ac:dyDescent="0.25">
      <c r="A5331" t="s">
        <v>9</v>
      </c>
      <c r="B5331" t="s">
        <v>10</v>
      </c>
      <c r="C5331" t="s">
        <v>11</v>
      </c>
      <c r="D5331" t="s">
        <v>219</v>
      </c>
      <c r="E5331" s="1">
        <v>42724</v>
      </c>
      <c r="F5331" s="1" t="str">
        <f>TEXT(Sales_tbl[[#This Row],[Order Date]],"MMM")</f>
        <v>Dec</v>
      </c>
      <c r="G5331" s="1" t="str">
        <f>TEXT(Sales_tbl[[#This Row],[Order Date]],"YYY")</f>
        <v>2016</v>
      </c>
      <c r="H5331" t="s">
        <v>27</v>
      </c>
      <c r="I5331">
        <v>5</v>
      </c>
      <c r="J5331" s="4">
        <v>53.35</v>
      </c>
      <c r="K5331" s="4">
        <v>266.75</v>
      </c>
    </row>
    <row r="5332" spans="1:11" x14ac:dyDescent="0.25">
      <c r="A5332" t="s">
        <v>9</v>
      </c>
      <c r="B5332" t="s">
        <v>10</v>
      </c>
      <c r="C5332" t="s">
        <v>11</v>
      </c>
      <c r="D5332" t="s">
        <v>335</v>
      </c>
      <c r="E5332" s="1">
        <v>42724</v>
      </c>
      <c r="F5332" s="1" t="str">
        <f>TEXT(Sales_tbl[[#This Row],[Order Date]],"MMM")</f>
        <v>Dec</v>
      </c>
      <c r="G5332" s="1" t="str">
        <f>TEXT(Sales_tbl[[#This Row],[Order Date]],"YYY")</f>
        <v>2016</v>
      </c>
      <c r="H5332" t="s">
        <v>13</v>
      </c>
      <c r="I5332">
        <v>3</v>
      </c>
      <c r="J5332" s="4">
        <v>12.42</v>
      </c>
      <c r="K5332" s="4">
        <v>37.26</v>
      </c>
    </row>
    <row r="5333" spans="1:11" x14ac:dyDescent="0.25">
      <c r="A5333" t="s">
        <v>9</v>
      </c>
      <c r="B5333" t="s">
        <v>10</v>
      </c>
      <c r="C5333" t="s">
        <v>11</v>
      </c>
      <c r="D5333" t="s">
        <v>350</v>
      </c>
      <c r="E5333" s="1">
        <v>42724</v>
      </c>
      <c r="F5333" s="1" t="str">
        <f>TEXT(Sales_tbl[[#This Row],[Order Date]],"MMM")</f>
        <v>Dec</v>
      </c>
      <c r="G5333" s="1" t="str">
        <f>TEXT(Sales_tbl[[#This Row],[Order Date]],"YYY")</f>
        <v>2016</v>
      </c>
      <c r="H5333" t="s">
        <v>20</v>
      </c>
      <c r="I5333">
        <v>10</v>
      </c>
      <c r="J5333" s="4">
        <v>16.32</v>
      </c>
      <c r="K5333" s="4">
        <v>163.19999999999999</v>
      </c>
    </row>
    <row r="5334" spans="1:11" x14ac:dyDescent="0.25">
      <c r="A5334" t="s">
        <v>9</v>
      </c>
      <c r="B5334" t="s">
        <v>10</v>
      </c>
      <c r="C5334" t="s">
        <v>11</v>
      </c>
      <c r="D5334" t="s">
        <v>62</v>
      </c>
      <c r="E5334" s="1">
        <v>42724</v>
      </c>
      <c r="F5334" s="1" t="str">
        <f>TEXT(Sales_tbl[[#This Row],[Order Date]],"MMM")</f>
        <v>Dec</v>
      </c>
      <c r="G5334" s="1" t="str">
        <f>TEXT(Sales_tbl[[#This Row],[Order Date]],"YYY")</f>
        <v>2016</v>
      </c>
      <c r="H5334" t="s">
        <v>13</v>
      </c>
      <c r="I5334">
        <v>4</v>
      </c>
      <c r="J5334" s="4">
        <v>12.42</v>
      </c>
      <c r="K5334" s="4">
        <v>49.68</v>
      </c>
    </row>
    <row r="5335" spans="1:11" x14ac:dyDescent="0.25">
      <c r="A5335" t="s">
        <v>9</v>
      </c>
      <c r="B5335" t="s">
        <v>21</v>
      </c>
      <c r="C5335" t="s">
        <v>11</v>
      </c>
      <c r="D5335" t="s">
        <v>362</v>
      </c>
      <c r="E5335" s="1">
        <v>42724</v>
      </c>
      <c r="F5335" s="1" t="str">
        <f>TEXT(Sales_tbl[[#This Row],[Order Date]],"MMM")</f>
        <v>Dec</v>
      </c>
      <c r="G5335" s="1" t="str">
        <f>TEXT(Sales_tbl[[#This Row],[Order Date]],"YYY")</f>
        <v>2016</v>
      </c>
      <c r="H5335" t="s">
        <v>13</v>
      </c>
      <c r="I5335">
        <v>2</v>
      </c>
      <c r="J5335" s="4">
        <v>12.42</v>
      </c>
      <c r="K5335" s="4">
        <v>24.84</v>
      </c>
    </row>
    <row r="5336" spans="1:11" x14ac:dyDescent="0.25">
      <c r="A5336" t="s">
        <v>9</v>
      </c>
      <c r="B5336" t="s">
        <v>68</v>
      </c>
      <c r="C5336" t="s">
        <v>11</v>
      </c>
      <c r="D5336" t="s">
        <v>413</v>
      </c>
      <c r="E5336" s="1">
        <v>42724</v>
      </c>
      <c r="F5336" s="1" t="str">
        <f>TEXT(Sales_tbl[[#This Row],[Order Date]],"MMM")</f>
        <v>Dec</v>
      </c>
      <c r="G5336" s="1" t="str">
        <f>TEXT(Sales_tbl[[#This Row],[Order Date]],"YYY")</f>
        <v>2016</v>
      </c>
      <c r="H5336" t="s">
        <v>20</v>
      </c>
      <c r="I5336">
        <v>6</v>
      </c>
      <c r="J5336" s="4">
        <v>16.32</v>
      </c>
      <c r="K5336" s="4">
        <v>97.92</v>
      </c>
    </row>
    <row r="5337" spans="1:11" x14ac:dyDescent="0.25">
      <c r="A5337" t="s">
        <v>25</v>
      </c>
      <c r="B5337" t="s">
        <v>34</v>
      </c>
      <c r="C5337" t="s">
        <v>18</v>
      </c>
      <c r="D5337" t="s">
        <v>276</v>
      </c>
      <c r="E5337" s="1">
        <v>42724</v>
      </c>
      <c r="F5337" s="1" t="str">
        <f>TEXT(Sales_tbl[[#This Row],[Order Date]],"MMM")</f>
        <v>Dec</v>
      </c>
      <c r="G5337" s="1" t="str">
        <f>TEXT(Sales_tbl[[#This Row],[Order Date]],"YYY")</f>
        <v>2016</v>
      </c>
      <c r="H5337" t="s">
        <v>27</v>
      </c>
      <c r="I5337">
        <v>1</v>
      </c>
      <c r="J5337" s="4">
        <v>53.35</v>
      </c>
      <c r="K5337" s="4">
        <v>53.35</v>
      </c>
    </row>
    <row r="5338" spans="1:11" x14ac:dyDescent="0.25">
      <c r="A5338" t="s">
        <v>25</v>
      </c>
      <c r="B5338" t="s">
        <v>122</v>
      </c>
      <c r="C5338" t="s">
        <v>18</v>
      </c>
      <c r="D5338" t="s">
        <v>492</v>
      </c>
      <c r="E5338" s="1">
        <v>42724</v>
      </c>
      <c r="F5338" s="1" t="str">
        <f>TEXT(Sales_tbl[[#This Row],[Order Date]],"MMM")</f>
        <v>Dec</v>
      </c>
      <c r="G5338" s="1" t="str">
        <f>TEXT(Sales_tbl[[#This Row],[Order Date]],"YYY")</f>
        <v>2016</v>
      </c>
      <c r="H5338" t="s">
        <v>24</v>
      </c>
      <c r="I5338">
        <v>4</v>
      </c>
      <c r="J5338" s="4">
        <v>17.829999999999998</v>
      </c>
      <c r="K5338" s="4">
        <v>71.319999999999993</v>
      </c>
    </row>
    <row r="5339" spans="1:11" x14ac:dyDescent="0.25">
      <c r="A5339" t="s">
        <v>25</v>
      </c>
      <c r="B5339" t="s">
        <v>17</v>
      </c>
      <c r="C5339" t="s">
        <v>18</v>
      </c>
      <c r="D5339" t="s">
        <v>197</v>
      </c>
      <c r="E5339" s="1">
        <v>42724</v>
      </c>
      <c r="F5339" s="1" t="str">
        <f>TEXT(Sales_tbl[[#This Row],[Order Date]],"MMM")</f>
        <v>Dec</v>
      </c>
      <c r="G5339" s="1" t="str">
        <f>TEXT(Sales_tbl[[#This Row],[Order Date]],"YYY")</f>
        <v>2016</v>
      </c>
      <c r="H5339" t="s">
        <v>13</v>
      </c>
      <c r="I5339">
        <v>1</v>
      </c>
      <c r="J5339" s="4">
        <v>12.42</v>
      </c>
      <c r="K5339" s="4">
        <v>12.42</v>
      </c>
    </row>
    <row r="5340" spans="1:11" x14ac:dyDescent="0.25">
      <c r="A5340" t="s">
        <v>46</v>
      </c>
      <c r="B5340" t="s">
        <v>10</v>
      </c>
      <c r="C5340" t="s">
        <v>11</v>
      </c>
      <c r="D5340" t="s">
        <v>478</v>
      </c>
      <c r="E5340" s="1">
        <v>42724</v>
      </c>
      <c r="F5340" s="1" t="str">
        <f>TEXT(Sales_tbl[[#This Row],[Order Date]],"MMM")</f>
        <v>Dec</v>
      </c>
      <c r="G5340" s="1" t="str">
        <f>TEXT(Sales_tbl[[#This Row],[Order Date]],"YYY")</f>
        <v>2016</v>
      </c>
      <c r="H5340" t="s">
        <v>27</v>
      </c>
      <c r="I5340">
        <v>3</v>
      </c>
      <c r="J5340" s="4">
        <v>53.35</v>
      </c>
      <c r="K5340" s="4">
        <v>160.05000000000001</v>
      </c>
    </row>
    <row r="5341" spans="1:11" x14ac:dyDescent="0.25">
      <c r="A5341" t="s">
        <v>25</v>
      </c>
      <c r="B5341" t="s">
        <v>52</v>
      </c>
      <c r="C5341" t="s">
        <v>18</v>
      </c>
      <c r="D5341" t="s">
        <v>127</v>
      </c>
      <c r="E5341" s="1">
        <v>42724</v>
      </c>
      <c r="F5341" s="1" t="str">
        <f>TEXT(Sales_tbl[[#This Row],[Order Date]],"MMM")</f>
        <v>Dec</v>
      </c>
      <c r="G5341" s="1" t="str">
        <f>TEXT(Sales_tbl[[#This Row],[Order Date]],"YYY")</f>
        <v>2016</v>
      </c>
      <c r="H5341" t="s">
        <v>13</v>
      </c>
      <c r="I5341">
        <v>2</v>
      </c>
      <c r="J5341" s="4">
        <v>12.42</v>
      </c>
      <c r="K5341" s="4">
        <v>24.84</v>
      </c>
    </row>
    <row r="5342" spans="1:11" x14ac:dyDescent="0.25">
      <c r="A5342" t="s">
        <v>30</v>
      </c>
      <c r="B5342" t="s">
        <v>21</v>
      </c>
      <c r="C5342" t="s">
        <v>11</v>
      </c>
      <c r="D5342" t="s">
        <v>64</v>
      </c>
      <c r="E5342" s="1">
        <v>42724</v>
      </c>
      <c r="F5342" s="1" t="str">
        <f>TEXT(Sales_tbl[[#This Row],[Order Date]],"MMM")</f>
        <v>Dec</v>
      </c>
      <c r="G5342" s="1" t="str">
        <f>TEXT(Sales_tbl[[#This Row],[Order Date]],"YYY")</f>
        <v>2016</v>
      </c>
      <c r="H5342" t="s">
        <v>20</v>
      </c>
      <c r="I5342">
        <v>8</v>
      </c>
      <c r="J5342" s="4">
        <v>16.32</v>
      </c>
      <c r="K5342" s="4">
        <v>130.56</v>
      </c>
    </row>
    <row r="5343" spans="1:11" x14ac:dyDescent="0.25">
      <c r="A5343" t="s">
        <v>9</v>
      </c>
      <c r="B5343" t="s">
        <v>10</v>
      </c>
      <c r="C5343" t="s">
        <v>11</v>
      </c>
      <c r="D5343" t="s">
        <v>100</v>
      </c>
      <c r="E5343" s="1">
        <v>42724</v>
      </c>
      <c r="F5343" s="1" t="str">
        <f>TEXT(Sales_tbl[[#This Row],[Order Date]],"MMM")</f>
        <v>Dec</v>
      </c>
      <c r="G5343" s="1" t="str">
        <f>TEXT(Sales_tbl[[#This Row],[Order Date]],"YYY")</f>
        <v>2016</v>
      </c>
      <c r="H5343" t="s">
        <v>27</v>
      </c>
      <c r="I5343">
        <v>4</v>
      </c>
      <c r="J5343" s="4">
        <v>53.35</v>
      </c>
      <c r="K5343" s="4">
        <v>213.4</v>
      </c>
    </row>
    <row r="5344" spans="1:11" x14ac:dyDescent="0.25">
      <c r="A5344" t="s">
        <v>30</v>
      </c>
      <c r="B5344" t="s">
        <v>14</v>
      </c>
      <c r="C5344" t="s">
        <v>11</v>
      </c>
      <c r="D5344" t="s">
        <v>199</v>
      </c>
      <c r="E5344" s="1">
        <v>42724</v>
      </c>
      <c r="F5344" s="1" t="str">
        <f>TEXT(Sales_tbl[[#This Row],[Order Date]],"MMM")</f>
        <v>Dec</v>
      </c>
      <c r="G5344" s="1" t="str">
        <f>TEXT(Sales_tbl[[#This Row],[Order Date]],"YYY")</f>
        <v>2016</v>
      </c>
      <c r="H5344" t="s">
        <v>13</v>
      </c>
      <c r="I5344">
        <v>2</v>
      </c>
      <c r="J5344" s="4">
        <v>12.42</v>
      </c>
      <c r="K5344" s="4">
        <v>24.84</v>
      </c>
    </row>
    <row r="5345" spans="1:11" x14ac:dyDescent="0.25">
      <c r="A5345" t="s">
        <v>16</v>
      </c>
      <c r="B5345" t="s">
        <v>17</v>
      </c>
      <c r="C5345" t="s">
        <v>18</v>
      </c>
      <c r="D5345" t="s">
        <v>40</v>
      </c>
      <c r="E5345" s="1">
        <v>42724</v>
      </c>
      <c r="F5345" s="1" t="str">
        <f>TEXT(Sales_tbl[[#This Row],[Order Date]],"MMM")</f>
        <v>Dec</v>
      </c>
      <c r="G5345" s="1" t="str">
        <f>TEXT(Sales_tbl[[#This Row],[Order Date]],"YYY")</f>
        <v>2016</v>
      </c>
      <c r="H5345" t="s">
        <v>27</v>
      </c>
      <c r="I5345">
        <v>7</v>
      </c>
      <c r="J5345" s="4">
        <v>53.35</v>
      </c>
      <c r="K5345" s="4">
        <v>373.45</v>
      </c>
    </row>
    <row r="5346" spans="1:11" x14ac:dyDescent="0.25">
      <c r="A5346" t="s">
        <v>30</v>
      </c>
      <c r="B5346" t="s">
        <v>10</v>
      </c>
      <c r="C5346" t="s">
        <v>11</v>
      </c>
      <c r="D5346" t="s">
        <v>433</v>
      </c>
      <c r="E5346" s="1">
        <v>42724</v>
      </c>
      <c r="F5346" s="1" t="str">
        <f>TEXT(Sales_tbl[[#This Row],[Order Date]],"MMM")</f>
        <v>Dec</v>
      </c>
      <c r="G5346" s="1" t="str">
        <f>TEXT(Sales_tbl[[#This Row],[Order Date]],"YYY")</f>
        <v>2016</v>
      </c>
      <c r="H5346" t="s">
        <v>13</v>
      </c>
      <c r="I5346">
        <v>2</v>
      </c>
      <c r="J5346" s="4">
        <v>12.42</v>
      </c>
      <c r="K5346" s="4">
        <v>24.84</v>
      </c>
    </row>
    <row r="5347" spans="1:11" x14ac:dyDescent="0.25">
      <c r="A5347" t="s">
        <v>30</v>
      </c>
      <c r="B5347" t="s">
        <v>14</v>
      </c>
      <c r="C5347" t="s">
        <v>11</v>
      </c>
      <c r="D5347" t="s">
        <v>521</v>
      </c>
      <c r="E5347" s="1">
        <v>42724</v>
      </c>
      <c r="F5347" s="1" t="str">
        <f>TEXT(Sales_tbl[[#This Row],[Order Date]],"MMM")</f>
        <v>Dec</v>
      </c>
      <c r="G5347" s="1" t="str">
        <f>TEXT(Sales_tbl[[#This Row],[Order Date]],"YYY")</f>
        <v>2016</v>
      </c>
      <c r="H5347" t="s">
        <v>20</v>
      </c>
      <c r="I5347">
        <v>6</v>
      </c>
      <c r="J5347" s="4">
        <v>16.32</v>
      </c>
      <c r="K5347" s="4">
        <v>97.92</v>
      </c>
    </row>
    <row r="5348" spans="1:11" x14ac:dyDescent="0.25">
      <c r="A5348" t="s">
        <v>30</v>
      </c>
      <c r="B5348" t="s">
        <v>21</v>
      </c>
      <c r="C5348" t="s">
        <v>11</v>
      </c>
      <c r="D5348" t="s">
        <v>23</v>
      </c>
      <c r="E5348" s="1">
        <v>42724</v>
      </c>
      <c r="F5348" s="1" t="str">
        <f>TEXT(Sales_tbl[[#This Row],[Order Date]],"MMM")</f>
        <v>Dec</v>
      </c>
      <c r="G5348" s="1" t="str">
        <f>TEXT(Sales_tbl[[#This Row],[Order Date]],"YYY")</f>
        <v>2016</v>
      </c>
      <c r="H5348" t="s">
        <v>27</v>
      </c>
      <c r="I5348">
        <v>10</v>
      </c>
      <c r="J5348" s="4">
        <v>53.35</v>
      </c>
      <c r="K5348" s="4">
        <v>533.5</v>
      </c>
    </row>
    <row r="5349" spans="1:11" x14ac:dyDescent="0.25">
      <c r="A5349" t="s">
        <v>46</v>
      </c>
      <c r="B5349" t="s">
        <v>21</v>
      </c>
      <c r="C5349" t="s">
        <v>11</v>
      </c>
      <c r="D5349" t="s">
        <v>234</v>
      </c>
      <c r="E5349" s="1">
        <v>42724</v>
      </c>
      <c r="F5349" s="1" t="str">
        <f>TEXT(Sales_tbl[[#This Row],[Order Date]],"MMM")</f>
        <v>Dec</v>
      </c>
      <c r="G5349" s="1" t="str">
        <f>TEXT(Sales_tbl[[#This Row],[Order Date]],"YYY")</f>
        <v>2016</v>
      </c>
      <c r="H5349" t="s">
        <v>20</v>
      </c>
      <c r="I5349">
        <v>5</v>
      </c>
      <c r="J5349" s="4">
        <v>16.32</v>
      </c>
      <c r="K5349" s="4">
        <v>81.599999999999994</v>
      </c>
    </row>
    <row r="5350" spans="1:11" x14ac:dyDescent="0.25">
      <c r="A5350" t="s">
        <v>30</v>
      </c>
      <c r="B5350" t="s">
        <v>68</v>
      </c>
      <c r="C5350" t="s">
        <v>11</v>
      </c>
      <c r="D5350" t="s">
        <v>531</v>
      </c>
      <c r="E5350" s="1">
        <v>42724</v>
      </c>
      <c r="F5350" s="1" t="str">
        <f>TEXT(Sales_tbl[[#This Row],[Order Date]],"MMM")</f>
        <v>Dec</v>
      </c>
      <c r="G5350" s="1" t="str">
        <f>TEXT(Sales_tbl[[#This Row],[Order Date]],"YYY")</f>
        <v>2016</v>
      </c>
      <c r="H5350" t="s">
        <v>13</v>
      </c>
      <c r="I5350">
        <v>4</v>
      </c>
      <c r="J5350" s="4">
        <v>12.42</v>
      </c>
      <c r="K5350" s="4">
        <v>49.68</v>
      </c>
    </row>
    <row r="5351" spans="1:11" x14ac:dyDescent="0.25">
      <c r="A5351" t="s">
        <v>9</v>
      </c>
      <c r="B5351" t="s">
        <v>10</v>
      </c>
      <c r="C5351" t="s">
        <v>11</v>
      </c>
      <c r="D5351" t="s">
        <v>491</v>
      </c>
      <c r="E5351" s="1">
        <v>42724</v>
      </c>
      <c r="F5351" s="1" t="str">
        <f>TEXT(Sales_tbl[[#This Row],[Order Date]],"MMM")</f>
        <v>Dec</v>
      </c>
      <c r="G5351" s="1" t="str">
        <f>TEXT(Sales_tbl[[#This Row],[Order Date]],"YYY")</f>
        <v>2016</v>
      </c>
      <c r="H5351" t="s">
        <v>13</v>
      </c>
      <c r="I5351">
        <v>9</v>
      </c>
      <c r="J5351" s="4">
        <v>12.42</v>
      </c>
      <c r="K5351" s="4">
        <v>111.78</v>
      </c>
    </row>
    <row r="5352" spans="1:11" x14ac:dyDescent="0.25">
      <c r="A5352" t="s">
        <v>46</v>
      </c>
      <c r="B5352" t="s">
        <v>14</v>
      </c>
      <c r="C5352" t="s">
        <v>11</v>
      </c>
      <c r="D5352" t="s">
        <v>28</v>
      </c>
      <c r="E5352" s="1">
        <v>42724</v>
      </c>
      <c r="F5352" s="1" t="str">
        <f>TEXT(Sales_tbl[[#This Row],[Order Date]],"MMM")</f>
        <v>Dec</v>
      </c>
      <c r="G5352" s="1" t="str">
        <f>TEXT(Sales_tbl[[#This Row],[Order Date]],"YYY")</f>
        <v>2016</v>
      </c>
      <c r="H5352" t="s">
        <v>20</v>
      </c>
      <c r="I5352">
        <v>2</v>
      </c>
      <c r="J5352" s="4">
        <v>16.32</v>
      </c>
      <c r="K5352" s="4">
        <v>32.64</v>
      </c>
    </row>
    <row r="5353" spans="1:11" x14ac:dyDescent="0.25">
      <c r="A5353" t="s">
        <v>9</v>
      </c>
      <c r="B5353" t="s">
        <v>10</v>
      </c>
      <c r="C5353" t="s">
        <v>11</v>
      </c>
      <c r="D5353" t="s">
        <v>228</v>
      </c>
      <c r="E5353" s="1">
        <v>42724</v>
      </c>
      <c r="F5353" s="1" t="str">
        <f>TEXT(Sales_tbl[[#This Row],[Order Date]],"MMM")</f>
        <v>Dec</v>
      </c>
      <c r="G5353" s="1" t="str">
        <f>TEXT(Sales_tbl[[#This Row],[Order Date]],"YYY")</f>
        <v>2016</v>
      </c>
      <c r="H5353" t="s">
        <v>13</v>
      </c>
      <c r="I5353">
        <v>8</v>
      </c>
      <c r="J5353" s="4">
        <v>12.42</v>
      </c>
      <c r="K5353" s="4">
        <v>99.36</v>
      </c>
    </row>
    <row r="5354" spans="1:11" x14ac:dyDescent="0.25">
      <c r="A5354" t="s">
        <v>46</v>
      </c>
      <c r="B5354" t="s">
        <v>14</v>
      </c>
      <c r="C5354" t="s">
        <v>11</v>
      </c>
      <c r="D5354" t="s">
        <v>520</v>
      </c>
      <c r="E5354" s="1">
        <v>42724</v>
      </c>
      <c r="F5354" s="1" t="str">
        <f>TEXT(Sales_tbl[[#This Row],[Order Date]],"MMM")</f>
        <v>Dec</v>
      </c>
      <c r="G5354" s="1" t="str">
        <f>TEXT(Sales_tbl[[#This Row],[Order Date]],"YYY")</f>
        <v>2016</v>
      </c>
      <c r="H5354" t="s">
        <v>13</v>
      </c>
      <c r="I5354">
        <v>7</v>
      </c>
      <c r="J5354" s="4">
        <v>12.42</v>
      </c>
      <c r="K5354" s="4">
        <v>86.94</v>
      </c>
    </row>
    <row r="5355" spans="1:11" x14ac:dyDescent="0.25">
      <c r="A5355" t="s">
        <v>25</v>
      </c>
      <c r="B5355" t="s">
        <v>34</v>
      </c>
      <c r="C5355" t="s">
        <v>18</v>
      </c>
      <c r="D5355" t="s">
        <v>85</v>
      </c>
      <c r="E5355" s="1">
        <v>42725</v>
      </c>
      <c r="F5355" s="1" t="str">
        <f>TEXT(Sales_tbl[[#This Row],[Order Date]],"MMM")</f>
        <v>Dec</v>
      </c>
      <c r="G5355" s="1" t="str">
        <f>TEXT(Sales_tbl[[#This Row],[Order Date]],"YYY")</f>
        <v>2016</v>
      </c>
      <c r="H5355" t="s">
        <v>13</v>
      </c>
      <c r="I5355">
        <v>10</v>
      </c>
      <c r="J5355" s="4">
        <v>12.42</v>
      </c>
      <c r="K5355" s="4">
        <v>124.2</v>
      </c>
    </row>
    <row r="5356" spans="1:11" x14ac:dyDescent="0.25">
      <c r="A5356" t="s">
        <v>16</v>
      </c>
      <c r="B5356" t="s">
        <v>34</v>
      </c>
      <c r="C5356" t="s">
        <v>18</v>
      </c>
      <c r="D5356" t="s">
        <v>508</v>
      </c>
      <c r="E5356" s="1">
        <v>42725</v>
      </c>
      <c r="F5356" s="1" t="str">
        <f>TEXT(Sales_tbl[[#This Row],[Order Date]],"MMM")</f>
        <v>Dec</v>
      </c>
      <c r="G5356" s="1" t="str">
        <f>TEXT(Sales_tbl[[#This Row],[Order Date]],"YYY")</f>
        <v>2016</v>
      </c>
      <c r="H5356" t="s">
        <v>27</v>
      </c>
      <c r="I5356">
        <v>3</v>
      </c>
      <c r="J5356" s="4">
        <v>53.35</v>
      </c>
      <c r="K5356" s="4">
        <v>160.05000000000001</v>
      </c>
    </row>
    <row r="5357" spans="1:11" x14ac:dyDescent="0.25">
      <c r="A5357" t="s">
        <v>16</v>
      </c>
      <c r="B5357" t="s">
        <v>52</v>
      </c>
      <c r="C5357" t="s">
        <v>18</v>
      </c>
      <c r="D5357" t="s">
        <v>541</v>
      </c>
      <c r="E5357" s="1">
        <v>42725</v>
      </c>
      <c r="F5357" s="1" t="str">
        <f>TEXT(Sales_tbl[[#This Row],[Order Date]],"MMM")</f>
        <v>Dec</v>
      </c>
      <c r="G5357" s="1" t="str">
        <f>TEXT(Sales_tbl[[#This Row],[Order Date]],"YYY")</f>
        <v>2016</v>
      </c>
      <c r="H5357" t="s">
        <v>20</v>
      </c>
      <c r="I5357">
        <v>8</v>
      </c>
      <c r="J5357" s="4">
        <v>16.32</v>
      </c>
      <c r="K5357" s="4">
        <v>130.56</v>
      </c>
    </row>
    <row r="5358" spans="1:11" x14ac:dyDescent="0.25">
      <c r="A5358" t="s">
        <v>16</v>
      </c>
      <c r="B5358" t="s">
        <v>34</v>
      </c>
      <c r="C5358" t="s">
        <v>18</v>
      </c>
      <c r="D5358" t="s">
        <v>391</v>
      </c>
      <c r="E5358" s="1">
        <v>42725</v>
      </c>
      <c r="F5358" s="1" t="str">
        <f>TEXT(Sales_tbl[[#This Row],[Order Date]],"MMM")</f>
        <v>Dec</v>
      </c>
      <c r="G5358" s="1" t="str">
        <f>TEXT(Sales_tbl[[#This Row],[Order Date]],"YYY")</f>
        <v>2016</v>
      </c>
      <c r="H5358" t="s">
        <v>24</v>
      </c>
      <c r="I5358">
        <v>8</v>
      </c>
      <c r="J5358" s="4">
        <v>17.829999999999998</v>
      </c>
      <c r="K5358" s="4">
        <v>142.63999999999999</v>
      </c>
    </row>
    <row r="5359" spans="1:11" x14ac:dyDescent="0.25">
      <c r="A5359" t="s">
        <v>9</v>
      </c>
      <c r="B5359" t="s">
        <v>10</v>
      </c>
      <c r="C5359" t="s">
        <v>11</v>
      </c>
      <c r="D5359" t="s">
        <v>263</v>
      </c>
      <c r="E5359" s="1">
        <v>42725</v>
      </c>
      <c r="F5359" s="1" t="str">
        <f>TEXT(Sales_tbl[[#This Row],[Order Date]],"MMM")</f>
        <v>Dec</v>
      </c>
      <c r="G5359" s="1" t="str">
        <f>TEXT(Sales_tbl[[#This Row],[Order Date]],"YYY")</f>
        <v>2016</v>
      </c>
      <c r="H5359" t="s">
        <v>27</v>
      </c>
      <c r="I5359">
        <v>7</v>
      </c>
      <c r="J5359" s="4">
        <v>53.35</v>
      </c>
      <c r="K5359" s="4">
        <v>373.45</v>
      </c>
    </row>
    <row r="5360" spans="1:11" x14ac:dyDescent="0.25">
      <c r="A5360" t="s">
        <v>16</v>
      </c>
      <c r="B5360" t="s">
        <v>52</v>
      </c>
      <c r="C5360" t="s">
        <v>18</v>
      </c>
      <c r="D5360" t="s">
        <v>284</v>
      </c>
      <c r="E5360" s="1">
        <v>42725</v>
      </c>
      <c r="F5360" s="1" t="str">
        <f>TEXT(Sales_tbl[[#This Row],[Order Date]],"MMM")</f>
        <v>Dec</v>
      </c>
      <c r="G5360" s="1" t="str">
        <f>TEXT(Sales_tbl[[#This Row],[Order Date]],"YYY")</f>
        <v>2016</v>
      </c>
      <c r="H5360" t="s">
        <v>24</v>
      </c>
      <c r="I5360">
        <v>9</v>
      </c>
      <c r="J5360" s="4">
        <v>17.829999999999998</v>
      </c>
      <c r="K5360" s="4">
        <v>160.46999999999997</v>
      </c>
    </row>
    <row r="5361" spans="1:11" x14ac:dyDescent="0.25">
      <c r="A5361" t="s">
        <v>30</v>
      </c>
      <c r="B5361" t="s">
        <v>10</v>
      </c>
      <c r="C5361" t="s">
        <v>11</v>
      </c>
      <c r="D5361" t="s">
        <v>323</v>
      </c>
      <c r="E5361" s="1">
        <v>42725</v>
      </c>
      <c r="F5361" s="1" t="str">
        <f>TEXT(Sales_tbl[[#This Row],[Order Date]],"MMM")</f>
        <v>Dec</v>
      </c>
      <c r="G5361" s="1" t="str">
        <f>TEXT(Sales_tbl[[#This Row],[Order Date]],"YYY")</f>
        <v>2016</v>
      </c>
      <c r="H5361" t="s">
        <v>20</v>
      </c>
      <c r="I5361">
        <v>2</v>
      </c>
      <c r="J5361" s="4">
        <v>16.32</v>
      </c>
      <c r="K5361" s="4">
        <v>32.64</v>
      </c>
    </row>
    <row r="5362" spans="1:11" x14ac:dyDescent="0.25">
      <c r="A5362" t="s">
        <v>30</v>
      </c>
      <c r="B5362" t="s">
        <v>10</v>
      </c>
      <c r="C5362" t="s">
        <v>11</v>
      </c>
      <c r="D5362" t="s">
        <v>208</v>
      </c>
      <c r="E5362" s="1">
        <v>42725</v>
      </c>
      <c r="F5362" s="1" t="str">
        <f>TEXT(Sales_tbl[[#This Row],[Order Date]],"MMM")</f>
        <v>Dec</v>
      </c>
      <c r="G5362" s="1" t="str">
        <f>TEXT(Sales_tbl[[#This Row],[Order Date]],"YYY")</f>
        <v>2016</v>
      </c>
      <c r="H5362" t="s">
        <v>24</v>
      </c>
      <c r="I5362">
        <v>9</v>
      </c>
      <c r="J5362" s="4">
        <v>17.829999999999998</v>
      </c>
      <c r="K5362" s="4">
        <v>160.46999999999997</v>
      </c>
    </row>
    <row r="5363" spans="1:11" x14ac:dyDescent="0.25">
      <c r="A5363" t="s">
        <v>46</v>
      </c>
      <c r="B5363" t="s">
        <v>21</v>
      </c>
      <c r="C5363" t="s">
        <v>11</v>
      </c>
      <c r="D5363" t="s">
        <v>448</v>
      </c>
      <c r="E5363" s="1">
        <v>42725</v>
      </c>
      <c r="F5363" s="1" t="str">
        <f>TEXT(Sales_tbl[[#This Row],[Order Date]],"MMM")</f>
        <v>Dec</v>
      </c>
      <c r="G5363" s="1" t="str">
        <f>TEXT(Sales_tbl[[#This Row],[Order Date]],"YYY")</f>
        <v>2016</v>
      </c>
      <c r="H5363" t="s">
        <v>13</v>
      </c>
      <c r="I5363">
        <v>4</v>
      </c>
      <c r="J5363" s="4">
        <v>12.42</v>
      </c>
      <c r="K5363" s="4">
        <v>49.68</v>
      </c>
    </row>
    <row r="5364" spans="1:11" x14ac:dyDescent="0.25">
      <c r="A5364" t="s">
        <v>46</v>
      </c>
      <c r="B5364" t="s">
        <v>14</v>
      </c>
      <c r="C5364" t="s">
        <v>11</v>
      </c>
      <c r="D5364" t="s">
        <v>417</v>
      </c>
      <c r="E5364" s="1">
        <v>42725</v>
      </c>
      <c r="F5364" s="1" t="str">
        <f>TEXT(Sales_tbl[[#This Row],[Order Date]],"MMM")</f>
        <v>Dec</v>
      </c>
      <c r="G5364" s="1" t="str">
        <f>TEXT(Sales_tbl[[#This Row],[Order Date]],"YYY")</f>
        <v>2016</v>
      </c>
      <c r="H5364" t="s">
        <v>13</v>
      </c>
      <c r="I5364">
        <v>5</v>
      </c>
      <c r="J5364" s="4">
        <v>12.42</v>
      </c>
      <c r="K5364" s="4">
        <v>62.1</v>
      </c>
    </row>
    <row r="5365" spans="1:11" x14ac:dyDescent="0.25">
      <c r="A5365" t="s">
        <v>9</v>
      </c>
      <c r="B5365" t="s">
        <v>21</v>
      </c>
      <c r="C5365" t="s">
        <v>11</v>
      </c>
      <c r="D5365" t="s">
        <v>269</v>
      </c>
      <c r="E5365" s="1">
        <v>42725</v>
      </c>
      <c r="F5365" s="1" t="str">
        <f>TEXT(Sales_tbl[[#This Row],[Order Date]],"MMM")</f>
        <v>Dec</v>
      </c>
      <c r="G5365" s="1" t="str">
        <f>TEXT(Sales_tbl[[#This Row],[Order Date]],"YYY")</f>
        <v>2016</v>
      </c>
      <c r="H5365" t="s">
        <v>27</v>
      </c>
      <c r="I5365">
        <v>9</v>
      </c>
      <c r="J5365" s="4">
        <v>53.35</v>
      </c>
      <c r="K5365" s="4">
        <v>480.15000000000003</v>
      </c>
    </row>
    <row r="5366" spans="1:11" x14ac:dyDescent="0.25">
      <c r="A5366" t="s">
        <v>46</v>
      </c>
      <c r="B5366" t="s">
        <v>68</v>
      </c>
      <c r="C5366" t="s">
        <v>11</v>
      </c>
      <c r="D5366" t="s">
        <v>70</v>
      </c>
      <c r="E5366" s="1">
        <v>42725</v>
      </c>
      <c r="F5366" s="1" t="str">
        <f>TEXT(Sales_tbl[[#This Row],[Order Date]],"MMM")</f>
        <v>Dec</v>
      </c>
      <c r="G5366" s="1" t="str">
        <f>TEXT(Sales_tbl[[#This Row],[Order Date]],"YYY")</f>
        <v>2016</v>
      </c>
      <c r="H5366" t="s">
        <v>27</v>
      </c>
      <c r="I5366">
        <v>10</v>
      </c>
      <c r="J5366" s="4">
        <v>53.35</v>
      </c>
      <c r="K5366" s="4">
        <v>533.5</v>
      </c>
    </row>
    <row r="5367" spans="1:11" x14ac:dyDescent="0.25">
      <c r="A5367" t="s">
        <v>9</v>
      </c>
      <c r="B5367" t="s">
        <v>21</v>
      </c>
      <c r="C5367" t="s">
        <v>11</v>
      </c>
      <c r="D5367" t="s">
        <v>349</v>
      </c>
      <c r="E5367" s="1">
        <v>42725</v>
      </c>
      <c r="F5367" s="1" t="str">
        <f>TEXT(Sales_tbl[[#This Row],[Order Date]],"MMM")</f>
        <v>Dec</v>
      </c>
      <c r="G5367" s="1" t="str">
        <f>TEXT(Sales_tbl[[#This Row],[Order Date]],"YYY")</f>
        <v>2016</v>
      </c>
      <c r="H5367" t="s">
        <v>27</v>
      </c>
      <c r="I5367">
        <v>8</v>
      </c>
      <c r="J5367" s="4">
        <v>53.35</v>
      </c>
      <c r="K5367" s="4">
        <v>426.8</v>
      </c>
    </row>
    <row r="5368" spans="1:11" x14ac:dyDescent="0.25">
      <c r="A5368" t="s">
        <v>30</v>
      </c>
      <c r="B5368" t="s">
        <v>10</v>
      </c>
      <c r="C5368" t="s">
        <v>11</v>
      </c>
      <c r="D5368" t="s">
        <v>528</v>
      </c>
      <c r="E5368" s="1">
        <v>42725</v>
      </c>
      <c r="F5368" s="1" t="str">
        <f>TEXT(Sales_tbl[[#This Row],[Order Date]],"MMM")</f>
        <v>Dec</v>
      </c>
      <c r="G5368" s="1" t="str">
        <f>TEXT(Sales_tbl[[#This Row],[Order Date]],"YYY")</f>
        <v>2016</v>
      </c>
      <c r="H5368" t="s">
        <v>13</v>
      </c>
      <c r="I5368">
        <v>1</v>
      </c>
      <c r="J5368" s="4">
        <v>12.42</v>
      </c>
      <c r="K5368" s="4">
        <v>12.42</v>
      </c>
    </row>
    <row r="5369" spans="1:11" x14ac:dyDescent="0.25">
      <c r="A5369" t="s">
        <v>16</v>
      </c>
      <c r="B5369" t="s">
        <v>34</v>
      </c>
      <c r="C5369" t="s">
        <v>18</v>
      </c>
      <c r="D5369" t="s">
        <v>276</v>
      </c>
      <c r="E5369" s="1">
        <v>42725</v>
      </c>
      <c r="F5369" s="1" t="str">
        <f>TEXT(Sales_tbl[[#This Row],[Order Date]],"MMM")</f>
        <v>Dec</v>
      </c>
      <c r="G5369" s="1" t="str">
        <f>TEXT(Sales_tbl[[#This Row],[Order Date]],"YYY")</f>
        <v>2016</v>
      </c>
      <c r="H5369" t="s">
        <v>24</v>
      </c>
      <c r="I5369">
        <v>2</v>
      </c>
      <c r="J5369" s="4">
        <v>17.829999999999998</v>
      </c>
      <c r="K5369" s="4">
        <v>35.659999999999997</v>
      </c>
    </row>
    <row r="5370" spans="1:11" x14ac:dyDescent="0.25">
      <c r="A5370" t="s">
        <v>25</v>
      </c>
      <c r="B5370" t="s">
        <v>34</v>
      </c>
      <c r="C5370" t="s">
        <v>18</v>
      </c>
      <c r="D5370" t="s">
        <v>540</v>
      </c>
      <c r="E5370" s="1">
        <v>42725</v>
      </c>
      <c r="F5370" s="1" t="str">
        <f>TEXT(Sales_tbl[[#This Row],[Order Date]],"MMM")</f>
        <v>Dec</v>
      </c>
      <c r="G5370" s="1" t="str">
        <f>TEXT(Sales_tbl[[#This Row],[Order Date]],"YYY")</f>
        <v>2016</v>
      </c>
      <c r="H5370" t="s">
        <v>20</v>
      </c>
      <c r="I5370">
        <v>3</v>
      </c>
      <c r="J5370" s="4">
        <v>16.32</v>
      </c>
      <c r="K5370" s="4">
        <v>48.96</v>
      </c>
    </row>
    <row r="5371" spans="1:11" x14ac:dyDescent="0.25">
      <c r="A5371" t="s">
        <v>9</v>
      </c>
      <c r="B5371" t="s">
        <v>10</v>
      </c>
      <c r="C5371" t="s">
        <v>11</v>
      </c>
      <c r="D5371" t="s">
        <v>367</v>
      </c>
      <c r="E5371" s="1">
        <v>42725</v>
      </c>
      <c r="F5371" s="1" t="str">
        <f>TEXT(Sales_tbl[[#This Row],[Order Date]],"MMM")</f>
        <v>Dec</v>
      </c>
      <c r="G5371" s="1" t="str">
        <f>TEXT(Sales_tbl[[#This Row],[Order Date]],"YYY")</f>
        <v>2016</v>
      </c>
      <c r="H5371" t="s">
        <v>24</v>
      </c>
      <c r="I5371">
        <v>7</v>
      </c>
      <c r="J5371" s="4">
        <v>17.829999999999998</v>
      </c>
      <c r="K5371" s="4">
        <v>124.80999999999999</v>
      </c>
    </row>
    <row r="5372" spans="1:11" x14ac:dyDescent="0.25">
      <c r="A5372" t="s">
        <v>30</v>
      </c>
      <c r="B5372" t="s">
        <v>10</v>
      </c>
      <c r="C5372" t="s">
        <v>11</v>
      </c>
      <c r="D5372" t="s">
        <v>258</v>
      </c>
      <c r="E5372" s="1">
        <v>42725</v>
      </c>
      <c r="F5372" s="1" t="str">
        <f>TEXT(Sales_tbl[[#This Row],[Order Date]],"MMM")</f>
        <v>Dec</v>
      </c>
      <c r="G5372" s="1" t="str">
        <f>TEXT(Sales_tbl[[#This Row],[Order Date]],"YYY")</f>
        <v>2016</v>
      </c>
      <c r="H5372" t="s">
        <v>20</v>
      </c>
      <c r="I5372">
        <v>2</v>
      </c>
      <c r="J5372" s="4">
        <v>16.32</v>
      </c>
      <c r="K5372" s="4">
        <v>32.64</v>
      </c>
    </row>
    <row r="5373" spans="1:11" x14ac:dyDescent="0.25">
      <c r="A5373" t="s">
        <v>25</v>
      </c>
      <c r="B5373" t="s">
        <v>17</v>
      </c>
      <c r="C5373" t="s">
        <v>18</v>
      </c>
      <c r="D5373" t="s">
        <v>40</v>
      </c>
      <c r="E5373" s="1">
        <v>42725</v>
      </c>
      <c r="F5373" s="1" t="str">
        <f>TEXT(Sales_tbl[[#This Row],[Order Date]],"MMM")</f>
        <v>Dec</v>
      </c>
      <c r="G5373" s="1" t="str">
        <f>TEXT(Sales_tbl[[#This Row],[Order Date]],"YYY")</f>
        <v>2016</v>
      </c>
      <c r="H5373" t="s">
        <v>13</v>
      </c>
      <c r="I5373">
        <v>3</v>
      </c>
      <c r="J5373" s="4">
        <v>12.42</v>
      </c>
      <c r="K5373" s="4">
        <v>37.26</v>
      </c>
    </row>
    <row r="5374" spans="1:11" x14ac:dyDescent="0.25">
      <c r="A5374" t="s">
        <v>25</v>
      </c>
      <c r="B5374" t="s">
        <v>52</v>
      </c>
      <c r="C5374" t="s">
        <v>18</v>
      </c>
      <c r="D5374" t="s">
        <v>277</v>
      </c>
      <c r="E5374" s="1">
        <v>42725</v>
      </c>
      <c r="F5374" s="1" t="str">
        <f>TEXT(Sales_tbl[[#This Row],[Order Date]],"MMM")</f>
        <v>Dec</v>
      </c>
      <c r="G5374" s="1" t="str">
        <f>TEXT(Sales_tbl[[#This Row],[Order Date]],"YYY")</f>
        <v>2016</v>
      </c>
      <c r="H5374" t="s">
        <v>13</v>
      </c>
      <c r="I5374">
        <v>1</v>
      </c>
      <c r="J5374" s="4">
        <v>12.42</v>
      </c>
      <c r="K5374" s="4">
        <v>12.42</v>
      </c>
    </row>
    <row r="5375" spans="1:11" x14ac:dyDescent="0.25">
      <c r="A5375" t="s">
        <v>30</v>
      </c>
      <c r="B5375" t="s">
        <v>21</v>
      </c>
      <c r="C5375" t="s">
        <v>11</v>
      </c>
      <c r="D5375" t="s">
        <v>407</v>
      </c>
      <c r="E5375" s="1">
        <v>42725</v>
      </c>
      <c r="F5375" s="1" t="str">
        <f>TEXT(Sales_tbl[[#This Row],[Order Date]],"MMM")</f>
        <v>Dec</v>
      </c>
      <c r="G5375" s="1" t="str">
        <f>TEXT(Sales_tbl[[#This Row],[Order Date]],"YYY")</f>
        <v>2016</v>
      </c>
      <c r="H5375" t="s">
        <v>24</v>
      </c>
      <c r="I5375">
        <v>10</v>
      </c>
      <c r="J5375" s="4">
        <v>17.829999999999998</v>
      </c>
      <c r="K5375" s="4">
        <v>178.29999999999998</v>
      </c>
    </row>
    <row r="5376" spans="1:11" x14ac:dyDescent="0.25">
      <c r="A5376" t="s">
        <v>25</v>
      </c>
      <c r="B5376" t="s">
        <v>34</v>
      </c>
      <c r="C5376" t="s">
        <v>18</v>
      </c>
      <c r="D5376" t="s">
        <v>396</v>
      </c>
      <c r="E5376" s="1">
        <v>42725</v>
      </c>
      <c r="F5376" s="1" t="str">
        <f>TEXT(Sales_tbl[[#This Row],[Order Date]],"MMM")</f>
        <v>Dec</v>
      </c>
      <c r="G5376" s="1" t="str">
        <f>TEXT(Sales_tbl[[#This Row],[Order Date]],"YYY")</f>
        <v>2016</v>
      </c>
      <c r="H5376" t="s">
        <v>27</v>
      </c>
      <c r="I5376">
        <v>2</v>
      </c>
      <c r="J5376" s="4">
        <v>53.35</v>
      </c>
      <c r="K5376" s="4">
        <v>106.7</v>
      </c>
    </row>
    <row r="5377" spans="1:11" x14ac:dyDescent="0.25">
      <c r="A5377" t="s">
        <v>9</v>
      </c>
      <c r="B5377" t="s">
        <v>10</v>
      </c>
      <c r="C5377" t="s">
        <v>11</v>
      </c>
      <c r="D5377" t="s">
        <v>257</v>
      </c>
      <c r="E5377" s="1">
        <v>42725</v>
      </c>
      <c r="F5377" s="1" t="str">
        <f>TEXT(Sales_tbl[[#This Row],[Order Date]],"MMM")</f>
        <v>Dec</v>
      </c>
      <c r="G5377" s="1" t="str">
        <f>TEXT(Sales_tbl[[#This Row],[Order Date]],"YYY")</f>
        <v>2016</v>
      </c>
      <c r="H5377" t="s">
        <v>13</v>
      </c>
      <c r="I5377">
        <v>2</v>
      </c>
      <c r="J5377" s="4">
        <v>12.42</v>
      </c>
      <c r="K5377" s="4">
        <v>24.84</v>
      </c>
    </row>
    <row r="5378" spans="1:11" x14ac:dyDescent="0.25">
      <c r="A5378" t="s">
        <v>46</v>
      </c>
      <c r="B5378" t="s">
        <v>10</v>
      </c>
      <c r="C5378" t="s">
        <v>11</v>
      </c>
      <c r="D5378" t="s">
        <v>219</v>
      </c>
      <c r="E5378" s="1">
        <v>42725</v>
      </c>
      <c r="F5378" s="1" t="str">
        <f>TEXT(Sales_tbl[[#This Row],[Order Date]],"MMM")</f>
        <v>Dec</v>
      </c>
      <c r="G5378" s="1" t="str">
        <f>TEXT(Sales_tbl[[#This Row],[Order Date]],"YYY")</f>
        <v>2016</v>
      </c>
      <c r="H5378" t="s">
        <v>27</v>
      </c>
      <c r="I5378">
        <v>5</v>
      </c>
      <c r="J5378" s="4">
        <v>53.35</v>
      </c>
      <c r="K5378" s="4">
        <v>266.75</v>
      </c>
    </row>
    <row r="5379" spans="1:11" x14ac:dyDescent="0.25">
      <c r="A5379" t="s">
        <v>9</v>
      </c>
      <c r="B5379" t="s">
        <v>14</v>
      </c>
      <c r="C5379" t="s">
        <v>11</v>
      </c>
      <c r="D5379" t="s">
        <v>519</v>
      </c>
      <c r="E5379" s="1">
        <v>42725</v>
      </c>
      <c r="F5379" s="1" t="str">
        <f>TEXT(Sales_tbl[[#This Row],[Order Date]],"MMM")</f>
        <v>Dec</v>
      </c>
      <c r="G5379" s="1" t="str">
        <f>TEXT(Sales_tbl[[#This Row],[Order Date]],"YYY")</f>
        <v>2016</v>
      </c>
      <c r="H5379" t="s">
        <v>20</v>
      </c>
      <c r="I5379">
        <v>8</v>
      </c>
      <c r="J5379" s="4">
        <v>16.32</v>
      </c>
      <c r="K5379" s="4">
        <v>130.56</v>
      </c>
    </row>
    <row r="5380" spans="1:11" x14ac:dyDescent="0.25">
      <c r="A5380" t="s">
        <v>25</v>
      </c>
      <c r="B5380" t="s">
        <v>122</v>
      </c>
      <c r="C5380" t="s">
        <v>18</v>
      </c>
      <c r="D5380" t="s">
        <v>288</v>
      </c>
      <c r="E5380" s="1">
        <v>42725</v>
      </c>
      <c r="F5380" s="1" t="str">
        <f>TEXT(Sales_tbl[[#This Row],[Order Date]],"MMM")</f>
        <v>Dec</v>
      </c>
      <c r="G5380" s="1" t="str">
        <f>TEXT(Sales_tbl[[#This Row],[Order Date]],"YYY")</f>
        <v>2016</v>
      </c>
      <c r="H5380" t="s">
        <v>24</v>
      </c>
      <c r="I5380">
        <v>1</v>
      </c>
      <c r="J5380" s="4">
        <v>17.829999999999998</v>
      </c>
      <c r="K5380" s="4">
        <v>17.829999999999998</v>
      </c>
    </row>
    <row r="5381" spans="1:11" x14ac:dyDescent="0.25">
      <c r="A5381" t="s">
        <v>9</v>
      </c>
      <c r="B5381" t="s">
        <v>10</v>
      </c>
      <c r="C5381" t="s">
        <v>11</v>
      </c>
      <c r="D5381" t="s">
        <v>62</v>
      </c>
      <c r="E5381" s="1">
        <v>42726</v>
      </c>
      <c r="F5381" s="1" t="str">
        <f>TEXT(Sales_tbl[[#This Row],[Order Date]],"MMM")</f>
        <v>Dec</v>
      </c>
      <c r="G5381" s="1" t="str">
        <f>TEXT(Sales_tbl[[#This Row],[Order Date]],"YYY")</f>
        <v>2016</v>
      </c>
      <c r="H5381" t="s">
        <v>13</v>
      </c>
      <c r="I5381">
        <v>8</v>
      </c>
      <c r="J5381" s="4">
        <v>12.42</v>
      </c>
      <c r="K5381" s="4">
        <v>99.36</v>
      </c>
    </row>
    <row r="5382" spans="1:11" x14ac:dyDescent="0.25">
      <c r="A5382" t="s">
        <v>25</v>
      </c>
      <c r="B5382" t="s">
        <v>122</v>
      </c>
      <c r="C5382" t="s">
        <v>18</v>
      </c>
      <c r="D5382" t="s">
        <v>421</v>
      </c>
      <c r="E5382" s="1">
        <v>42726</v>
      </c>
      <c r="F5382" s="1" t="str">
        <f>TEXT(Sales_tbl[[#This Row],[Order Date]],"MMM")</f>
        <v>Dec</v>
      </c>
      <c r="G5382" s="1" t="str">
        <f>TEXT(Sales_tbl[[#This Row],[Order Date]],"YYY")</f>
        <v>2016</v>
      </c>
      <c r="H5382" t="s">
        <v>13</v>
      </c>
      <c r="I5382">
        <v>10</v>
      </c>
      <c r="J5382" s="4">
        <v>12.42</v>
      </c>
      <c r="K5382" s="4">
        <v>124.2</v>
      </c>
    </row>
    <row r="5383" spans="1:11" x14ac:dyDescent="0.25">
      <c r="A5383" t="s">
        <v>9</v>
      </c>
      <c r="B5383" t="s">
        <v>10</v>
      </c>
      <c r="C5383" t="s">
        <v>11</v>
      </c>
      <c r="D5383" t="s">
        <v>387</v>
      </c>
      <c r="E5383" s="1">
        <v>42726</v>
      </c>
      <c r="F5383" s="1" t="str">
        <f>TEXT(Sales_tbl[[#This Row],[Order Date]],"MMM")</f>
        <v>Dec</v>
      </c>
      <c r="G5383" s="1" t="str">
        <f>TEXT(Sales_tbl[[#This Row],[Order Date]],"YYY")</f>
        <v>2016</v>
      </c>
      <c r="H5383" t="s">
        <v>27</v>
      </c>
      <c r="I5383">
        <v>2</v>
      </c>
      <c r="J5383" s="4">
        <v>53.35</v>
      </c>
      <c r="K5383" s="4">
        <v>106.7</v>
      </c>
    </row>
    <row r="5384" spans="1:11" x14ac:dyDescent="0.25">
      <c r="A5384" t="s">
        <v>25</v>
      </c>
      <c r="B5384" t="s">
        <v>34</v>
      </c>
      <c r="C5384" t="s">
        <v>18</v>
      </c>
      <c r="D5384" t="s">
        <v>482</v>
      </c>
      <c r="E5384" s="1">
        <v>42726</v>
      </c>
      <c r="F5384" s="1" t="str">
        <f>TEXT(Sales_tbl[[#This Row],[Order Date]],"MMM")</f>
        <v>Dec</v>
      </c>
      <c r="G5384" s="1" t="str">
        <f>TEXT(Sales_tbl[[#This Row],[Order Date]],"YYY")</f>
        <v>2016</v>
      </c>
      <c r="H5384" t="s">
        <v>24</v>
      </c>
      <c r="I5384">
        <v>3</v>
      </c>
      <c r="J5384" s="4">
        <v>17.829999999999998</v>
      </c>
      <c r="K5384" s="4">
        <v>53.489999999999995</v>
      </c>
    </row>
    <row r="5385" spans="1:11" x14ac:dyDescent="0.25">
      <c r="A5385" t="s">
        <v>30</v>
      </c>
      <c r="B5385" t="s">
        <v>10</v>
      </c>
      <c r="C5385" t="s">
        <v>11</v>
      </c>
      <c r="D5385" t="s">
        <v>506</v>
      </c>
      <c r="E5385" s="1">
        <v>42726</v>
      </c>
      <c r="F5385" s="1" t="str">
        <f>TEXT(Sales_tbl[[#This Row],[Order Date]],"MMM")</f>
        <v>Dec</v>
      </c>
      <c r="G5385" s="1" t="str">
        <f>TEXT(Sales_tbl[[#This Row],[Order Date]],"YYY")</f>
        <v>2016</v>
      </c>
      <c r="H5385" t="s">
        <v>13</v>
      </c>
      <c r="I5385">
        <v>8</v>
      </c>
      <c r="J5385" s="4">
        <v>12.42</v>
      </c>
      <c r="K5385" s="4">
        <v>99.36</v>
      </c>
    </row>
    <row r="5386" spans="1:11" x14ac:dyDescent="0.25">
      <c r="A5386" t="s">
        <v>30</v>
      </c>
      <c r="B5386" t="s">
        <v>14</v>
      </c>
      <c r="C5386" t="s">
        <v>11</v>
      </c>
      <c r="D5386" t="s">
        <v>168</v>
      </c>
      <c r="E5386" s="1">
        <v>42726</v>
      </c>
      <c r="F5386" s="1" t="str">
        <f>TEXT(Sales_tbl[[#This Row],[Order Date]],"MMM")</f>
        <v>Dec</v>
      </c>
      <c r="G5386" s="1" t="str">
        <f>TEXT(Sales_tbl[[#This Row],[Order Date]],"YYY")</f>
        <v>2016</v>
      </c>
      <c r="H5386" t="s">
        <v>13</v>
      </c>
      <c r="I5386">
        <v>6</v>
      </c>
      <c r="J5386" s="4">
        <v>12.42</v>
      </c>
      <c r="K5386" s="4">
        <v>74.52</v>
      </c>
    </row>
    <row r="5387" spans="1:11" x14ac:dyDescent="0.25">
      <c r="A5387" t="s">
        <v>46</v>
      </c>
      <c r="B5387" t="s">
        <v>21</v>
      </c>
      <c r="C5387" t="s">
        <v>11</v>
      </c>
      <c r="D5387" t="s">
        <v>289</v>
      </c>
      <c r="E5387" s="1">
        <v>42726</v>
      </c>
      <c r="F5387" s="1" t="str">
        <f>TEXT(Sales_tbl[[#This Row],[Order Date]],"MMM")</f>
        <v>Dec</v>
      </c>
      <c r="G5387" s="1" t="str">
        <f>TEXT(Sales_tbl[[#This Row],[Order Date]],"YYY")</f>
        <v>2016</v>
      </c>
      <c r="H5387" t="s">
        <v>13</v>
      </c>
      <c r="I5387">
        <v>6</v>
      </c>
      <c r="J5387" s="4">
        <v>12.42</v>
      </c>
      <c r="K5387" s="4">
        <v>74.52</v>
      </c>
    </row>
    <row r="5388" spans="1:11" x14ac:dyDescent="0.25">
      <c r="A5388" t="s">
        <v>30</v>
      </c>
      <c r="B5388" t="s">
        <v>14</v>
      </c>
      <c r="C5388" t="s">
        <v>11</v>
      </c>
      <c r="D5388" t="s">
        <v>78</v>
      </c>
      <c r="E5388" s="1">
        <v>42726</v>
      </c>
      <c r="F5388" s="1" t="str">
        <f>TEXT(Sales_tbl[[#This Row],[Order Date]],"MMM")</f>
        <v>Dec</v>
      </c>
      <c r="G5388" s="1" t="str">
        <f>TEXT(Sales_tbl[[#This Row],[Order Date]],"YYY")</f>
        <v>2016</v>
      </c>
      <c r="H5388" t="s">
        <v>27</v>
      </c>
      <c r="I5388">
        <v>1</v>
      </c>
      <c r="J5388" s="4">
        <v>53.35</v>
      </c>
      <c r="K5388" s="4">
        <v>53.35</v>
      </c>
    </row>
    <row r="5389" spans="1:11" x14ac:dyDescent="0.25">
      <c r="A5389" t="s">
        <v>9</v>
      </c>
      <c r="B5389" t="s">
        <v>21</v>
      </c>
      <c r="C5389" t="s">
        <v>11</v>
      </c>
      <c r="D5389" t="s">
        <v>289</v>
      </c>
      <c r="E5389" s="1">
        <v>42726</v>
      </c>
      <c r="F5389" s="1" t="str">
        <f>TEXT(Sales_tbl[[#This Row],[Order Date]],"MMM")</f>
        <v>Dec</v>
      </c>
      <c r="G5389" s="1" t="str">
        <f>TEXT(Sales_tbl[[#This Row],[Order Date]],"YYY")</f>
        <v>2016</v>
      </c>
      <c r="H5389" t="s">
        <v>13</v>
      </c>
      <c r="I5389">
        <v>1</v>
      </c>
      <c r="J5389" s="4">
        <v>12.42</v>
      </c>
      <c r="K5389" s="4">
        <v>12.42</v>
      </c>
    </row>
    <row r="5390" spans="1:11" x14ac:dyDescent="0.25">
      <c r="A5390" t="s">
        <v>9</v>
      </c>
      <c r="B5390" t="s">
        <v>10</v>
      </c>
      <c r="C5390" t="s">
        <v>11</v>
      </c>
      <c r="D5390" t="s">
        <v>91</v>
      </c>
      <c r="E5390" s="1">
        <v>42726</v>
      </c>
      <c r="F5390" s="1" t="str">
        <f>TEXT(Sales_tbl[[#This Row],[Order Date]],"MMM")</f>
        <v>Dec</v>
      </c>
      <c r="G5390" s="1" t="str">
        <f>TEXT(Sales_tbl[[#This Row],[Order Date]],"YYY")</f>
        <v>2016</v>
      </c>
      <c r="H5390" t="s">
        <v>24</v>
      </c>
      <c r="I5390">
        <v>9</v>
      </c>
      <c r="J5390" s="4">
        <v>17.829999999999998</v>
      </c>
      <c r="K5390" s="4">
        <v>160.46999999999997</v>
      </c>
    </row>
    <row r="5391" spans="1:11" x14ac:dyDescent="0.25">
      <c r="A5391" t="s">
        <v>25</v>
      </c>
      <c r="B5391" t="s">
        <v>17</v>
      </c>
      <c r="C5391" t="s">
        <v>18</v>
      </c>
      <c r="D5391" t="s">
        <v>29</v>
      </c>
      <c r="E5391" s="1">
        <v>42726</v>
      </c>
      <c r="F5391" s="1" t="str">
        <f>TEXT(Sales_tbl[[#This Row],[Order Date]],"MMM")</f>
        <v>Dec</v>
      </c>
      <c r="G5391" s="1" t="str">
        <f>TEXT(Sales_tbl[[#This Row],[Order Date]],"YYY")</f>
        <v>2016</v>
      </c>
      <c r="H5391" t="s">
        <v>13</v>
      </c>
      <c r="I5391">
        <v>8</v>
      </c>
      <c r="J5391" s="4">
        <v>12.42</v>
      </c>
      <c r="K5391" s="4">
        <v>99.36</v>
      </c>
    </row>
    <row r="5392" spans="1:11" x14ac:dyDescent="0.25">
      <c r="A5392" t="s">
        <v>25</v>
      </c>
      <c r="B5392" t="s">
        <v>17</v>
      </c>
      <c r="C5392" t="s">
        <v>18</v>
      </c>
      <c r="D5392" t="s">
        <v>218</v>
      </c>
      <c r="E5392" s="1">
        <v>42726</v>
      </c>
      <c r="F5392" s="1" t="str">
        <f>TEXT(Sales_tbl[[#This Row],[Order Date]],"MMM")</f>
        <v>Dec</v>
      </c>
      <c r="G5392" s="1" t="str">
        <f>TEXT(Sales_tbl[[#This Row],[Order Date]],"YYY")</f>
        <v>2016</v>
      </c>
      <c r="H5392" t="s">
        <v>20</v>
      </c>
      <c r="I5392">
        <v>8</v>
      </c>
      <c r="J5392" s="4">
        <v>16.32</v>
      </c>
      <c r="K5392" s="4">
        <v>130.56</v>
      </c>
    </row>
    <row r="5393" spans="1:11" x14ac:dyDescent="0.25">
      <c r="A5393" t="s">
        <v>25</v>
      </c>
      <c r="B5393" t="s">
        <v>17</v>
      </c>
      <c r="C5393" t="s">
        <v>18</v>
      </c>
      <c r="D5393" t="s">
        <v>324</v>
      </c>
      <c r="E5393" s="1">
        <v>42726</v>
      </c>
      <c r="F5393" s="1" t="str">
        <f>TEXT(Sales_tbl[[#This Row],[Order Date]],"MMM")</f>
        <v>Dec</v>
      </c>
      <c r="G5393" s="1" t="str">
        <f>TEXT(Sales_tbl[[#This Row],[Order Date]],"YYY")</f>
        <v>2016</v>
      </c>
      <c r="H5393" t="s">
        <v>13</v>
      </c>
      <c r="I5393">
        <v>4</v>
      </c>
      <c r="J5393" s="4">
        <v>12.42</v>
      </c>
      <c r="K5393" s="4">
        <v>49.68</v>
      </c>
    </row>
    <row r="5394" spans="1:11" x14ac:dyDescent="0.25">
      <c r="A5394" t="s">
        <v>46</v>
      </c>
      <c r="B5394" t="s">
        <v>10</v>
      </c>
      <c r="C5394" t="s">
        <v>11</v>
      </c>
      <c r="D5394" t="s">
        <v>408</v>
      </c>
      <c r="E5394" s="1">
        <v>42726</v>
      </c>
      <c r="F5394" s="1" t="str">
        <f>TEXT(Sales_tbl[[#This Row],[Order Date]],"MMM")</f>
        <v>Dec</v>
      </c>
      <c r="G5394" s="1" t="str">
        <f>TEXT(Sales_tbl[[#This Row],[Order Date]],"YYY")</f>
        <v>2016</v>
      </c>
      <c r="H5394" t="s">
        <v>13</v>
      </c>
      <c r="I5394">
        <v>6</v>
      </c>
      <c r="J5394" s="4">
        <v>12.42</v>
      </c>
      <c r="K5394" s="4">
        <v>74.52</v>
      </c>
    </row>
    <row r="5395" spans="1:11" x14ac:dyDescent="0.25">
      <c r="A5395" t="s">
        <v>30</v>
      </c>
      <c r="B5395" t="s">
        <v>14</v>
      </c>
      <c r="C5395" t="s">
        <v>11</v>
      </c>
      <c r="D5395" t="s">
        <v>411</v>
      </c>
      <c r="E5395" s="1">
        <v>42726</v>
      </c>
      <c r="F5395" s="1" t="str">
        <f>TEXT(Sales_tbl[[#This Row],[Order Date]],"MMM")</f>
        <v>Dec</v>
      </c>
      <c r="G5395" s="1" t="str">
        <f>TEXT(Sales_tbl[[#This Row],[Order Date]],"YYY")</f>
        <v>2016</v>
      </c>
      <c r="H5395" t="s">
        <v>13</v>
      </c>
      <c r="I5395">
        <v>9</v>
      </c>
      <c r="J5395" s="4">
        <v>12.42</v>
      </c>
      <c r="K5395" s="4">
        <v>111.78</v>
      </c>
    </row>
    <row r="5396" spans="1:11" x14ac:dyDescent="0.25">
      <c r="A5396" t="s">
        <v>30</v>
      </c>
      <c r="B5396" t="s">
        <v>14</v>
      </c>
      <c r="C5396" t="s">
        <v>11</v>
      </c>
      <c r="D5396" t="s">
        <v>199</v>
      </c>
      <c r="E5396" s="1">
        <v>42726</v>
      </c>
      <c r="F5396" s="1" t="str">
        <f>TEXT(Sales_tbl[[#This Row],[Order Date]],"MMM")</f>
        <v>Dec</v>
      </c>
      <c r="G5396" s="1" t="str">
        <f>TEXT(Sales_tbl[[#This Row],[Order Date]],"YYY")</f>
        <v>2016</v>
      </c>
      <c r="H5396" t="s">
        <v>24</v>
      </c>
      <c r="I5396">
        <v>6</v>
      </c>
      <c r="J5396" s="4">
        <v>17.829999999999998</v>
      </c>
      <c r="K5396" s="4">
        <v>106.97999999999999</v>
      </c>
    </row>
    <row r="5397" spans="1:11" x14ac:dyDescent="0.25">
      <c r="A5397" t="s">
        <v>46</v>
      </c>
      <c r="B5397" t="s">
        <v>68</v>
      </c>
      <c r="C5397" t="s">
        <v>11</v>
      </c>
      <c r="D5397" t="s">
        <v>361</v>
      </c>
      <c r="E5397" s="1">
        <v>42726</v>
      </c>
      <c r="F5397" s="1" t="str">
        <f>TEXT(Sales_tbl[[#This Row],[Order Date]],"MMM")</f>
        <v>Dec</v>
      </c>
      <c r="G5397" s="1" t="str">
        <f>TEXT(Sales_tbl[[#This Row],[Order Date]],"YYY")</f>
        <v>2016</v>
      </c>
      <c r="H5397" t="s">
        <v>13</v>
      </c>
      <c r="I5397">
        <v>2</v>
      </c>
      <c r="J5397" s="4">
        <v>12.42</v>
      </c>
      <c r="K5397" s="4">
        <v>24.84</v>
      </c>
    </row>
    <row r="5398" spans="1:11" x14ac:dyDescent="0.25">
      <c r="A5398" t="s">
        <v>30</v>
      </c>
      <c r="B5398" t="s">
        <v>68</v>
      </c>
      <c r="C5398" t="s">
        <v>11</v>
      </c>
      <c r="D5398" t="s">
        <v>173</v>
      </c>
      <c r="E5398" s="1">
        <v>42726</v>
      </c>
      <c r="F5398" s="1" t="str">
        <f>TEXT(Sales_tbl[[#This Row],[Order Date]],"MMM")</f>
        <v>Dec</v>
      </c>
      <c r="G5398" s="1" t="str">
        <f>TEXT(Sales_tbl[[#This Row],[Order Date]],"YYY")</f>
        <v>2016</v>
      </c>
      <c r="H5398" t="s">
        <v>24</v>
      </c>
      <c r="I5398">
        <v>1</v>
      </c>
      <c r="J5398" s="4">
        <v>17.829999999999998</v>
      </c>
      <c r="K5398" s="4">
        <v>17.829999999999998</v>
      </c>
    </row>
    <row r="5399" spans="1:11" x14ac:dyDescent="0.25">
      <c r="A5399" t="s">
        <v>9</v>
      </c>
      <c r="B5399" t="s">
        <v>10</v>
      </c>
      <c r="C5399" t="s">
        <v>11</v>
      </c>
      <c r="D5399" t="s">
        <v>172</v>
      </c>
      <c r="E5399" s="1">
        <v>42726</v>
      </c>
      <c r="F5399" s="1" t="str">
        <f>TEXT(Sales_tbl[[#This Row],[Order Date]],"MMM")</f>
        <v>Dec</v>
      </c>
      <c r="G5399" s="1" t="str">
        <f>TEXT(Sales_tbl[[#This Row],[Order Date]],"YYY")</f>
        <v>2016</v>
      </c>
      <c r="H5399" t="s">
        <v>27</v>
      </c>
      <c r="I5399">
        <v>2</v>
      </c>
      <c r="J5399" s="4">
        <v>53.35</v>
      </c>
      <c r="K5399" s="4">
        <v>106.7</v>
      </c>
    </row>
    <row r="5400" spans="1:11" x14ac:dyDescent="0.25">
      <c r="A5400" t="s">
        <v>30</v>
      </c>
      <c r="B5400" t="s">
        <v>10</v>
      </c>
      <c r="C5400" t="s">
        <v>11</v>
      </c>
      <c r="D5400" t="s">
        <v>219</v>
      </c>
      <c r="E5400" s="1">
        <v>42726</v>
      </c>
      <c r="F5400" s="1" t="str">
        <f>TEXT(Sales_tbl[[#This Row],[Order Date]],"MMM")</f>
        <v>Dec</v>
      </c>
      <c r="G5400" s="1" t="str">
        <f>TEXT(Sales_tbl[[#This Row],[Order Date]],"YYY")</f>
        <v>2016</v>
      </c>
      <c r="H5400" t="s">
        <v>20</v>
      </c>
      <c r="I5400">
        <v>4</v>
      </c>
      <c r="J5400" s="4">
        <v>16.32</v>
      </c>
      <c r="K5400" s="4">
        <v>65.28</v>
      </c>
    </row>
    <row r="5401" spans="1:11" x14ac:dyDescent="0.25">
      <c r="A5401" t="s">
        <v>16</v>
      </c>
      <c r="B5401" t="s">
        <v>34</v>
      </c>
      <c r="C5401" t="s">
        <v>18</v>
      </c>
      <c r="D5401" t="s">
        <v>278</v>
      </c>
      <c r="E5401" s="1">
        <v>42726</v>
      </c>
      <c r="F5401" s="1" t="str">
        <f>TEXT(Sales_tbl[[#This Row],[Order Date]],"MMM")</f>
        <v>Dec</v>
      </c>
      <c r="G5401" s="1" t="str">
        <f>TEXT(Sales_tbl[[#This Row],[Order Date]],"YYY")</f>
        <v>2016</v>
      </c>
      <c r="H5401" t="s">
        <v>27</v>
      </c>
      <c r="I5401">
        <v>4</v>
      </c>
      <c r="J5401" s="4">
        <v>53.35</v>
      </c>
      <c r="K5401" s="4">
        <v>213.4</v>
      </c>
    </row>
    <row r="5402" spans="1:11" x14ac:dyDescent="0.25">
      <c r="A5402" t="s">
        <v>16</v>
      </c>
      <c r="B5402" t="s">
        <v>17</v>
      </c>
      <c r="C5402" t="s">
        <v>18</v>
      </c>
      <c r="D5402" t="s">
        <v>153</v>
      </c>
      <c r="E5402" s="1">
        <v>42726</v>
      </c>
      <c r="F5402" s="1" t="str">
        <f>TEXT(Sales_tbl[[#This Row],[Order Date]],"MMM")</f>
        <v>Dec</v>
      </c>
      <c r="G5402" s="1" t="str">
        <f>TEXT(Sales_tbl[[#This Row],[Order Date]],"YYY")</f>
        <v>2016</v>
      </c>
      <c r="H5402" t="s">
        <v>24</v>
      </c>
      <c r="I5402">
        <v>9</v>
      </c>
      <c r="J5402" s="4">
        <v>17.829999999999998</v>
      </c>
      <c r="K5402" s="4">
        <v>160.46999999999997</v>
      </c>
    </row>
    <row r="5403" spans="1:11" x14ac:dyDescent="0.25">
      <c r="A5403" t="s">
        <v>25</v>
      </c>
      <c r="B5403" t="s">
        <v>34</v>
      </c>
      <c r="C5403" t="s">
        <v>18</v>
      </c>
      <c r="D5403" t="s">
        <v>109</v>
      </c>
      <c r="E5403" s="1">
        <v>42726</v>
      </c>
      <c r="F5403" s="1" t="str">
        <f>TEXT(Sales_tbl[[#This Row],[Order Date]],"MMM")</f>
        <v>Dec</v>
      </c>
      <c r="G5403" s="1" t="str">
        <f>TEXT(Sales_tbl[[#This Row],[Order Date]],"YYY")</f>
        <v>2016</v>
      </c>
      <c r="H5403" t="s">
        <v>24</v>
      </c>
      <c r="I5403">
        <v>2</v>
      </c>
      <c r="J5403" s="4">
        <v>17.829999999999998</v>
      </c>
      <c r="K5403" s="4">
        <v>35.659999999999997</v>
      </c>
    </row>
    <row r="5404" spans="1:11" x14ac:dyDescent="0.25">
      <c r="A5404" t="s">
        <v>9</v>
      </c>
      <c r="B5404" t="s">
        <v>14</v>
      </c>
      <c r="C5404" t="s">
        <v>11</v>
      </c>
      <c r="D5404" t="s">
        <v>345</v>
      </c>
      <c r="E5404" s="1">
        <v>42726</v>
      </c>
      <c r="F5404" s="1" t="str">
        <f>TEXT(Sales_tbl[[#This Row],[Order Date]],"MMM")</f>
        <v>Dec</v>
      </c>
      <c r="G5404" s="1" t="str">
        <f>TEXT(Sales_tbl[[#This Row],[Order Date]],"YYY")</f>
        <v>2016</v>
      </c>
      <c r="H5404" t="s">
        <v>13</v>
      </c>
      <c r="I5404">
        <v>10</v>
      </c>
      <c r="J5404" s="4">
        <v>12.42</v>
      </c>
      <c r="K5404" s="4">
        <v>124.2</v>
      </c>
    </row>
    <row r="5405" spans="1:11" x14ac:dyDescent="0.25">
      <c r="A5405" t="s">
        <v>46</v>
      </c>
      <c r="B5405" t="s">
        <v>14</v>
      </c>
      <c r="C5405" t="s">
        <v>11</v>
      </c>
      <c r="D5405" t="s">
        <v>155</v>
      </c>
      <c r="E5405" s="1">
        <v>42726</v>
      </c>
      <c r="F5405" s="1" t="str">
        <f>TEXT(Sales_tbl[[#This Row],[Order Date]],"MMM")</f>
        <v>Dec</v>
      </c>
      <c r="G5405" s="1" t="str">
        <f>TEXT(Sales_tbl[[#This Row],[Order Date]],"YYY")</f>
        <v>2016</v>
      </c>
      <c r="H5405" t="s">
        <v>27</v>
      </c>
      <c r="I5405">
        <v>8</v>
      </c>
      <c r="J5405" s="4">
        <v>53.35</v>
      </c>
      <c r="K5405" s="4">
        <v>426.8</v>
      </c>
    </row>
    <row r="5406" spans="1:11" x14ac:dyDescent="0.25">
      <c r="A5406" t="s">
        <v>25</v>
      </c>
      <c r="B5406" t="s">
        <v>17</v>
      </c>
      <c r="C5406" t="s">
        <v>18</v>
      </c>
      <c r="D5406" t="s">
        <v>501</v>
      </c>
      <c r="E5406" s="1">
        <v>42726</v>
      </c>
      <c r="F5406" s="1" t="str">
        <f>TEXT(Sales_tbl[[#This Row],[Order Date]],"MMM")</f>
        <v>Dec</v>
      </c>
      <c r="G5406" s="1" t="str">
        <f>TEXT(Sales_tbl[[#This Row],[Order Date]],"YYY")</f>
        <v>2016</v>
      </c>
      <c r="H5406" t="s">
        <v>20</v>
      </c>
      <c r="I5406">
        <v>8</v>
      </c>
      <c r="J5406" s="4">
        <v>16.32</v>
      </c>
      <c r="K5406" s="4">
        <v>130.56</v>
      </c>
    </row>
    <row r="5407" spans="1:11" x14ac:dyDescent="0.25">
      <c r="A5407" t="s">
        <v>9</v>
      </c>
      <c r="B5407" t="s">
        <v>21</v>
      </c>
      <c r="C5407" t="s">
        <v>11</v>
      </c>
      <c r="D5407" t="s">
        <v>286</v>
      </c>
      <c r="E5407" s="1">
        <v>42726</v>
      </c>
      <c r="F5407" s="1" t="str">
        <f>TEXT(Sales_tbl[[#This Row],[Order Date]],"MMM")</f>
        <v>Dec</v>
      </c>
      <c r="G5407" s="1" t="str">
        <f>TEXT(Sales_tbl[[#This Row],[Order Date]],"YYY")</f>
        <v>2016</v>
      </c>
      <c r="H5407" t="s">
        <v>13</v>
      </c>
      <c r="I5407">
        <v>4</v>
      </c>
      <c r="J5407" s="4">
        <v>12.42</v>
      </c>
      <c r="K5407" s="4">
        <v>49.68</v>
      </c>
    </row>
    <row r="5408" spans="1:11" x14ac:dyDescent="0.25">
      <c r="A5408" t="s">
        <v>30</v>
      </c>
      <c r="B5408" t="s">
        <v>14</v>
      </c>
      <c r="C5408" t="s">
        <v>11</v>
      </c>
      <c r="D5408" t="s">
        <v>47</v>
      </c>
      <c r="E5408" s="1">
        <v>42726</v>
      </c>
      <c r="F5408" s="1" t="str">
        <f>TEXT(Sales_tbl[[#This Row],[Order Date]],"MMM")</f>
        <v>Dec</v>
      </c>
      <c r="G5408" s="1" t="str">
        <f>TEXT(Sales_tbl[[#This Row],[Order Date]],"YYY")</f>
        <v>2016</v>
      </c>
      <c r="H5408" t="s">
        <v>27</v>
      </c>
      <c r="I5408">
        <v>9</v>
      </c>
      <c r="J5408" s="4">
        <v>53.35</v>
      </c>
      <c r="K5408" s="4">
        <v>480.15000000000003</v>
      </c>
    </row>
    <row r="5409" spans="1:11" x14ac:dyDescent="0.25">
      <c r="A5409" t="s">
        <v>9</v>
      </c>
      <c r="B5409" t="s">
        <v>21</v>
      </c>
      <c r="C5409" t="s">
        <v>11</v>
      </c>
      <c r="D5409" t="s">
        <v>358</v>
      </c>
      <c r="E5409" s="1">
        <v>42726</v>
      </c>
      <c r="F5409" s="1" t="str">
        <f>TEXT(Sales_tbl[[#This Row],[Order Date]],"MMM")</f>
        <v>Dec</v>
      </c>
      <c r="G5409" s="1" t="str">
        <f>TEXT(Sales_tbl[[#This Row],[Order Date]],"YYY")</f>
        <v>2016</v>
      </c>
      <c r="H5409" t="s">
        <v>13</v>
      </c>
      <c r="I5409">
        <v>1</v>
      </c>
      <c r="J5409" s="4">
        <v>12.42</v>
      </c>
      <c r="K5409" s="4">
        <v>12.42</v>
      </c>
    </row>
    <row r="5410" spans="1:11" x14ac:dyDescent="0.25">
      <c r="A5410" t="s">
        <v>16</v>
      </c>
      <c r="B5410" t="s">
        <v>17</v>
      </c>
      <c r="C5410" t="s">
        <v>18</v>
      </c>
      <c r="D5410" t="s">
        <v>49</v>
      </c>
      <c r="E5410" s="1">
        <v>42726</v>
      </c>
      <c r="F5410" s="1" t="str">
        <f>TEXT(Sales_tbl[[#This Row],[Order Date]],"MMM")</f>
        <v>Dec</v>
      </c>
      <c r="G5410" s="1" t="str">
        <f>TEXT(Sales_tbl[[#This Row],[Order Date]],"YYY")</f>
        <v>2016</v>
      </c>
      <c r="H5410" t="s">
        <v>13</v>
      </c>
      <c r="I5410">
        <v>5</v>
      </c>
      <c r="J5410" s="4">
        <v>12.42</v>
      </c>
      <c r="K5410" s="4">
        <v>62.1</v>
      </c>
    </row>
    <row r="5411" spans="1:11" x14ac:dyDescent="0.25">
      <c r="A5411" t="s">
        <v>9</v>
      </c>
      <c r="B5411" t="s">
        <v>21</v>
      </c>
      <c r="C5411" t="s">
        <v>11</v>
      </c>
      <c r="D5411" t="s">
        <v>504</v>
      </c>
      <c r="E5411" s="1">
        <v>42726</v>
      </c>
      <c r="F5411" s="1" t="str">
        <f>TEXT(Sales_tbl[[#This Row],[Order Date]],"MMM")</f>
        <v>Dec</v>
      </c>
      <c r="G5411" s="1" t="str">
        <f>TEXT(Sales_tbl[[#This Row],[Order Date]],"YYY")</f>
        <v>2016</v>
      </c>
      <c r="H5411" t="s">
        <v>13</v>
      </c>
      <c r="I5411">
        <v>9</v>
      </c>
      <c r="J5411" s="4">
        <v>12.42</v>
      </c>
      <c r="K5411" s="4">
        <v>111.78</v>
      </c>
    </row>
    <row r="5412" spans="1:11" x14ac:dyDescent="0.25">
      <c r="A5412" t="s">
        <v>9</v>
      </c>
      <c r="B5412" t="s">
        <v>14</v>
      </c>
      <c r="C5412" t="s">
        <v>11</v>
      </c>
      <c r="D5412" t="s">
        <v>143</v>
      </c>
      <c r="E5412" s="1">
        <v>42726</v>
      </c>
      <c r="F5412" s="1" t="str">
        <f>TEXT(Sales_tbl[[#This Row],[Order Date]],"MMM")</f>
        <v>Dec</v>
      </c>
      <c r="G5412" s="1" t="str">
        <f>TEXT(Sales_tbl[[#This Row],[Order Date]],"YYY")</f>
        <v>2016</v>
      </c>
      <c r="H5412" t="s">
        <v>13</v>
      </c>
      <c r="I5412">
        <v>7</v>
      </c>
      <c r="J5412" s="4">
        <v>12.42</v>
      </c>
      <c r="K5412" s="4">
        <v>86.94</v>
      </c>
    </row>
    <row r="5413" spans="1:11" x14ac:dyDescent="0.25">
      <c r="A5413" t="s">
        <v>9</v>
      </c>
      <c r="B5413" t="s">
        <v>21</v>
      </c>
      <c r="C5413" t="s">
        <v>11</v>
      </c>
      <c r="D5413" t="s">
        <v>171</v>
      </c>
      <c r="E5413" s="1">
        <v>42727</v>
      </c>
      <c r="F5413" s="1" t="str">
        <f>TEXT(Sales_tbl[[#This Row],[Order Date]],"MMM")</f>
        <v>Dec</v>
      </c>
      <c r="G5413" s="1" t="str">
        <f>TEXT(Sales_tbl[[#This Row],[Order Date]],"YYY")</f>
        <v>2016</v>
      </c>
      <c r="H5413" t="s">
        <v>27</v>
      </c>
      <c r="I5413">
        <v>3</v>
      </c>
      <c r="J5413" s="4">
        <v>53.35</v>
      </c>
      <c r="K5413" s="4">
        <v>160.05000000000001</v>
      </c>
    </row>
    <row r="5414" spans="1:11" x14ac:dyDescent="0.25">
      <c r="A5414" t="s">
        <v>25</v>
      </c>
      <c r="B5414" t="s">
        <v>52</v>
      </c>
      <c r="C5414" t="s">
        <v>18</v>
      </c>
      <c r="D5414" t="s">
        <v>365</v>
      </c>
      <c r="E5414" s="1">
        <v>42727</v>
      </c>
      <c r="F5414" s="1" t="str">
        <f>TEXT(Sales_tbl[[#This Row],[Order Date]],"MMM")</f>
        <v>Dec</v>
      </c>
      <c r="G5414" s="1" t="str">
        <f>TEXT(Sales_tbl[[#This Row],[Order Date]],"YYY")</f>
        <v>2016</v>
      </c>
      <c r="H5414" t="s">
        <v>20</v>
      </c>
      <c r="I5414">
        <v>6</v>
      </c>
      <c r="J5414" s="4">
        <v>16.32</v>
      </c>
      <c r="K5414" s="4">
        <v>97.92</v>
      </c>
    </row>
    <row r="5415" spans="1:11" x14ac:dyDescent="0.25">
      <c r="A5415" t="s">
        <v>46</v>
      </c>
      <c r="B5415" t="s">
        <v>10</v>
      </c>
      <c r="C5415" t="s">
        <v>11</v>
      </c>
      <c r="D5415" t="s">
        <v>370</v>
      </c>
      <c r="E5415" s="1">
        <v>42727</v>
      </c>
      <c r="F5415" s="1" t="str">
        <f>TEXT(Sales_tbl[[#This Row],[Order Date]],"MMM")</f>
        <v>Dec</v>
      </c>
      <c r="G5415" s="1" t="str">
        <f>TEXT(Sales_tbl[[#This Row],[Order Date]],"YYY")</f>
        <v>2016</v>
      </c>
      <c r="H5415" t="s">
        <v>27</v>
      </c>
      <c r="I5415">
        <v>5</v>
      </c>
      <c r="J5415" s="4">
        <v>53.35</v>
      </c>
      <c r="K5415" s="4">
        <v>266.75</v>
      </c>
    </row>
    <row r="5416" spans="1:11" x14ac:dyDescent="0.25">
      <c r="A5416" t="s">
        <v>25</v>
      </c>
      <c r="B5416" t="s">
        <v>17</v>
      </c>
      <c r="C5416" t="s">
        <v>18</v>
      </c>
      <c r="D5416" t="s">
        <v>216</v>
      </c>
      <c r="E5416" s="1">
        <v>42727</v>
      </c>
      <c r="F5416" s="1" t="str">
        <f>TEXT(Sales_tbl[[#This Row],[Order Date]],"MMM")</f>
        <v>Dec</v>
      </c>
      <c r="G5416" s="1" t="str">
        <f>TEXT(Sales_tbl[[#This Row],[Order Date]],"YYY")</f>
        <v>2016</v>
      </c>
      <c r="H5416" t="s">
        <v>24</v>
      </c>
      <c r="I5416">
        <v>1</v>
      </c>
      <c r="J5416" s="4">
        <v>17.829999999999998</v>
      </c>
      <c r="K5416" s="4">
        <v>17.829999999999998</v>
      </c>
    </row>
    <row r="5417" spans="1:11" x14ac:dyDescent="0.25">
      <c r="A5417" t="s">
        <v>9</v>
      </c>
      <c r="B5417" t="s">
        <v>10</v>
      </c>
      <c r="C5417" t="s">
        <v>11</v>
      </c>
      <c r="D5417" t="s">
        <v>506</v>
      </c>
      <c r="E5417" s="1">
        <v>42727</v>
      </c>
      <c r="F5417" s="1" t="str">
        <f>TEXT(Sales_tbl[[#This Row],[Order Date]],"MMM")</f>
        <v>Dec</v>
      </c>
      <c r="G5417" s="1" t="str">
        <f>TEXT(Sales_tbl[[#This Row],[Order Date]],"YYY")</f>
        <v>2016</v>
      </c>
      <c r="H5417" t="s">
        <v>24</v>
      </c>
      <c r="I5417">
        <v>4</v>
      </c>
      <c r="J5417" s="4">
        <v>17.829999999999998</v>
      </c>
      <c r="K5417" s="4">
        <v>71.319999999999993</v>
      </c>
    </row>
    <row r="5418" spans="1:11" x14ac:dyDescent="0.25">
      <c r="A5418" t="s">
        <v>9</v>
      </c>
      <c r="B5418" t="s">
        <v>21</v>
      </c>
      <c r="C5418" t="s">
        <v>11</v>
      </c>
      <c r="D5418" t="s">
        <v>291</v>
      </c>
      <c r="E5418" s="1">
        <v>42727</v>
      </c>
      <c r="F5418" s="1" t="str">
        <f>TEXT(Sales_tbl[[#This Row],[Order Date]],"MMM")</f>
        <v>Dec</v>
      </c>
      <c r="G5418" s="1" t="str">
        <f>TEXT(Sales_tbl[[#This Row],[Order Date]],"YYY")</f>
        <v>2016</v>
      </c>
      <c r="H5418" t="s">
        <v>13</v>
      </c>
      <c r="I5418">
        <v>1</v>
      </c>
      <c r="J5418" s="4">
        <v>12.42</v>
      </c>
      <c r="K5418" s="4">
        <v>12.42</v>
      </c>
    </row>
    <row r="5419" spans="1:11" x14ac:dyDescent="0.25">
      <c r="A5419" t="s">
        <v>9</v>
      </c>
      <c r="B5419" t="s">
        <v>21</v>
      </c>
      <c r="C5419" t="s">
        <v>11</v>
      </c>
      <c r="D5419" t="s">
        <v>380</v>
      </c>
      <c r="E5419" s="1">
        <v>42727</v>
      </c>
      <c r="F5419" s="1" t="str">
        <f>TEXT(Sales_tbl[[#This Row],[Order Date]],"MMM")</f>
        <v>Dec</v>
      </c>
      <c r="G5419" s="1" t="str">
        <f>TEXT(Sales_tbl[[#This Row],[Order Date]],"YYY")</f>
        <v>2016</v>
      </c>
      <c r="H5419" t="s">
        <v>27</v>
      </c>
      <c r="I5419">
        <v>10</v>
      </c>
      <c r="J5419" s="4">
        <v>53.35</v>
      </c>
      <c r="K5419" s="4">
        <v>533.5</v>
      </c>
    </row>
    <row r="5420" spans="1:11" x14ac:dyDescent="0.25">
      <c r="A5420" t="s">
        <v>30</v>
      </c>
      <c r="B5420" t="s">
        <v>21</v>
      </c>
      <c r="C5420" t="s">
        <v>11</v>
      </c>
      <c r="D5420" t="s">
        <v>156</v>
      </c>
      <c r="E5420" s="1">
        <v>42727</v>
      </c>
      <c r="F5420" s="1" t="str">
        <f>TEXT(Sales_tbl[[#This Row],[Order Date]],"MMM")</f>
        <v>Dec</v>
      </c>
      <c r="G5420" s="1" t="str">
        <f>TEXT(Sales_tbl[[#This Row],[Order Date]],"YYY")</f>
        <v>2016</v>
      </c>
      <c r="H5420" t="s">
        <v>13</v>
      </c>
      <c r="I5420">
        <v>9</v>
      </c>
      <c r="J5420" s="4">
        <v>12.42</v>
      </c>
      <c r="K5420" s="4">
        <v>111.78</v>
      </c>
    </row>
    <row r="5421" spans="1:11" x14ac:dyDescent="0.25">
      <c r="A5421" t="s">
        <v>16</v>
      </c>
      <c r="B5421" t="s">
        <v>17</v>
      </c>
      <c r="C5421" t="s">
        <v>18</v>
      </c>
      <c r="D5421" t="s">
        <v>401</v>
      </c>
      <c r="E5421" s="1">
        <v>42727</v>
      </c>
      <c r="F5421" s="1" t="str">
        <f>TEXT(Sales_tbl[[#This Row],[Order Date]],"MMM")</f>
        <v>Dec</v>
      </c>
      <c r="G5421" s="1" t="str">
        <f>TEXT(Sales_tbl[[#This Row],[Order Date]],"YYY")</f>
        <v>2016</v>
      </c>
      <c r="H5421" t="s">
        <v>13</v>
      </c>
      <c r="I5421">
        <v>1</v>
      </c>
      <c r="J5421" s="4">
        <v>12.42</v>
      </c>
      <c r="K5421" s="4">
        <v>12.42</v>
      </c>
    </row>
    <row r="5422" spans="1:11" x14ac:dyDescent="0.25">
      <c r="A5422" t="s">
        <v>9</v>
      </c>
      <c r="B5422" t="s">
        <v>21</v>
      </c>
      <c r="C5422" t="s">
        <v>11</v>
      </c>
      <c r="D5422" t="s">
        <v>514</v>
      </c>
      <c r="E5422" s="1">
        <v>42727</v>
      </c>
      <c r="F5422" s="1" t="str">
        <f>TEXT(Sales_tbl[[#This Row],[Order Date]],"MMM")</f>
        <v>Dec</v>
      </c>
      <c r="G5422" s="1" t="str">
        <f>TEXT(Sales_tbl[[#This Row],[Order Date]],"YYY")</f>
        <v>2016</v>
      </c>
      <c r="H5422" t="s">
        <v>27</v>
      </c>
      <c r="I5422">
        <v>9</v>
      </c>
      <c r="J5422" s="4">
        <v>53.35</v>
      </c>
      <c r="K5422" s="4">
        <v>480.15000000000003</v>
      </c>
    </row>
    <row r="5423" spans="1:11" x14ac:dyDescent="0.25">
      <c r="A5423" t="s">
        <v>9</v>
      </c>
      <c r="B5423" t="s">
        <v>21</v>
      </c>
      <c r="C5423" t="s">
        <v>11</v>
      </c>
      <c r="D5423" t="s">
        <v>517</v>
      </c>
      <c r="E5423" s="1">
        <v>42727</v>
      </c>
      <c r="F5423" s="1" t="str">
        <f>TEXT(Sales_tbl[[#This Row],[Order Date]],"MMM")</f>
        <v>Dec</v>
      </c>
      <c r="G5423" s="1" t="str">
        <f>TEXT(Sales_tbl[[#This Row],[Order Date]],"YYY")</f>
        <v>2016</v>
      </c>
      <c r="H5423" t="s">
        <v>24</v>
      </c>
      <c r="I5423">
        <v>10</v>
      </c>
      <c r="J5423" s="4">
        <v>17.829999999999998</v>
      </c>
      <c r="K5423" s="4">
        <v>178.29999999999998</v>
      </c>
    </row>
    <row r="5424" spans="1:11" x14ac:dyDescent="0.25">
      <c r="A5424" t="s">
        <v>9</v>
      </c>
      <c r="B5424" t="s">
        <v>21</v>
      </c>
      <c r="C5424" t="s">
        <v>11</v>
      </c>
      <c r="D5424" t="s">
        <v>359</v>
      </c>
      <c r="E5424" s="1">
        <v>42727</v>
      </c>
      <c r="F5424" s="1" t="str">
        <f>TEXT(Sales_tbl[[#This Row],[Order Date]],"MMM")</f>
        <v>Dec</v>
      </c>
      <c r="G5424" s="1" t="str">
        <f>TEXT(Sales_tbl[[#This Row],[Order Date]],"YYY")</f>
        <v>2016</v>
      </c>
      <c r="H5424" t="s">
        <v>27</v>
      </c>
      <c r="I5424">
        <v>3</v>
      </c>
      <c r="J5424" s="4">
        <v>53.35</v>
      </c>
      <c r="K5424" s="4">
        <v>160.05000000000001</v>
      </c>
    </row>
    <row r="5425" spans="1:11" x14ac:dyDescent="0.25">
      <c r="A5425" t="s">
        <v>9</v>
      </c>
      <c r="B5425" t="s">
        <v>10</v>
      </c>
      <c r="C5425" t="s">
        <v>11</v>
      </c>
      <c r="D5425" t="s">
        <v>537</v>
      </c>
      <c r="E5425" s="1">
        <v>42727</v>
      </c>
      <c r="F5425" s="1" t="str">
        <f>TEXT(Sales_tbl[[#This Row],[Order Date]],"MMM")</f>
        <v>Dec</v>
      </c>
      <c r="G5425" s="1" t="str">
        <f>TEXT(Sales_tbl[[#This Row],[Order Date]],"YYY")</f>
        <v>2016</v>
      </c>
      <c r="H5425" t="s">
        <v>24</v>
      </c>
      <c r="I5425">
        <v>9</v>
      </c>
      <c r="J5425" s="4">
        <v>17.829999999999998</v>
      </c>
      <c r="K5425" s="4">
        <v>160.46999999999997</v>
      </c>
    </row>
    <row r="5426" spans="1:11" x14ac:dyDescent="0.25">
      <c r="A5426" t="s">
        <v>25</v>
      </c>
      <c r="B5426" t="s">
        <v>34</v>
      </c>
      <c r="C5426" t="s">
        <v>18</v>
      </c>
      <c r="D5426" t="s">
        <v>109</v>
      </c>
      <c r="E5426" s="1">
        <v>42727</v>
      </c>
      <c r="F5426" s="1" t="str">
        <f>TEXT(Sales_tbl[[#This Row],[Order Date]],"MMM")</f>
        <v>Dec</v>
      </c>
      <c r="G5426" s="1" t="str">
        <f>TEXT(Sales_tbl[[#This Row],[Order Date]],"YYY")</f>
        <v>2016</v>
      </c>
      <c r="H5426" t="s">
        <v>20</v>
      </c>
      <c r="I5426">
        <v>3</v>
      </c>
      <c r="J5426" s="4">
        <v>16.32</v>
      </c>
      <c r="K5426" s="4">
        <v>48.96</v>
      </c>
    </row>
    <row r="5427" spans="1:11" x14ac:dyDescent="0.25">
      <c r="A5427" t="s">
        <v>25</v>
      </c>
      <c r="B5427" t="s">
        <v>17</v>
      </c>
      <c r="C5427" t="s">
        <v>18</v>
      </c>
      <c r="D5427" t="s">
        <v>326</v>
      </c>
      <c r="E5427" s="1">
        <v>42727</v>
      </c>
      <c r="F5427" s="1" t="str">
        <f>TEXT(Sales_tbl[[#This Row],[Order Date]],"MMM")</f>
        <v>Dec</v>
      </c>
      <c r="G5427" s="1" t="str">
        <f>TEXT(Sales_tbl[[#This Row],[Order Date]],"YYY")</f>
        <v>2016</v>
      </c>
      <c r="H5427" t="s">
        <v>13</v>
      </c>
      <c r="I5427">
        <v>7</v>
      </c>
      <c r="J5427" s="4">
        <v>12.42</v>
      </c>
      <c r="K5427" s="4">
        <v>86.94</v>
      </c>
    </row>
    <row r="5428" spans="1:11" x14ac:dyDescent="0.25">
      <c r="A5428" t="s">
        <v>9</v>
      </c>
      <c r="B5428" t="s">
        <v>10</v>
      </c>
      <c r="C5428" t="s">
        <v>11</v>
      </c>
      <c r="D5428" t="s">
        <v>91</v>
      </c>
      <c r="E5428" s="1">
        <v>42727</v>
      </c>
      <c r="F5428" s="1" t="str">
        <f>TEXT(Sales_tbl[[#This Row],[Order Date]],"MMM")</f>
        <v>Dec</v>
      </c>
      <c r="G5428" s="1" t="str">
        <f>TEXT(Sales_tbl[[#This Row],[Order Date]],"YYY")</f>
        <v>2016</v>
      </c>
      <c r="H5428" t="s">
        <v>24</v>
      </c>
      <c r="I5428">
        <v>1</v>
      </c>
      <c r="J5428" s="4">
        <v>17.829999999999998</v>
      </c>
      <c r="K5428" s="4">
        <v>17.829999999999998</v>
      </c>
    </row>
    <row r="5429" spans="1:11" x14ac:dyDescent="0.25">
      <c r="A5429" t="s">
        <v>16</v>
      </c>
      <c r="B5429" t="s">
        <v>52</v>
      </c>
      <c r="C5429" t="s">
        <v>18</v>
      </c>
      <c r="D5429" t="s">
        <v>302</v>
      </c>
      <c r="E5429" s="1">
        <v>42727</v>
      </c>
      <c r="F5429" s="1" t="str">
        <f>TEXT(Sales_tbl[[#This Row],[Order Date]],"MMM")</f>
        <v>Dec</v>
      </c>
      <c r="G5429" s="1" t="str">
        <f>TEXT(Sales_tbl[[#This Row],[Order Date]],"YYY")</f>
        <v>2016</v>
      </c>
      <c r="H5429" t="s">
        <v>20</v>
      </c>
      <c r="I5429">
        <v>4</v>
      </c>
      <c r="J5429" s="4">
        <v>16.32</v>
      </c>
      <c r="K5429" s="4">
        <v>65.28</v>
      </c>
    </row>
    <row r="5430" spans="1:11" x14ac:dyDescent="0.25">
      <c r="A5430" t="s">
        <v>9</v>
      </c>
      <c r="B5430" t="s">
        <v>10</v>
      </c>
      <c r="C5430" t="s">
        <v>11</v>
      </c>
      <c r="D5430" t="s">
        <v>170</v>
      </c>
      <c r="E5430" s="1">
        <v>42727</v>
      </c>
      <c r="F5430" s="1" t="str">
        <f>TEXT(Sales_tbl[[#This Row],[Order Date]],"MMM")</f>
        <v>Dec</v>
      </c>
      <c r="G5430" s="1" t="str">
        <f>TEXT(Sales_tbl[[#This Row],[Order Date]],"YYY")</f>
        <v>2016</v>
      </c>
      <c r="H5430" t="s">
        <v>13</v>
      </c>
      <c r="I5430">
        <v>4</v>
      </c>
      <c r="J5430" s="4">
        <v>12.42</v>
      </c>
      <c r="K5430" s="4">
        <v>49.68</v>
      </c>
    </row>
    <row r="5431" spans="1:11" x14ac:dyDescent="0.25">
      <c r="A5431" t="s">
        <v>30</v>
      </c>
      <c r="B5431" t="s">
        <v>10</v>
      </c>
      <c r="C5431" t="s">
        <v>11</v>
      </c>
      <c r="D5431" t="s">
        <v>149</v>
      </c>
      <c r="E5431" s="1">
        <v>42727</v>
      </c>
      <c r="F5431" s="1" t="str">
        <f>TEXT(Sales_tbl[[#This Row],[Order Date]],"MMM")</f>
        <v>Dec</v>
      </c>
      <c r="G5431" s="1" t="str">
        <f>TEXT(Sales_tbl[[#This Row],[Order Date]],"YYY")</f>
        <v>2016</v>
      </c>
      <c r="H5431" t="s">
        <v>13</v>
      </c>
      <c r="I5431">
        <v>3</v>
      </c>
      <c r="J5431" s="4">
        <v>12.42</v>
      </c>
      <c r="K5431" s="4">
        <v>37.26</v>
      </c>
    </row>
    <row r="5432" spans="1:11" x14ac:dyDescent="0.25">
      <c r="A5432" t="s">
        <v>9</v>
      </c>
      <c r="B5432" t="s">
        <v>10</v>
      </c>
      <c r="C5432" t="s">
        <v>11</v>
      </c>
      <c r="D5432" t="s">
        <v>440</v>
      </c>
      <c r="E5432" s="1">
        <v>42727</v>
      </c>
      <c r="F5432" s="1" t="str">
        <f>TEXT(Sales_tbl[[#This Row],[Order Date]],"MMM")</f>
        <v>Dec</v>
      </c>
      <c r="G5432" s="1" t="str">
        <f>TEXT(Sales_tbl[[#This Row],[Order Date]],"YYY")</f>
        <v>2016</v>
      </c>
      <c r="H5432" t="s">
        <v>24</v>
      </c>
      <c r="I5432">
        <v>9</v>
      </c>
      <c r="J5432" s="4">
        <v>17.829999999999998</v>
      </c>
      <c r="K5432" s="4">
        <v>160.46999999999997</v>
      </c>
    </row>
    <row r="5433" spans="1:11" x14ac:dyDescent="0.25">
      <c r="A5433" t="s">
        <v>46</v>
      </c>
      <c r="B5433" t="s">
        <v>14</v>
      </c>
      <c r="C5433" t="s">
        <v>11</v>
      </c>
      <c r="D5433" t="s">
        <v>177</v>
      </c>
      <c r="E5433" s="1">
        <v>42727</v>
      </c>
      <c r="F5433" s="1" t="str">
        <f>TEXT(Sales_tbl[[#This Row],[Order Date]],"MMM")</f>
        <v>Dec</v>
      </c>
      <c r="G5433" s="1" t="str">
        <f>TEXT(Sales_tbl[[#This Row],[Order Date]],"YYY")</f>
        <v>2016</v>
      </c>
      <c r="H5433" t="s">
        <v>24</v>
      </c>
      <c r="I5433">
        <v>7</v>
      </c>
      <c r="J5433" s="4">
        <v>17.829999999999998</v>
      </c>
      <c r="K5433" s="4">
        <v>124.80999999999999</v>
      </c>
    </row>
    <row r="5434" spans="1:11" x14ac:dyDescent="0.25">
      <c r="A5434" t="s">
        <v>9</v>
      </c>
      <c r="B5434" t="s">
        <v>21</v>
      </c>
      <c r="C5434" t="s">
        <v>11</v>
      </c>
      <c r="D5434" t="s">
        <v>358</v>
      </c>
      <c r="E5434" s="1">
        <v>42727</v>
      </c>
      <c r="F5434" s="1" t="str">
        <f>TEXT(Sales_tbl[[#This Row],[Order Date]],"MMM")</f>
        <v>Dec</v>
      </c>
      <c r="G5434" s="1" t="str">
        <f>TEXT(Sales_tbl[[#This Row],[Order Date]],"YYY")</f>
        <v>2016</v>
      </c>
      <c r="H5434" t="s">
        <v>13</v>
      </c>
      <c r="I5434">
        <v>9</v>
      </c>
      <c r="J5434" s="4">
        <v>12.42</v>
      </c>
      <c r="K5434" s="4">
        <v>111.78</v>
      </c>
    </row>
    <row r="5435" spans="1:11" x14ac:dyDescent="0.25">
      <c r="A5435" t="s">
        <v>9</v>
      </c>
      <c r="B5435" t="s">
        <v>10</v>
      </c>
      <c r="C5435" t="s">
        <v>11</v>
      </c>
      <c r="D5435" t="s">
        <v>258</v>
      </c>
      <c r="E5435" s="1">
        <v>42727</v>
      </c>
      <c r="F5435" s="1" t="str">
        <f>TEXT(Sales_tbl[[#This Row],[Order Date]],"MMM")</f>
        <v>Dec</v>
      </c>
      <c r="G5435" s="1" t="str">
        <f>TEXT(Sales_tbl[[#This Row],[Order Date]],"YYY")</f>
        <v>2016</v>
      </c>
      <c r="H5435" t="s">
        <v>13</v>
      </c>
      <c r="I5435">
        <v>2</v>
      </c>
      <c r="J5435" s="4">
        <v>12.42</v>
      </c>
      <c r="K5435" s="4">
        <v>24.84</v>
      </c>
    </row>
    <row r="5436" spans="1:11" x14ac:dyDescent="0.25">
      <c r="A5436" t="s">
        <v>16</v>
      </c>
      <c r="B5436" t="s">
        <v>52</v>
      </c>
      <c r="C5436" t="s">
        <v>18</v>
      </c>
      <c r="D5436" t="s">
        <v>56</v>
      </c>
      <c r="E5436" s="1">
        <v>42727</v>
      </c>
      <c r="F5436" s="1" t="str">
        <f>TEXT(Sales_tbl[[#This Row],[Order Date]],"MMM")</f>
        <v>Dec</v>
      </c>
      <c r="G5436" s="1" t="str">
        <f>TEXT(Sales_tbl[[#This Row],[Order Date]],"YYY")</f>
        <v>2016</v>
      </c>
      <c r="H5436" t="s">
        <v>27</v>
      </c>
      <c r="I5436">
        <v>5</v>
      </c>
      <c r="J5436" s="4">
        <v>53.35</v>
      </c>
      <c r="K5436" s="4">
        <v>266.75</v>
      </c>
    </row>
    <row r="5437" spans="1:11" x14ac:dyDescent="0.25">
      <c r="A5437" t="s">
        <v>16</v>
      </c>
      <c r="B5437" t="s">
        <v>17</v>
      </c>
      <c r="C5437" t="s">
        <v>18</v>
      </c>
      <c r="D5437" t="s">
        <v>125</v>
      </c>
      <c r="E5437" s="1">
        <v>42727</v>
      </c>
      <c r="F5437" s="1" t="str">
        <f>TEXT(Sales_tbl[[#This Row],[Order Date]],"MMM")</f>
        <v>Dec</v>
      </c>
      <c r="G5437" s="1" t="str">
        <f>TEXT(Sales_tbl[[#This Row],[Order Date]],"YYY")</f>
        <v>2016</v>
      </c>
      <c r="H5437" t="s">
        <v>27</v>
      </c>
      <c r="I5437">
        <v>2</v>
      </c>
      <c r="J5437" s="4">
        <v>53.35</v>
      </c>
      <c r="K5437" s="4">
        <v>106.7</v>
      </c>
    </row>
    <row r="5438" spans="1:11" x14ac:dyDescent="0.25">
      <c r="A5438" t="s">
        <v>25</v>
      </c>
      <c r="B5438" t="s">
        <v>52</v>
      </c>
      <c r="C5438" t="s">
        <v>18</v>
      </c>
      <c r="D5438" t="s">
        <v>138</v>
      </c>
      <c r="E5438" s="1">
        <v>42727</v>
      </c>
      <c r="F5438" s="1" t="str">
        <f>TEXT(Sales_tbl[[#This Row],[Order Date]],"MMM")</f>
        <v>Dec</v>
      </c>
      <c r="G5438" s="1" t="str">
        <f>TEXT(Sales_tbl[[#This Row],[Order Date]],"YYY")</f>
        <v>2016</v>
      </c>
      <c r="H5438" t="s">
        <v>24</v>
      </c>
      <c r="I5438">
        <v>1</v>
      </c>
      <c r="J5438" s="4">
        <v>17.829999999999998</v>
      </c>
      <c r="K5438" s="4">
        <v>17.829999999999998</v>
      </c>
    </row>
    <row r="5439" spans="1:11" x14ac:dyDescent="0.25">
      <c r="A5439" t="s">
        <v>9</v>
      </c>
      <c r="B5439" t="s">
        <v>14</v>
      </c>
      <c r="C5439" t="s">
        <v>11</v>
      </c>
      <c r="D5439" t="s">
        <v>449</v>
      </c>
      <c r="E5439" s="1">
        <v>42727</v>
      </c>
      <c r="F5439" s="1" t="str">
        <f>TEXT(Sales_tbl[[#This Row],[Order Date]],"MMM")</f>
        <v>Dec</v>
      </c>
      <c r="G5439" s="1" t="str">
        <f>TEXT(Sales_tbl[[#This Row],[Order Date]],"YYY")</f>
        <v>2016</v>
      </c>
      <c r="H5439" t="s">
        <v>13</v>
      </c>
      <c r="I5439">
        <v>5</v>
      </c>
      <c r="J5439" s="4">
        <v>12.42</v>
      </c>
      <c r="K5439" s="4">
        <v>62.1</v>
      </c>
    </row>
    <row r="5440" spans="1:11" x14ac:dyDescent="0.25">
      <c r="A5440" t="s">
        <v>46</v>
      </c>
      <c r="B5440" t="s">
        <v>10</v>
      </c>
      <c r="C5440" t="s">
        <v>11</v>
      </c>
      <c r="D5440" t="s">
        <v>73</v>
      </c>
      <c r="E5440" s="1">
        <v>42727</v>
      </c>
      <c r="F5440" s="1" t="str">
        <f>TEXT(Sales_tbl[[#This Row],[Order Date]],"MMM")</f>
        <v>Dec</v>
      </c>
      <c r="G5440" s="1" t="str">
        <f>TEXT(Sales_tbl[[#This Row],[Order Date]],"YYY")</f>
        <v>2016</v>
      </c>
      <c r="H5440" t="s">
        <v>13</v>
      </c>
      <c r="I5440">
        <v>3</v>
      </c>
      <c r="J5440" s="4">
        <v>12.42</v>
      </c>
      <c r="K5440" s="4">
        <v>37.26</v>
      </c>
    </row>
    <row r="5441" spans="1:11" x14ac:dyDescent="0.25">
      <c r="A5441" t="s">
        <v>30</v>
      </c>
      <c r="B5441" t="s">
        <v>21</v>
      </c>
      <c r="C5441" t="s">
        <v>11</v>
      </c>
      <c r="D5441" t="s">
        <v>264</v>
      </c>
      <c r="E5441" s="1">
        <v>42727</v>
      </c>
      <c r="F5441" s="1" t="str">
        <f>TEXT(Sales_tbl[[#This Row],[Order Date]],"MMM")</f>
        <v>Dec</v>
      </c>
      <c r="G5441" s="1" t="str">
        <f>TEXT(Sales_tbl[[#This Row],[Order Date]],"YYY")</f>
        <v>2016</v>
      </c>
      <c r="H5441" t="s">
        <v>13</v>
      </c>
      <c r="I5441">
        <v>5</v>
      </c>
      <c r="J5441" s="4">
        <v>12.42</v>
      </c>
      <c r="K5441" s="4">
        <v>62.1</v>
      </c>
    </row>
    <row r="5442" spans="1:11" x14ac:dyDescent="0.25">
      <c r="A5442" t="s">
        <v>9</v>
      </c>
      <c r="B5442" t="s">
        <v>14</v>
      </c>
      <c r="C5442" t="s">
        <v>11</v>
      </c>
      <c r="D5442" t="s">
        <v>215</v>
      </c>
      <c r="E5442" s="1">
        <v>42727</v>
      </c>
      <c r="F5442" s="1" t="str">
        <f>TEXT(Sales_tbl[[#This Row],[Order Date]],"MMM")</f>
        <v>Dec</v>
      </c>
      <c r="G5442" s="1" t="str">
        <f>TEXT(Sales_tbl[[#This Row],[Order Date]],"YYY")</f>
        <v>2016</v>
      </c>
      <c r="H5442" t="s">
        <v>13</v>
      </c>
      <c r="I5442">
        <v>2</v>
      </c>
      <c r="J5442" s="4">
        <v>12.42</v>
      </c>
      <c r="K5442" s="4">
        <v>24.84</v>
      </c>
    </row>
    <row r="5443" spans="1:11" x14ac:dyDescent="0.25">
      <c r="A5443" t="s">
        <v>30</v>
      </c>
      <c r="B5443" t="s">
        <v>14</v>
      </c>
      <c r="C5443" t="s">
        <v>11</v>
      </c>
      <c r="D5443" t="s">
        <v>307</v>
      </c>
      <c r="E5443" s="1">
        <v>42728</v>
      </c>
      <c r="F5443" s="1" t="str">
        <f>TEXT(Sales_tbl[[#This Row],[Order Date]],"MMM")</f>
        <v>Dec</v>
      </c>
      <c r="G5443" s="1" t="str">
        <f>TEXT(Sales_tbl[[#This Row],[Order Date]],"YYY")</f>
        <v>2016</v>
      </c>
      <c r="H5443" t="s">
        <v>20</v>
      </c>
      <c r="I5443">
        <v>5</v>
      </c>
      <c r="J5443" s="4">
        <v>16.32</v>
      </c>
      <c r="K5443" s="4">
        <v>81.599999999999994</v>
      </c>
    </row>
    <row r="5444" spans="1:11" x14ac:dyDescent="0.25">
      <c r="A5444" t="s">
        <v>16</v>
      </c>
      <c r="B5444" t="s">
        <v>17</v>
      </c>
      <c r="C5444" t="s">
        <v>18</v>
      </c>
      <c r="D5444" t="s">
        <v>425</v>
      </c>
      <c r="E5444" s="1">
        <v>42728</v>
      </c>
      <c r="F5444" s="1" t="str">
        <f>TEXT(Sales_tbl[[#This Row],[Order Date]],"MMM")</f>
        <v>Dec</v>
      </c>
      <c r="G5444" s="1" t="str">
        <f>TEXT(Sales_tbl[[#This Row],[Order Date]],"YYY")</f>
        <v>2016</v>
      </c>
      <c r="H5444" t="s">
        <v>20</v>
      </c>
      <c r="I5444">
        <v>4</v>
      </c>
      <c r="J5444" s="4">
        <v>16.32</v>
      </c>
      <c r="K5444" s="4">
        <v>65.28</v>
      </c>
    </row>
    <row r="5445" spans="1:11" x14ac:dyDescent="0.25">
      <c r="A5445" t="s">
        <v>25</v>
      </c>
      <c r="B5445" t="s">
        <v>34</v>
      </c>
      <c r="C5445" t="s">
        <v>18</v>
      </c>
      <c r="D5445" t="s">
        <v>130</v>
      </c>
      <c r="E5445" s="1">
        <v>42728</v>
      </c>
      <c r="F5445" s="1" t="str">
        <f>TEXT(Sales_tbl[[#This Row],[Order Date]],"MMM")</f>
        <v>Dec</v>
      </c>
      <c r="G5445" s="1" t="str">
        <f>TEXT(Sales_tbl[[#This Row],[Order Date]],"YYY")</f>
        <v>2016</v>
      </c>
      <c r="H5445" t="s">
        <v>24</v>
      </c>
      <c r="I5445">
        <v>9</v>
      </c>
      <c r="J5445" s="4">
        <v>17.829999999999998</v>
      </c>
      <c r="K5445" s="4">
        <v>160.46999999999997</v>
      </c>
    </row>
    <row r="5446" spans="1:11" x14ac:dyDescent="0.25">
      <c r="A5446" t="s">
        <v>25</v>
      </c>
      <c r="B5446" t="s">
        <v>34</v>
      </c>
      <c r="C5446" t="s">
        <v>18</v>
      </c>
      <c r="D5446" t="s">
        <v>144</v>
      </c>
      <c r="E5446" s="1">
        <v>42728</v>
      </c>
      <c r="F5446" s="1" t="str">
        <f>TEXT(Sales_tbl[[#This Row],[Order Date]],"MMM")</f>
        <v>Dec</v>
      </c>
      <c r="G5446" s="1" t="str">
        <f>TEXT(Sales_tbl[[#This Row],[Order Date]],"YYY")</f>
        <v>2016</v>
      </c>
      <c r="H5446" t="s">
        <v>13</v>
      </c>
      <c r="I5446">
        <v>7</v>
      </c>
      <c r="J5446" s="4">
        <v>12.42</v>
      </c>
      <c r="K5446" s="4">
        <v>86.94</v>
      </c>
    </row>
    <row r="5447" spans="1:11" x14ac:dyDescent="0.25">
      <c r="A5447" t="s">
        <v>16</v>
      </c>
      <c r="B5447" t="s">
        <v>17</v>
      </c>
      <c r="C5447" t="s">
        <v>18</v>
      </c>
      <c r="D5447" t="s">
        <v>401</v>
      </c>
      <c r="E5447" s="1">
        <v>42728</v>
      </c>
      <c r="F5447" s="1" t="str">
        <f>TEXT(Sales_tbl[[#This Row],[Order Date]],"MMM")</f>
        <v>Dec</v>
      </c>
      <c r="G5447" s="1" t="str">
        <f>TEXT(Sales_tbl[[#This Row],[Order Date]],"YYY")</f>
        <v>2016</v>
      </c>
      <c r="H5447" t="s">
        <v>13</v>
      </c>
      <c r="I5447">
        <v>5</v>
      </c>
      <c r="J5447" s="4">
        <v>12.42</v>
      </c>
      <c r="K5447" s="4">
        <v>62.1</v>
      </c>
    </row>
    <row r="5448" spans="1:11" x14ac:dyDescent="0.25">
      <c r="A5448" t="s">
        <v>9</v>
      </c>
      <c r="B5448" t="s">
        <v>21</v>
      </c>
      <c r="C5448" t="s">
        <v>11</v>
      </c>
      <c r="D5448" t="s">
        <v>269</v>
      </c>
      <c r="E5448" s="1">
        <v>42728</v>
      </c>
      <c r="F5448" s="1" t="str">
        <f>TEXT(Sales_tbl[[#This Row],[Order Date]],"MMM")</f>
        <v>Dec</v>
      </c>
      <c r="G5448" s="1" t="str">
        <f>TEXT(Sales_tbl[[#This Row],[Order Date]],"YYY")</f>
        <v>2016</v>
      </c>
      <c r="H5448" t="s">
        <v>24</v>
      </c>
      <c r="I5448">
        <v>2</v>
      </c>
      <c r="J5448" s="4">
        <v>17.829999999999998</v>
      </c>
      <c r="K5448" s="4">
        <v>35.659999999999997</v>
      </c>
    </row>
    <row r="5449" spans="1:11" x14ac:dyDescent="0.25">
      <c r="A5449" t="s">
        <v>9</v>
      </c>
      <c r="B5449" t="s">
        <v>68</v>
      </c>
      <c r="C5449" t="s">
        <v>11</v>
      </c>
      <c r="D5449" t="s">
        <v>413</v>
      </c>
      <c r="E5449" s="1">
        <v>42728</v>
      </c>
      <c r="F5449" s="1" t="str">
        <f>TEXT(Sales_tbl[[#This Row],[Order Date]],"MMM")</f>
        <v>Dec</v>
      </c>
      <c r="G5449" s="1" t="str">
        <f>TEXT(Sales_tbl[[#This Row],[Order Date]],"YYY")</f>
        <v>2016</v>
      </c>
      <c r="H5449" t="s">
        <v>24</v>
      </c>
      <c r="I5449">
        <v>9</v>
      </c>
      <c r="J5449" s="4">
        <v>17.829999999999998</v>
      </c>
      <c r="K5449" s="4">
        <v>160.46999999999997</v>
      </c>
    </row>
    <row r="5450" spans="1:11" x14ac:dyDescent="0.25">
      <c r="A5450" t="s">
        <v>16</v>
      </c>
      <c r="B5450" t="s">
        <v>17</v>
      </c>
      <c r="C5450" t="s">
        <v>18</v>
      </c>
      <c r="D5450" t="s">
        <v>211</v>
      </c>
      <c r="E5450" s="1">
        <v>42728</v>
      </c>
      <c r="F5450" s="1" t="str">
        <f>TEXT(Sales_tbl[[#This Row],[Order Date]],"MMM")</f>
        <v>Dec</v>
      </c>
      <c r="G5450" s="1" t="str">
        <f>TEXT(Sales_tbl[[#This Row],[Order Date]],"YYY")</f>
        <v>2016</v>
      </c>
      <c r="H5450" t="s">
        <v>13</v>
      </c>
      <c r="I5450">
        <v>9</v>
      </c>
      <c r="J5450" s="4">
        <v>12.42</v>
      </c>
      <c r="K5450" s="4">
        <v>111.78</v>
      </c>
    </row>
    <row r="5451" spans="1:11" x14ac:dyDescent="0.25">
      <c r="A5451" t="s">
        <v>16</v>
      </c>
      <c r="B5451" t="s">
        <v>17</v>
      </c>
      <c r="C5451" t="s">
        <v>18</v>
      </c>
      <c r="D5451" t="s">
        <v>37</v>
      </c>
      <c r="E5451" s="1">
        <v>42728</v>
      </c>
      <c r="F5451" s="1" t="str">
        <f>TEXT(Sales_tbl[[#This Row],[Order Date]],"MMM")</f>
        <v>Dec</v>
      </c>
      <c r="G5451" s="1" t="str">
        <f>TEXT(Sales_tbl[[#This Row],[Order Date]],"YYY")</f>
        <v>2016</v>
      </c>
      <c r="H5451" t="s">
        <v>24</v>
      </c>
      <c r="I5451">
        <v>2</v>
      </c>
      <c r="J5451" s="4">
        <v>17.829999999999998</v>
      </c>
      <c r="K5451" s="4">
        <v>35.659999999999997</v>
      </c>
    </row>
    <row r="5452" spans="1:11" x14ac:dyDescent="0.25">
      <c r="A5452" t="s">
        <v>25</v>
      </c>
      <c r="B5452" t="s">
        <v>34</v>
      </c>
      <c r="C5452" t="s">
        <v>18</v>
      </c>
      <c r="D5452" t="s">
        <v>82</v>
      </c>
      <c r="E5452" s="1">
        <v>42728</v>
      </c>
      <c r="F5452" s="1" t="str">
        <f>TEXT(Sales_tbl[[#This Row],[Order Date]],"MMM")</f>
        <v>Dec</v>
      </c>
      <c r="G5452" s="1" t="str">
        <f>TEXT(Sales_tbl[[#This Row],[Order Date]],"YYY")</f>
        <v>2016</v>
      </c>
      <c r="H5452" t="s">
        <v>20</v>
      </c>
      <c r="I5452">
        <v>1</v>
      </c>
      <c r="J5452" s="4">
        <v>16.32</v>
      </c>
      <c r="K5452" s="4">
        <v>16.32</v>
      </c>
    </row>
    <row r="5453" spans="1:11" x14ac:dyDescent="0.25">
      <c r="A5453" t="s">
        <v>9</v>
      </c>
      <c r="B5453" t="s">
        <v>14</v>
      </c>
      <c r="C5453" t="s">
        <v>11</v>
      </c>
      <c r="D5453" t="s">
        <v>479</v>
      </c>
      <c r="E5453" s="1">
        <v>42728</v>
      </c>
      <c r="F5453" s="1" t="str">
        <f>TEXT(Sales_tbl[[#This Row],[Order Date]],"MMM")</f>
        <v>Dec</v>
      </c>
      <c r="G5453" s="1" t="str">
        <f>TEXT(Sales_tbl[[#This Row],[Order Date]],"YYY")</f>
        <v>2016</v>
      </c>
      <c r="H5453" t="s">
        <v>27</v>
      </c>
      <c r="I5453">
        <v>5</v>
      </c>
      <c r="J5453" s="4">
        <v>53.35</v>
      </c>
      <c r="K5453" s="4">
        <v>266.75</v>
      </c>
    </row>
    <row r="5454" spans="1:11" x14ac:dyDescent="0.25">
      <c r="A5454" t="s">
        <v>9</v>
      </c>
      <c r="B5454" t="s">
        <v>10</v>
      </c>
      <c r="C5454" t="s">
        <v>11</v>
      </c>
      <c r="D5454" t="s">
        <v>193</v>
      </c>
      <c r="E5454" s="1">
        <v>42728</v>
      </c>
      <c r="F5454" s="1" t="str">
        <f>TEXT(Sales_tbl[[#This Row],[Order Date]],"MMM")</f>
        <v>Dec</v>
      </c>
      <c r="G5454" s="1" t="str">
        <f>TEXT(Sales_tbl[[#This Row],[Order Date]],"YYY")</f>
        <v>2016</v>
      </c>
      <c r="H5454" t="s">
        <v>13</v>
      </c>
      <c r="I5454">
        <v>7</v>
      </c>
      <c r="J5454" s="4">
        <v>12.42</v>
      </c>
      <c r="K5454" s="4">
        <v>86.94</v>
      </c>
    </row>
    <row r="5455" spans="1:11" x14ac:dyDescent="0.25">
      <c r="A5455" t="s">
        <v>16</v>
      </c>
      <c r="B5455" t="s">
        <v>17</v>
      </c>
      <c r="C5455" t="s">
        <v>18</v>
      </c>
      <c r="D5455" t="s">
        <v>238</v>
      </c>
      <c r="E5455" s="1">
        <v>42728</v>
      </c>
      <c r="F5455" s="1" t="str">
        <f>TEXT(Sales_tbl[[#This Row],[Order Date]],"MMM")</f>
        <v>Dec</v>
      </c>
      <c r="G5455" s="1" t="str">
        <f>TEXT(Sales_tbl[[#This Row],[Order Date]],"YYY")</f>
        <v>2016</v>
      </c>
      <c r="H5455" t="s">
        <v>13</v>
      </c>
      <c r="I5455">
        <v>8</v>
      </c>
      <c r="J5455" s="4">
        <v>12.42</v>
      </c>
      <c r="K5455" s="4">
        <v>99.36</v>
      </c>
    </row>
    <row r="5456" spans="1:11" x14ac:dyDescent="0.25">
      <c r="A5456" t="s">
        <v>9</v>
      </c>
      <c r="B5456" t="s">
        <v>10</v>
      </c>
      <c r="C5456" t="s">
        <v>11</v>
      </c>
      <c r="D5456" t="s">
        <v>149</v>
      </c>
      <c r="E5456" s="1">
        <v>42728</v>
      </c>
      <c r="F5456" s="1" t="str">
        <f>TEXT(Sales_tbl[[#This Row],[Order Date]],"MMM")</f>
        <v>Dec</v>
      </c>
      <c r="G5456" s="1" t="str">
        <f>TEXT(Sales_tbl[[#This Row],[Order Date]],"YYY")</f>
        <v>2016</v>
      </c>
      <c r="H5456" t="s">
        <v>13</v>
      </c>
      <c r="I5456">
        <v>10</v>
      </c>
      <c r="J5456" s="4">
        <v>12.42</v>
      </c>
      <c r="K5456" s="4">
        <v>124.2</v>
      </c>
    </row>
    <row r="5457" spans="1:11" x14ac:dyDescent="0.25">
      <c r="A5457" t="s">
        <v>46</v>
      </c>
      <c r="B5457" t="s">
        <v>14</v>
      </c>
      <c r="C5457" t="s">
        <v>11</v>
      </c>
      <c r="D5457" t="s">
        <v>185</v>
      </c>
      <c r="E5457" s="1">
        <v>42728</v>
      </c>
      <c r="F5457" s="1" t="str">
        <f>TEXT(Sales_tbl[[#This Row],[Order Date]],"MMM")</f>
        <v>Dec</v>
      </c>
      <c r="G5457" s="1" t="str">
        <f>TEXT(Sales_tbl[[#This Row],[Order Date]],"YYY")</f>
        <v>2016</v>
      </c>
      <c r="H5457" t="s">
        <v>27</v>
      </c>
      <c r="I5457">
        <v>3</v>
      </c>
      <c r="J5457" s="4">
        <v>53.35</v>
      </c>
      <c r="K5457" s="4">
        <v>160.05000000000001</v>
      </c>
    </row>
    <row r="5458" spans="1:11" x14ac:dyDescent="0.25">
      <c r="A5458" t="s">
        <v>25</v>
      </c>
      <c r="B5458" t="s">
        <v>17</v>
      </c>
      <c r="C5458" t="s">
        <v>18</v>
      </c>
      <c r="D5458" t="s">
        <v>158</v>
      </c>
      <c r="E5458" s="1">
        <v>42728</v>
      </c>
      <c r="F5458" s="1" t="str">
        <f>TEXT(Sales_tbl[[#This Row],[Order Date]],"MMM")</f>
        <v>Dec</v>
      </c>
      <c r="G5458" s="1" t="str">
        <f>TEXT(Sales_tbl[[#This Row],[Order Date]],"YYY")</f>
        <v>2016</v>
      </c>
      <c r="H5458" t="s">
        <v>13</v>
      </c>
      <c r="I5458">
        <v>8</v>
      </c>
      <c r="J5458" s="4">
        <v>12.42</v>
      </c>
      <c r="K5458" s="4">
        <v>99.36</v>
      </c>
    </row>
    <row r="5459" spans="1:11" x14ac:dyDescent="0.25">
      <c r="A5459" t="s">
        <v>9</v>
      </c>
      <c r="B5459" t="s">
        <v>14</v>
      </c>
      <c r="C5459" t="s">
        <v>11</v>
      </c>
      <c r="D5459" t="s">
        <v>28</v>
      </c>
      <c r="E5459" s="1">
        <v>42728</v>
      </c>
      <c r="F5459" s="1" t="str">
        <f>TEXT(Sales_tbl[[#This Row],[Order Date]],"MMM")</f>
        <v>Dec</v>
      </c>
      <c r="G5459" s="1" t="str">
        <f>TEXT(Sales_tbl[[#This Row],[Order Date]],"YYY")</f>
        <v>2016</v>
      </c>
      <c r="H5459" t="s">
        <v>13</v>
      </c>
      <c r="I5459">
        <v>10</v>
      </c>
      <c r="J5459" s="4">
        <v>12.42</v>
      </c>
      <c r="K5459" s="4">
        <v>124.2</v>
      </c>
    </row>
    <row r="5460" spans="1:11" x14ac:dyDescent="0.25">
      <c r="A5460" t="s">
        <v>16</v>
      </c>
      <c r="B5460" t="s">
        <v>34</v>
      </c>
      <c r="C5460" t="s">
        <v>18</v>
      </c>
      <c r="D5460" t="s">
        <v>267</v>
      </c>
      <c r="E5460" s="1">
        <v>42728</v>
      </c>
      <c r="F5460" s="1" t="str">
        <f>TEXT(Sales_tbl[[#This Row],[Order Date]],"MMM")</f>
        <v>Dec</v>
      </c>
      <c r="G5460" s="1" t="str">
        <f>TEXT(Sales_tbl[[#This Row],[Order Date]],"YYY")</f>
        <v>2016</v>
      </c>
      <c r="H5460" t="s">
        <v>27</v>
      </c>
      <c r="I5460">
        <v>1</v>
      </c>
      <c r="J5460" s="4">
        <v>53.35</v>
      </c>
      <c r="K5460" s="4">
        <v>53.35</v>
      </c>
    </row>
    <row r="5461" spans="1:11" x14ac:dyDescent="0.25">
      <c r="A5461" t="s">
        <v>25</v>
      </c>
      <c r="B5461" t="s">
        <v>52</v>
      </c>
      <c r="C5461" t="s">
        <v>18</v>
      </c>
      <c r="D5461" t="s">
        <v>118</v>
      </c>
      <c r="E5461" s="1">
        <v>42728</v>
      </c>
      <c r="F5461" s="1" t="str">
        <f>TEXT(Sales_tbl[[#This Row],[Order Date]],"MMM")</f>
        <v>Dec</v>
      </c>
      <c r="G5461" s="1" t="str">
        <f>TEXT(Sales_tbl[[#This Row],[Order Date]],"YYY")</f>
        <v>2016</v>
      </c>
      <c r="H5461" t="s">
        <v>20</v>
      </c>
      <c r="I5461">
        <v>10</v>
      </c>
      <c r="J5461" s="4">
        <v>16.32</v>
      </c>
      <c r="K5461" s="4">
        <v>163.19999999999999</v>
      </c>
    </row>
    <row r="5462" spans="1:11" x14ac:dyDescent="0.25">
      <c r="A5462" t="s">
        <v>9</v>
      </c>
      <c r="B5462" t="s">
        <v>10</v>
      </c>
      <c r="C5462" t="s">
        <v>11</v>
      </c>
      <c r="D5462" t="s">
        <v>182</v>
      </c>
      <c r="E5462" s="1">
        <v>42728</v>
      </c>
      <c r="F5462" s="1" t="str">
        <f>TEXT(Sales_tbl[[#This Row],[Order Date]],"MMM")</f>
        <v>Dec</v>
      </c>
      <c r="G5462" s="1" t="str">
        <f>TEXT(Sales_tbl[[#This Row],[Order Date]],"YYY")</f>
        <v>2016</v>
      </c>
      <c r="H5462" t="s">
        <v>13</v>
      </c>
      <c r="I5462">
        <v>7</v>
      </c>
      <c r="J5462" s="4">
        <v>12.42</v>
      </c>
      <c r="K5462" s="4">
        <v>86.94</v>
      </c>
    </row>
    <row r="5463" spans="1:11" x14ac:dyDescent="0.25">
      <c r="A5463" t="s">
        <v>16</v>
      </c>
      <c r="B5463" t="s">
        <v>34</v>
      </c>
      <c r="C5463" t="s">
        <v>18</v>
      </c>
      <c r="D5463" t="s">
        <v>515</v>
      </c>
      <c r="E5463" s="1">
        <v>42728</v>
      </c>
      <c r="F5463" s="1" t="str">
        <f>TEXT(Sales_tbl[[#This Row],[Order Date]],"MMM")</f>
        <v>Dec</v>
      </c>
      <c r="G5463" s="1" t="str">
        <f>TEXT(Sales_tbl[[#This Row],[Order Date]],"YYY")</f>
        <v>2016</v>
      </c>
      <c r="H5463" t="s">
        <v>13</v>
      </c>
      <c r="I5463">
        <v>4</v>
      </c>
      <c r="J5463" s="4">
        <v>12.42</v>
      </c>
      <c r="K5463" s="4">
        <v>49.68</v>
      </c>
    </row>
    <row r="5464" spans="1:11" x14ac:dyDescent="0.25">
      <c r="A5464" t="s">
        <v>30</v>
      </c>
      <c r="B5464" t="s">
        <v>14</v>
      </c>
      <c r="C5464" t="s">
        <v>11</v>
      </c>
      <c r="D5464" t="s">
        <v>78</v>
      </c>
      <c r="E5464" s="1">
        <v>42728</v>
      </c>
      <c r="F5464" s="1" t="str">
        <f>TEXT(Sales_tbl[[#This Row],[Order Date]],"MMM")</f>
        <v>Dec</v>
      </c>
      <c r="G5464" s="1" t="str">
        <f>TEXT(Sales_tbl[[#This Row],[Order Date]],"YYY")</f>
        <v>2016</v>
      </c>
      <c r="H5464" t="s">
        <v>24</v>
      </c>
      <c r="I5464">
        <v>7</v>
      </c>
      <c r="J5464" s="4">
        <v>17.829999999999998</v>
      </c>
      <c r="K5464" s="4">
        <v>124.80999999999999</v>
      </c>
    </row>
    <row r="5465" spans="1:11" x14ac:dyDescent="0.25">
      <c r="A5465" t="s">
        <v>9</v>
      </c>
      <c r="B5465" t="s">
        <v>21</v>
      </c>
      <c r="C5465" t="s">
        <v>11</v>
      </c>
      <c r="D5465" t="s">
        <v>210</v>
      </c>
      <c r="E5465" s="1">
        <v>42728</v>
      </c>
      <c r="F5465" s="1" t="str">
        <f>TEXT(Sales_tbl[[#This Row],[Order Date]],"MMM")</f>
        <v>Dec</v>
      </c>
      <c r="G5465" s="1" t="str">
        <f>TEXT(Sales_tbl[[#This Row],[Order Date]],"YYY")</f>
        <v>2016</v>
      </c>
      <c r="H5465" t="s">
        <v>13</v>
      </c>
      <c r="I5465">
        <v>7</v>
      </c>
      <c r="J5465" s="4">
        <v>12.42</v>
      </c>
      <c r="K5465" s="4">
        <v>86.94</v>
      </c>
    </row>
    <row r="5466" spans="1:11" x14ac:dyDescent="0.25">
      <c r="A5466" t="s">
        <v>30</v>
      </c>
      <c r="B5466" t="s">
        <v>14</v>
      </c>
      <c r="C5466" t="s">
        <v>11</v>
      </c>
      <c r="D5466" t="s">
        <v>411</v>
      </c>
      <c r="E5466" s="1">
        <v>42728</v>
      </c>
      <c r="F5466" s="1" t="str">
        <f>TEXT(Sales_tbl[[#This Row],[Order Date]],"MMM")</f>
        <v>Dec</v>
      </c>
      <c r="G5466" s="1" t="str">
        <f>TEXT(Sales_tbl[[#This Row],[Order Date]],"YYY")</f>
        <v>2016</v>
      </c>
      <c r="H5466" t="s">
        <v>13</v>
      </c>
      <c r="I5466">
        <v>3</v>
      </c>
      <c r="J5466" s="4">
        <v>12.42</v>
      </c>
      <c r="K5466" s="4">
        <v>37.26</v>
      </c>
    </row>
    <row r="5467" spans="1:11" x14ac:dyDescent="0.25">
      <c r="A5467" t="s">
        <v>46</v>
      </c>
      <c r="B5467" t="s">
        <v>68</v>
      </c>
      <c r="C5467" t="s">
        <v>11</v>
      </c>
      <c r="D5467" t="s">
        <v>490</v>
      </c>
      <c r="E5467" s="1">
        <v>42728</v>
      </c>
      <c r="F5467" s="1" t="str">
        <f>TEXT(Sales_tbl[[#This Row],[Order Date]],"MMM")</f>
        <v>Dec</v>
      </c>
      <c r="G5467" s="1" t="str">
        <f>TEXT(Sales_tbl[[#This Row],[Order Date]],"YYY")</f>
        <v>2016</v>
      </c>
      <c r="H5467" t="s">
        <v>13</v>
      </c>
      <c r="I5467">
        <v>9</v>
      </c>
      <c r="J5467" s="4">
        <v>12.42</v>
      </c>
      <c r="K5467" s="4">
        <v>111.78</v>
      </c>
    </row>
    <row r="5468" spans="1:11" x14ac:dyDescent="0.25">
      <c r="A5468" t="s">
        <v>25</v>
      </c>
      <c r="B5468" t="s">
        <v>34</v>
      </c>
      <c r="C5468" t="s">
        <v>18</v>
      </c>
      <c r="D5468" t="s">
        <v>467</v>
      </c>
      <c r="E5468" s="1">
        <v>42728</v>
      </c>
      <c r="F5468" s="1" t="str">
        <f>TEXT(Sales_tbl[[#This Row],[Order Date]],"MMM")</f>
        <v>Dec</v>
      </c>
      <c r="G5468" s="1" t="str">
        <f>TEXT(Sales_tbl[[#This Row],[Order Date]],"YYY")</f>
        <v>2016</v>
      </c>
      <c r="H5468" t="s">
        <v>24</v>
      </c>
      <c r="I5468">
        <v>10</v>
      </c>
      <c r="J5468" s="4">
        <v>17.829999999999998</v>
      </c>
      <c r="K5468" s="4">
        <v>178.29999999999998</v>
      </c>
    </row>
    <row r="5469" spans="1:11" x14ac:dyDescent="0.25">
      <c r="A5469" t="s">
        <v>9</v>
      </c>
      <c r="B5469" t="s">
        <v>14</v>
      </c>
      <c r="C5469" t="s">
        <v>11</v>
      </c>
      <c r="D5469" t="s">
        <v>405</v>
      </c>
      <c r="E5469" s="1">
        <v>42728</v>
      </c>
      <c r="F5469" s="1" t="str">
        <f>TEXT(Sales_tbl[[#This Row],[Order Date]],"MMM")</f>
        <v>Dec</v>
      </c>
      <c r="G5469" s="1" t="str">
        <f>TEXT(Sales_tbl[[#This Row],[Order Date]],"YYY")</f>
        <v>2016</v>
      </c>
      <c r="H5469" t="s">
        <v>13</v>
      </c>
      <c r="I5469">
        <v>9</v>
      </c>
      <c r="J5469" s="4">
        <v>12.42</v>
      </c>
      <c r="K5469" s="4">
        <v>111.78</v>
      </c>
    </row>
    <row r="5470" spans="1:11" x14ac:dyDescent="0.25">
      <c r="A5470" t="s">
        <v>9</v>
      </c>
      <c r="B5470" t="s">
        <v>10</v>
      </c>
      <c r="C5470" t="s">
        <v>11</v>
      </c>
      <c r="D5470" t="s">
        <v>527</v>
      </c>
      <c r="E5470" s="1">
        <v>42728</v>
      </c>
      <c r="F5470" s="1" t="str">
        <f>TEXT(Sales_tbl[[#This Row],[Order Date]],"MMM")</f>
        <v>Dec</v>
      </c>
      <c r="G5470" s="1" t="str">
        <f>TEXT(Sales_tbl[[#This Row],[Order Date]],"YYY")</f>
        <v>2016</v>
      </c>
      <c r="H5470" t="s">
        <v>24</v>
      </c>
      <c r="I5470">
        <v>6</v>
      </c>
      <c r="J5470" s="4">
        <v>17.829999999999998</v>
      </c>
      <c r="K5470" s="4">
        <v>106.97999999999999</v>
      </c>
    </row>
    <row r="5471" spans="1:11" x14ac:dyDescent="0.25">
      <c r="A5471" t="s">
        <v>9</v>
      </c>
      <c r="B5471" t="s">
        <v>21</v>
      </c>
      <c r="C5471" t="s">
        <v>11</v>
      </c>
      <c r="D5471" t="s">
        <v>378</v>
      </c>
      <c r="E5471" s="1">
        <v>42728</v>
      </c>
      <c r="F5471" s="1" t="str">
        <f>TEXT(Sales_tbl[[#This Row],[Order Date]],"MMM")</f>
        <v>Dec</v>
      </c>
      <c r="G5471" s="1" t="str">
        <f>TEXT(Sales_tbl[[#This Row],[Order Date]],"YYY")</f>
        <v>2016</v>
      </c>
      <c r="H5471" t="s">
        <v>20</v>
      </c>
      <c r="I5471">
        <v>4</v>
      </c>
      <c r="J5471" s="4">
        <v>16.32</v>
      </c>
      <c r="K5471" s="4">
        <v>65.28</v>
      </c>
    </row>
    <row r="5472" spans="1:11" x14ac:dyDescent="0.25">
      <c r="A5472" t="s">
        <v>25</v>
      </c>
      <c r="B5472" t="s">
        <v>17</v>
      </c>
      <c r="C5472" t="s">
        <v>18</v>
      </c>
      <c r="D5472" t="s">
        <v>230</v>
      </c>
      <c r="E5472" s="1">
        <v>42728</v>
      </c>
      <c r="F5472" s="1" t="str">
        <f>TEXT(Sales_tbl[[#This Row],[Order Date]],"MMM")</f>
        <v>Dec</v>
      </c>
      <c r="G5472" s="1" t="str">
        <f>TEXT(Sales_tbl[[#This Row],[Order Date]],"YYY")</f>
        <v>2016</v>
      </c>
      <c r="H5472" t="s">
        <v>13</v>
      </c>
      <c r="I5472">
        <v>6</v>
      </c>
      <c r="J5472" s="4">
        <v>12.42</v>
      </c>
      <c r="K5472" s="4">
        <v>74.52</v>
      </c>
    </row>
    <row r="5473" spans="1:11" x14ac:dyDescent="0.25">
      <c r="A5473" t="s">
        <v>25</v>
      </c>
      <c r="B5473" t="s">
        <v>17</v>
      </c>
      <c r="C5473" t="s">
        <v>18</v>
      </c>
      <c r="D5473" t="s">
        <v>523</v>
      </c>
      <c r="E5473" s="1">
        <v>42728</v>
      </c>
      <c r="F5473" s="1" t="str">
        <f>TEXT(Sales_tbl[[#This Row],[Order Date]],"MMM")</f>
        <v>Dec</v>
      </c>
      <c r="G5473" s="1" t="str">
        <f>TEXT(Sales_tbl[[#This Row],[Order Date]],"YYY")</f>
        <v>2016</v>
      </c>
      <c r="H5473" t="s">
        <v>20</v>
      </c>
      <c r="I5473">
        <v>8</v>
      </c>
      <c r="J5473" s="4">
        <v>16.32</v>
      </c>
      <c r="K5473" s="4">
        <v>130.56</v>
      </c>
    </row>
    <row r="5474" spans="1:11" x14ac:dyDescent="0.25">
      <c r="A5474" t="s">
        <v>9</v>
      </c>
      <c r="B5474" t="s">
        <v>10</v>
      </c>
      <c r="C5474" t="s">
        <v>11</v>
      </c>
      <c r="D5474" t="s">
        <v>432</v>
      </c>
      <c r="E5474" s="1">
        <v>42728</v>
      </c>
      <c r="F5474" s="1" t="str">
        <f>TEXT(Sales_tbl[[#This Row],[Order Date]],"MMM")</f>
        <v>Dec</v>
      </c>
      <c r="G5474" s="1" t="str">
        <f>TEXT(Sales_tbl[[#This Row],[Order Date]],"YYY")</f>
        <v>2016</v>
      </c>
      <c r="H5474" t="s">
        <v>13</v>
      </c>
      <c r="I5474">
        <v>5</v>
      </c>
      <c r="J5474" s="4">
        <v>12.42</v>
      </c>
      <c r="K5474" s="4">
        <v>62.1</v>
      </c>
    </row>
    <row r="5475" spans="1:11" x14ac:dyDescent="0.25">
      <c r="A5475" t="s">
        <v>25</v>
      </c>
      <c r="B5475" t="s">
        <v>34</v>
      </c>
      <c r="C5475" t="s">
        <v>18</v>
      </c>
      <c r="D5475" t="s">
        <v>169</v>
      </c>
      <c r="E5475" s="1">
        <v>42728</v>
      </c>
      <c r="F5475" s="1" t="str">
        <f>TEXT(Sales_tbl[[#This Row],[Order Date]],"MMM")</f>
        <v>Dec</v>
      </c>
      <c r="G5475" s="1" t="str">
        <f>TEXT(Sales_tbl[[#This Row],[Order Date]],"YYY")</f>
        <v>2016</v>
      </c>
      <c r="H5475" t="s">
        <v>24</v>
      </c>
      <c r="I5475">
        <v>7</v>
      </c>
      <c r="J5475" s="4">
        <v>17.829999999999998</v>
      </c>
      <c r="K5475" s="4">
        <v>124.80999999999999</v>
      </c>
    </row>
    <row r="5476" spans="1:11" x14ac:dyDescent="0.25">
      <c r="A5476" t="s">
        <v>9</v>
      </c>
      <c r="B5476" t="s">
        <v>10</v>
      </c>
      <c r="C5476" t="s">
        <v>11</v>
      </c>
      <c r="D5476" t="s">
        <v>213</v>
      </c>
      <c r="E5476" s="1">
        <v>42728</v>
      </c>
      <c r="F5476" s="1" t="str">
        <f>TEXT(Sales_tbl[[#This Row],[Order Date]],"MMM")</f>
        <v>Dec</v>
      </c>
      <c r="G5476" s="1" t="str">
        <f>TEXT(Sales_tbl[[#This Row],[Order Date]],"YYY")</f>
        <v>2016</v>
      </c>
      <c r="H5476" t="s">
        <v>13</v>
      </c>
      <c r="I5476">
        <v>3</v>
      </c>
      <c r="J5476" s="4">
        <v>12.42</v>
      </c>
      <c r="K5476" s="4">
        <v>37.26</v>
      </c>
    </row>
    <row r="5477" spans="1:11" x14ac:dyDescent="0.25">
      <c r="A5477" t="s">
        <v>9</v>
      </c>
      <c r="B5477" t="s">
        <v>21</v>
      </c>
      <c r="C5477" t="s">
        <v>11</v>
      </c>
      <c r="D5477" t="s">
        <v>64</v>
      </c>
      <c r="E5477" s="1">
        <v>42729</v>
      </c>
      <c r="F5477" s="1" t="str">
        <f>TEXT(Sales_tbl[[#This Row],[Order Date]],"MMM")</f>
        <v>Dec</v>
      </c>
      <c r="G5477" s="1" t="str">
        <f>TEXT(Sales_tbl[[#This Row],[Order Date]],"YYY")</f>
        <v>2016</v>
      </c>
      <c r="H5477" t="s">
        <v>27</v>
      </c>
      <c r="I5477">
        <v>7</v>
      </c>
      <c r="J5477" s="4">
        <v>53.35</v>
      </c>
      <c r="K5477" s="4">
        <v>373.45</v>
      </c>
    </row>
    <row r="5478" spans="1:11" x14ac:dyDescent="0.25">
      <c r="A5478" t="s">
        <v>30</v>
      </c>
      <c r="B5478" t="s">
        <v>10</v>
      </c>
      <c r="C5478" t="s">
        <v>11</v>
      </c>
      <c r="D5478" t="s">
        <v>183</v>
      </c>
      <c r="E5478" s="1">
        <v>42729</v>
      </c>
      <c r="F5478" s="1" t="str">
        <f>TEXT(Sales_tbl[[#This Row],[Order Date]],"MMM")</f>
        <v>Dec</v>
      </c>
      <c r="G5478" s="1" t="str">
        <f>TEXT(Sales_tbl[[#This Row],[Order Date]],"YYY")</f>
        <v>2016</v>
      </c>
      <c r="H5478" t="s">
        <v>20</v>
      </c>
      <c r="I5478">
        <v>10</v>
      </c>
      <c r="J5478" s="4">
        <v>16.32</v>
      </c>
      <c r="K5478" s="4">
        <v>163.19999999999999</v>
      </c>
    </row>
    <row r="5479" spans="1:11" x14ac:dyDescent="0.25">
      <c r="A5479" t="s">
        <v>30</v>
      </c>
      <c r="B5479" t="s">
        <v>68</v>
      </c>
      <c r="C5479" t="s">
        <v>11</v>
      </c>
      <c r="D5479" t="s">
        <v>173</v>
      </c>
      <c r="E5479" s="1">
        <v>42729</v>
      </c>
      <c r="F5479" s="1" t="str">
        <f>TEXT(Sales_tbl[[#This Row],[Order Date]],"MMM")</f>
        <v>Dec</v>
      </c>
      <c r="G5479" s="1" t="str">
        <f>TEXT(Sales_tbl[[#This Row],[Order Date]],"YYY")</f>
        <v>2016</v>
      </c>
      <c r="H5479" t="s">
        <v>20</v>
      </c>
      <c r="I5479">
        <v>1</v>
      </c>
      <c r="J5479" s="4">
        <v>16.32</v>
      </c>
      <c r="K5479" s="4">
        <v>16.32</v>
      </c>
    </row>
    <row r="5480" spans="1:11" x14ac:dyDescent="0.25">
      <c r="A5480" t="s">
        <v>25</v>
      </c>
      <c r="B5480" t="s">
        <v>17</v>
      </c>
      <c r="C5480" t="s">
        <v>18</v>
      </c>
      <c r="D5480" t="s">
        <v>239</v>
      </c>
      <c r="E5480" s="1">
        <v>42729</v>
      </c>
      <c r="F5480" s="1" t="str">
        <f>TEXT(Sales_tbl[[#This Row],[Order Date]],"MMM")</f>
        <v>Dec</v>
      </c>
      <c r="G5480" s="1" t="str">
        <f>TEXT(Sales_tbl[[#This Row],[Order Date]],"YYY")</f>
        <v>2016</v>
      </c>
      <c r="H5480" t="s">
        <v>24</v>
      </c>
      <c r="I5480">
        <v>7</v>
      </c>
      <c r="J5480" s="4">
        <v>17.829999999999998</v>
      </c>
      <c r="K5480" s="4">
        <v>124.80999999999999</v>
      </c>
    </row>
    <row r="5481" spans="1:11" x14ac:dyDescent="0.25">
      <c r="A5481" t="s">
        <v>46</v>
      </c>
      <c r="B5481" t="s">
        <v>14</v>
      </c>
      <c r="C5481" t="s">
        <v>11</v>
      </c>
      <c r="D5481" t="s">
        <v>199</v>
      </c>
      <c r="E5481" s="1">
        <v>42729</v>
      </c>
      <c r="F5481" s="1" t="str">
        <f>TEXT(Sales_tbl[[#This Row],[Order Date]],"MMM")</f>
        <v>Dec</v>
      </c>
      <c r="G5481" s="1" t="str">
        <f>TEXT(Sales_tbl[[#This Row],[Order Date]],"YYY")</f>
        <v>2016</v>
      </c>
      <c r="H5481" t="s">
        <v>13</v>
      </c>
      <c r="I5481">
        <v>4</v>
      </c>
      <c r="J5481" s="4">
        <v>12.42</v>
      </c>
      <c r="K5481" s="4">
        <v>49.68</v>
      </c>
    </row>
    <row r="5482" spans="1:11" x14ac:dyDescent="0.25">
      <c r="A5482" t="s">
        <v>25</v>
      </c>
      <c r="B5482" t="s">
        <v>52</v>
      </c>
      <c r="C5482" t="s">
        <v>18</v>
      </c>
      <c r="D5482" t="s">
        <v>107</v>
      </c>
      <c r="E5482" s="1">
        <v>42729</v>
      </c>
      <c r="F5482" s="1" t="str">
        <f>TEXT(Sales_tbl[[#This Row],[Order Date]],"MMM")</f>
        <v>Dec</v>
      </c>
      <c r="G5482" s="1" t="str">
        <f>TEXT(Sales_tbl[[#This Row],[Order Date]],"YYY")</f>
        <v>2016</v>
      </c>
      <c r="H5482" t="s">
        <v>27</v>
      </c>
      <c r="I5482">
        <v>1</v>
      </c>
      <c r="J5482" s="4">
        <v>53.35</v>
      </c>
      <c r="K5482" s="4">
        <v>53.35</v>
      </c>
    </row>
    <row r="5483" spans="1:11" x14ac:dyDescent="0.25">
      <c r="A5483" t="s">
        <v>9</v>
      </c>
      <c r="B5483" t="s">
        <v>21</v>
      </c>
      <c r="C5483" t="s">
        <v>11</v>
      </c>
      <c r="D5483" t="s">
        <v>327</v>
      </c>
      <c r="E5483" s="1">
        <v>42729</v>
      </c>
      <c r="F5483" s="1" t="str">
        <f>TEXT(Sales_tbl[[#This Row],[Order Date]],"MMM")</f>
        <v>Dec</v>
      </c>
      <c r="G5483" s="1" t="str">
        <f>TEXT(Sales_tbl[[#This Row],[Order Date]],"YYY")</f>
        <v>2016</v>
      </c>
      <c r="H5483" t="s">
        <v>24</v>
      </c>
      <c r="I5483">
        <v>6</v>
      </c>
      <c r="J5483" s="4">
        <v>17.829999999999998</v>
      </c>
      <c r="K5483" s="4">
        <v>106.97999999999999</v>
      </c>
    </row>
    <row r="5484" spans="1:11" x14ac:dyDescent="0.25">
      <c r="A5484" t="s">
        <v>25</v>
      </c>
      <c r="B5484" t="s">
        <v>17</v>
      </c>
      <c r="C5484" t="s">
        <v>18</v>
      </c>
      <c r="D5484" t="s">
        <v>523</v>
      </c>
      <c r="E5484" s="1">
        <v>42729</v>
      </c>
      <c r="F5484" s="1" t="str">
        <f>TEXT(Sales_tbl[[#This Row],[Order Date]],"MMM")</f>
        <v>Dec</v>
      </c>
      <c r="G5484" s="1" t="str">
        <f>TEXT(Sales_tbl[[#This Row],[Order Date]],"YYY")</f>
        <v>2016</v>
      </c>
      <c r="H5484" t="s">
        <v>24</v>
      </c>
      <c r="I5484">
        <v>1</v>
      </c>
      <c r="J5484" s="4">
        <v>17.829999999999998</v>
      </c>
      <c r="K5484" s="4">
        <v>17.829999999999998</v>
      </c>
    </row>
    <row r="5485" spans="1:11" x14ac:dyDescent="0.25">
      <c r="A5485" t="s">
        <v>9</v>
      </c>
      <c r="B5485" t="s">
        <v>10</v>
      </c>
      <c r="C5485" t="s">
        <v>11</v>
      </c>
      <c r="D5485" t="s">
        <v>382</v>
      </c>
      <c r="E5485" s="1">
        <v>42729</v>
      </c>
      <c r="F5485" s="1" t="str">
        <f>TEXT(Sales_tbl[[#This Row],[Order Date]],"MMM")</f>
        <v>Dec</v>
      </c>
      <c r="G5485" s="1" t="str">
        <f>TEXT(Sales_tbl[[#This Row],[Order Date]],"YYY")</f>
        <v>2016</v>
      </c>
      <c r="H5485" t="s">
        <v>13</v>
      </c>
      <c r="I5485">
        <v>6</v>
      </c>
      <c r="J5485" s="4">
        <v>12.42</v>
      </c>
      <c r="K5485" s="4">
        <v>74.52</v>
      </c>
    </row>
    <row r="5486" spans="1:11" x14ac:dyDescent="0.25">
      <c r="A5486" t="s">
        <v>9</v>
      </c>
      <c r="B5486" t="s">
        <v>14</v>
      </c>
      <c r="C5486" t="s">
        <v>11</v>
      </c>
      <c r="D5486" t="s">
        <v>15</v>
      </c>
      <c r="E5486" s="1">
        <v>42729</v>
      </c>
      <c r="F5486" s="1" t="str">
        <f>TEXT(Sales_tbl[[#This Row],[Order Date]],"MMM")</f>
        <v>Dec</v>
      </c>
      <c r="G5486" s="1" t="str">
        <f>TEXT(Sales_tbl[[#This Row],[Order Date]],"YYY")</f>
        <v>2016</v>
      </c>
      <c r="H5486" t="s">
        <v>13</v>
      </c>
      <c r="I5486">
        <v>1</v>
      </c>
      <c r="J5486" s="4">
        <v>12.42</v>
      </c>
      <c r="K5486" s="4">
        <v>12.42</v>
      </c>
    </row>
    <row r="5487" spans="1:11" x14ac:dyDescent="0.25">
      <c r="A5487" t="s">
        <v>30</v>
      </c>
      <c r="B5487" t="s">
        <v>14</v>
      </c>
      <c r="C5487" t="s">
        <v>11</v>
      </c>
      <c r="D5487" t="s">
        <v>333</v>
      </c>
      <c r="E5487" s="1">
        <v>42729</v>
      </c>
      <c r="F5487" s="1" t="str">
        <f>TEXT(Sales_tbl[[#This Row],[Order Date]],"MMM")</f>
        <v>Dec</v>
      </c>
      <c r="G5487" s="1" t="str">
        <f>TEXT(Sales_tbl[[#This Row],[Order Date]],"YYY")</f>
        <v>2016</v>
      </c>
      <c r="H5487" t="s">
        <v>13</v>
      </c>
      <c r="I5487">
        <v>10</v>
      </c>
      <c r="J5487" s="4">
        <v>12.42</v>
      </c>
      <c r="K5487" s="4">
        <v>124.2</v>
      </c>
    </row>
    <row r="5488" spans="1:11" x14ac:dyDescent="0.25">
      <c r="A5488" t="s">
        <v>46</v>
      </c>
      <c r="B5488" t="s">
        <v>10</v>
      </c>
      <c r="C5488" t="s">
        <v>11</v>
      </c>
      <c r="D5488" t="s">
        <v>186</v>
      </c>
      <c r="E5488" s="1">
        <v>42729</v>
      </c>
      <c r="F5488" s="1" t="str">
        <f>TEXT(Sales_tbl[[#This Row],[Order Date]],"MMM")</f>
        <v>Dec</v>
      </c>
      <c r="G5488" s="1" t="str">
        <f>TEXT(Sales_tbl[[#This Row],[Order Date]],"YYY")</f>
        <v>2016</v>
      </c>
      <c r="H5488" t="s">
        <v>13</v>
      </c>
      <c r="I5488">
        <v>6</v>
      </c>
      <c r="J5488" s="4">
        <v>12.42</v>
      </c>
      <c r="K5488" s="4">
        <v>74.52</v>
      </c>
    </row>
    <row r="5489" spans="1:11" x14ac:dyDescent="0.25">
      <c r="A5489" t="s">
        <v>16</v>
      </c>
      <c r="B5489" t="s">
        <v>17</v>
      </c>
      <c r="C5489" t="s">
        <v>18</v>
      </c>
      <c r="D5489" t="s">
        <v>40</v>
      </c>
      <c r="E5489" s="1">
        <v>42729</v>
      </c>
      <c r="F5489" s="1" t="str">
        <f>TEXT(Sales_tbl[[#This Row],[Order Date]],"MMM")</f>
        <v>Dec</v>
      </c>
      <c r="G5489" s="1" t="str">
        <f>TEXT(Sales_tbl[[#This Row],[Order Date]],"YYY")</f>
        <v>2016</v>
      </c>
      <c r="H5489" t="s">
        <v>13</v>
      </c>
      <c r="I5489">
        <v>1</v>
      </c>
      <c r="J5489" s="4">
        <v>12.42</v>
      </c>
      <c r="K5489" s="4">
        <v>12.42</v>
      </c>
    </row>
    <row r="5490" spans="1:11" x14ac:dyDescent="0.25">
      <c r="A5490" t="s">
        <v>30</v>
      </c>
      <c r="B5490" t="s">
        <v>14</v>
      </c>
      <c r="C5490" t="s">
        <v>11</v>
      </c>
      <c r="D5490" t="s">
        <v>215</v>
      </c>
      <c r="E5490" s="1">
        <v>42729</v>
      </c>
      <c r="F5490" s="1" t="str">
        <f>TEXT(Sales_tbl[[#This Row],[Order Date]],"MMM")</f>
        <v>Dec</v>
      </c>
      <c r="G5490" s="1" t="str">
        <f>TEXT(Sales_tbl[[#This Row],[Order Date]],"YYY")</f>
        <v>2016</v>
      </c>
      <c r="H5490" t="s">
        <v>20</v>
      </c>
      <c r="I5490">
        <v>5</v>
      </c>
      <c r="J5490" s="4">
        <v>16.32</v>
      </c>
      <c r="K5490" s="4">
        <v>81.599999999999994</v>
      </c>
    </row>
    <row r="5491" spans="1:11" x14ac:dyDescent="0.25">
      <c r="A5491" t="s">
        <v>9</v>
      </c>
      <c r="B5491" t="s">
        <v>14</v>
      </c>
      <c r="C5491" t="s">
        <v>11</v>
      </c>
      <c r="D5491" t="s">
        <v>252</v>
      </c>
      <c r="E5491" s="1">
        <v>42729</v>
      </c>
      <c r="F5491" s="1" t="str">
        <f>TEXT(Sales_tbl[[#This Row],[Order Date]],"MMM")</f>
        <v>Dec</v>
      </c>
      <c r="G5491" s="1" t="str">
        <f>TEXT(Sales_tbl[[#This Row],[Order Date]],"YYY")</f>
        <v>2016</v>
      </c>
      <c r="H5491" t="s">
        <v>24</v>
      </c>
      <c r="I5491">
        <v>9</v>
      </c>
      <c r="J5491" s="4">
        <v>17.829999999999998</v>
      </c>
      <c r="K5491" s="4">
        <v>160.46999999999997</v>
      </c>
    </row>
    <row r="5492" spans="1:11" x14ac:dyDescent="0.25">
      <c r="A5492" t="s">
        <v>9</v>
      </c>
      <c r="B5492" t="s">
        <v>14</v>
      </c>
      <c r="C5492" t="s">
        <v>11</v>
      </c>
      <c r="D5492" t="s">
        <v>32</v>
      </c>
      <c r="E5492" s="1">
        <v>42729</v>
      </c>
      <c r="F5492" s="1" t="str">
        <f>TEXT(Sales_tbl[[#This Row],[Order Date]],"MMM")</f>
        <v>Dec</v>
      </c>
      <c r="G5492" s="1" t="str">
        <f>TEXT(Sales_tbl[[#This Row],[Order Date]],"YYY")</f>
        <v>2016</v>
      </c>
      <c r="H5492" t="s">
        <v>13</v>
      </c>
      <c r="I5492">
        <v>4</v>
      </c>
      <c r="J5492" s="4">
        <v>12.42</v>
      </c>
      <c r="K5492" s="4">
        <v>49.68</v>
      </c>
    </row>
    <row r="5493" spans="1:11" x14ac:dyDescent="0.25">
      <c r="A5493" t="s">
        <v>25</v>
      </c>
      <c r="B5493" t="s">
        <v>17</v>
      </c>
      <c r="C5493" t="s">
        <v>18</v>
      </c>
      <c r="D5493" t="s">
        <v>262</v>
      </c>
      <c r="E5493" s="1">
        <v>42729</v>
      </c>
      <c r="F5493" s="1" t="str">
        <f>TEXT(Sales_tbl[[#This Row],[Order Date]],"MMM")</f>
        <v>Dec</v>
      </c>
      <c r="G5493" s="1" t="str">
        <f>TEXT(Sales_tbl[[#This Row],[Order Date]],"YYY")</f>
        <v>2016</v>
      </c>
      <c r="H5493" t="s">
        <v>24</v>
      </c>
      <c r="I5493">
        <v>8</v>
      </c>
      <c r="J5493" s="4">
        <v>17.829999999999998</v>
      </c>
      <c r="K5493" s="4">
        <v>142.63999999999999</v>
      </c>
    </row>
    <row r="5494" spans="1:11" x14ac:dyDescent="0.25">
      <c r="A5494" t="s">
        <v>30</v>
      </c>
      <c r="B5494" t="s">
        <v>14</v>
      </c>
      <c r="C5494" t="s">
        <v>11</v>
      </c>
      <c r="D5494" t="s">
        <v>226</v>
      </c>
      <c r="E5494" s="1">
        <v>42729</v>
      </c>
      <c r="F5494" s="1" t="str">
        <f>TEXT(Sales_tbl[[#This Row],[Order Date]],"MMM")</f>
        <v>Dec</v>
      </c>
      <c r="G5494" s="1" t="str">
        <f>TEXT(Sales_tbl[[#This Row],[Order Date]],"YYY")</f>
        <v>2016</v>
      </c>
      <c r="H5494" t="s">
        <v>27</v>
      </c>
      <c r="I5494">
        <v>10</v>
      </c>
      <c r="J5494" s="4">
        <v>53.35</v>
      </c>
      <c r="K5494" s="4">
        <v>533.5</v>
      </c>
    </row>
    <row r="5495" spans="1:11" x14ac:dyDescent="0.25">
      <c r="A5495" t="s">
        <v>9</v>
      </c>
      <c r="B5495" t="s">
        <v>14</v>
      </c>
      <c r="C5495" t="s">
        <v>11</v>
      </c>
      <c r="D5495" t="s">
        <v>416</v>
      </c>
      <c r="E5495" s="1">
        <v>42729</v>
      </c>
      <c r="F5495" s="1" t="str">
        <f>TEXT(Sales_tbl[[#This Row],[Order Date]],"MMM")</f>
        <v>Dec</v>
      </c>
      <c r="G5495" s="1" t="str">
        <f>TEXT(Sales_tbl[[#This Row],[Order Date]],"YYY")</f>
        <v>2016</v>
      </c>
      <c r="H5495" t="s">
        <v>20</v>
      </c>
      <c r="I5495">
        <v>5</v>
      </c>
      <c r="J5495" s="4">
        <v>16.32</v>
      </c>
      <c r="K5495" s="4">
        <v>81.599999999999994</v>
      </c>
    </row>
    <row r="5496" spans="1:11" x14ac:dyDescent="0.25">
      <c r="A5496" t="s">
        <v>9</v>
      </c>
      <c r="B5496" t="s">
        <v>68</v>
      </c>
      <c r="C5496" t="s">
        <v>11</v>
      </c>
      <c r="D5496" t="s">
        <v>385</v>
      </c>
      <c r="E5496" s="1">
        <v>42729</v>
      </c>
      <c r="F5496" s="1" t="str">
        <f>TEXT(Sales_tbl[[#This Row],[Order Date]],"MMM")</f>
        <v>Dec</v>
      </c>
      <c r="G5496" s="1" t="str">
        <f>TEXT(Sales_tbl[[#This Row],[Order Date]],"YYY")</f>
        <v>2016</v>
      </c>
      <c r="H5496" t="s">
        <v>13</v>
      </c>
      <c r="I5496">
        <v>2</v>
      </c>
      <c r="J5496" s="4">
        <v>12.42</v>
      </c>
      <c r="K5496" s="4">
        <v>24.84</v>
      </c>
    </row>
    <row r="5497" spans="1:11" x14ac:dyDescent="0.25">
      <c r="A5497" t="s">
        <v>30</v>
      </c>
      <c r="B5497" t="s">
        <v>10</v>
      </c>
      <c r="C5497" t="s">
        <v>11</v>
      </c>
      <c r="D5497" t="s">
        <v>99</v>
      </c>
      <c r="E5497" s="1">
        <v>42729</v>
      </c>
      <c r="F5497" s="1" t="str">
        <f>TEXT(Sales_tbl[[#This Row],[Order Date]],"MMM")</f>
        <v>Dec</v>
      </c>
      <c r="G5497" s="1" t="str">
        <f>TEXT(Sales_tbl[[#This Row],[Order Date]],"YYY")</f>
        <v>2016</v>
      </c>
      <c r="H5497" t="s">
        <v>13</v>
      </c>
      <c r="I5497">
        <v>3</v>
      </c>
      <c r="J5497" s="4">
        <v>12.42</v>
      </c>
      <c r="K5497" s="4">
        <v>37.26</v>
      </c>
    </row>
    <row r="5498" spans="1:11" x14ac:dyDescent="0.25">
      <c r="A5498" t="s">
        <v>25</v>
      </c>
      <c r="B5498" t="s">
        <v>17</v>
      </c>
      <c r="C5498" t="s">
        <v>18</v>
      </c>
      <c r="D5498" t="s">
        <v>481</v>
      </c>
      <c r="E5498" s="1">
        <v>42729</v>
      </c>
      <c r="F5498" s="1" t="str">
        <f>TEXT(Sales_tbl[[#This Row],[Order Date]],"MMM")</f>
        <v>Dec</v>
      </c>
      <c r="G5498" s="1" t="str">
        <f>TEXT(Sales_tbl[[#This Row],[Order Date]],"YYY")</f>
        <v>2016</v>
      </c>
      <c r="H5498" t="s">
        <v>27</v>
      </c>
      <c r="I5498">
        <v>3</v>
      </c>
      <c r="J5498" s="4">
        <v>53.35</v>
      </c>
      <c r="K5498" s="4">
        <v>160.05000000000001</v>
      </c>
    </row>
    <row r="5499" spans="1:11" x14ac:dyDescent="0.25">
      <c r="A5499" t="s">
        <v>9</v>
      </c>
      <c r="B5499" t="s">
        <v>21</v>
      </c>
      <c r="C5499" t="s">
        <v>11</v>
      </c>
      <c r="D5499" t="s">
        <v>349</v>
      </c>
      <c r="E5499" s="1">
        <v>42729</v>
      </c>
      <c r="F5499" s="1" t="str">
        <f>TEXT(Sales_tbl[[#This Row],[Order Date]],"MMM")</f>
        <v>Dec</v>
      </c>
      <c r="G5499" s="1" t="str">
        <f>TEXT(Sales_tbl[[#This Row],[Order Date]],"YYY")</f>
        <v>2016</v>
      </c>
      <c r="H5499" t="s">
        <v>13</v>
      </c>
      <c r="I5499">
        <v>6</v>
      </c>
      <c r="J5499" s="4">
        <v>12.42</v>
      </c>
      <c r="K5499" s="4">
        <v>74.52</v>
      </c>
    </row>
    <row r="5500" spans="1:11" x14ac:dyDescent="0.25">
      <c r="A5500" t="s">
        <v>16</v>
      </c>
      <c r="B5500" t="s">
        <v>17</v>
      </c>
      <c r="C5500" t="s">
        <v>18</v>
      </c>
      <c r="D5500" t="s">
        <v>501</v>
      </c>
      <c r="E5500" s="1">
        <v>42729</v>
      </c>
      <c r="F5500" s="1" t="str">
        <f>TEXT(Sales_tbl[[#This Row],[Order Date]],"MMM")</f>
        <v>Dec</v>
      </c>
      <c r="G5500" s="1" t="str">
        <f>TEXT(Sales_tbl[[#This Row],[Order Date]],"YYY")</f>
        <v>2016</v>
      </c>
      <c r="H5500" t="s">
        <v>24</v>
      </c>
      <c r="I5500">
        <v>7</v>
      </c>
      <c r="J5500" s="4">
        <v>17.829999999999998</v>
      </c>
      <c r="K5500" s="4">
        <v>124.80999999999999</v>
      </c>
    </row>
    <row r="5501" spans="1:11" x14ac:dyDescent="0.25">
      <c r="A5501" t="s">
        <v>16</v>
      </c>
      <c r="B5501" t="s">
        <v>17</v>
      </c>
      <c r="C5501" t="s">
        <v>18</v>
      </c>
      <c r="D5501" t="s">
        <v>466</v>
      </c>
      <c r="E5501" s="1">
        <v>42729</v>
      </c>
      <c r="F5501" s="1" t="str">
        <f>TEXT(Sales_tbl[[#This Row],[Order Date]],"MMM")</f>
        <v>Dec</v>
      </c>
      <c r="G5501" s="1" t="str">
        <f>TEXT(Sales_tbl[[#This Row],[Order Date]],"YYY")</f>
        <v>2016</v>
      </c>
      <c r="H5501" t="s">
        <v>24</v>
      </c>
      <c r="I5501">
        <v>5</v>
      </c>
      <c r="J5501" s="4">
        <v>17.829999999999998</v>
      </c>
      <c r="K5501" s="4">
        <v>89.149999999999991</v>
      </c>
    </row>
    <row r="5502" spans="1:11" x14ac:dyDescent="0.25">
      <c r="A5502" t="s">
        <v>9</v>
      </c>
      <c r="B5502" t="s">
        <v>10</v>
      </c>
      <c r="C5502" t="s">
        <v>11</v>
      </c>
      <c r="D5502" t="s">
        <v>430</v>
      </c>
      <c r="E5502" s="1">
        <v>42729</v>
      </c>
      <c r="F5502" s="1" t="str">
        <f>TEXT(Sales_tbl[[#This Row],[Order Date]],"MMM")</f>
        <v>Dec</v>
      </c>
      <c r="G5502" s="1" t="str">
        <f>TEXT(Sales_tbl[[#This Row],[Order Date]],"YYY")</f>
        <v>2016</v>
      </c>
      <c r="H5502" t="s">
        <v>13</v>
      </c>
      <c r="I5502">
        <v>5</v>
      </c>
      <c r="J5502" s="4">
        <v>12.42</v>
      </c>
      <c r="K5502" s="4">
        <v>62.1</v>
      </c>
    </row>
    <row r="5503" spans="1:11" x14ac:dyDescent="0.25">
      <c r="A5503" t="s">
        <v>16</v>
      </c>
      <c r="B5503" t="s">
        <v>17</v>
      </c>
      <c r="C5503" t="s">
        <v>18</v>
      </c>
      <c r="D5503" t="s">
        <v>340</v>
      </c>
      <c r="E5503" s="1">
        <v>42729</v>
      </c>
      <c r="F5503" s="1" t="str">
        <f>TEXT(Sales_tbl[[#This Row],[Order Date]],"MMM")</f>
        <v>Dec</v>
      </c>
      <c r="G5503" s="1" t="str">
        <f>TEXT(Sales_tbl[[#This Row],[Order Date]],"YYY")</f>
        <v>2016</v>
      </c>
      <c r="H5503" t="s">
        <v>20</v>
      </c>
      <c r="I5503">
        <v>5</v>
      </c>
      <c r="J5503" s="4">
        <v>16.32</v>
      </c>
      <c r="K5503" s="4">
        <v>81.599999999999994</v>
      </c>
    </row>
    <row r="5504" spans="1:11" x14ac:dyDescent="0.25">
      <c r="A5504" t="s">
        <v>9</v>
      </c>
      <c r="B5504" t="s">
        <v>14</v>
      </c>
      <c r="C5504" t="s">
        <v>11</v>
      </c>
      <c r="D5504" t="s">
        <v>297</v>
      </c>
      <c r="E5504" s="1">
        <v>42729</v>
      </c>
      <c r="F5504" s="1" t="str">
        <f>TEXT(Sales_tbl[[#This Row],[Order Date]],"MMM")</f>
        <v>Dec</v>
      </c>
      <c r="G5504" s="1" t="str">
        <f>TEXT(Sales_tbl[[#This Row],[Order Date]],"YYY")</f>
        <v>2016</v>
      </c>
      <c r="H5504" t="s">
        <v>27</v>
      </c>
      <c r="I5504">
        <v>10</v>
      </c>
      <c r="J5504" s="4">
        <v>53.35</v>
      </c>
      <c r="K5504" s="4">
        <v>533.5</v>
      </c>
    </row>
    <row r="5505" spans="1:11" x14ac:dyDescent="0.25">
      <c r="A5505" t="s">
        <v>25</v>
      </c>
      <c r="B5505" t="s">
        <v>122</v>
      </c>
      <c r="C5505" t="s">
        <v>18</v>
      </c>
      <c r="D5505" t="s">
        <v>492</v>
      </c>
      <c r="E5505" s="1">
        <v>42729</v>
      </c>
      <c r="F5505" s="1" t="str">
        <f>TEXT(Sales_tbl[[#This Row],[Order Date]],"MMM")</f>
        <v>Dec</v>
      </c>
      <c r="G5505" s="1" t="str">
        <f>TEXT(Sales_tbl[[#This Row],[Order Date]],"YYY")</f>
        <v>2016</v>
      </c>
      <c r="H5505" t="s">
        <v>13</v>
      </c>
      <c r="I5505">
        <v>4</v>
      </c>
      <c r="J5505" s="4">
        <v>12.42</v>
      </c>
      <c r="K5505" s="4">
        <v>49.68</v>
      </c>
    </row>
    <row r="5506" spans="1:11" x14ac:dyDescent="0.25">
      <c r="A5506" t="s">
        <v>25</v>
      </c>
      <c r="B5506" t="s">
        <v>52</v>
      </c>
      <c r="C5506" t="s">
        <v>18</v>
      </c>
      <c r="D5506" t="s">
        <v>397</v>
      </c>
      <c r="E5506" s="1">
        <v>42730</v>
      </c>
      <c r="F5506" s="1" t="str">
        <f>TEXT(Sales_tbl[[#This Row],[Order Date]],"MMM")</f>
        <v>Dec</v>
      </c>
      <c r="G5506" s="1" t="str">
        <f>TEXT(Sales_tbl[[#This Row],[Order Date]],"YYY")</f>
        <v>2016</v>
      </c>
      <c r="H5506" t="s">
        <v>24</v>
      </c>
      <c r="I5506">
        <v>3</v>
      </c>
      <c r="J5506" s="4">
        <v>17.829999999999998</v>
      </c>
      <c r="K5506" s="4">
        <v>53.489999999999995</v>
      </c>
    </row>
    <row r="5507" spans="1:11" x14ac:dyDescent="0.25">
      <c r="A5507" t="s">
        <v>25</v>
      </c>
      <c r="B5507" t="s">
        <v>52</v>
      </c>
      <c r="C5507" t="s">
        <v>18</v>
      </c>
      <c r="D5507" t="s">
        <v>319</v>
      </c>
      <c r="E5507" s="1">
        <v>42730</v>
      </c>
      <c r="F5507" s="1" t="str">
        <f>TEXT(Sales_tbl[[#This Row],[Order Date]],"MMM")</f>
        <v>Dec</v>
      </c>
      <c r="G5507" s="1" t="str">
        <f>TEXT(Sales_tbl[[#This Row],[Order Date]],"YYY")</f>
        <v>2016</v>
      </c>
      <c r="H5507" t="s">
        <v>13</v>
      </c>
      <c r="I5507">
        <v>10</v>
      </c>
      <c r="J5507" s="4">
        <v>12.42</v>
      </c>
      <c r="K5507" s="4">
        <v>124.2</v>
      </c>
    </row>
    <row r="5508" spans="1:11" x14ac:dyDescent="0.25">
      <c r="A5508" t="s">
        <v>30</v>
      </c>
      <c r="B5508" t="s">
        <v>68</v>
      </c>
      <c r="C5508" t="s">
        <v>11</v>
      </c>
      <c r="D5508" t="s">
        <v>400</v>
      </c>
      <c r="E5508" s="1">
        <v>42730</v>
      </c>
      <c r="F5508" s="1" t="str">
        <f>TEXT(Sales_tbl[[#This Row],[Order Date]],"MMM")</f>
        <v>Dec</v>
      </c>
      <c r="G5508" s="1" t="str">
        <f>TEXT(Sales_tbl[[#This Row],[Order Date]],"YYY")</f>
        <v>2016</v>
      </c>
      <c r="H5508" t="s">
        <v>24</v>
      </c>
      <c r="I5508">
        <v>6</v>
      </c>
      <c r="J5508" s="4">
        <v>17.829999999999998</v>
      </c>
      <c r="K5508" s="4">
        <v>106.97999999999999</v>
      </c>
    </row>
    <row r="5509" spans="1:11" x14ac:dyDescent="0.25">
      <c r="A5509" t="s">
        <v>9</v>
      </c>
      <c r="B5509" t="s">
        <v>14</v>
      </c>
      <c r="C5509" t="s">
        <v>11</v>
      </c>
      <c r="D5509" t="s">
        <v>520</v>
      </c>
      <c r="E5509" s="1">
        <v>42730</v>
      </c>
      <c r="F5509" s="1" t="str">
        <f>TEXT(Sales_tbl[[#This Row],[Order Date]],"MMM")</f>
        <v>Dec</v>
      </c>
      <c r="G5509" s="1" t="str">
        <f>TEXT(Sales_tbl[[#This Row],[Order Date]],"YYY")</f>
        <v>2016</v>
      </c>
      <c r="H5509" t="s">
        <v>24</v>
      </c>
      <c r="I5509">
        <v>2</v>
      </c>
      <c r="J5509" s="4">
        <v>17.829999999999998</v>
      </c>
      <c r="K5509" s="4">
        <v>35.659999999999997</v>
      </c>
    </row>
    <row r="5510" spans="1:11" x14ac:dyDescent="0.25">
      <c r="A5510" t="s">
        <v>9</v>
      </c>
      <c r="B5510" t="s">
        <v>14</v>
      </c>
      <c r="C5510" t="s">
        <v>11</v>
      </c>
      <c r="D5510" t="s">
        <v>521</v>
      </c>
      <c r="E5510" s="1">
        <v>42730</v>
      </c>
      <c r="F5510" s="1" t="str">
        <f>TEXT(Sales_tbl[[#This Row],[Order Date]],"MMM")</f>
        <v>Dec</v>
      </c>
      <c r="G5510" s="1" t="str">
        <f>TEXT(Sales_tbl[[#This Row],[Order Date]],"YYY")</f>
        <v>2016</v>
      </c>
      <c r="H5510" t="s">
        <v>13</v>
      </c>
      <c r="I5510">
        <v>2</v>
      </c>
      <c r="J5510" s="4">
        <v>12.42</v>
      </c>
      <c r="K5510" s="4">
        <v>24.84</v>
      </c>
    </row>
    <row r="5511" spans="1:11" x14ac:dyDescent="0.25">
      <c r="A5511" t="s">
        <v>9</v>
      </c>
      <c r="B5511" t="s">
        <v>14</v>
      </c>
      <c r="C5511" t="s">
        <v>11</v>
      </c>
      <c r="D5511" t="s">
        <v>417</v>
      </c>
      <c r="E5511" s="1">
        <v>42730</v>
      </c>
      <c r="F5511" s="1" t="str">
        <f>TEXT(Sales_tbl[[#This Row],[Order Date]],"MMM")</f>
        <v>Dec</v>
      </c>
      <c r="G5511" s="1" t="str">
        <f>TEXT(Sales_tbl[[#This Row],[Order Date]],"YYY")</f>
        <v>2016</v>
      </c>
      <c r="H5511" t="s">
        <v>13</v>
      </c>
      <c r="I5511">
        <v>6</v>
      </c>
      <c r="J5511" s="4">
        <v>12.42</v>
      </c>
      <c r="K5511" s="4">
        <v>74.52</v>
      </c>
    </row>
    <row r="5512" spans="1:11" x14ac:dyDescent="0.25">
      <c r="A5512" t="s">
        <v>25</v>
      </c>
      <c r="B5512" t="s">
        <v>52</v>
      </c>
      <c r="C5512" t="s">
        <v>18</v>
      </c>
      <c r="D5512" t="s">
        <v>420</v>
      </c>
      <c r="E5512" s="1">
        <v>42730</v>
      </c>
      <c r="F5512" s="1" t="str">
        <f>TEXT(Sales_tbl[[#This Row],[Order Date]],"MMM")</f>
        <v>Dec</v>
      </c>
      <c r="G5512" s="1" t="str">
        <f>TEXT(Sales_tbl[[#This Row],[Order Date]],"YYY")</f>
        <v>2016</v>
      </c>
      <c r="H5512" t="s">
        <v>27</v>
      </c>
      <c r="I5512">
        <v>3</v>
      </c>
      <c r="J5512" s="4">
        <v>53.35</v>
      </c>
      <c r="K5512" s="4">
        <v>160.05000000000001</v>
      </c>
    </row>
    <row r="5513" spans="1:11" x14ac:dyDescent="0.25">
      <c r="A5513" t="s">
        <v>25</v>
      </c>
      <c r="B5513" t="s">
        <v>17</v>
      </c>
      <c r="C5513" t="s">
        <v>18</v>
      </c>
      <c r="D5513" t="s">
        <v>460</v>
      </c>
      <c r="E5513" s="1">
        <v>42730</v>
      </c>
      <c r="F5513" s="1" t="str">
        <f>TEXT(Sales_tbl[[#This Row],[Order Date]],"MMM")</f>
        <v>Dec</v>
      </c>
      <c r="G5513" s="1" t="str">
        <f>TEXT(Sales_tbl[[#This Row],[Order Date]],"YYY")</f>
        <v>2016</v>
      </c>
      <c r="H5513" t="s">
        <v>24</v>
      </c>
      <c r="I5513">
        <v>8</v>
      </c>
      <c r="J5513" s="4">
        <v>17.829999999999998</v>
      </c>
      <c r="K5513" s="4">
        <v>142.63999999999999</v>
      </c>
    </row>
    <row r="5514" spans="1:11" x14ac:dyDescent="0.25">
      <c r="A5514" t="s">
        <v>9</v>
      </c>
      <c r="B5514" t="s">
        <v>21</v>
      </c>
      <c r="C5514" t="s">
        <v>11</v>
      </c>
      <c r="D5514" t="s">
        <v>271</v>
      </c>
      <c r="E5514" s="1">
        <v>42730</v>
      </c>
      <c r="F5514" s="1" t="str">
        <f>TEXT(Sales_tbl[[#This Row],[Order Date]],"MMM")</f>
        <v>Dec</v>
      </c>
      <c r="G5514" s="1" t="str">
        <f>TEXT(Sales_tbl[[#This Row],[Order Date]],"YYY")</f>
        <v>2016</v>
      </c>
      <c r="H5514" t="s">
        <v>13</v>
      </c>
      <c r="I5514">
        <v>9</v>
      </c>
      <c r="J5514" s="4">
        <v>12.42</v>
      </c>
      <c r="K5514" s="4">
        <v>111.78</v>
      </c>
    </row>
    <row r="5515" spans="1:11" x14ac:dyDescent="0.25">
      <c r="A5515" t="s">
        <v>9</v>
      </c>
      <c r="B5515" t="s">
        <v>21</v>
      </c>
      <c r="C5515" t="s">
        <v>11</v>
      </c>
      <c r="D5515" t="s">
        <v>459</v>
      </c>
      <c r="E5515" s="1">
        <v>42730</v>
      </c>
      <c r="F5515" s="1" t="str">
        <f>TEXT(Sales_tbl[[#This Row],[Order Date]],"MMM")</f>
        <v>Dec</v>
      </c>
      <c r="G5515" s="1" t="str">
        <f>TEXT(Sales_tbl[[#This Row],[Order Date]],"YYY")</f>
        <v>2016</v>
      </c>
      <c r="H5515" t="s">
        <v>27</v>
      </c>
      <c r="I5515">
        <v>9</v>
      </c>
      <c r="J5515" s="4">
        <v>53.35</v>
      </c>
      <c r="K5515" s="4">
        <v>480.15000000000003</v>
      </c>
    </row>
    <row r="5516" spans="1:11" x14ac:dyDescent="0.25">
      <c r="A5516" t="s">
        <v>25</v>
      </c>
      <c r="B5516" t="s">
        <v>52</v>
      </c>
      <c r="C5516" t="s">
        <v>18</v>
      </c>
      <c r="D5516" t="s">
        <v>434</v>
      </c>
      <c r="E5516" s="1">
        <v>42730</v>
      </c>
      <c r="F5516" s="1" t="str">
        <f>TEXT(Sales_tbl[[#This Row],[Order Date]],"MMM")</f>
        <v>Dec</v>
      </c>
      <c r="G5516" s="1" t="str">
        <f>TEXT(Sales_tbl[[#This Row],[Order Date]],"YYY")</f>
        <v>2016</v>
      </c>
      <c r="H5516" t="s">
        <v>24</v>
      </c>
      <c r="I5516">
        <v>7</v>
      </c>
      <c r="J5516" s="4">
        <v>17.829999999999998</v>
      </c>
      <c r="K5516" s="4">
        <v>124.80999999999999</v>
      </c>
    </row>
    <row r="5517" spans="1:11" x14ac:dyDescent="0.25">
      <c r="A5517" t="s">
        <v>9</v>
      </c>
      <c r="B5517" t="s">
        <v>14</v>
      </c>
      <c r="C5517" t="s">
        <v>11</v>
      </c>
      <c r="D5517" t="s">
        <v>184</v>
      </c>
      <c r="E5517" s="1">
        <v>42730</v>
      </c>
      <c r="F5517" s="1" t="str">
        <f>TEXT(Sales_tbl[[#This Row],[Order Date]],"MMM")</f>
        <v>Dec</v>
      </c>
      <c r="G5517" s="1" t="str">
        <f>TEXT(Sales_tbl[[#This Row],[Order Date]],"YYY")</f>
        <v>2016</v>
      </c>
      <c r="H5517" t="s">
        <v>27</v>
      </c>
      <c r="I5517">
        <v>1</v>
      </c>
      <c r="J5517" s="4">
        <v>53.35</v>
      </c>
      <c r="K5517" s="4">
        <v>53.35</v>
      </c>
    </row>
    <row r="5518" spans="1:11" x14ac:dyDescent="0.25">
      <c r="A5518" t="s">
        <v>16</v>
      </c>
      <c r="B5518" t="s">
        <v>52</v>
      </c>
      <c r="C5518" t="s">
        <v>18</v>
      </c>
      <c r="D5518" t="s">
        <v>204</v>
      </c>
      <c r="E5518" s="1">
        <v>42730</v>
      </c>
      <c r="F5518" s="1" t="str">
        <f>TEXT(Sales_tbl[[#This Row],[Order Date]],"MMM")</f>
        <v>Dec</v>
      </c>
      <c r="G5518" s="1" t="str">
        <f>TEXT(Sales_tbl[[#This Row],[Order Date]],"YYY")</f>
        <v>2016</v>
      </c>
      <c r="H5518" t="s">
        <v>27</v>
      </c>
      <c r="I5518">
        <v>6</v>
      </c>
      <c r="J5518" s="4">
        <v>53.35</v>
      </c>
      <c r="K5518" s="4">
        <v>320.10000000000002</v>
      </c>
    </row>
    <row r="5519" spans="1:11" x14ac:dyDescent="0.25">
      <c r="A5519" t="s">
        <v>9</v>
      </c>
      <c r="B5519" t="s">
        <v>14</v>
      </c>
      <c r="C5519" t="s">
        <v>11</v>
      </c>
      <c r="D5519" t="s">
        <v>134</v>
      </c>
      <c r="E5519" s="1">
        <v>42730</v>
      </c>
      <c r="F5519" s="1" t="str">
        <f>TEXT(Sales_tbl[[#This Row],[Order Date]],"MMM")</f>
        <v>Dec</v>
      </c>
      <c r="G5519" s="1" t="str">
        <f>TEXT(Sales_tbl[[#This Row],[Order Date]],"YYY")</f>
        <v>2016</v>
      </c>
      <c r="H5519" t="s">
        <v>20</v>
      </c>
      <c r="I5519">
        <v>1</v>
      </c>
      <c r="J5519" s="4">
        <v>16.32</v>
      </c>
      <c r="K5519" s="4">
        <v>16.32</v>
      </c>
    </row>
    <row r="5520" spans="1:11" x14ac:dyDescent="0.25">
      <c r="A5520" t="s">
        <v>16</v>
      </c>
      <c r="B5520" t="s">
        <v>52</v>
      </c>
      <c r="C5520" t="s">
        <v>18</v>
      </c>
      <c r="D5520" t="s">
        <v>434</v>
      </c>
      <c r="E5520" s="1">
        <v>42730</v>
      </c>
      <c r="F5520" s="1" t="str">
        <f>TEXT(Sales_tbl[[#This Row],[Order Date]],"MMM")</f>
        <v>Dec</v>
      </c>
      <c r="G5520" s="1" t="str">
        <f>TEXT(Sales_tbl[[#This Row],[Order Date]],"YYY")</f>
        <v>2016</v>
      </c>
      <c r="H5520" t="s">
        <v>24</v>
      </c>
      <c r="I5520">
        <v>5</v>
      </c>
      <c r="J5520" s="4">
        <v>17.829999999999998</v>
      </c>
      <c r="K5520" s="4">
        <v>89.149999999999991</v>
      </c>
    </row>
    <row r="5521" spans="1:11" x14ac:dyDescent="0.25">
      <c r="A5521" t="s">
        <v>30</v>
      </c>
      <c r="B5521" t="s">
        <v>21</v>
      </c>
      <c r="C5521" t="s">
        <v>11</v>
      </c>
      <c r="D5521" t="s">
        <v>504</v>
      </c>
      <c r="E5521" s="1">
        <v>42730</v>
      </c>
      <c r="F5521" s="1" t="str">
        <f>TEXT(Sales_tbl[[#This Row],[Order Date]],"MMM")</f>
        <v>Dec</v>
      </c>
      <c r="G5521" s="1" t="str">
        <f>TEXT(Sales_tbl[[#This Row],[Order Date]],"YYY")</f>
        <v>2016</v>
      </c>
      <c r="H5521" t="s">
        <v>13</v>
      </c>
      <c r="I5521">
        <v>6</v>
      </c>
      <c r="J5521" s="4">
        <v>12.42</v>
      </c>
      <c r="K5521" s="4">
        <v>74.52</v>
      </c>
    </row>
    <row r="5522" spans="1:11" x14ac:dyDescent="0.25">
      <c r="A5522" t="s">
        <v>25</v>
      </c>
      <c r="B5522" t="s">
        <v>34</v>
      </c>
      <c r="C5522" t="s">
        <v>18</v>
      </c>
      <c r="D5522" t="s">
        <v>130</v>
      </c>
      <c r="E5522" s="1">
        <v>42730</v>
      </c>
      <c r="F5522" s="1" t="str">
        <f>TEXT(Sales_tbl[[#This Row],[Order Date]],"MMM")</f>
        <v>Dec</v>
      </c>
      <c r="G5522" s="1" t="str">
        <f>TEXT(Sales_tbl[[#This Row],[Order Date]],"YYY")</f>
        <v>2016</v>
      </c>
      <c r="H5522" t="s">
        <v>13</v>
      </c>
      <c r="I5522">
        <v>10</v>
      </c>
      <c r="J5522" s="4">
        <v>12.42</v>
      </c>
      <c r="K5522" s="4">
        <v>124.2</v>
      </c>
    </row>
    <row r="5523" spans="1:11" x14ac:dyDescent="0.25">
      <c r="A5523" t="s">
        <v>25</v>
      </c>
      <c r="B5523" t="s">
        <v>17</v>
      </c>
      <c r="C5523" t="s">
        <v>18</v>
      </c>
      <c r="D5523" t="s">
        <v>347</v>
      </c>
      <c r="E5523" s="1">
        <v>42730</v>
      </c>
      <c r="F5523" s="1" t="str">
        <f>TEXT(Sales_tbl[[#This Row],[Order Date]],"MMM")</f>
        <v>Dec</v>
      </c>
      <c r="G5523" s="1" t="str">
        <f>TEXT(Sales_tbl[[#This Row],[Order Date]],"YYY")</f>
        <v>2016</v>
      </c>
      <c r="H5523" t="s">
        <v>20</v>
      </c>
      <c r="I5523">
        <v>5</v>
      </c>
      <c r="J5523" s="4">
        <v>16.32</v>
      </c>
      <c r="K5523" s="4">
        <v>81.599999999999994</v>
      </c>
    </row>
    <row r="5524" spans="1:11" x14ac:dyDescent="0.25">
      <c r="A5524" t="s">
        <v>46</v>
      </c>
      <c r="B5524" t="s">
        <v>21</v>
      </c>
      <c r="C5524" t="s">
        <v>11</v>
      </c>
      <c r="D5524" t="s">
        <v>156</v>
      </c>
      <c r="E5524" s="1">
        <v>42730</v>
      </c>
      <c r="F5524" s="1" t="str">
        <f>TEXT(Sales_tbl[[#This Row],[Order Date]],"MMM")</f>
        <v>Dec</v>
      </c>
      <c r="G5524" s="1" t="str">
        <f>TEXT(Sales_tbl[[#This Row],[Order Date]],"YYY")</f>
        <v>2016</v>
      </c>
      <c r="H5524" t="s">
        <v>13</v>
      </c>
      <c r="I5524">
        <v>7</v>
      </c>
      <c r="J5524" s="4">
        <v>12.42</v>
      </c>
      <c r="K5524" s="4">
        <v>86.94</v>
      </c>
    </row>
    <row r="5525" spans="1:11" x14ac:dyDescent="0.25">
      <c r="A5525" t="s">
        <v>16</v>
      </c>
      <c r="B5525" t="s">
        <v>34</v>
      </c>
      <c r="C5525" t="s">
        <v>18</v>
      </c>
      <c r="D5525" t="s">
        <v>551</v>
      </c>
      <c r="E5525" s="1">
        <v>42730</v>
      </c>
      <c r="F5525" s="1" t="str">
        <f>TEXT(Sales_tbl[[#This Row],[Order Date]],"MMM")</f>
        <v>Dec</v>
      </c>
      <c r="G5525" s="1" t="str">
        <f>TEXT(Sales_tbl[[#This Row],[Order Date]],"YYY")</f>
        <v>2016</v>
      </c>
      <c r="H5525" t="s">
        <v>20</v>
      </c>
      <c r="I5525">
        <v>4</v>
      </c>
      <c r="J5525" s="4">
        <v>16.32</v>
      </c>
      <c r="K5525" s="4">
        <v>65.28</v>
      </c>
    </row>
    <row r="5526" spans="1:11" x14ac:dyDescent="0.25">
      <c r="A5526" t="s">
        <v>25</v>
      </c>
      <c r="B5526" t="s">
        <v>17</v>
      </c>
      <c r="C5526" t="s">
        <v>18</v>
      </c>
      <c r="D5526" t="s">
        <v>249</v>
      </c>
      <c r="E5526" s="1">
        <v>42730</v>
      </c>
      <c r="F5526" s="1" t="str">
        <f>TEXT(Sales_tbl[[#This Row],[Order Date]],"MMM")</f>
        <v>Dec</v>
      </c>
      <c r="G5526" s="1" t="str">
        <f>TEXT(Sales_tbl[[#This Row],[Order Date]],"YYY")</f>
        <v>2016</v>
      </c>
      <c r="H5526" t="s">
        <v>27</v>
      </c>
      <c r="I5526">
        <v>8</v>
      </c>
      <c r="J5526" s="4">
        <v>53.35</v>
      </c>
      <c r="K5526" s="4">
        <v>426.8</v>
      </c>
    </row>
    <row r="5527" spans="1:11" x14ac:dyDescent="0.25">
      <c r="A5527" t="s">
        <v>46</v>
      </c>
      <c r="B5527" t="s">
        <v>14</v>
      </c>
      <c r="C5527" t="s">
        <v>11</v>
      </c>
      <c r="D5527" t="s">
        <v>306</v>
      </c>
      <c r="E5527" s="1">
        <v>42730</v>
      </c>
      <c r="F5527" s="1" t="str">
        <f>TEXT(Sales_tbl[[#This Row],[Order Date]],"MMM")</f>
        <v>Dec</v>
      </c>
      <c r="G5527" s="1" t="str">
        <f>TEXT(Sales_tbl[[#This Row],[Order Date]],"YYY")</f>
        <v>2016</v>
      </c>
      <c r="H5527" t="s">
        <v>13</v>
      </c>
      <c r="I5527">
        <v>7</v>
      </c>
      <c r="J5527" s="4">
        <v>12.42</v>
      </c>
      <c r="K5527" s="4">
        <v>86.94</v>
      </c>
    </row>
    <row r="5528" spans="1:11" x14ac:dyDescent="0.25">
      <c r="A5528" t="s">
        <v>25</v>
      </c>
      <c r="B5528" t="s">
        <v>122</v>
      </c>
      <c r="C5528" t="s">
        <v>18</v>
      </c>
      <c r="D5528" t="s">
        <v>426</v>
      </c>
      <c r="E5528" s="1">
        <v>42730</v>
      </c>
      <c r="F5528" s="1" t="str">
        <f>TEXT(Sales_tbl[[#This Row],[Order Date]],"MMM")</f>
        <v>Dec</v>
      </c>
      <c r="G5528" s="1" t="str">
        <f>TEXT(Sales_tbl[[#This Row],[Order Date]],"YYY")</f>
        <v>2016</v>
      </c>
      <c r="H5528" t="s">
        <v>20</v>
      </c>
      <c r="I5528">
        <v>9</v>
      </c>
      <c r="J5528" s="4">
        <v>16.32</v>
      </c>
      <c r="K5528" s="4">
        <v>146.88</v>
      </c>
    </row>
    <row r="5529" spans="1:11" x14ac:dyDescent="0.25">
      <c r="A5529" t="s">
        <v>16</v>
      </c>
      <c r="B5529" t="s">
        <v>17</v>
      </c>
      <c r="C5529" t="s">
        <v>18</v>
      </c>
      <c r="D5529" t="s">
        <v>59</v>
      </c>
      <c r="E5529" s="1">
        <v>42730</v>
      </c>
      <c r="F5529" s="1" t="str">
        <f>TEXT(Sales_tbl[[#This Row],[Order Date]],"MMM")</f>
        <v>Dec</v>
      </c>
      <c r="G5529" s="1" t="str">
        <f>TEXT(Sales_tbl[[#This Row],[Order Date]],"YYY")</f>
        <v>2016</v>
      </c>
      <c r="H5529" t="s">
        <v>24</v>
      </c>
      <c r="I5529">
        <v>4</v>
      </c>
      <c r="J5529" s="4">
        <v>17.829999999999998</v>
      </c>
      <c r="K5529" s="4">
        <v>71.319999999999993</v>
      </c>
    </row>
    <row r="5530" spans="1:11" x14ac:dyDescent="0.25">
      <c r="A5530" t="s">
        <v>30</v>
      </c>
      <c r="B5530" t="s">
        <v>68</v>
      </c>
      <c r="C5530" t="s">
        <v>11</v>
      </c>
      <c r="D5530" t="s">
        <v>240</v>
      </c>
      <c r="E5530" s="1">
        <v>42730</v>
      </c>
      <c r="F5530" s="1" t="str">
        <f>TEXT(Sales_tbl[[#This Row],[Order Date]],"MMM")</f>
        <v>Dec</v>
      </c>
      <c r="G5530" s="1" t="str">
        <f>TEXT(Sales_tbl[[#This Row],[Order Date]],"YYY")</f>
        <v>2016</v>
      </c>
      <c r="H5530" t="s">
        <v>20</v>
      </c>
      <c r="I5530">
        <v>2</v>
      </c>
      <c r="J5530" s="4">
        <v>16.32</v>
      </c>
      <c r="K5530" s="4">
        <v>32.64</v>
      </c>
    </row>
    <row r="5531" spans="1:11" x14ac:dyDescent="0.25">
      <c r="A5531" t="s">
        <v>9</v>
      </c>
      <c r="B5531" t="s">
        <v>14</v>
      </c>
      <c r="C5531" t="s">
        <v>11</v>
      </c>
      <c r="D5531" t="s">
        <v>155</v>
      </c>
      <c r="E5531" s="1">
        <v>42730</v>
      </c>
      <c r="F5531" s="1" t="str">
        <f>TEXT(Sales_tbl[[#This Row],[Order Date]],"MMM")</f>
        <v>Dec</v>
      </c>
      <c r="G5531" s="1" t="str">
        <f>TEXT(Sales_tbl[[#This Row],[Order Date]],"YYY")</f>
        <v>2016</v>
      </c>
      <c r="H5531" t="s">
        <v>24</v>
      </c>
      <c r="I5531">
        <v>2</v>
      </c>
      <c r="J5531" s="4">
        <v>17.829999999999998</v>
      </c>
      <c r="K5531" s="4">
        <v>35.659999999999997</v>
      </c>
    </row>
    <row r="5532" spans="1:11" x14ac:dyDescent="0.25">
      <c r="A5532" t="s">
        <v>16</v>
      </c>
      <c r="B5532" t="s">
        <v>34</v>
      </c>
      <c r="C5532" t="s">
        <v>18</v>
      </c>
      <c r="D5532" t="s">
        <v>510</v>
      </c>
      <c r="E5532" s="1">
        <v>42730</v>
      </c>
      <c r="F5532" s="1" t="str">
        <f>TEXT(Sales_tbl[[#This Row],[Order Date]],"MMM")</f>
        <v>Dec</v>
      </c>
      <c r="G5532" s="1" t="str">
        <f>TEXT(Sales_tbl[[#This Row],[Order Date]],"YYY")</f>
        <v>2016</v>
      </c>
      <c r="H5532" t="s">
        <v>13</v>
      </c>
      <c r="I5532">
        <v>6</v>
      </c>
      <c r="J5532" s="4">
        <v>12.42</v>
      </c>
      <c r="K5532" s="4">
        <v>74.52</v>
      </c>
    </row>
    <row r="5533" spans="1:11" x14ac:dyDescent="0.25">
      <c r="A5533" t="s">
        <v>9</v>
      </c>
      <c r="B5533" t="s">
        <v>68</v>
      </c>
      <c r="C5533" t="s">
        <v>11</v>
      </c>
      <c r="D5533" t="s">
        <v>240</v>
      </c>
      <c r="E5533" s="1">
        <v>42730</v>
      </c>
      <c r="F5533" s="1" t="str">
        <f>TEXT(Sales_tbl[[#This Row],[Order Date]],"MMM")</f>
        <v>Dec</v>
      </c>
      <c r="G5533" s="1" t="str">
        <f>TEXT(Sales_tbl[[#This Row],[Order Date]],"YYY")</f>
        <v>2016</v>
      </c>
      <c r="H5533" t="s">
        <v>20</v>
      </c>
      <c r="I5533">
        <v>10</v>
      </c>
      <c r="J5533" s="4">
        <v>16.32</v>
      </c>
      <c r="K5533" s="4">
        <v>163.19999999999999</v>
      </c>
    </row>
    <row r="5534" spans="1:11" x14ac:dyDescent="0.25">
      <c r="A5534" t="s">
        <v>46</v>
      </c>
      <c r="B5534" t="s">
        <v>21</v>
      </c>
      <c r="C5534" t="s">
        <v>11</v>
      </c>
      <c r="D5534" t="s">
        <v>480</v>
      </c>
      <c r="E5534" s="1">
        <v>42730</v>
      </c>
      <c r="F5534" s="1" t="str">
        <f>TEXT(Sales_tbl[[#This Row],[Order Date]],"MMM")</f>
        <v>Dec</v>
      </c>
      <c r="G5534" s="1" t="str">
        <f>TEXT(Sales_tbl[[#This Row],[Order Date]],"YYY")</f>
        <v>2016</v>
      </c>
      <c r="H5534" t="s">
        <v>24</v>
      </c>
      <c r="I5534">
        <v>9</v>
      </c>
      <c r="J5534" s="4">
        <v>17.829999999999998</v>
      </c>
      <c r="K5534" s="4">
        <v>160.46999999999997</v>
      </c>
    </row>
    <row r="5535" spans="1:11" x14ac:dyDescent="0.25">
      <c r="A5535" t="s">
        <v>30</v>
      </c>
      <c r="B5535" t="s">
        <v>14</v>
      </c>
      <c r="C5535" t="s">
        <v>11</v>
      </c>
      <c r="D5535" t="s">
        <v>364</v>
      </c>
      <c r="E5535" s="1">
        <v>42730</v>
      </c>
      <c r="F5535" s="1" t="str">
        <f>TEXT(Sales_tbl[[#This Row],[Order Date]],"MMM")</f>
        <v>Dec</v>
      </c>
      <c r="G5535" s="1" t="str">
        <f>TEXT(Sales_tbl[[#This Row],[Order Date]],"YYY")</f>
        <v>2016</v>
      </c>
      <c r="H5535" t="s">
        <v>13</v>
      </c>
      <c r="I5535">
        <v>4</v>
      </c>
      <c r="J5535" s="4">
        <v>12.42</v>
      </c>
      <c r="K5535" s="4">
        <v>49.68</v>
      </c>
    </row>
    <row r="5536" spans="1:11" x14ac:dyDescent="0.25">
      <c r="A5536" t="s">
        <v>25</v>
      </c>
      <c r="B5536" t="s">
        <v>52</v>
      </c>
      <c r="C5536" t="s">
        <v>18</v>
      </c>
      <c r="D5536" t="s">
        <v>176</v>
      </c>
      <c r="E5536" s="1">
        <v>42730</v>
      </c>
      <c r="F5536" s="1" t="str">
        <f>TEXT(Sales_tbl[[#This Row],[Order Date]],"MMM")</f>
        <v>Dec</v>
      </c>
      <c r="G5536" s="1" t="str">
        <f>TEXT(Sales_tbl[[#This Row],[Order Date]],"YYY")</f>
        <v>2016</v>
      </c>
      <c r="H5536" t="s">
        <v>13</v>
      </c>
      <c r="I5536">
        <v>5</v>
      </c>
      <c r="J5536" s="4">
        <v>12.42</v>
      </c>
      <c r="K5536" s="4">
        <v>62.1</v>
      </c>
    </row>
    <row r="5537" spans="1:11" x14ac:dyDescent="0.25">
      <c r="A5537" t="s">
        <v>16</v>
      </c>
      <c r="B5537" t="s">
        <v>52</v>
      </c>
      <c r="C5537" t="s">
        <v>18</v>
      </c>
      <c r="D5537" t="s">
        <v>547</v>
      </c>
      <c r="E5537" s="1">
        <v>42730</v>
      </c>
      <c r="F5537" s="1" t="str">
        <f>TEXT(Sales_tbl[[#This Row],[Order Date]],"MMM")</f>
        <v>Dec</v>
      </c>
      <c r="G5537" s="1" t="str">
        <f>TEXT(Sales_tbl[[#This Row],[Order Date]],"YYY")</f>
        <v>2016</v>
      </c>
      <c r="H5537" t="s">
        <v>13</v>
      </c>
      <c r="I5537">
        <v>4</v>
      </c>
      <c r="J5537" s="4">
        <v>12.42</v>
      </c>
      <c r="K5537" s="4">
        <v>49.68</v>
      </c>
    </row>
    <row r="5538" spans="1:11" x14ac:dyDescent="0.25">
      <c r="A5538" t="s">
        <v>25</v>
      </c>
      <c r="B5538" t="s">
        <v>34</v>
      </c>
      <c r="C5538" t="s">
        <v>18</v>
      </c>
      <c r="D5538" t="s">
        <v>206</v>
      </c>
      <c r="E5538" s="1">
        <v>42730</v>
      </c>
      <c r="F5538" s="1" t="str">
        <f>TEXT(Sales_tbl[[#This Row],[Order Date]],"MMM")</f>
        <v>Dec</v>
      </c>
      <c r="G5538" s="1" t="str">
        <f>TEXT(Sales_tbl[[#This Row],[Order Date]],"YYY")</f>
        <v>2016</v>
      </c>
      <c r="H5538" t="s">
        <v>13</v>
      </c>
      <c r="I5538">
        <v>4</v>
      </c>
      <c r="J5538" s="4">
        <v>12.42</v>
      </c>
      <c r="K5538" s="4">
        <v>49.68</v>
      </c>
    </row>
    <row r="5539" spans="1:11" x14ac:dyDescent="0.25">
      <c r="A5539" t="s">
        <v>9</v>
      </c>
      <c r="B5539" t="s">
        <v>10</v>
      </c>
      <c r="C5539" t="s">
        <v>11</v>
      </c>
      <c r="D5539" t="s">
        <v>91</v>
      </c>
      <c r="E5539" s="1">
        <v>42731</v>
      </c>
      <c r="F5539" s="1" t="str">
        <f>TEXT(Sales_tbl[[#This Row],[Order Date]],"MMM")</f>
        <v>Dec</v>
      </c>
      <c r="G5539" s="1" t="str">
        <f>TEXT(Sales_tbl[[#This Row],[Order Date]],"YYY")</f>
        <v>2016</v>
      </c>
      <c r="H5539" t="s">
        <v>13</v>
      </c>
      <c r="I5539">
        <v>9</v>
      </c>
      <c r="J5539" s="4">
        <v>12.42</v>
      </c>
      <c r="K5539" s="4">
        <v>111.78</v>
      </c>
    </row>
    <row r="5540" spans="1:11" x14ac:dyDescent="0.25">
      <c r="A5540" t="s">
        <v>25</v>
      </c>
      <c r="B5540" t="s">
        <v>17</v>
      </c>
      <c r="C5540" t="s">
        <v>18</v>
      </c>
      <c r="D5540" t="s">
        <v>341</v>
      </c>
      <c r="E5540" s="1">
        <v>42731</v>
      </c>
      <c r="F5540" s="1" t="str">
        <f>TEXT(Sales_tbl[[#This Row],[Order Date]],"MMM")</f>
        <v>Dec</v>
      </c>
      <c r="G5540" s="1" t="str">
        <f>TEXT(Sales_tbl[[#This Row],[Order Date]],"YYY")</f>
        <v>2016</v>
      </c>
      <c r="H5540" t="s">
        <v>13</v>
      </c>
      <c r="I5540">
        <v>2</v>
      </c>
      <c r="J5540" s="4">
        <v>12.42</v>
      </c>
      <c r="K5540" s="4">
        <v>24.84</v>
      </c>
    </row>
    <row r="5541" spans="1:11" x14ac:dyDescent="0.25">
      <c r="A5541" t="s">
        <v>30</v>
      </c>
      <c r="B5541" t="s">
        <v>10</v>
      </c>
      <c r="C5541" t="s">
        <v>11</v>
      </c>
      <c r="D5541" t="s">
        <v>381</v>
      </c>
      <c r="E5541" s="1">
        <v>42731</v>
      </c>
      <c r="F5541" s="1" t="str">
        <f>TEXT(Sales_tbl[[#This Row],[Order Date]],"MMM")</f>
        <v>Dec</v>
      </c>
      <c r="G5541" s="1" t="str">
        <f>TEXT(Sales_tbl[[#This Row],[Order Date]],"YYY")</f>
        <v>2016</v>
      </c>
      <c r="H5541" t="s">
        <v>13</v>
      </c>
      <c r="I5541">
        <v>10</v>
      </c>
      <c r="J5541" s="4">
        <v>12.42</v>
      </c>
      <c r="K5541" s="4">
        <v>124.2</v>
      </c>
    </row>
    <row r="5542" spans="1:11" x14ac:dyDescent="0.25">
      <c r="A5542" t="s">
        <v>30</v>
      </c>
      <c r="B5542" t="s">
        <v>10</v>
      </c>
      <c r="C5542" t="s">
        <v>11</v>
      </c>
      <c r="D5542" t="s">
        <v>342</v>
      </c>
      <c r="E5542" s="1">
        <v>42731</v>
      </c>
      <c r="F5542" s="1" t="str">
        <f>TEXT(Sales_tbl[[#This Row],[Order Date]],"MMM")</f>
        <v>Dec</v>
      </c>
      <c r="G5542" s="1" t="str">
        <f>TEXT(Sales_tbl[[#This Row],[Order Date]],"YYY")</f>
        <v>2016</v>
      </c>
      <c r="H5542" t="s">
        <v>13</v>
      </c>
      <c r="I5542">
        <v>1</v>
      </c>
      <c r="J5542" s="4">
        <v>12.42</v>
      </c>
      <c r="K5542" s="4">
        <v>12.42</v>
      </c>
    </row>
    <row r="5543" spans="1:11" x14ac:dyDescent="0.25">
      <c r="A5543" t="s">
        <v>25</v>
      </c>
      <c r="B5543" t="s">
        <v>17</v>
      </c>
      <c r="C5543" t="s">
        <v>18</v>
      </c>
      <c r="D5543" t="s">
        <v>197</v>
      </c>
      <c r="E5543" s="1">
        <v>42731</v>
      </c>
      <c r="F5543" s="1" t="str">
        <f>TEXT(Sales_tbl[[#This Row],[Order Date]],"MMM")</f>
        <v>Dec</v>
      </c>
      <c r="G5543" s="1" t="str">
        <f>TEXT(Sales_tbl[[#This Row],[Order Date]],"YYY")</f>
        <v>2016</v>
      </c>
      <c r="H5543" t="s">
        <v>20</v>
      </c>
      <c r="I5543">
        <v>4</v>
      </c>
      <c r="J5543" s="4">
        <v>16.32</v>
      </c>
      <c r="K5543" s="4">
        <v>65.28</v>
      </c>
    </row>
    <row r="5544" spans="1:11" x14ac:dyDescent="0.25">
      <c r="A5544" t="s">
        <v>25</v>
      </c>
      <c r="B5544" t="s">
        <v>52</v>
      </c>
      <c r="C5544" t="s">
        <v>18</v>
      </c>
      <c r="D5544" t="s">
        <v>465</v>
      </c>
      <c r="E5544" s="1">
        <v>42731</v>
      </c>
      <c r="F5544" s="1" t="str">
        <f>TEXT(Sales_tbl[[#This Row],[Order Date]],"MMM")</f>
        <v>Dec</v>
      </c>
      <c r="G5544" s="1" t="str">
        <f>TEXT(Sales_tbl[[#This Row],[Order Date]],"YYY")</f>
        <v>2016</v>
      </c>
      <c r="H5544" t="s">
        <v>13</v>
      </c>
      <c r="I5544">
        <v>2</v>
      </c>
      <c r="J5544" s="4">
        <v>12.42</v>
      </c>
      <c r="K5544" s="4">
        <v>24.84</v>
      </c>
    </row>
    <row r="5545" spans="1:11" x14ac:dyDescent="0.25">
      <c r="A5545" t="s">
        <v>9</v>
      </c>
      <c r="B5545" t="s">
        <v>14</v>
      </c>
      <c r="C5545" t="s">
        <v>11</v>
      </c>
      <c r="D5545" t="s">
        <v>438</v>
      </c>
      <c r="E5545" s="1">
        <v>42731</v>
      </c>
      <c r="F5545" s="1" t="str">
        <f>TEXT(Sales_tbl[[#This Row],[Order Date]],"MMM")</f>
        <v>Dec</v>
      </c>
      <c r="G5545" s="1" t="str">
        <f>TEXT(Sales_tbl[[#This Row],[Order Date]],"YYY")</f>
        <v>2016</v>
      </c>
      <c r="H5545" t="s">
        <v>13</v>
      </c>
      <c r="I5545">
        <v>10</v>
      </c>
      <c r="J5545" s="4">
        <v>12.42</v>
      </c>
      <c r="K5545" s="4">
        <v>124.2</v>
      </c>
    </row>
    <row r="5546" spans="1:11" x14ac:dyDescent="0.25">
      <c r="A5546" t="s">
        <v>9</v>
      </c>
      <c r="B5546" t="s">
        <v>14</v>
      </c>
      <c r="C5546" t="s">
        <v>11</v>
      </c>
      <c r="D5546" t="s">
        <v>411</v>
      </c>
      <c r="E5546" s="1">
        <v>42731</v>
      </c>
      <c r="F5546" s="1" t="str">
        <f>TEXT(Sales_tbl[[#This Row],[Order Date]],"MMM")</f>
        <v>Dec</v>
      </c>
      <c r="G5546" s="1" t="str">
        <f>TEXT(Sales_tbl[[#This Row],[Order Date]],"YYY")</f>
        <v>2016</v>
      </c>
      <c r="H5546" t="s">
        <v>13</v>
      </c>
      <c r="I5546">
        <v>8</v>
      </c>
      <c r="J5546" s="4">
        <v>12.42</v>
      </c>
      <c r="K5546" s="4">
        <v>99.36</v>
      </c>
    </row>
    <row r="5547" spans="1:11" x14ac:dyDescent="0.25">
      <c r="A5547" t="s">
        <v>9</v>
      </c>
      <c r="B5547" t="s">
        <v>10</v>
      </c>
      <c r="C5547" t="s">
        <v>11</v>
      </c>
      <c r="D5547" t="s">
        <v>183</v>
      </c>
      <c r="E5547" s="1">
        <v>42731</v>
      </c>
      <c r="F5547" s="1" t="str">
        <f>TEXT(Sales_tbl[[#This Row],[Order Date]],"MMM")</f>
        <v>Dec</v>
      </c>
      <c r="G5547" s="1" t="str">
        <f>TEXT(Sales_tbl[[#This Row],[Order Date]],"YYY")</f>
        <v>2016</v>
      </c>
      <c r="H5547" t="s">
        <v>20</v>
      </c>
      <c r="I5547">
        <v>6</v>
      </c>
      <c r="J5547" s="4">
        <v>16.32</v>
      </c>
      <c r="K5547" s="4">
        <v>97.92</v>
      </c>
    </row>
    <row r="5548" spans="1:11" x14ac:dyDescent="0.25">
      <c r="A5548" t="s">
        <v>16</v>
      </c>
      <c r="B5548" t="s">
        <v>122</v>
      </c>
      <c r="C5548" t="s">
        <v>18</v>
      </c>
      <c r="D5548" t="s">
        <v>421</v>
      </c>
      <c r="E5548" s="1">
        <v>42731</v>
      </c>
      <c r="F5548" s="1" t="str">
        <f>TEXT(Sales_tbl[[#This Row],[Order Date]],"MMM")</f>
        <v>Dec</v>
      </c>
      <c r="G5548" s="1" t="str">
        <f>TEXT(Sales_tbl[[#This Row],[Order Date]],"YYY")</f>
        <v>2016</v>
      </c>
      <c r="H5548" t="s">
        <v>20</v>
      </c>
      <c r="I5548">
        <v>4</v>
      </c>
      <c r="J5548" s="4">
        <v>16.32</v>
      </c>
      <c r="K5548" s="4">
        <v>65.28</v>
      </c>
    </row>
    <row r="5549" spans="1:11" x14ac:dyDescent="0.25">
      <c r="A5549" t="s">
        <v>30</v>
      </c>
      <c r="B5549" t="s">
        <v>68</v>
      </c>
      <c r="C5549" t="s">
        <v>11</v>
      </c>
      <c r="D5549" t="s">
        <v>385</v>
      </c>
      <c r="E5549" s="1">
        <v>42731</v>
      </c>
      <c r="F5549" s="1" t="str">
        <f>TEXT(Sales_tbl[[#This Row],[Order Date]],"MMM")</f>
        <v>Dec</v>
      </c>
      <c r="G5549" s="1" t="str">
        <f>TEXT(Sales_tbl[[#This Row],[Order Date]],"YYY")</f>
        <v>2016</v>
      </c>
      <c r="H5549" t="s">
        <v>13</v>
      </c>
      <c r="I5549">
        <v>2</v>
      </c>
      <c r="J5549" s="4">
        <v>12.42</v>
      </c>
      <c r="K5549" s="4">
        <v>24.84</v>
      </c>
    </row>
    <row r="5550" spans="1:11" x14ac:dyDescent="0.25">
      <c r="A5550" t="s">
        <v>30</v>
      </c>
      <c r="B5550" t="s">
        <v>14</v>
      </c>
      <c r="C5550" t="s">
        <v>11</v>
      </c>
      <c r="D5550" t="s">
        <v>83</v>
      </c>
      <c r="E5550" s="1">
        <v>42731</v>
      </c>
      <c r="F5550" s="1" t="str">
        <f>TEXT(Sales_tbl[[#This Row],[Order Date]],"MMM")</f>
        <v>Dec</v>
      </c>
      <c r="G5550" s="1" t="str">
        <f>TEXT(Sales_tbl[[#This Row],[Order Date]],"YYY")</f>
        <v>2016</v>
      </c>
      <c r="H5550" t="s">
        <v>13</v>
      </c>
      <c r="I5550">
        <v>6</v>
      </c>
      <c r="J5550" s="4">
        <v>12.42</v>
      </c>
      <c r="K5550" s="4">
        <v>74.52</v>
      </c>
    </row>
    <row r="5551" spans="1:11" x14ac:dyDescent="0.25">
      <c r="A5551" t="s">
        <v>16</v>
      </c>
      <c r="B5551" t="s">
        <v>52</v>
      </c>
      <c r="C5551" t="s">
        <v>18</v>
      </c>
      <c r="D5551" t="s">
        <v>188</v>
      </c>
      <c r="E5551" s="1">
        <v>42731</v>
      </c>
      <c r="F5551" s="1" t="str">
        <f>TEXT(Sales_tbl[[#This Row],[Order Date]],"MMM")</f>
        <v>Dec</v>
      </c>
      <c r="G5551" s="1" t="str">
        <f>TEXT(Sales_tbl[[#This Row],[Order Date]],"YYY")</f>
        <v>2016</v>
      </c>
      <c r="H5551" t="s">
        <v>13</v>
      </c>
      <c r="I5551">
        <v>5</v>
      </c>
      <c r="J5551" s="4">
        <v>12.42</v>
      </c>
      <c r="K5551" s="4">
        <v>62.1</v>
      </c>
    </row>
    <row r="5552" spans="1:11" x14ac:dyDescent="0.25">
      <c r="A5552" t="s">
        <v>16</v>
      </c>
      <c r="B5552" t="s">
        <v>17</v>
      </c>
      <c r="C5552" t="s">
        <v>18</v>
      </c>
      <c r="D5552" t="s">
        <v>26</v>
      </c>
      <c r="E5552" s="1">
        <v>42731</v>
      </c>
      <c r="F5552" s="1" t="str">
        <f>TEXT(Sales_tbl[[#This Row],[Order Date]],"MMM")</f>
        <v>Dec</v>
      </c>
      <c r="G5552" s="1" t="str">
        <f>TEXT(Sales_tbl[[#This Row],[Order Date]],"YYY")</f>
        <v>2016</v>
      </c>
      <c r="H5552" t="s">
        <v>13</v>
      </c>
      <c r="I5552">
        <v>2</v>
      </c>
      <c r="J5552" s="4">
        <v>12.42</v>
      </c>
      <c r="K5552" s="4">
        <v>24.84</v>
      </c>
    </row>
    <row r="5553" spans="1:11" x14ac:dyDescent="0.25">
      <c r="A5553" t="s">
        <v>46</v>
      </c>
      <c r="B5553" t="s">
        <v>21</v>
      </c>
      <c r="C5553" t="s">
        <v>11</v>
      </c>
      <c r="D5553" t="s">
        <v>504</v>
      </c>
      <c r="E5553" s="1">
        <v>42731</v>
      </c>
      <c r="F5553" s="1" t="str">
        <f>TEXT(Sales_tbl[[#This Row],[Order Date]],"MMM")</f>
        <v>Dec</v>
      </c>
      <c r="G5553" s="1" t="str">
        <f>TEXT(Sales_tbl[[#This Row],[Order Date]],"YYY")</f>
        <v>2016</v>
      </c>
      <c r="H5553" t="s">
        <v>13</v>
      </c>
      <c r="I5553">
        <v>6</v>
      </c>
      <c r="J5553" s="4">
        <v>12.42</v>
      </c>
      <c r="K5553" s="4">
        <v>74.52</v>
      </c>
    </row>
    <row r="5554" spans="1:11" x14ac:dyDescent="0.25">
      <c r="A5554" t="s">
        <v>9</v>
      </c>
      <c r="B5554" t="s">
        <v>21</v>
      </c>
      <c r="C5554" t="s">
        <v>11</v>
      </c>
      <c r="D5554" t="s">
        <v>480</v>
      </c>
      <c r="E5554" s="1">
        <v>42731</v>
      </c>
      <c r="F5554" s="1" t="str">
        <f>TEXT(Sales_tbl[[#This Row],[Order Date]],"MMM")</f>
        <v>Dec</v>
      </c>
      <c r="G5554" s="1" t="str">
        <f>TEXT(Sales_tbl[[#This Row],[Order Date]],"YYY")</f>
        <v>2016</v>
      </c>
      <c r="H5554" t="s">
        <v>13</v>
      </c>
      <c r="I5554">
        <v>6</v>
      </c>
      <c r="J5554" s="4">
        <v>12.42</v>
      </c>
      <c r="K5554" s="4">
        <v>74.52</v>
      </c>
    </row>
    <row r="5555" spans="1:11" x14ac:dyDescent="0.25">
      <c r="A5555" t="s">
        <v>25</v>
      </c>
      <c r="B5555" t="s">
        <v>122</v>
      </c>
      <c r="C5555" t="s">
        <v>18</v>
      </c>
      <c r="D5555" t="s">
        <v>421</v>
      </c>
      <c r="E5555" s="1">
        <v>42731</v>
      </c>
      <c r="F5555" s="1" t="str">
        <f>TEXT(Sales_tbl[[#This Row],[Order Date]],"MMM")</f>
        <v>Dec</v>
      </c>
      <c r="G5555" s="1" t="str">
        <f>TEXT(Sales_tbl[[#This Row],[Order Date]],"YYY")</f>
        <v>2016</v>
      </c>
      <c r="H5555" t="s">
        <v>27</v>
      </c>
      <c r="I5555">
        <v>3</v>
      </c>
      <c r="J5555" s="4">
        <v>53.35</v>
      </c>
      <c r="K5555" s="4">
        <v>160.05000000000001</v>
      </c>
    </row>
    <row r="5556" spans="1:11" x14ac:dyDescent="0.25">
      <c r="A5556" t="s">
        <v>9</v>
      </c>
      <c r="B5556" t="s">
        <v>21</v>
      </c>
      <c r="C5556" t="s">
        <v>11</v>
      </c>
      <c r="D5556" t="s">
        <v>320</v>
      </c>
      <c r="E5556" s="1">
        <v>42731</v>
      </c>
      <c r="F5556" s="1" t="str">
        <f>TEXT(Sales_tbl[[#This Row],[Order Date]],"MMM")</f>
        <v>Dec</v>
      </c>
      <c r="G5556" s="1" t="str">
        <f>TEXT(Sales_tbl[[#This Row],[Order Date]],"YYY")</f>
        <v>2016</v>
      </c>
      <c r="H5556" t="s">
        <v>13</v>
      </c>
      <c r="I5556">
        <v>8</v>
      </c>
      <c r="J5556" s="4">
        <v>12.42</v>
      </c>
      <c r="K5556" s="4">
        <v>99.36</v>
      </c>
    </row>
    <row r="5557" spans="1:11" x14ac:dyDescent="0.25">
      <c r="A5557" t="s">
        <v>9</v>
      </c>
      <c r="B5557" t="s">
        <v>10</v>
      </c>
      <c r="C5557" t="s">
        <v>11</v>
      </c>
      <c r="D5557" t="s">
        <v>112</v>
      </c>
      <c r="E5557" s="1">
        <v>42731</v>
      </c>
      <c r="F5557" s="1" t="str">
        <f>TEXT(Sales_tbl[[#This Row],[Order Date]],"MMM")</f>
        <v>Dec</v>
      </c>
      <c r="G5557" s="1" t="str">
        <f>TEXT(Sales_tbl[[#This Row],[Order Date]],"YYY")</f>
        <v>2016</v>
      </c>
      <c r="H5557" t="s">
        <v>24</v>
      </c>
      <c r="I5557">
        <v>3</v>
      </c>
      <c r="J5557" s="4">
        <v>17.829999999999998</v>
      </c>
      <c r="K5557" s="4">
        <v>53.489999999999995</v>
      </c>
    </row>
    <row r="5558" spans="1:11" x14ac:dyDescent="0.25">
      <c r="A5558" t="s">
        <v>9</v>
      </c>
      <c r="B5558" t="s">
        <v>14</v>
      </c>
      <c r="C5558" t="s">
        <v>11</v>
      </c>
      <c r="D5558" t="s">
        <v>105</v>
      </c>
      <c r="E5558" s="1">
        <v>42731</v>
      </c>
      <c r="F5558" s="1" t="str">
        <f>TEXT(Sales_tbl[[#This Row],[Order Date]],"MMM")</f>
        <v>Dec</v>
      </c>
      <c r="G5558" s="1" t="str">
        <f>TEXT(Sales_tbl[[#This Row],[Order Date]],"YYY")</f>
        <v>2016</v>
      </c>
      <c r="H5558" t="s">
        <v>27</v>
      </c>
      <c r="I5558">
        <v>7</v>
      </c>
      <c r="J5558" s="4">
        <v>53.35</v>
      </c>
      <c r="K5558" s="4">
        <v>373.45</v>
      </c>
    </row>
    <row r="5559" spans="1:11" x14ac:dyDescent="0.25">
      <c r="A5559" t="s">
        <v>16</v>
      </c>
      <c r="B5559" t="s">
        <v>52</v>
      </c>
      <c r="C5559" t="s">
        <v>18</v>
      </c>
      <c r="D5559" t="s">
        <v>98</v>
      </c>
      <c r="E5559" s="1">
        <v>42732</v>
      </c>
      <c r="F5559" s="1" t="str">
        <f>TEXT(Sales_tbl[[#This Row],[Order Date]],"MMM")</f>
        <v>Dec</v>
      </c>
      <c r="G5559" s="1" t="str">
        <f>TEXT(Sales_tbl[[#This Row],[Order Date]],"YYY")</f>
        <v>2016</v>
      </c>
      <c r="H5559" t="s">
        <v>27</v>
      </c>
      <c r="I5559">
        <v>7</v>
      </c>
      <c r="J5559" s="4">
        <v>53.35</v>
      </c>
      <c r="K5559" s="4">
        <v>373.45</v>
      </c>
    </row>
    <row r="5560" spans="1:11" x14ac:dyDescent="0.25">
      <c r="A5560" t="s">
        <v>25</v>
      </c>
      <c r="B5560" t="s">
        <v>34</v>
      </c>
      <c r="C5560" t="s">
        <v>18</v>
      </c>
      <c r="D5560" t="s">
        <v>55</v>
      </c>
      <c r="E5560" s="1">
        <v>42732</v>
      </c>
      <c r="F5560" s="1" t="str">
        <f>TEXT(Sales_tbl[[#This Row],[Order Date]],"MMM")</f>
        <v>Dec</v>
      </c>
      <c r="G5560" s="1" t="str">
        <f>TEXT(Sales_tbl[[#This Row],[Order Date]],"YYY")</f>
        <v>2016</v>
      </c>
      <c r="H5560" t="s">
        <v>27</v>
      </c>
      <c r="I5560">
        <v>5</v>
      </c>
      <c r="J5560" s="4">
        <v>53.35</v>
      </c>
      <c r="K5560" s="4">
        <v>266.75</v>
      </c>
    </row>
    <row r="5561" spans="1:11" x14ac:dyDescent="0.25">
      <c r="A5561" t="s">
        <v>30</v>
      </c>
      <c r="B5561" t="s">
        <v>14</v>
      </c>
      <c r="C5561" t="s">
        <v>11</v>
      </c>
      <c r="D5561" t="s">
        <v>520</v>
      </c>
      <c r="E5561" s="1">
        <v>42732</v>
      </c>
      <c r="F5561" s="1" t="str">
        <f>TEXT(Sales_tbl[[#This Row],[Order Date]],"MMM")</f>
        <v>Dec</v>
      </c>
      <c r="G5561" s="1" t="str">
        <f>TEXT(Sales_tbl[[#This Row],[Order Date]],"YYY")</f>
        <v>2016</v>
      </c>
      <c r="H5561" t="s">
        <v>24</v>
      </c>
      <c r="I5561">
        <v>5</v>
      </c>
      <c r="J5561" s="4">
        <v>17.829999999999998</v>
      </c>
      <c r="K5561" s="4">
        <v>89.149999999999991</v>
      </c>
    </row>
    <row r="5562" spans="1:11" x14ac:dyDescent="0.25">
      <c r="A5562" t="s">
        <v>16</v>
      </c>
      <c r="B5562" t="s">
        <v>34</v>
      </c>
      <c r="C5562" t="s">
        <v>18</v>
      </c>
      <c r="D5562" t="s">
        <v>132</v>
      </c>
      <c r="E5562" s="1">
        <v>42732</v>
      </c>
      <c r="F5562" s="1" t="str">
        <f>TEXT(Sales_tbl[[#This Row],[Order Date]],"MMM")</f>
        <v>Dec</v>
      </c>
      <c r="G5562" s="1" t="str">
        <f>TEXT(Sales_tbl[[#This Row],[Order Date]],"YYY")</f>
        <v>2016</v>
      </c>
      <c r="H5562" t="s">
        <v>13</v>
      </c>
      <c r="I5562">
        <v>2</v>
      </c>
      <c r="J5562" s="4">
        <v>12.42</v>
      </c>
      <c r="K5562" s="4">
        <v>24.84</v>
      </c>
    </row>
    <row r="5563" spans="1:11" x14ac:dyDescent="0.25">
      <c r="A5563" t="s">
        <v>16</v>
      </c>
      <c r="B5563" t="s">
        <v>34</v>
      </c>
      <c r="C5563" t="s">
        <v>18</v>
      </c>
      <c r="D5563" t="s">
        <v>206</v>
      </c>
      <c r="E5563" s="1">
        <v>42732</v>
      </c>
      <c r="F5563" s="1" t="str">
        <f>TEXT(Sales_tbl[[#This Row],[Order Date]],"MMM")</f>
        <v>Dec</v>
      </c>
      <c r="G5563" s="1" t="str">
        <f>TEXT(Sales_tbl[[#This Row],[Order Date]],"YYY")</f>
        <v>2016</v>
      </c>
      <c r="H5563" t="s">
        <v>27</v>
      </c>
      <c r="I5563">
        <v>2</v>
      </c>
      <c r="J5563" s="4">
        <v>53.35</v>
      </c>
      <c r="K5563" s="4">
        <v>106.7</v>
      </c>
    </row>
    <row r="5564" spans="1:11" x14ac:dyDescent="0.25">
      <c r="A5564" t="s">
        <v>25</v>
      </c>
      <c r="B5564" t="s">
        <v>17</v>
      </c>
      <c r="C5564" t="s">
        <v>18</v>
      </c>
      <c r="D5564" t="s">
        <v>158</v>
      </c>
      <c r="E5564" s="1">
        <v>42732</v>
      </c>
      <c r="F5564" s="1" t="str">
        <f>TEXT(Sales_tbl[[#This Row],[Order Date]],"MMM")</f>
        <v>Dec</v>
      </c>
      <c r="G5564" s="1" t="str">
        <f>TEXT(Sales_tbl[[#This Row],[Order Date]],"YYY")</f>
        <v>2016</v>
      </c>
      <c r="H5564" t="s">
        <v>24</v>
      </c>
      <c r="I5564">
        <v>1</v>
      </c>
      <c r="J5564" s="4">
        <v>17.829999999999998</v>
      </c>
      <c r="K5564" s="4">
        <v>17.829999999999998</v>
      </c>
    </row>
    <row r="5565" spans="1:11" x14ac:dyDescent="0.25">
      <c r="A5565" t="s">
        <v>30</v>
      </c>
      <c r="B5565" t="s">
        <v>14</v>
      </c>
      <c r="C5565" t="s">
        <v>11</v>
      </c>
      <c r="D5565" t="s">
        <v>281</v>
      </c>
      <c r="E5565" s="1">
        <v>42732</v>
      </c>
      <c r="F5565" s="1" t="str">
        <f>TEXT(Sales_tbl[[#This Row],[Order Date]],"MMM")</f>
        <v>Dec</v>
      </c>
      <c r="G5565" s="1" t="str">
        <f>TEXT(Sales_tbl[[#This Row],[Order Date]],"YYY")</f>
        <v>2016</v>
      </c>
      <c r="H5565" t="s">
        <v>27</v>
      </c>
      <c r="I5565">
        <v>3</v>
      </c>
      <c r="J5565" s="4">
        <v>53.35</v>
      </c>
      <c r="K5565" s="4">
        <v>160.05000000000001</v>
      </c>
    </row>
    <row r="5566" spans="1:11" x14ac:dyDescent="0.25">
      <c r="A5566" t="s">
        <v>25</v>
      </c>
      <c r="B5566" t="s">
        <v>52</v>
      </c>
      <c r="C5566" t="s">
        <v>18</v>
      </c>
      <c r="D5566" t="s">
        <v>398</v>
      </c>
      <c r="E5566" s="1">
        <v>42732</v>
      </c>
      <c r="F5566" s="1" t="str">
        <f>TEXT(Sales_tbl[[#This Row],[Order Date]],"MMM")</f>
        <v>Dec</v>
      </c>
      <c r="G5566" s="1" t="str">
        <f>TEXT(Sales_tbl[[#This Row],[Order Date]],"YYY")</f>
        <v>2016</v>
      </c>
      <c r="H5566" t="s">
        <v>27</v>
      </c>
      <c r="I5566">
        <v>5</v>
      </c>
      <c r="J5566" s="4">
        <v>53.35</v>
      </c>
      <c r="K5566" s="4">
        <v>266.75</v>
      </c>
    </row>
    <row r="5567" spans="1:11" x14ac:dyDescent="0.25">
      <c r="A5567" t="s">
        <v>9</v>
      </c>
      <c r="B5567" t="s">
        <v>10</v>
      </c>
      <c r="C5567" t="s">
        <v>11</v>
      </c>
      <c r="D5567" t="s">
        <v>265</v>
      </c>
      <c r="E5567" s="1">
        <v>42732</v>
      </c>
      <c r="F5567" s="1" t="str">
        <f>TEXT(Sales_tbl[[#This Row],[Order Date]],"MMM")</f>
        <v>Dec</v>
      </c>
      <c r="G5567" s="1" t="str">
        <f>TEXT(Sales_tbl[[#This Row],[Order Date]],"YYY")</f>
        <v>2016</v>
      </c>
      <c r="H5567" t="s">
        <v>24</v>
      </c>
      <c r="I5567">
        <v>5</v>
      </c>
      <c r="J5567" s="4">
        <v>17.829999999999998</v>
      </c>
      <c r="K5567" s="4">
        <v>89.149999999999991</v>
      </c>
    </row>
    <row r="5568" spans="1:11" x14ac:dyDescent="0.25">
      <c r="A5568" t="s">
        <v>25</v>
      </c>
      <c r="B5568" t="s">
        <v>17</v>
      </c>
      <c r="C5568" t="s">
        <v>18</v>
      </c>
      <c r="D5568" t="s">
        <v>394</v>
      </c>
      <c r="E5568" s="1">
        <v>42732</v>
      </c>
      <c r="F5568" s="1" t="str">
        <f>TEXT(Sales_tbl[[#This Row],[Order Date]],"MMM")</f>
        <v>Dec</v>
      </c>
      <c r="G5568" s="1" t="str">
        <f>TEXT(Sales_tbl[[#This Row],[Order Date]],"YYY")</f>
        <v>2016</v>
      </c>
      <c r="H5568" t="s">
        <v>27</v>
      </c>
      <c r="I5568">
        <v>7</v>
      </c>
      <c r="J5568" s="4">
        <v>53.35</v>
      </c>
      <c r="K5568" s="4">
        <v>373.45</v>
      </c>
    </row>
    <row r="5569" spans="1:11" x14ac:dyDescent="0.25">
      <c r="A5569" t="s">
        <v>25</v>
      </c>
      <c r="B5569" t="s">
        <v>34</v>
      </c>
      <c r="C5569" t="s">
        <v>18</v>
      </c>
      <c r="D5569" t="s">
        <v>55</v>
      </c>
      <c r="E5569" s="1">
        <v>42732</v>
      </c>
      <c r="F5569" s="1" t="str">
        <f>TEXT(Sales_tbl[[#This Row],[Order Date]],"MMM")</f>
        <v>Dec</v>
      </c>
      <c r="G5569" s="1" t="str">
        <f>TEXT(Sales_tbl[[#This Row],[Order Date]],"YYY")</f>
        <v>2016</v>
      </c>
      <c r="H5569" t="s">
        <v>13</v>
      </c>
      <c r="I5569">
        <v>8</v>
      </c>
      <c r="J5569" s="4">
        <v>12.42</v>
      </c>
      <c r="K5569" s="4">
        <v>99.36</v>
      </c>
    </row>
    <row r="5570" spans="1:11" x14ac:dyDescent="0.25">
      <c r="A5570" t="s">
        <v>9</v>
      </c>
      <c r="B5570" t="s">
        <v>14</v>
      </c>
      <c r="C5570" t="s">
        <v>11</v>
      </c>
      <c r="D5570" t="s">
        <v>390</v>
      </c>
      <c r="E5570" s="1">
        <v>42732</v>
      </c>
      <c r="F5570" s="1" t="str">
        <f>TEXT(Sales_tbl[[#This Row],[Order Date]],"MMM")</f>
        <v>Dec</v>
      </c>
      <c r="G5570" s="1" t="str">
        <f>TEXT(Sales_tbl[[#This Row],[Order Date]],"YYY")</f>
        <v>2016</v>
      </c>
      <c r="H5570" t="s">
        <v>24</v>
      </c>
      <c r="I5570">
        <v>1</v>
      </c>
      <c r="J5570" s="4">
        <v>17.829999999999998</v>
      </c>
      <c r="K5570" s="4">
        <v>17.829999999999998</v>
      </c>
    </row>
    <row r="5571" spans="1:11" x14ac:dyDescent="0.25">
      <c r="A5571" t="s">
        <v>25</v>
      </c>
      <c r="B5571" t="s">
        <v>34</v>
      </c>
      <c r="C5571" t="s">
        <v>18</v>
      </c>
      <c r="D5571" t="s">
        <v>131</v>
      </c>
      <c r="E5571" s="1">
        <v>42732</v>
      </c>
      <c r="F5571" s="1" t="str">
        <f>TEXT(Sales_tbl[[#This Row],[Order Date]],"MMM")</f>
        <v>Dec</v>
      </c>
      <c r="G5571" s="1" t="str">
        <f>TEXT(Sales_tbl[[#This Row],[Order Date]],"YYY")</f>
        <v>2016</v>
      </c>
      <c r="H5571" t="s">
        <v>13</v>
      </c>
      <c r="I5571">
        <v>2</v>
      </c>
      <c r="J5571" s="4">
        <v>12.42</v>
      </c>
      <c r="K5571" s="4">
        <v>24.84</v>
      </c>
    </row>
    <row r="5572" spans="1:11" x14ac:dyDescent="0.25">
      <c r="A5572" t="s">
        <v>30</v>
      </c>
      <c r="B5572" t="s">
        <v>14</v>
      </c>
      <c r="C5572" t="s">
        <v>11</v>
      </c>
      <c r="D5572" t="s">
        <v>473</v>
      </c>
      <c r="E5572" s="1">
        <v>42732</v>
      </c>
      <c r="F5572" s="1" t="str">
        <f>TEXT(Sales_tbl[[#This Row],[Order Date]],"MMM")</f>
        <v>Dec</v>
      </c>
      <c r="G5572" s="1" t="str">
        <f>TEXT(Sales_tbl[[#This Row],[Order Date]],"YYY")</f>
        <v>2016</v>
      </c>
      <c r="H5572" t="s">
        <v>24</v>
      </c>
      <c r="I5572">
        <v>5</v>
      </c>
      <c r="J5572" s="4">
        <v>17.829999999999998</v>
      </c>
      <c r="K5572" s="4">
        <v>89.149999999999991</v>
      </c>
    </row>
    <row r="5573" spans="1:11" x14ac:dyDescent="0.25">
      <c r="A5573" t="s">
        <v>25</v>
      </c>
      <c r="B5573" t="s">
        <v>17</v>
      </c>
      <c r="C5573" t="s">
        <v>18</v>
      </c>
      <c r="D5573" t="s">
        <v>26</v>
      </c>
      <c r="E5573" s="1">
        <v>42732</v>
      </c>
      <c r="F5573" s="1" t="str">
        <f>TEXT(Sales_tbl[[#This Row],[Order Date]],"MMM")</f>
        <v>Dec</v>
      </c>
      <c r="G5573" s="1" t="str">
        <f>TEXT(Sales_tbl[[#This Row],[Order Date]],"YYY")</f>
        <v>2016</v>
      </c>
      <c r="H5573" t="s">
        <v>13</v>
      </c>
      <c r="I5573">
        <v>4</v>
      </c>
      <c r="J5573" s="4">
        <v>12.42</v>
      </c>
      <c r="K5573" s="4">
        <v>49.68</v>
      </c>
    </row>
    <row r="5574" spans="1:11" x14ac:dyDescent="0.25">
      <c r="A5574" t="s">
        <v>25</v>
      </c>
      <c r="B5574" t="s">
        <v>17</v>
      </c>
      <c r="C5574" t="s">
        <v>18</v>
      </c>
      <c r="D5574" t="s">
        <v>26</v>
      </c>
      <c r="E5574" s="1">
        <v>42732</v>
      </c>
      <c r="F5574" s="1" t="str">
        <f>TEXT(Sales_tbl[[#This Row],[Order Date]],"MMM")</f>
        <v>Dec</v>
      </c>
      <c r="G5574" s="1" t="str">
        <f>TEXT(Sales_tbl[[#This Row],[Order Date]],"YYY")</f>
        <v>2016</v>
      </c>
      <c r="H5574" t="s">
        <v>13</v>
      </c>
      <c r="I5574">
        <v>7</v>
      </c>
      <c r="J5574" s="4">
        <v>12.42</v>
      </c>
      <c r="K5574" s="4">
        <v>86.94</v>
      </c>
    </row>
    <row r="5575" spans="1:11" x14ac:dyDescent="0.25">
      <c r="A5575" t="s">
        <v>16</v>
      </c>
      <c r="B5575" t="s">
        <v>52</v>
      </c>
      <c r="C5575" t="s">
        <v>18</v>
      </c>
      <c r="D5575" t="s">
        <v>360</v>
      </c>
      <c r="E5575" s="1">
        <v>42732</v>
      </c>
      <c r="F5575" s="1" t="str">
        <f>TEXT(Sales_tbl[[#This Row],[Order Date]],"MMM")</f>
        <v>Dec</v>
      </c>
      <c r="G5575" s="1" t="str">
        <f>TEXT(Sales_tbl[[#This Row],[Order Date]],"YYY")</f>
        <v>2016</v>
      </c>
      <c r="H5575" t="s">
        <v>13</v>
      </c>
      <c r="I5575">
        <v>4</v>
      </c>
      <c r="J5575" s="4">
        <v>12.42</v>
      </c>
      <c r="K5575" s="4">
        <v>49.68</v>
      </c>
    </row>
    <row r="5576" spans="1:11" x14ac:dyDescent="0.25">
      <c r="A5576" t="s">
        <v>30</v>
      </c>
      <c r="B5576" t="s">
        <v>14</v>
      </c>
      <c r="C5576" t="s">
        <v>11</v>
      </c>
      <c r="D5576" t="s">
        <v>307</v>
      </c>
      <c r="E5576" s="1">
        <v>42732</v>
      </c>
      <c r="F5576" s="1" t="str">
        <f>TEXT(Sales_tbl[[#This Row],[Order Date]],"MMM")</f>
        <v>Dec</v>
      </c>
      <c r="G5576" s="1" t="str">
        <f>TEXT(Sales_tbl[[#This Row],[Order Date]],"YYY")</f>
        <v>2016</v>
      </c>
      <c r="H5576" t="s">
        <v>13</v>
      </c>
      <c r="I5576">
        <v>5</v>
      </c>
      <c r="J5576" s="4">
        <v>12.42</v>
      </c>
      <c r="K5576" s="4">
        <v>62.1</v>
      </c>
    </row>
    <row r="5577" spans="1:11" x14ac:dyDescent="0.25">
      <c r="A5577" t="s">
        <v>9</v>
      </c>
      <c r="B5577" t="s">
        <v>10</v>
      </c>
      <c r="C5577" t="s">
        <v>11</v>
      </c>
      <c r="D5577" t="s">
        <v>229</v>
      </c>
      <c r="E5577" s="1">
        <v>42732</v>
      </c>
      <c r="F5577" s="1" t="str">
        <f>TEXT(Sales_tbl[[#This Row],[Order Date]],"MMM")</f>
        <v>Dec</v>
      </c>
      <c r="G5577" s="1" t="str">
        <f>TEXT(Sales_tbl[[#This Row],[Order Date]],"YYY")</f>
        <v>2016</v>
      </c>
      <c r="H5577" t="s">
        <v>27</v>
      </c>
      <c r="I5577">
        <v>1</v>
      </c>
      <c r="J5577" s="4">
        <v>53.35</v>
      </c>
      <c r="K5577" s="4">
        <v>53.35</v>
      </c>
    </row>
    <row r="5578" spans="1:11" x14ac:dyDescent="0.25">
      <c r="A5578" t="s">
        <v>9</v>
      </c>
      <c r="B5578" t="s">
        <v>21</v>
      </c>
      <c r="C5578" t="s">
        <v>11</v>
      </c>
      <c r="D5578" t="s">
        <v>407</v>
      </c>
      <c r="E5578" s="1">
        <v>42732</v>
      </c>
      <c r="F5578" s="1" t="str">
        <f>TEXT(Sales_tbl[[#This Row],[Order Date]],"MMM")</f>
        <v>Dec</v>
      </c>
      <c r="G5578" s="1" t="str">
        <f>TEXT(Sales_tbl[[#This Row],[Order Date]],"YYY")</f>
        <v>2016</v>
      </c>
      <c r="H5578" t="s">
        <v>13</v>
      </c>
      <c r="I5578">
        <v>3</v>
      </c>
      <c r="J5578" s="4">
        <v>12.42</v>
      </c>
      <c r="K5578" s="4">
        <v>37.26</v>
      </c>
    </row>
    <row r="5579" spans="1:11" x14ac:dyDescent="0.25">
      <c r="A5579" t="s">
        <v>25</v>
      </c>
      <c r="B5579" t="s">
        <v>34</v>
      </c>
      <c r="C5579" t="s">
        <v>18</v>
      </c>
      <c r="D5579" t="s">
        <v>35</v>
      </c>
      <c r="E5579" s="1">
        <v>42732</v>
      </c>
      <c r="F5579" s="1" t="str">
        <f>TEXT(Sales_tbl[[#This Row],[Order Date]],"MMM")</f>
        <v>Dec</v>
      </c>
      <c r="G5579" s="1" t="str">
        <f>TEXT(Sales_tbl[[#This Row],[Order Date]],"YYY")</f>
        <v>2016</v>
      </c>
      <c r="H5579" t="s">
        <v>13</v>
      </c>
      <c r="I5579">
        <v>3</v>
      </c>
      <c r="J5579" s="4">
        <v>12.42</v>
      </c>
      <c r="K5579" s="4">
        <v>37.26</v>
      </c>
    </row>
    <row r="5580" spans="1:11" x14ac:dyDescent="0.25">
      <c r="A5580" t="s">
        <v>25</v>
      </c>
      <c r="B5580" t="s">
        <v>17</v>
      </c>
      <c r="C5580" t="s">
        <v>18</v>
      </c>
      <c r="D5580" t="s">
        <v>246</v>
      </c>
      <c r="E5580" s="1">
        <v>42732</v>
      </c>
      <c r="F5580" s="1" t="str">
        <f>TEXT(Sales_tbl[[#This Row],[Order Date]],"MMM")</f>
        <v>Dec</v>
      </c>
      <c r="G5580" s="1" t="str">
        <f>TEXT(Sales_tbl[[#This Row],[Order Date]],"YYY")</f>
        <v>2016</v>
      </c>
      <c r="H5580" t="s">
        <v>27</v>
      </c>
      <c r="I5580">
        <v>3</v>
      </c>
      <c r="J5580" s="4">
        <v>53.35</v>
      </c>
      <c r="K5580" s="4">
        <v>160.05000000000001</v>
      </c>
    </row>
    <row r="5581" spans="1:11" x14ac:dyDescent="0.25">
      <c r="A5581" t="s">
        <v>25</v>
      </c>
      <c r="B5581" t="s">
        <v>17</v>
      </c>
      <c r="C5581" t="s">
        <v>18</v>
      </c>
      <c r="D5581" t="s">
        <v>496</v>
      </c>
      <c r="E5581" s="1">
        <v>42732</v>
      </c>
      <c r="F5581" s="1" t="str">
        <f>TEXT(Sales_tbl[[#This Row],[Order Date]],"MMM")</f>
        <v>Dec</v>
      </c>
      <c r="G5581" s="1" t="str">
        <f>TEXT(Sales_tbl[[#This Row],[Order Date]],"YYY")</f>
        <v>2016</v>
      </c>
      <c r="H5581" t="s">
        <v>24</v>
      </c>
      <c r="I5581">
        <v>6</v>
      </c>
      <c r="J5581" s="4">
        <v>17.829999999999998</v>
      </c>
      <c r="K5581" s="4">
        <v>106.97999999999999</v>
      </c>
    </row>
    <row r="5582" spans="1:11" x14ac:dyDescent="0.25">
      <c r="A5582" t="s">
        <v>16</v>
      </c>
      <c r="B5582" t="s">
        <v>17</v>
      </c>
      <c r="C5582" t="s">
        <v>18</v>
      </c>
      <c r="D5582" t="s">
        <v>179</v>
      </c>
      <c r="E5582" s="1">
        <v>42732</v>
      </c>
      <c r="F5582" s="1" t="str">
        <f>TEXT(Sales_tbl[[#This Row],[Order Date]],"MMM")</f>
        <v>Dec</v>
      </c>
      <c r="G5582" s="1" t="str">
        <f>TEXT(Sales_tbl[[#This Row],[Order Date]],"YYY")</f>
        <v>2016</v>
      </c>
      <c r="H5582" t="s">
        <v>27</v>
      </c>
      <c r="I5582">
        <v>6</v>
      </c>
      <c r="J5582" s="4">
        <v>53.35</v>
      </c>
      <c r="K5582" s="4">
        <v>320.10000000000002</v>
      </c>
    </row>
    <row r="5583" spans="1:11" x14ac:dyDescent="0.25">
      <c r="A5583" t="s">
        <v>25</v>
      </c>
      <c r="B5583" t="s">
        <v>17</v>
      </c>
      <c r="C5583" t="s">
        <v>18</v>
      </c>
      <c r="D5583" t="s">
        <v>324</v>
      </c>
      <c r="E5583" s="1">
        <v>42732</v>
      </c>
      <c r="F5583" s="1" t="str">
        <f>TEXT(Sales_tbl[[#This Row],[Order Date]],"MMM")</f>
        <v>Dec</v>
      </c>
      <c r="G5583" s="1" t="str">
        <f>TEXT(Sales_tbl[[#This Row],[Order Date]],"YYY")</f>
        <v>2016</v>
      </c>
      <c r="H5583" t="s">
        <v>27</v>
      </c>
      <c r="I5583">
        <v>2</v>
      </c>
      <c r="J5583" s="4">
        <v>53.35</v>
      </c>
      <c r="K5583" s="4">
        <v>106.7</v>
      </c>
    </row>
    <row r="5584" spans="1:11" x14ac:dyDescent="0.25">
      <c r="A5584" t="s">
        <v>25</v>
      </c>
      <c r="B5584" t="s">
        <v>17</v>
      </c>
      <c r="C5584" t="s">
        <v>18</v>
      </c>
      <c r="D5584" t="s">
        <v>37</v>
      </c>
      <c r="E5584" s="1">
        <v>42732</v>
      </c>
      <c r="F5584" s="1" t="str">
        <f>TEXT(Sales_tbl[[#This Row],[Order Date]],"MMM")</f>
        <v>Dec</v>
      </c>
      <c r="G5584" s="1" t="str">
        <f>TEXT(Sales_tbl[[#This Row],[Order Date]],"YYY")</f>
        <v>2016</v>
      </c>
      <c r="H5584" t="s">
        <v>13</v>
      </c>
      <c r="I5584">
        <v>2</v>
      </c>
      <c r="J5584" s="4">
        <v>12.42</v>
      </c>
      <c r="K5584" s="4">
        <v>24.84</v>
      </c>
    </row>
    <row r="5585" spans="1:11" x14ac:dyDescent="0.25">
      <c r="A5585" t="s">
        <v>9</v>
      </c>
      <c r="B5585" t="s">
        <v>10</v>
      </c>
      <c r="C5585" t="s">
        <v>11</v>
      </c>
      <c r="D5585" t="s">
        <v>186</v>
      </c>
      <c r="E5585" s="1">
        <v>42732</v>
      </c>
      <c r="F5585" s="1" t="str">
        <f>TEXT(Sales_tbl[[#This Row],[Order Date]],"MMM")</f>
        <v>Dec</v>
      </c>
      <c r="G5585" s="1" t="str">
        <f>TEXT(Sales_tbl[[#This Row],[Order Date]],"YYY")</f>
        <v>2016</v>
      </c>
      <c r="H5585" t="s">
        <v>20</v>
      </c>
      <c r="I5585">
        <v>3</v>
      </c>
      <c r="J5585" s="4">
        <v>16.32</v>
      </c>
      <c r="K5585" s="4">
        <v>48.96</v>
      </c>
    </row>
    <row r="5586" spans="1:11" x14ac:dyDescent="0.25">
      <c r="A5586" t="s">
        <v>16</v>
      </c>
      <c r="B5586" t="s">
        <v>52</v>
      </c>
      <c r="C5586" t="s">
        <v>18</v>
      </c>
      <c r="D5586" t="s">
        <v>53</v>
      </c>
      <c r="E5586" s="1">
        <v>42732</v>
      </c>
      <c r="F5586" s="1" t="str">
        <f>TEXT(Sales_tbl[[#This Row],[Order Date]],"MMM")</f>
        <v>Dec</v>
      </c>
      <c r="G5586" s="1" t="str">
        <f>TEXT(Sales_tbl[[#This Row],[Order Date]],"YYY")</f>
        <v>2016</v>
      </c>
      <c r="H5586" t="s">
        <v>13</v>
      </c>
      <c r="I5586">
        <v>1</v>
      </c>
      <c r="J5586" s="4">
        <v>12.42</v>
      </c>
      <c r="K5586" s="4">
        <v>12.42</v>
      </c>
    </row>
    <row r="5587" spans="1:11" x14ac:dyDescent="0.25">
      <c r="A5587" t="s">
        <v>30</v>
      </c>
      <c r="B5587" t="s">
        <v>14</v>
      </c>
      <c r="C5587" t="s">
        <v>11</v>
      </c>
      <c r="D5587" t="s">
        <v>502</v>
      </c>
      <c r="E5587" s="1">
        <v>42732</v>
      </c>
      <c r="F5587" s="1" t="str">
        <f>TEXT(Sales_tbl[[#This Row],[Order Date]],"MMM")</f>
        <v>Dec</v>
      </c>
      <c r="G5587" s="1" t="str">
        <f>TEXT(Sales_tbl[[#This Row],[Order Date]],"YYY")</f>
        <v>2016</v>
      </c>
      <c r="H5587" t="s">
        <v>13</v>
      </c>
      <c r="I5587">
        <v>1</v>
      </c>
      <c r="J5587" s="4">
        <v>12.42</v>
      </c>
      <c r="K5587" s="4">
        <v>12.42</v>
      </c>
    </row>
    <row r="5588" spans="1:11" x14ac:dyDescent="0.25">
      <c r="A5588" t="s">
        <v>9</v>
      </c>
      <c r="B5588" t="s">
        <v>10</v>
      </c>
      <c r="C5588" t="s">
        <v>11</v>
      </c>
      <c r="D5588" t="s">
        <v>370</v>
      </c>
      <c r="E5588" s="1">
        <v>42732</v>
      </c>
      <c r="F5588" s="1" t="str">
        <f>TEXT(Sales_tbl[[#This Row],[Order Date]],"MMM")</f>
        <v>Dec</v>
      </c>
      <c r="G5588" s="1" t="str">
        <f>TEXT(Sales_tbl[[#This Row],[Order Date]],"YYY")</f>
        <v>2016</v>
      </c>
      <c r="H5588" t="s">
        <v>13</v>
      </c>
      <c r="I5588">
        <v>1</v>
      </c>
      <c r="J5588" s="4">
        <v>12.42</v>
      </c>
      <c r="K5588" s="4">
        <v>12.42</v>
      </c>
    </row>
    <row r="5589" spans="1:11" x14ac:dyDescent="0.25">
      <c r="A5589" t="s">
        <v>9</v>
      </c>
      <c r="B5589" t="s">
        <v>21</v>
      </c>
      <c r="C5589" t="s">
        <v>11</v>
      </c>
      <c r="D5589" t="s">
        <v>139</v>
      </c>
      <c r="E5589" s="1">
        <v>42733</v>
      </c>
      <c r="F5589" s="1" t="str">
        <f>TEXT(Sales_tbl[[#This Row],[Order Date]],"MMM")</f>
        <v>Dec</v>
      </c>
      <c r="G5589" s="1" t="str">
        <f>TEXT(Sales_tbl[[#This Row],[Order Date]],"YYY")</f>
        <v>2016</v>
      </c>
      <c r="H5589" t="s">
        <v>13</v>
      </c>
      <c r="I5589">
        <v>7</v>
      </c>
      <c r="J5589" s="4">
        <v>12.42</v>
      </c>
      <c r="K5589" s="4">
        <v>86.94</v>
      </c>
    </row>
    <row r="5590" spans="1:11" x14ac:dyDescent="0.25">
      <c r="A5590" t="s">
        <v>46</v>
      </c>
      <c r="B5590" t="s">
        <v>14</v>
      </c>
      <c r="C5590" t="s">
        <v>11</v>
      </c>
      <c r="D5590" t="s">
        <v>145</v>
      </c>
      <c r="E5590" s="1">
        <v>42733</v>
      </c>
      <c r="F5590" s="1" t="str">
        <f>TEXT(Sales_tbl[[#This Row],[Order Date]],"MMM")</f>
        <v>Dec</v>
      </c>
      <c r="G5590" s="1" t="str">
        <f>TEXT(Sales_tbl[[#This Row],[Order Date]],"YYY")</f>
        <v>2016</v>
      </c>
      <c r="H5590" t="s">
        <v>20</v>
      </c>
      <c r="I5590">
        <v>2</v>
      </c>
      <c r="J5590" s="4">
        <v>16.32</v>
      </c>
      <c r="K5590" s="4">
        <v>32.64</v>
      </c>
    </row>
    <row r="5591" spans="1:11" x14ac:dyDescent="0.25">
      <c r="A5591" t="s">
        <v>9</v>
      </c>
      <c r="B5591" t="s">
        <v>10</v>
      </c>
      <c r="C5591" t="s">
        <v>11</v>
      </c>
      <c r="D5591" t="s">
        <v>335</v>
      </c>
      <c r="E5591" s="1">
        <v>42733</v>
      </c>
      <c r="F5591" s="1" t="str">
        <f>TEXT(Sales_tbl[[#This Row],[Order Date]],"MMM")</f>
        <v>Dec</v>
      </c>
      <c r="G5591" s="1" t="str">
        <f>TEXT(Sales_tbl[[#This Row],[Order Date]],"YYY")</f>
        <v>2016</v>
      </c>
      <c r="H5591" t="s">
        <v>13</v>
      </c>
      <c r="I5591">
        <v>8</v>
      </c>
      <c r="J5591" s="4">
        <v>12.42</v>
      </c>
      <c r="K5591" s="4">
        <v>99.36</v>
      </c>
    </row>
    <row r="5592" spans="1:11" x14ac:dyDescent="0.25">
      <c r="A5592" t="s">
        <v>30</v>
      </c>
      <c r="B5592" t="s">
        <v>14</v>
      </c>
      <c r="C5592" t="s">
        <v>11</v>
      </c>
      <c r="D5592" t="s">
        <v>439</v>
      </c>
      <c r="E5592" s="1">
        <v>42733</v>
      </c>
      <c r="F5592" s="1" t="str">
        <f>TEXT(Sales_tbl[[#This Row],[Order Date]],"MMM")</f>
        <v>Dec</v>
      </c>
      <c r="G5592" s="1" t="str">
        <f>TEXT(Sales_tbl[[#This Row],[Order Date]],"YYY")</f>
        <v>2016</v>
      </c>
      <c r="H5592" t="s">
        <v>27</v>
      </c>
      <c r="I5592">
        <v>7</v>
      </c>
      <c r="J5592" s="4">
        <v>53.35</v>
      </c>
      <c r="K5592" s="4">
        <v>373.45</v>
      </c>
    </row>
    <row r="5593" spans="1:11" x14ac:dyDescent="0.25">
      <c r="A5593" t="s">
        <v>25</v>
      </c>
      <c r="B5593" t="s">
        <v>34</v>
      </c>
      <c r="C5593" t="s">
        <v>18</v>
      </c>
      <c r="D5593" t="s">
        <v>169</v>
      </c>
      <c r="E5593" s="1">
        <v>42733</v>
      </c>
      <c r="F5593" s="1" t="str">
        <f>TEXT(Sales_tbl[[#This Row],[Order Date]],"MMM")</f>
        <v>Dec</v>
      </c>
      <c r="G5593" s="1" t="str">
        <f>TEXT(Sales_tbl[[#This Row],[Order Date]],"YYY")</f>
        <v>2016</v>
      </c>
      <c r="H5593" t="s">
        <v>13</v>
      </c>
      <c r="I5593">
        <v>7</v>
      </c>
      <c r="J5593" s="4">
        <v>12.42</v>
      </c>
      <c r="K5593" s="4">
        <v>86.94</v>
      </c>
    </row>
    <row r="5594" spans="1:11" x14ac:dyDescent="0.25">
      <c r="A5594" t="s">
        <v>46</v>
      </c>
      <c r="B5594" t="s">
        <v>10</v>
      </c>
      <c r="C5594" t="s">
        <v>11</v>
      </c>
      <c r="D5594" t="s">
        <v>263</v>
      </c>
      <c r="E5594" s="1">
        <v>42733</v>
      </c>
      <c r="F5594" s="1" t="str">
        <f>TEXT(Sales_tbl[[#This Row],[Order Date]],"MMM")</f>
        <v>Dec</v>
      </c>
      <c r="G5594" s="1" t="str">
        <f>TEXT(Sales_tbl[[#This Row],[Order Date]],"YYY")</f>
        <v>2016</v>
      </c>
      <c r="H5594" t="s">
        <v>24</v>
      </c>
      <c r="I5594">
        <v>9</v>
      </c>
      <c r="J5594" s="4">
        <v>17.829999999999998</v>
      </c>
      <c r="K5594" s="4">
        <v>160.46999999999997</v>
      </c>
    </row>
    <row r="5595" spans="1:11" x14ac:dyDescent="0.25">
      <c r="A5595" t="s">
        <v>30</v>
      </c>
      <c r="B5595" t="s">
        <v>14</v>
      </c>
      <c r="C5595" t="s">
        <v>11</v>
      </c>
      <c r="D5595" t="s">
        <v>221</v>
      </c>
      <c r="E5595" s="1">
        <v>42733</v>
      </c>
      <c r="F5595" s="1" t="str">
        <f>TEXT(Sales_tbl[[#This Row],[Order Date]],"MMM")</f>
        <v>Dec</v>
      </c>
      <c r="G5595" s="1" t="str">
        <f>TEXT(Sales_tbl[[#This Row],[Order Date]],"YYY")</f>
        <v>2016</v>
      </c>
      <c r="H5595" t="s">
        <v>27</v>
      </c>
      <c r="I5595">
        <v>1</v>
      </c>
      <c r="J5595" s="4">
        <v>53.35</v>
      </c>
      <c r="K5595" s="4">
        <v>53.35</v>
      </c>
    </row>
    <row r="5596" spans="1:11" x14ac:dyDescent="0.25">
      <c r="A5596" t="s">
        <v>25</v>
      </c>
      <c r="B5596" t="s">
        <v>52</v>
      </c>
      <c r="C5596" t="s">
        <v>18</v>
      </c>
      <c r="D5596" t="s">
        <v>360</v>
      </c>
      <c r="E5596" s="1">
        <v>42733</v>
      </c>
      <c r="F5596" s="1" t="str">
        <f>TEXT(Sales_tbl[[#This Row],[Order Date]],"MMM")</f>
        <v>Dec</v>
      </c>
      <c r="G5596" s="1" t="str">
        <f>TEXT(Sales_tbl[[#This Row],[Order Date]],"YYY")</f>
        <v>2016</v>
      </c>
      <c r="H5596" t="s">
        <v>27</v>
      </c>
      <c r="I5596">
        <v>7</v>
      </c>
      <c r="J5596" s="4">
        <v>53.35</v>
      </c>
      <c r="K5596" s="4">
        <v>373.45</v>
      </c>
    </row>
    <row r="5597" spans="1:11" x14ac:dyDescent="0.25">
      <c r="A5597" t="s">
        <v>9</v>
      </c>
      <c r="B5597" t="s">
        <v>68</v>
      </c>
      <c r="C5597" t="s">
        <v>11</v>
      </c>
      <c r="D5597" t="s">
        <v>137</v>
      </c>
      <c r="E5597" s="1">
        <v>42733</v>
      </c>
      <c r="F5597" s="1" t="str">
        <f>TEXT(Sales_tbl[[#This Row],[Order Date]],"MMM")</f>
        <v>Dec</v>
      </c>
      <c r="G5597" s="1" t="str">
        <f>TEXT(Sales_tbl[[#This Row],[Order Date]],"YYY")</f>
        <v>2016</v>
      </c>
      <c r="H5597" t="s">
        <v>24</v>
      </c>
      <c r="I5597">
        <v>2</v>
      </c>
      <c r="J5597" s="4">
        <v>17.829999999999998</v>
      </c>
      <c r="K5597" s="4">
        <v>35.659999999999997</v>
      </c>
    </row>
    <row r="5598" spans="1:11" x14ac:dyDescent="0.25">
      <c r="A5598" t="s">
        <v>30</v>
      </c>
      <c r="B5598" t="s">
        <v>68</v>
      </c>
      <c r="C5598" t="s">
        <v>11</v>
      </c>
      <c r="D5598" t="s">
        <v>413</v>
      </c>
      <c r="E5598" s="1">
        <v>42733</v>
      </c>
      <c r="F5598" s="1" t="str">
        <f>TEXT(Sales_tbl[[#This Row],[Order Date]],"MMM")</f>
        <v>Dec</v>
      </c>
      <c r="G5598" s="1" t="str">
        <f>TEXT(Sales_tbl[[#This Row],[Order Date]],"YYY")</f>
        <v>2016</v>
      </c>
      <c r="H5598" t="s">
        <v>24</v>
      </c>
      <c r="I5598">
        <v>2</v>
      </c>
      <c r="J5598" s="4">
        <v>17.829999999999998</v>
      </c>
      <c r="K5598" s="4">
        <v>35.659999999999997</v>
      </c>
    </row>
    <row r="5599" spans="1:11" x14ac:dyDescent="0.25">
      <c r="A5599" t="s">
        <v>46</v>
      </c>
      <c r="B5599" t="s">
        <v>14</v>
      </c>
      <c r="C5599" t="s">
        <v>11</v>
      </c>
      <c r="D5599" t="s">
        <v>43</v>
      </c>
      <c r="E5599" s="1">
        <v>42733</v>
      </c>
      <c r="F5599" s="1" t="str">
        <f>TEXT(Sales_tbl[[#This Row],[Order Date]],"MMM")</f>
        <v>Dec</v>
      </c>
      <c r="G5599" s="1" t="str">
        <f>TEXT(Sales_tbl[[#This Row],[Order Date]],"YYY")</f>
        <v>2016</v>
      </c>
      <c r="H5599" t="s">
        <v>20</v>
      </c>
      <c r="I5599">
        <v>2</v>
      </c>
      <c r="J5599" s="4">
        <v>16.32</v>
      </c>
      <c r="K5599" s="4">
        <v>32.64</v>
      </c>
    </row>
    <row r="5600" spans="1:11" x14ac:dyDescent="0.25">
      <c r="A5600" t="s">
        <v>25</v>
      </c>
      <c r="B5600" t="s">
        <v>34</v>
      </c>
      <c r="C5600" t="s">
        <v>18</v>
      </c>
      <c r="D5600" t="s">
        <v>144</v>
      </c>
      <c r="E5600" s="1">
        <v>42733</v>
      </c>
      <c r="F5600" s="1" t="str">
        <f>TEXT(Sales_tbl[[#This Row],[Order Date]],"MMM")</f>
        <v>Dec</v>
      </c>
      <c r="G5600" s="1" t="str">
        <f>TEXT(Sales_tbl[[#This Row],[Order Date]],"YYY")</f>
        <v>2016</v>
      </c>
      <c r="H5600" t="s">
        <v>13</v>
      </c>
      <c r="I5600">
        <v>1</v>
      </c>
      <c r="J5600" s="4">
        <v>12.42</v>
      </c>
      <c r="K5600" s="4">
        <v>12.42</v>
      </c>
    </row>
    <row r="5601" spans="1:11" x14ac:dyDescent="0.25">
      <c r="A5601" t="s">
        <v>9</v>
      </c>
      <c r="B5601" t="s">
        <v>10</v>
      </c>
      <c r="C5601" t="s">
        <v>11</v>
      </c>
      <c r="D5601" t="s">
        <v>99</v>
      </c>
      <c r="E5601" s="1">
        <v>42733</v>
      </c>
      <c r="F5601" s="1" t="str">
        <f>TEXT(Sales_tbl[[#This Row],[Order Date]],"MMM")</f>
        <v>Dec</v>
      </c>
      <c r="G5601" s="1" t="str">
        <f>TEXT(Sales_tbl[[#This Row],[Order Date]],"YYY")</f>
        <v>2016</v>
      </c>
      <c r="H5601" t="s">
        <v>24</v>
      </c>
      <c r="I5601">
        <v>4</v>
      </c>
      <c r="J5601" s="4">
        <v>17.829999999999998</v>
      </c>
      <c r="K5601" s="4">
        <v>71.319999999999993</v>
      </c>
    </row>
    <row r="5602" spans="1:11" x14ac:dyDescent="0.25">
      <c r="A5602" t="s">
        <v>16</v>
      </c>
      <c r="B5602" t="s">
        <v>52</v>
      </c>
      <c r="C5602" t="s">
        <v>18</v>
      </c>
      <c r="D5602" t="s">
        <v>530</v>
      </c>
      <c r="E5602" s="1">
        <v>42733</v>
      </c>
      <c r="F5602" s="1" t="str">
        <f>TEXT(Sales_tbl[[#This Row],[Order Date]],"MMM")</f>
        <v>Dec</v>
      </c>
      <c r="G5602" s="1" t="str">
        <f>TEXT(Sales_tbl[[#This Row],[Order Date]],"YYY")</f>
        <v>2016</v>
      </c>
      <c r="H5602" t="s">
        <v>27</v>
      </c>
      <c r="I5602">
        <v>5</v>
      </c>
      <c r="J5602" s="4">
        <v>53.35</v>
      </c>
      <c r="K5602" s="4">
        <v>266.75</v>
      </c>
    </row>
    <row r="5603" spans="1:11" x14ac:dyDescent="0.25">
      <c r="A5603" t="s">
        <v>30</v>
      </c>
      <c r="B5603" t="s">
        <v>68</v>
      </c>
      <c r="C5603" t="s">
        <v>11</v>
      </c>
      <c r="D5603" t="s">
        <v>413</v>
      </c>
      <c r="E5603" s="1">
        <v>42733</v>
      </c>
      <c r="F5603" s="1" t="str">
        <f>TEXT(Sales_tbl[[#This Row],[Order Date]],"MMM")</f>
        <v>Dec</v>
      </c>
      <c r="G5603" s="1" t="str">
        <f>TEXT(Sales_tbl[[#This Row],[Order Date]],"YYY")</f>
        <v>2016</v>
      </c>
      <c r="H5603" t="s">
        <v>13</v>
      </c>
      <c r="I5603">
        <v>10</v>
      </c>
      <c r="J5603" s="4">
        <v>12.42</v>
      </c>
      <c r="K5603" s="4">
        <v>124.2</v>
      </c>
    </row>
    <row r="5604" spans="1:11" x14ac:dyDescent="0.25">
      <c r="A5604" t="s">
        <v>9</v>
      </c>
      <c r="B5604" t="s">
        <v>68</v>
      </c>
      <c r="C5604" t="s">
        <v>11</v>
      </c>
      <c r="D5604" t="s">
        <v>400</v>
      </c>
      <c r="E5604" s="1">
        <v>42733</v>
      </c>
      <c r="F5604" s="1" t="str">
        <f>TEXT(Sales_tbl[[#This Row],[Order Date]],"MMM")</f>
        <v>Dec</v>
      </c>
      <c r="G5604" s="1" t="str">
        <f>TEXT(Sales_tbl[[#This Row],[Order Date]],"YYY")</f>
        <v>2016</v>
      </c>
      <c r="H5604" t="s">
        <v>13</v>
      </c>
      <c r="I5604">
        <v>2</v>
      </c>
      <c r="J5604" s="4">
        <v>12.42</v>
      </c>
      <c r="K5604" s="4">
        <v>24.84</v>
      </c>
    </row>
    <row r="5605" spans="1:11" x14ac:dyDescent="0.25">
      <c r="A5605" t="s">
        <v>9</v>
      </c>
      <c r="B5605" t="s">
        <v>21</v>
      </c>
      <c r="C5605" t="s">
        <v>11</v>
      </c>
      <c r="D5605" t="s">
        <v>480</v>
      </c>
      <c r="E5605" s="1">
        <v>42733</v>
      </c>
      <c r="F5605" s="1" t="str">
        <f>TEXT(Sales_tbl[[#This Row],[Order Date]],"MMM")</f>
        <v>Dec</v>
      </c>
      <c r="G5605" s="1" t="str">
        <f>TEXT(Sales_tbl[[#This Row],[Order Date]],"YYY")</f>
        <v>2016</v>
      </c>
      <c r="H5605" t="s">
        <v>24</v>
      </c>
      <c r="I5605">
        <v>9</v>
      </c>
      <c r="J5605" s="4">
        <v>17.829999999999998</v>
      </c>
      <c r="K5605" s="4">
        <v>160.46999999999997</v>
      </c>
    </row>
    <row r="5606" spans="1:11" x14ac:dyDescent="0.25">
      <c r="A5606" t="s">
        <v>30</v>
      </c>
      <c r="B5606" t="s">
        <v>21</v>
      </c>
      <c r="C5606" t="s">
        <v>11</v>
      </c>
      <c r="D5606" t="s">
        <v>428</v>
      </c>
      <c r="E5606" s="1">
        <v>42733</v>
      </c>
      <c r="F5606" s="1" t="str">
        <f>TEXT(Sales_tbl[[#This Row],[Order Date]],"MMM")</f>
        <v>Dec</v>
      </c>
      <c r="G5606" s="1" t="str">
        <f>TEXT(Sales_tbl[[#This Row],[Order Date]],"YYY")</f>
        <v>2016</v>
      </c>
      <c r="H5606" t="s">
        <v>24</v>
      </c>
      <c r="I5606">
        <v>9</v>
      </c>
      <c r="J5606" s="4">
        <v>17.829999999999998</v>
      </c>
      <c r="K5606" s="4">
        <v>160.46999999999997</v>
      </c>
    </row>
    <row r="5607" spans="1:11" x14ac:dyDescent="0.25">
      <c r="A5607" t="s">
        <v>9</v>
      </c>
      <c r="B5607" t="s">
        <v>68</v>
      </c>
      <c r="C5607" t="s">
        <v>11</v>
      </c>
      <c r="D5607" t="s">
        <v>69</v>
      </c>
      <c r="E5607" s="1">
        <v>42733</v>
      </c>
      <c r="F5607" s="1" t="str">
        <f>TEXT(Sales_tbl[[#This Row],[Order Date]],"MMM")</f>
        <v>Dec</v>
      </c>
      <c r="G5607" s="1" t="str">
        <f>TEXT(Sales_tbl[[#This Row],[Order Date]],"YYY")</f>
        <v>2016</v>
      </c>
      <c r="H5607" t="s">
        <v>13</v>
      </c>
      <c r="I5607">
        <v>4</v>
      </c>
      <c r="J5607" s="4">
        <v>12.42</v>
      </c>
      <c r="K5607" s="4">
        <v>49.68</v>
      </c>
    </row>
    <row r="5608" spans="1:11" x14ac:dyDescent="0.25">
      <c r="A5608" t="s">
        <v>46</v>
      </c>
      <c r="B5608" t="s">
        <v>21</v>
      </c>
      <c r="C5608" t="s">
        <v>11</v>
      </c>
      <c r="D5608" t="s">
        <v>148</v>
      </c>
      <c r="E5608" s="1">
        <v>42733</v>
      </c>
      <c r="F5608" s="1" t="str">
        <f>TEXT(Sales_tbl[[#This Row],[Order Date]],"MMM")</f>
        <v>Dec</v>
      </c>
      <c r="G5608" s="1" t="str">
        <f>TEXT(Sales_tbl[[#This Row],[Order Date]],"YYY")</f>
        <v>2016</v>
      </c>
      <c r="H5608" t="s">
        <v>13</v>
      </c>
      <c r="I5608">
        <v>1</v>
      </c>
      <c r="J5608" s="4">
        <v>12.42</v>
      </c>
      <c r="K5608" s="4">
        <v>12.42</v>
      </c>
    </row>
    <row r="5609" spans="1:11" x14ac:dyDescent="0.25">
      <c r="A5609" t="s">
        <v>30</v>
      </c>
      <c r="B5609" t="s">
        <v>14</v>
      </c>
      <c r="C5609" t="s">
        <v>11</v>
      </c>
      <c r="D5609" t="s">
        <v>215</v>
      </c>
      <c r="E5609" s="1">
        <v>42733</v>
      </c>
      <c r="F5609" s="1" t="str">
        <f>TEXT(Sales_tbl[[#This Row],[Order Date]],"MMM")</f>
        <v>Dec</v>
      </c>
      <c r="G5609" s="1" t="str">
        <f>TEXT(Sales_tbl[[#This Row],[Order Date]],"YYY")</f>
        <v>2016</v>
      </c>
      <c r="H5609" t="s">
        <v>13</v>
      </c>
      <c r="I5609">
        <v>2</v>
      </c>
      <c r="J5609" s="4">
        <v>12.42</v>
      </c>
      <c r="K5609" s="4">
        <v>24.84</v>
      </c>
    </row>
    <row r="5610" spans="1:11" x14ac:dyDescent="0.25">
      <c r="A5610" t="s">
        <v>9</v>
      </c>
      <c r="B5610" t="s">
        <v>14</v>
      </c>
      <c r="C5610" t="s">
        <v>11</v>
      </c>
      <c r="D5610" t="s">
        <v>126</v>
      </c>
      <c r="E5610" s="1">
        <v>42733</v>
      </c>
      <c r="F5610" s="1" t="str">
        <f>TEXT(Sales_tbl[[#This Row],[Order Date]],"MMM")</f>
        <v>Dec</v>
      </c>
      <c r="G5610" s="1" t="str">
        <f>TEXT(Sales_tbl[[#This Row],[Order Date]],"YYY")</f>
        <v>2016</v>
      </c>
      <c r="H5610" t="s">
        <v>27</v>
      </c>
      <c r="I5610">
        <v>6</v>
      </c>
      <c r="J5610" s="4">
        <v>53.35</v>
      </c>
      <c r="K5610" s="4">
        <v>320.10000000000002</v>
      </c>
    </row>
    <row r="5611" spans="1:11" x14ac:dyDescent="0.25">
      <c r="A5611" t="s">
        <v>25</v>
      </c>
      <c r="B5611" t="s">
        <v>34</v>
      </c>
      <c r="C5611" t="s">
        <v>18</v>
      </c>
      <c r="D5611" t="s">
        <v>48</v>
      </c>
      <c r="E5611" s="1">
        <v>42733</v>
      </c>
      <c r="F5611" s="1" t="str">
        <f>TEXT(Sales_tbl[[#This Row],[Order Date]],"MMM")</f>
        <v>Dec</v>
      </c>
      <c r="G5611" s="1" t="str">
        <f>TEXT(Sales_tbl[[#This Row],[Order Date]],"YYY")</f>
        <v>2016</v>
      </c>
      <c r="H5611" t="s">
        <v>13</v>
      </c>
      <c r="I5611">
        <v>8</v>
      </c>
      <c r="J5611" s="4">
        <v>12.42</v>
      </c>
      <c r="K5611" s="4">
        <v>99.36</v>
      </c>
    </row>
    <row r="5612" spans="1:11" x14ac:dyDescent="0.25">
      <c r="A5612" t="s">
        <v>9</v>
      </c>
      <c r="B5612" t="s">
        <v>68</v>
      </c>
      <c r="C5612" t="s">
        <v>11</v>
      </c>
      <c r="D5612" t="s">
        <v>318</v>
      </c>
      <c r="E5612" s="1">
        <v>42733</v>
      </c>
      <c r="F5612" s="1" t="str">
        <f>TEXT(Sales_tbl[[#This Row],[Order Date]],"MMM")</f>
        <v>Dec</v>
      </c>
      <c r="G5612" s="1" t="str">
        <f>TEXT(Sales_tbl[[#This Row],[Order Date]],"YYY")</f>
        <v>2016</v>
      </c>
      <c r="H5612" t="s">
        <v>13</v>
      </c>
      <c r="I5612">
        <v>9</v>
      </c>
      <c r="J5612" s="4">
        <v>12.42</v>
      </c>
      <c r="K5612" s="4">
        <v>111.78</v>
      </c>
    </row>
    <row r="5613" spans="1:11" x14ac:dyDescent="0.25">
      <c r="A5613" t="s">
        <v>30</v>
      </c>
      <c r="B5613" t="s">
        <v>10</v>
      </c>
      <c r="C5613" t="s">
        <v>11</v>
      </c>
      <c r="D5613" t="s">
        <v>285</v>
      </c>
      <c r="E5613" s="1">
        <v>42733</v>
      </c>
      <c r="F5613" s="1" t="str">
        <f>TEXT(Sales_tbl[[#This Row],[Order Date]],"MMM")</f>
        <v>Dec</v>
      </c>
      <c r="G5613" s="1" t="str">
        <f>TEXT(Sales_tbl[[#This Row],[Order Date]],"YYY")</f>
        <v>2016</v>
      </c>
      <c r="H5613" t="s">
        <v>27</v>
      </c>
      <c r="I5613">
        <v>6</v>
      </c>
      <c r="J5613" s="4">
        <v>53.35</v>
      </c>
      <c r="K5613" s="4">
        <v>320.10000000000002</v>
      </c>
    </row>
    <row r="5614" spans="1:11" x14ac:dyDescent="0.25">
      <c r="A5614" t="s">
        <v>9</v>
      </c>
      <c r="B5614" t="s">
        <v>21</v>
      </c>
      <c r="C5614" t="s">
        <v>11</v>
      </c>
      <c r="D5614" t="s">
        <v>128</v>
      </c>
      <c r="E5614" s="1">
        <v>42733</v>
      </c>
      <c r="F5614" s="1" t="str">
        <f>TEXT(Sales_tbl[[#This Row],[Order Date]],"MMM")</f>
        <v>Dec</v>
      </c>
      <c r="G5614" s="1" t="str">
        <f>TEXT(Sales_tbl[[#This Row],[Order Date]],"YYY")</f>
        <v>2016</v>
      </c>
      <c r="H5614" t="s">
        <v>24</v>
      </c>
      <c r="I5614">
        <v>7</v>
      </c>
      <c r="J5614" s="4">
        <v>17.829999999999998</v>
      </c>
      <c r="K5614" s="4">
        <v>124.80999999999999</v>
      </c>
    </row>
    <row r="5615" spans="1:11" x14ac:dyDescent="0.25">
      <c r="A5615" t="s">
        <v>25</v>
      </c>
      <c r="B5615" t="s">
        <v>52</v>
      </c>
      <c r="C5615" t="s">
        <v>18</v>
      </c>
      <c r="D5615" t="s">
        <v>360</v>
      </c>
      <c r="E5615" s="1">
        <v>42733</v>
      </c>
      <c r="F5615" s="1" t="str">
        <f>TEXT(Sales_tbl[[#This Row],[Order Date]],"MMM")</f>
        <v>Dec</v>
      </c>
      <c r="G5615" s="1" t="str">
        <f>TEXT(Sales_tbl[[#This Row],[Order Date]],"YYY")</f>
        <v>2016</v>
      </c>
      <c r="H5615" t="s">
        <v>24</v>
      </c>
      <c r="I5615">
        <v>10</v>
      </c>
      <c r="J5615" s="4">
        <v>17.829999999999998</v>
      </c>
      <c r="K5615" s="4">
        <v>178.29999999999998</v>
      </c>
    </row>
    <row r="5616" spans="1:11" x14ac:dyDescent="0.25">
      <c r="A5616" t="s">
        <v>9</v>
      </c>
      <c r="B5616" t="s">
        <v>21</v>
      </c>
      <c r="C5616" t="s">
        <v>11</v>
      </c>
      <c r="D5616" t="s">
        <v>359</v>
      </c>
      <c r="E5616" s="1">
        <v>42733</v>
      </c>
      <c r="F5616" s="1" t="str">
        <f>TEXT(Sales_tbl[[#This Row],[Order Date]],"MMM")</f>
        <v>Dec</v>
      </c>
      <c r="G5616" s="1" t="str">
        <f>TEXT(Sales_tbl[[#This Row],[Order Date]],"YYY")</f>
        <v>2016</v>
      </c>
      <c r="H5616" t="s">
        <v>20</v>
      </c>
      <c r="I5616">
        <v>8</v>
      </c>
      <c r="J5616" s="4">
        <v>16.32</v>
      </c>
      <c r="K5616" s="4">
        <v>130.56</v>
      </c>
    </row>
    <row r="5617" spans="1:11" x14ac:dyDescent="0.25">
      <c r="A5617" t="s">
        <v>9</v>
      </c>
      <c r="B5617" t="s">
        <v>14</v>
      </c>
      <c r="C5617" t="s">
        <v>11</v>
      </c>
      <c r="D5617" t="s">
        <v>252</v>
      </c>
      <c r="E5617" s="1">
        <v>42733</v>
      </c>
      <c r="F5617" s="1" t="str">
        <f>TEXT(Sales_tbl[[#This Row],[Order Date]],"MMM")</f>
        <v>Dec</v>
      </c>
      <c r="G5617" s="1" t="str">
        <f>TEXT(Sales_tbl[[#This Row],[Order Date]],"YYY")</f>
        <v>2016</v>
      </c>
      <c r="H5617" t="s">
        <v>13</v>
      </c>
      <c r="I5617">
        <v>3</v>
      </c>
      <c r="J5617" s="4">
        <v>12.42</v>
      </c>
      <c r="K5617" s="4">
        <v>37.26</v>
      </c>
    </row>
    <row r="5618" spans="1:11" x14ac:dyDescent="0.25">
      <c r="A5618" t="s">
        <v>9</v>
      </c>
      <c r="B5618" t="s">
        <v>10</v>
      </c>
      <c r="C5618" t="s">
        <v>11</v>
      </c>
      <c r="D5618" t="s">
        <v>528</v>
      </c>
      <c r="E5618" s="1">
        <v>42734</v>
      </c>
      <c r="F5618" s="1" t="str">
        <f>TEXT(Sales_tbl[[#This Row],[Order Date]],"MMM")</f>
        <v>Dec</v>
      </c>
      <c r="G5618" s="1" t="str">
        <f>TEXT(Sales_tbl[[#This Row],[Order Date]],"YYY")</f>
        <v>2016</v>
      </c>
      <c r="H5618" t="s">
        <v>13</v>
      </c>
      <c r="I5618">
        <v>5</v>
      </c>
      <c r="J5618" s="4">
        <v>12.42</v>
      </c>
      <c r="K5618" s="4">
        <v>62.1</v>
      </c>
    </row>
    <row r="5619" spans="1:11" x14ac:dyDescent="0.25">
      <c r="A5619" t="s">
        <v>9</v>
      </c>
      <c r="B5619" t="s">
        <v>10</v>
      </c>
      <c r="C5619" t="s">
        <v>11</v>
      </c>
      <c r="D5619" t="s">
        <v>342</v>
      </c>
      <c r="E5619" s="1">
        <v>42734</v>
      </c>
      <c r="F5619" s="1" t="str">
        <f>TEXT(Sales_tbl[[#This Row],[Order Date]],"MMM")</f>
        <v>Dec</v>
      </c>
      <c r="G5619" s="1" t="str">
        <f>TEXT(Sales_tbl[[#This Row],[Order Date]],"YYY")</f>
        <v>2016</v>
      </c>
      <c r="H5619" t="s">
        <v>13</v>
      </c>
      <c r="I5619">
        <v>3</v>
      </c>
      <c r="J5619" s="4">
        <v>12.42</v>
      </c>
      <c r="K5619" s="4">
        <v>37.26</v>
      </c>
    </row>
    <row r="5620" spans="1:11" x14ac:dyDescent="0.25">
      <c r="A5620" t="s">
        <v>25</v>
      </c>
      <c r="B5620" t="s">
        <v>17</v>
      </c>
      <c r="C5620" t="s">
        <v>18</v>
      </c>
      <c r="D5620" t="s">
        <v>523</v>
      </c>
      <c r="E5620" s="1">
        <v>42734</v>
      </c>
      <c r="F5620" s="1" t="str">
        <f>TEXT(Sales_tbl[[#This Row],[Order Date]],"MMM")</f>
        <v>Dec</v>
      </c>
      <c r="G5620" s="1" t="str">
        <f>TEXT(Sales_tbl[[#This Row],[Order Date]],"YYY")</f>
        <v>2016</v>
      </c>
      <c r="H5620" t="s">
        <v>13</v>
      </c>
      <c r="I5620">
        <v>2</v>
      </c>
      <c r="J5620" s="4">
        <v>12.42</v>
      </c>
      <c r="K5620" s="4">
        <v>24.84</v>
      </c>
    </row>
    <row r="5621" spans="1:11" x14ac:dyDescent="0.25">
      <c r="A5621" t="s">
        <v>9</v>
      </c>
      <c r="B5621" t="s">
        <v>10</v>
      </c>
      <c r="C5621" t="s">
        <v>11</v>
      </c>
      <c r="D5621" t="s">
        <v>119</v>
      </c>
      <c r="E5621" s="1">
        <v>42734</v>
      </c>
      <c r="F5621" s="1" t="str">
        <f>TEXT(Sales_tbl[[#This Row],[Order Date]],"MMM")</f>
        <v>Dec</v>
      </c>
      <c r="G5621" s="1" t="str">
        <f>TEXT(Sales_tbl[[#This Row],[Order Date]],"YYY")</f>
        <v>2016</v>
      </c>
      <c r="H5621" t="s">
        <v>13</v>
      </c>
      <c r="I5621">
        <v>9</v>
      </c>
      <c r="J5621" s="4">
        <v>12.42</v>
      </c>
      <c r="K5621" s="4">
        <v>111.78</v>
      </c>
    </row>
    <row r="5622" spans="1:11" x14ac:dyDescent="0.25">
      <c r="A5622" t="s">
        <v>9</v>
      </c>
      <c r="B5622" t="s">
        <v>14</v>
      </c>
      <c r="C5622" t="s">
        <v>11</v>
      </c>
      <c r="D5622" t="s">
        <v>92</v>
      </c>
      <c r="E5622" s="1">
        <v>42734</v>
      </c>
      <c r="F5622" s="1" t="str">
        <f>TEXT(Sales_tbl[[#This Row],[Order Date]],"MMM")</f>
        <v>Dec</v>
      </c>
      <c r="G5622" s="1" t="str">
        <f>TEXT(Sales_tbl[[#This Row],[Order Date]],"YYY")</f>
        <v>2016</v>
      </c>
      <c r="H5622" t="s">
        <v>13</v>
      </c>
      <c r="I5622">
        <v>10</v>
      </c>
      <c r="J5622" s="4">
        <v>12.42</v>
      </c>
      <c r="K5622" s="4">
        <v>124.2</v>
      </c>
    </row>
    <row r="5623" spans="1:11" x14ac:dyDescent="0.25">
      <c r="A5623" t="s">
        <v>25</v>
      </c>
      <c r="B5623" t="s">
        <v>34</v>
      </c>
      <c r="C5623" t="s">
        <v>18</v>
      </c>
      <c r="D5623" t="s">
        <v>526</v>
      </c>
      <c r="E5623" s="1">
        <v>42734</v>
      </c>
      <c r="F5623" s="1" t="str">
        <f>TEXT(Sales_tbl[[#This Row],[Order Date]],"MMM")</f>
        <v>Dec</v>
      </c>
      <c r="G5623" s="1" t="str">
        <f>TEXT(Sales_tbl[[#This Row],[Order Date]],"YYY")</f>
        <v>2016</v>
      </c>
      <c r="H5623" t="s">
        <v>27</v>
      </c>
      <c r="I5623">
        <v>8</v>
      </c>
      <c r="J5623" s="4">
        <v>53.35</v>
      </c>
      <c r="K5623" s="4">
        <v>426.8</v>
      </c>
    </row>
    <row r="5624" spans="1:11" x14ac:dyDescent="0.25">
      <c r="A5624" t="s">
        <v>30</v>
      </c>
      <c r="B5624" t="s">
        <v>14</v>
      </c>
      <c r="C5624" t="s">
        <v>11</v>
      </c>
      <c r="D5624" t="s">
        <v>431</v>
      </c>
      <c r="E5624" s="1">
        <v>42734</v>
      </c>
      <c r="F5624" s="1" t="str">
        <f>TEXT(Sales_tbl[[#This Row],[Order Date]],"MMM")</f>
        <v>Dec</v>
      </c>
      <c r="G5624" s="1" t="str">
        <f>TEXT(Sales_tbl[[#This Row],[Order Date]],"YYY")</f>
        <v>2016</v>
      </c>
      <c r="H5624" t="s">
        <v>13</v>
      </c>
      <c r="I5624">
        <v>2</v>
      </c>
      <c r="J5624" s="4">
        <v>12.42</v>
      </c>
      <c r="K5624" s="4">
        <v>24.84</v>
      </c>
    </row>
    <row r="5625" spans="1:11" x14ac:dyDescent="0.25">
      <c r="A5625" t="s">
        <v>16</v>
      </c>
      <c r="B5625" t="s">
        <v>17</v>
      </c>
      <c r="C5625" t="s">
        <v>18</v>
      </c>
      <c r="D5625" t="s">
        <v>418</v>
      </c>
      <c r="E5625" s="1">
        <v>42734</v>
      </c>
      <c r="F5625" s="1" t="str">
        <f>TEXT(Sales_tbl[[#This Row],[Order Date]],"MMM")</f>
        <v>Dec</v>
      </c>
      <c r="G5625" s="1" t="str">
        <f>TEXT(Sales_tbl[[#This Row],[Order Date]],"YYY")</f>
        <v>2016</v>
      </c>
      <c r="H5625" t="s">
        <v>13</v>
      </c>
      <c r="I5625">
        <v>7</v>
      </c>
      <c r="J5625" s="4">
        <v>12.42</v>
      </c>
      <c r="K5625" s="4">
        <v>86.94</v>
      </c>
    </row>
    <row r="5626" spans="1:11" x14ac:dyDescent="0.25">
      <c r="A5626" t="s">
        <v>16</v>
      </c>
      <c r="B5626" t="s">
        <v>34</v>
      </c>
      <c r="C5626" t="s">
        <v>18</v>
      </c>
      <c r="D5626" t="s">
        <v>482</v>
      </c>
      <c r="E5626" s="1">
        <v>42734</v>
      </c>
      <c r="F5626" s="1" t="str">
        <f>TEXT(Sales_tbl[[#This Row],[Order Date]],"MMM")</f>
        <v>Dec</v>
      </c>
      <c r="G5626" s="1" t="str">
        <f>TEXT(Sales_tbl[[#This Row],[Order Date]],"YYY")</f>
        <v>2016</v>
      </c>
      <c r="H5626" t="s">
        <v>24</v>
      </c>
      <c r="I5626">
        <v>3</v>
      </c>
      <c r="J5626" s="4">
        <v>17.829999999999998</v>
      </c>
      <c r="K5626" s="4">
        <v>53.489999999999995</v>
      </c>
    </row>
    <row r="5627" spans="1:11" x14ac:dyDescent="0.25">
      <c r="A5627" t="s">
        <v>25</v>
      </c>
      <c r="B5627" t="s">
        <v>17</v>
      </c>
      <c r="C5627" t="s">
        <v>18</v>
      </c>
      <c r="D5627" t="s">
        <v>338</v>
      </c>
      <c r="E5627" s="1">
        <v>42734</v>
      </c>
      <c r="F5627" s="1" t="str">
        <f>TEXT(Sales_tbl[[#This Row],[Order Date]],"MMM")</f>
        <v>Dec</v>
      </c>
      <c r="G5627" s="1" t="str">
        <f>TEXT(Sales_tbl[[#This Row],[Order Date]],"YYY")</f>
        <v>2016</v>
      </c>
      <c r="H5627" t="s">
        <v>20</v>
      </c>
      <c r="I5627">
        <v>2</v>
      </c>
      <c r="J5627" s="4">
        <v>16.32</v>
      </c>
      <c r="K5627" s="4">
        <v>32.64</v>
      </c>
    </row>
    <row r="5628" spans="1:11" x14ac:dyDescent="0.25">
      <c r="A5628" t="s">
        <v>9</v>
      </c>
      <c r="B5628" t="s">
        <v>14</v>
      </c>
      <c r="C5628" t="s">
        <v>11</v>
      </c>
      <c r="D5628" t="s">
        <v>353</v>
      </c>
      <c r="E5628" s="1">
        <v>42734</v>
      </c>
      <c r="F5628" s="1" t="str">
        <f>TEXT(Sales_tbl[[#This Row],[Order Date]],"MMM")</f>
        <v>Dec</v>
      </c>
      <c r="G5628" s="1" t="str">
        <f>TEXT(Sales_tbl[[#This Row],[Order Date]],"YYY")</f>
        <v>2016</v>
      </c>
      <c r="H5628" t="s">
        <v>13</v>
      </c>
      <c r="I5628">
        <v>1</v>
      </c>
      <c r="J5628" s="4">
        <v>12.42</v>
      </c>
      <c r="K5628" s="4">
        <v>12.42</v>
      </c>
    </row>
    <row r="5629" spans="1:11" x14ac:dyDescent="0.25">
      <c r="A5629" t="s">
        <v>9</v>
      </c>
      <c r="B5629" t="s">
        <v>14</v>
      </c>
      <c r="C5629" t="s">
        <v>11</v>
      </c>
      <c r="D5629" t="s">
        <v>181</v>
      </c>
      <c r="E5629" s="1">
        <v>42734</v>
      </c>
      <c r="F5629" s="1" t="str">
        <f>TEXT(Sales_tbl[[#This Row],[Order Date]],"MMM")</f>
        <v>Dec</v>
      </c>
      <c r="G5629" s="1" t="str">
        <f>TEXT(Sales_tbl[[#This Row],[Order Date]],"YYY")</f>
        <v>2016</v>
      </c>
      <c r="H5629" t="s">
        <v>24</v>
      </c>
      <c r="I5629">
        <v>7</v>
      </c>
      <c r="J5629" s="4">
        <v>17.829999999999998</v>
      </c>
      <c r="K5629" s="4">
        <v>124.80999999999999</v>
      </c>
    </row>
    <row r="5630" spans="1:11" x14ac:dyDescent="0.25">
      <c r="A5630" t="s">
        <v>25</v>
      </c>
      <c r="B5630" t="s">
        <v>17</v>
      </c>
      <c r="C5630" t="s">
        <v>18</v>
      </c>
      <c r="D5630" t="s">
        <v>369</v>
      </c>
      <c r="E5630" s="1">
        <v>42734</v>
      </c>
      <c r="F5630" s="1" t="str">
        <f>TEXT(Sales_tbl[[#This Row],[Order Date]],"MMM")</f>
        <v>Dec</v>
      </c>
      <c r="G5630" s="1" t="str">
        <f>TEXT(Sales_tbl[[#This Row],[Order Date]],"YYY")</f>
        <v>2016</v>
      </c>
      <c r="H5630" t="s">
        <v>13</v>
      </c>
      <c r="I5630">
        <v>2</v>
      </c>
      <c r="J5630" s="4">
        <v>12.42</v>
      </c>
      <c r="K5630" s="4">
        <v>24.84</v>
      </c>
    </row>
    <row r="5631" spans="1:11" x14ac:dyDescent="0.25">
      <c r="A5631" t="s">
        <v>16</v>
      </c>
      <c r="B5631" t="s">
        <v>34</v>
      </c>
      <c r="C5631" t="s">
        <v>18</v>
      </c>
      <c r="D5631" t="s">
        <v>276</v>
      </c>
      <c r="E5631" s="1">
        <v>42734</v>
      </c>
      <c r="F5631" s="1" t="str">
        <f>TEXT(Sales_tbl[[#This Row],[Order Date]],"MMM")</f>
        <v>Dec</v>
      </c>
      <c r="G5631" s="1" t="str">
        <f>TEXT(Sales_tbl[[#This Row],[Order Date]],"YYY")</f>
        <v>2016</v>
      </c>
      <c r="H5631" t="s">
        <v>13</v>
      </c>
      <c r="I5631">
        <v>4</v>
      </c>
      <c r="J5631" s="4">
        <v>12.42</v>
      </c>
      <c r="K5631" s="4">
        <v>49.68</v>
      </c>
    </row>
    <row r="5632" spans="1:11" x14ac:dyDescent="0.25">
      <c r="A5632" t="s">
        <v>9</v>
      </c>
      <c r="B5632" t="s">
        <v>14</v>
      </c>
      <c r="C5632" t="s">
        <v>11</v>
      </c>
      <c r="D5632" t="s">
        <v>43</v>
      </c>
      <c r="E5632" s="1">
        <v>42734</v>
      </c>
      <c r="F5632" s="1" t="str">
        <f>TEXT(Sales_tbl[[#This Row],[Order Date]],"MMM")</f>
        <v>Dec</v>
      </c>
      <c r="G5632" s="1" t="str">
        <f>TEXT(Sales_tbl[[#This Row],[Order Date]],"YYY")</f>
        <v>2016</v>
      </c>
      <c r="H5632" t="s">
        <v>27</v>
      </c>
      <c r="I5632">
        <v>5</v>
      </c>
      <c r="J5632" s="4">
        <v>53.35</v>
      </c>
      <c r="K5632" s="4">
        <v>266.75</v>
      </c>
    </row>
    <row r="5633" spans="1:11" x14ac:dyDescent="0.25">
      <c r="A5633" t="s">
        <v>9</v>
      </c>
      <c r="B5633" t="s">
        <v>14</v>
      </c>
      <c r="C5633" t="s">
        <v>11</v>
      </c>
      <c r="D5633" t="s">
        <v>256</v>
      </c>
      <c r="E5633" s="1">
        <v>42734</v>
      </c>
      <c r="F5633" s="1" t="str">
        <f>TEXT(Sales_tbl[[#This Row],[Order Date]],"MMM")</f>
        <v>Dec</v>
      </c>
      <c r="G5633" s="1" t="str">
        <f>TEXT(Sales_tbl[[#This Row],[Order Date]],"YYY")</f>
        <v>2016</v>
      </c>
      <c r="H5633" t="s">
        <v>27</v>
      </c>
      <c r="I5633">
        <v>8</v>
      </c>
      <c r="J5633" s="4">
        <v>53.35</v>
      </c>
      <c r="K5633" s="4">
        <v>426.8</v>
      </c>
    </row>
    <row r="5634" spans="1:11" x14ac:dyDescent="0.25">
      <c r="A5634" t="s">
        <v>30</v>
      </c>
      <c r="B5634" t="s">
        <v>10</v>
      </c>
      <c r="C5634" t="s">
        <v>11</v>
      </c>
      <c r="D5634" t="s">
        <v>207</v>
      </c>
      <c r="E5634" s="1">
        <v>42734</v>
      </c>
      <c r="F5634" s="1" t="str">
        <f>TEXT(Sales_tbl[[#This Row],[Order Date]],"MMM")</f>
        <v>Dec</v>
      </c>
      <c r="G5634" s="1" t="str">
        <f>TEXT(Sales_tbl[[#This Row],[Order Date]],"YYY")</f>
        <v>2016</v>
      </c>
      <c r="H5634" t="s">
        <v>24</v>
      </c>
      <c r="I5634">
        <v>5</v>
      </c>
      <c r="J5634" s="4">
        <v>17.829999999999998</v>
      </c>
      <c r="K5634" s="4">
        <v>89.149999999999991</v>
      </c>
    </row>
    <row r="5635" spans="1:11" x14ac:dyDescent="0.25">
      <c r="A5635" t="s">
        <v>46</v>
      </c>
      <c r="B5635" t="s">
        <v>21</v>
      </c>
      <c r="C5635" t="s">
        <v>11</v>
      </c>
      <c r="D5635" t="s">
        <v>362</v>
      </c>
      <c r="E5635" s="1">
        <v>42734</v>
      </c>
      <c r="F5635" s="1" t="str">
        <f>TEXT(Sales_tbl[[#This Row],[Order Date]],"MMM")</f>
        <v>Dec</v>
      </c>
      <c r="G5635" s="1" t="str">
        <f>TEXT(Sales_tbl[[#This Row],[Order Date]],"YYY")</f>
        <v>2016</v>
      </c>
      <c r="H5635" t="s">
        <v>13</v>
      </c>
      <c r="I5635">
        <v>1</v>
      </c>
      <c r="J5635" s="4">
        <v>12.42</v>
      </c>
      <c r="K5635" s="4">
        <v>12.42</v>
      </c>
    </row>
    <row r="5636" spans="1:11" x14ac:dyDescent="0.25">
      <c r="A5636" t="s">
        <v>30</v>
      </c>
      <c r="B5636" t="s">
        <v>10</v>
      </c>
      <c r="C5636" t="s">
        <v>11</v>
      </c>
      <c r="D5636" t="s">
        <v>374</v>
      </c>
      <c r="E5636" s="1">
        <v>42734</v>
      </c>
      <c r="F5636" s="1" t="str">
        <f>TEXT(Sales_tbl[[#This Row],[Order Date]],"MMM")</f>
        <v>Dec</v>
      </c>
      <c r="G5636" s="1" t="str">
        <f>TEXT(Sales_tbl[[#This Row],[Order Date]],"YYY")</f>
        <v>2016</v>
      </c>
      <c r="H5636" t="s">
        <v>27</v>
      </c>
      <c r="I5636">
        <v>1</v>
      </c>
      <c r="J5636" s="4">
        <v>53.35</v>
      </c>
      <c r="K5636" s="4">
        <v>53.35</v>
      </c>
    </row>
    <row r="5637" spans="1:11" x14ac:dyDescent="0.25">
      <c r="A5637" t="s">
        <v>9</v>
      </c>
      <c r="B5637" t="s">
        <v>10</v>
      </c>
      <c r="C5637" t="s">
        <v>11</v>
      </c>
      <c r="D5637" t="s">
        <v>12</v>
      </c>
      <c r="E5637" s="1">
        <v>42734</v>
      </c>
      <c r="F5637" s="1" t="str">
        <f>TEXT(Sales_tbl[[#This Row],[Order Date]],"MMM")</f>
        <v>Dec</v>
      </c>
      <c r="G5637" s="1" t="str">
        <f>TEXT(Sales_tbl[[#This Row],[Order Date]],"YYY")</f>
        <v>2016</v>
      </c>
      <c r="H5637" t="s">
        <v>24</v>
      </c>
      <c r="I5637">
        <v>2</v>
      </c>
      <c r="J5637" s="4">
        <v>17.829999999999998</v>
      </c>
      <c r="K5637" s="4">
        <v>35.659999999999997</v>
      </c>
    </row>
    <row r="5638" spans="1:11" x14ac:dyDescent="0.25">
      <c r="A5638" t="s">
        <v>30</v>
      </c>
      <c r="B5638" t="s">
        <v>14</v>
      </c>
      <c r="C5638" t="s">
        <v>11</v>
      </c>
      <c r="D5638" t="s">
        <v>28</v>
      </c>
      <c r="E5638" s="1">
        <v>42734</v>
      </c>
      <c r="F5638" s="1" t="str">
        <f>TEXT(Sales_tbl[[#This Row],[Order Date]],"MMM")</f>
        <v>Dec</v>
      </c>
      <c r="G5638" s="1" t="str">
        <f>TEXT(Sales_tbl[[#This Row],[Order Date]],"YYY")</f>
        <v>2016</v>
      </c>
      <c r="H5638" t="s">
        <v>13</v>
      </c>
      <c r="I5638">
        <v>4</v>
      </c>
      <c r="J5638" s="4">
        <v>12.42</v>
      </c>
      <c r="K5638" s="4">
        <v>49.68</v>
      </c>
    </row>
    <row r="5639" spans="1:11" x14ac:dyDescent="0.25">
      <c r="A5639" t="s">
        <v>16</v>
      </c>
      <c r="B5639" t="s">
        <v>122</v>
      </c>
      <c r="C5639" t="s">
        <v>18</v>
      </c>
      <c r="D5639" t="s">
        <v>288</v>
      </c>
      <c r="E5639" s="1">
        <v>42734</v>
      </c>
      <c r="F5639" s="1" t="str">
        <f>TEXT(Sales_tbl[[#This Row],[Order Date]],"MMM")</f>
        <v>Dec</v>
      </c>
      <c r="G5639" s="1" t="str">
        <f>TEXT(Sales_tbl[[#This Row],[Order Date]],"YYY")</f>
        <v>2016</v>
      </c>
      <c r="H5639" t="s">
        <v>27</v>
      </c>
      <c r="I5639">
        <v>5</v>
      </c>
      <c r="J5639" s="4">
        <v>53.35</v>
      </c>
      <c r="K5639" s="4">
        <v>266.75</v>
      </c>
    </row>
    <row r="5640" spans="1:11" x14ac:dyDescent="0.25">
      <c r="A5640" t="s">
        <v>9</v>
      </c>
      <c r="B5640" t="s">
        <v>14</v>
      </c>
      <c r="C5640" t="s">
        <v>11</v>
      </c>
      <c r="D5640" t="s">
        <v>357</v>
      </c>
      <c r="E5640" s="1">
        <v>42734</v>
      </c>
      <c r="F5640" s="1" t="str">
        <f>TEXT(Sales_tbl[[#This Row],[Order Date]],"MMM")</f>
        <v>Dec</v>
      </c>
      <c r="G5640" s="1" t="str">
        <f>TEXT(Sales_tbl[[#This Row],[Order Date]],"YYY")</f>
        <v>2016</v>
      </c>
      <c r="H5640" t="s">
        <v>13</v>
      </c>
      <c r="I5640">
        <v>8</v>
      </c>
      <c r="J5640" s="4">
        <v>12.42</v>
      </c>
      <c r="K5640" s="4">
        <v>99.36</v>
      </c>
    </row>
    <row r="5641" spans="1:11" x14ac:dyDescent="0.25">
      <c r="A5641" t="s">
        <v>46</v>
      </c>
      <c r="B5641" t="s">
        <v>10</v>
      </c>
      <c r="C5641" t="s">
        <v>11</v>
      </c>
      <c r="D5641" t="s">
        <v>209</v>
      </c>
      <c r="E5641" s="1">
        <v>42734</v>
      </c>
      <c r="F5641" s="1" t="str">
        <f>TEXT(Sales_tbl[[#This Row],[Order Date]],"MMM")</f>
        <v>Dec</v>
      </c>
      <c r="G5641" s="1" t="str">
        <f>TEXT(Sales_tbl[[#This Row],[Order Date]],"YYY")</f>
        <v>2016</v>
      </c>
      <c r="H5641" t="s">
        <v>24</v>
      </c>
      <c r="I5641">
        <v>10</v>
      </c>
      <c r="J5641" s="4">
        <v>17.829999999999998</v>
      </c>
      <c r="K5641" s="4">
        <v>178.29999999999998</v>
      </c>
    </row>
    <row r="5642" spans="1:11" x14ac:dyDescent="0.25">
      <c r="A5642" t="s">
        <v>9</v>
      </c>
      <c r="B5642" t="s">
        <v>10</v>
      </c>
      <c r="C5642" t="s">
        <v>11</v>
      </c>
      <c r="D5642" t="s">
        <v>172</v>
      </c>
      <c r="E5642" s="1">
        <v>42734</v>
      </c>
      <c r="F5642" s="1" t="str">
        <f>TEXT(Sales_tbl[[#This Row],[Order Date]],"MMM")</f>
        <v>Dec</v>
      </c>
      <c r="G5642" s="1" t="str">
        <f>TEXT(Sales_tbl[[#This Row],[Order Date]],"YYY")</f>
        <v>2016</v>
      </c>
      <c r="H5642" t="s">
        <v>13</v>
      </c>
      <c r="I5642">
        <v>9</v>
      </c>
      <c r="J5642" s="4">
        <v>12.42</v>
      </c>
      <c r="K5642" s="4">
        <v>111.78</v>
      </c>
    </row>
    <row r="5643" spans="1:11" x14ac:dyDescent="0.25">
      <c r="A5643" t="s">
        <v>9</v>
      </c>
      <c r="B5643" t="s">
        <v>10</v>
      </c>
      <c r="C5643" t="s">
        <v>11</v>
      </c>
      <c r="D5643" t="s">
        <v>265</v>
      </c>
      <c r="E5643" s="1">
        <v>42734</v>
      </c>
      <c r="F5643" s="1" t="str">
        <f>TEXT(Sales_tbl[[#This Row],[Order Date]],"MMM")</f>
        <v>Dec</v>
      </c>
      <c r="G5643" s="1" t="str">
        <f>TEXT(Sales_tbl[[#This Row],[Order Date]],"YYY")</f>
        <v>2016</v>
      </c>
      <c r="H5643" t="s">
        <v>13</v>
      </c>
      <c r="I5643">
        <v>10</v>
      </c>
      <c r="J5643" s="4">
        <v>12.42</v>
      </c>
      <c r="K5643" s="4">
        <v>124.2</v>
      </c>
    </row>
    <row r="5644" spans="1:11" x14ac:dyDescent="0.25">
      <c r="A5644" t="s">
        <v>25</v>
      </c>
      <c r="B5644" t="s">
        <v>17</v>
      </c>
      <c r="C5644" t="s">
        <v>18</v>
      </c>
      <c r="D5644" t="s">
        <v>146</v>
      </c>
      <c r="E5644" s="1">
        <v>42734</v>
      </c>
      <c r="F5644" s="1" t="str">
        <f>TEXT(Sales_tbl[[#This Row],[Order Date]],"MMM")</f>
        <v>Dec</v>
      </c>
      <c r="G5644" s="1" t="str">
        <f>TEXT(Sales_tbl[[#This Row],[Order Date]],"YYY")</f>
        <v>2016</v>
      </c>
      <c r="H5644" t="s">
        <v>13</v>
      </c>
      <c r="I5644">
        <v>4</v>
      </c>
      <c r="J5644" s="4">
        <v>12.42</v>
      </c>
      <c r="K5644" s="4">
        <v>49.68</v>
      </c>
    </row>
    <row r="5645" spans="1:11" x14ac:dyDescent="0.25">
      <c r="A5645" t="s">
        <v>16</v>
      </c>
      <c r="B5645" t="s">
        <v>34</v>
      </c>
      <c r="C5645" t="s">
        <v>18</v>
      </c>
      <c r="D5645" t="s">
        <v>116</v>
      </c>
      <c r="E5645" s="1">
        <v>42734</v>
      </c>
      <c r="F5645" s="1" t="str">
        <f>TEXT(Sales_tbl[[#This Row],[Order Date]],"MMM")</f>
        <v>Dec</v>
      </c>
      <c r="G5645" s="1" t="str">
        <f>TEXT(Sales_tbl[[#This Row],[Order Date]],"YYY")</f>
        <v>2016</v>
      </c>
      <c r="H5645" t="s">
        <v>24</v>
      </c>
      <c r="I5645">
        <v>5</v>
      </c>
      <c r="J5645" s="4">
        <v>17.829999999999998</v>
      </c>
      <c r="K5645" s="4">
        <v>89.149999999999991</v>
      </c>
    </row>
    <row r="5646" spans="1:11" x14ac:dyDescent="0.25">
      <c r="A5646" t="s">
        <v>46</v>
      </c>
      <c r="B5646" t="s">
        <v>14</v>
      </c>
      <c r="C5646" t="s">
        <v>11</v>
      </c>
      <c r="D5646" t="s">
        <v>346</v>
      </c>
      <c r="E5646" s="1">
        <v>42734</v>
      </c>
      <c r="F5646" s="1" t="str">
        <f>TEXT(Sales_tbl[[#This Row],[Order Date]],"MMM")</f>
        <v>Dec</v>
      </c>
      <c r="G5646" s="1" t="str">
        <f>TEXT(Sales_tbl[[#This Row],[Order Date]],"YYY")</f>
        <v>2016</v>
      </c>
      <c r="H5646" t="s">
        <v>27</v>
      </c>
      <c r="I5646">
        <v>1</v>
      </c>
      <c r="J5646" s="4">
        <v>53.35</v>
      </c>
      <c r="K5646" s="4">
        <v>53.35</v>
      </c>
    </row>
    <row r="5647" spans="1:11" x14ac:dyDescent="0.25">
      <c r="A5647" t="s">
        <v>9</v>
      </c>
      <c r="B5647" t="s">
        <v>10</v>
      </c>
      <c r="C5647" t="s">
        <v>11</v>
      </c>
      <c r="D5647" t="s">
        <v>106</v>
      </c>
      <c r="E5647" s="1">
        <v>42734</v>
      </c>
      <c r="F5647" s="1" t="str">
        <f>TEXT(Sales_tbl[[#This Row],[Order Date]],"MMM")</f>
        <v>Dec</v>
      </c>
      <c r="G5647" s="1" t="str">
        <f>TEXT(Sales_tbl[[#This Row],[Order Date]],"YYY")</f>
        <v>2016</v>
      </c>
      <c r="H5647" t="s">
        <v>13</v>
      </c>
      <c r="I5647">
        <v>2</v>
      </c>
      <c r="J5647" s="4">
        <v>12.42</v>
      </c>
      <c r="K5647" s="4">
        <v>24.84</v>
      </c>
    </row>
    <row r="5648" spans="1:11" x14ac:dyDescent="0.25">
      <c r="A5648" t="s">
        <v>30</v>
      </c>
      <c r="B5648" t="s">
        <v>14</v>
      </c>
      <c r="C5648" t="s">
        <v>11</v>
      </c>
      <c r="D5648" t="s">
        <v>290</v>
      </c>
      <c r="E5648" s="1">
        <v>42734</v>
      </c>
      <c r="F5648" s="1" t="str">
        <f>TEXT(Sales_tbl[[#This Row],[Order Date]],"MMM")</f>
        <v>Dec</v>
      </c>
      <c r="G5648" s="1" t="str">
        <f>TEXT(Sales_tbl[[#This Row],[Order Date]],"YYY")</f>
        <v>2016</v>
      </c>
      <c r="H5648" t="s">
        <v>20</v>
      </c>
      <c r="I5648">
        <v>7</v>
      </c>
      <c r="J5648" s="4">
        <v>16.32</v>
      </c>
      <c r="K5648" s="4">
        <v>114.24000000000001</v>
      </c>
    </row>
    <row r="5649" spans="1:11" x14ac:dyDescent="0.25">
      <c r="A5649" t="s">
        <v>25</v>
      </c>
      <c r="B5649" t="s">
        <v>17</v>
      </c>
      <c r="C5649" t="s">
        <v>18</v>
      </c>
      <c r="D5649" t="s">
        <v>484</v>
      </c>
      <c r="E5649" s="1">
        <v>42734</v>
      </c>
      <c r="F5649" s="1" t="str">
        <f>TEXT(Sales_tbl[[#This Row],[Order Date]],"MMM")</f>
        <v>Dec</v>
      </c>
      <c r="G5649" s="1" t="str">
        <f>TEXT(Sales_tbl[[#This Row],[Order Date]],"YYY")</f>
        <v>2016</v>
      </c>
      <c r="H5649" t="s">
        <v>13</v>
      </c>
      <c r="I5649">
        <v>6</v>
      </c>
      <c r="J5649" s="4">
        <v>12.42</v>
      </c>
      <c r="K5649" s="4">
        <v>74.52</v>
      </c>
    </row>
    <row r="5650" spans="1:11" x14ac:dyDescent="0.25">
      <c r="A5650" t="s">
        <v>25</v>
      </c>
      <c r="B5650" t="s">
        <v>34</v>
      </c>
      <c r="C5650" t="s">
        <v>18</v>
      </c>
      <c r="D5650" t="s">
        <v>132</v>
      </c>
      <c r="E5650" s="1">
        <v>42734</v>
      </c>
      <c r="F5650" s="1" t="str">
        <f>TEXT(Sales_tbl[[#This Row],[Order Date]],"MMM")</f>
        <v>Dec</v>
      </c>
      <c r="G5650" s="1" t="str">
        <f>TEXT(Sales_tbl[[#This Row],[Order Date]],"YYY")</f>
        <v>2016</v>
      </c>
      <c r="H5650" t="s">
        <v>27</v>
      </c>
      <c r="I5650">
        <v>7</v>
      </c>
      <c r="J5650" s="4">
        <v>53.35</v>
      </c>
      <c r="K5650" s="4">
        <v>373.45</v>
      </c>
    </row>
    <row r="5651" spans="1:11" x14ac:dyDescent="0.25">
      <c r="A5651" t="s">
        <v>25</v>
      </c>
      <c r="B5651" t="s">
        <v>17</v>
      </c>
      <c r="C5651" t="s">
        <v>18</v>
      </c>
      <c r="D5651" t="s">
        <v>174</v>
      </c>
      <c r="E5651" s="1">
        <v>42734</v>
      </c>
      <c r="F5651" s="1" t="str">
        <f>TEXT(Sales_tbl[[#This Row],[Order Date]],"MMM")</f>
        <v>Dec</v>
      </c>
      <c r="G5651" s="1" t="str">
        <f>TEXT(Sales_tbl[[#This Row],[Order Date]],"YYY")</f>
        <v>2016</v>
      </c>
      <c r="H5651" t="s">
        <v>24</v>
      </c>
      <c r="I5651">
        <v>1</v>
      </c>
      <c r="J5651" s="4">
        <v>17.829999999999998</v>
      </c>
      <c r="K5651" s="4">
        <v>17.829999999999998</v>
      </c>
    </row>
    <row r="5652" spans="1:11" x14ac:dyDescent="0.25">
      <c r="A5652" t="s">
        <v>9</v>
      </c>
      <c r="B5652" t="s">
        <v>10</v>
      </c>
      <c r="C5652" t="s">
        <v>11</v>
      </c>
      <c r="D5652" t="s">
        <v>183</v>
      </c>
      <c r="E5652" s="1">
        <v>42734</v>
      </c>
      <c r="F5652" s="1" t="str">
        <f>TEXT(Sales_tbl[[#This Row],[Order Date]],"MMM")</f>
        <v>Dec</v>
      </c>
      <c r="G5652" s="1" t="str">
        <f>TEXT(Sales_tbl[[#This Row],[Order Date]],"YYY")</f>
        <v>2016</v>
      </c>
      <c r="H5652" t="s">
        <v>13</v>
      </c>
      <c r="I5652">
        <v>7</v>
      </c>
      <c r="J5652" s="4">
        <v>12.42</v>
      </c>
      <c r="K5652" s="4">
        <v>86.94</v>
      </c>
    </row>
    <row r="5653" spans="1:11" x14ac:dyDescent="0.25">
      <c r="A5653" t="s">
        <v>9</v>
      </c>
      <c r="B5653" t="s">
        <v>14</v>
      </c>
      <c r="C5653" t="s">
        <v>11</v>
      </c>
      <c r="D5653" t="s">
        <v>494</v>
      </c>
      <c r="E5653" s="1">
        <v>42734</v>
      </c>
      <c r="F5653" s="1" t="str">
        <f>TEXT(Sales_tbl[[#This Row],[Order Date]],"MMM")</f>
        <v>Dec</v>
      </c>
      <c r="G5653" s="1" t="str">
        <f>TEXT(Sales_tbl[[#This Row],[Order Date]],"YYY")</f>
        <v>2016</v>
      </c>
      <c r="H5653" t="s">
        <v>13</v>
      </c>
      <c r="I5653">
        <v>8</v>
      </c>
      <c r="J5653" s="4">
        <v>12.42</v>
      </c>
      <c r="K5653" s="4">
        <v>99.36</v>
      </c>
    </row>
    <row r="5654" spans="1:11" x14ac:dyDescent="0.25">
      <c r="A5654" t="s">
        <v>9</v>
      </c>
      <c r="B5654" t="s">
        <v>10</v>
      </c>
      <c r="C5654" t="s">
        <v>11</v>
      </c>
      <c r="D5654" t="s">
        <v>258</v>
      </c>
      <c r="E5654" s="1">
        <v>42734</v>
      </c>
      <c r="F5654" s="1" t="str">
        <f>TEXT(Sales_tbl[[#This Row],[Order Date]],"MMM")</f>
        <v>Dec</v>
      </c>
      <c r="G5654" s="1" t="str">
        <f>TEXT(Sales_tbl[[#This Row],[Order Date]],"YYY")</f>
        <v>2016</v>
      </c>
      <c r="H5654" t="s">
        <v>13</v>
      </c>
      <c r="I5654">
        <v>8</v>
      </c>
      <c r="J5654" s="4">
        <v>12.42</v>
      </c>
      <c r="K5654" s="4">
        <v>99.36</v>
      </c>
    </row>
    <row r="5655" spans="1:11" x14ac:dyDescent="0.25">
      <c r="A5655" t="s">
        <v>9</v>
      </c>
      <c r="B5655" t="s">
        <v>21</v>
      </c>
      <c r="C5655" t="s">
        <v>11</v>
      </c>
      <c r="D5655" t="s">
        <v>543</v>
      </c>
      <c r="E5655" s="1">
        <v>42734</v>
      </c>
      <c r="F5655" s="1" t="str">
        <f>TEXT(Sales_tbl[[#This Row],[Order Date]],"MMM")</f>
        <v>Dec</v>
      </c>
      <c r="G5655" s="1" t="str">
        <f>TEXT(Sales_tbl[[#This Row],[Order Date]],"YYY")</f>
        <v>2016</v>
      </c>
      <c r="H5655" t="s">
        <v>13</v>
      </c>
      <c r="I5655">
        <v>9</v>
      </c>
      <c r="J5655" s="4">
        <v>12.42</v>
      </c>
      <c r="K5655" s="4">
        <v>111.78</v>
      </c>
    </row>
    <row r="5656" spans="1:11" x14ac:dyDescent="0.25">
      <c r="A5656" t="s">
        <v>25</v>
      </c>
      <c r="B5656" t="s">
        <v>34</v>
      </c>
      <c r="C5656" t="s">
        <v>18</v>
      </c>
      <c r="D5656" t="s">
        <v>254</v>
      </c>
      <c r="E5656" s="1">
        <v>42735</v>
      </c>
      <c r="F5656" s="1" t="str">
        <f>TEXT(Sales_tbl[[#This Row],[Order Date]],"MMM")</f>
        <v>Dec</v>
      </c>
      <c r="G5656" s="1" t="str">
        <f>TEXT(Sales_tbl[[#This Row],[Order Date]],"YYY")</f>
        <v>2016</v>
      </c>
      <c r="H5656" t="s">
        <v>13</v>
      </c>
      <c r="I5656">
        <v>7</v>
      </c>
      <c r="J5656" s="4">
        <v>12.42</v>
      </c>
      <c r="K5656" s="4">
        <v>86.94</v>
      </c>
    </row>
    <row r="5657" spans="1:11" x14ac:dyDescent="0.25">
      <c r="A5657" t="s">
        <v>25</v>
      </c>
      <c r="B5657" t="s">
        <v>17</v>
      </c>
      <c r="C5657" t="s">
        <v>18</v>
      </c>
      <c r="D5657" t="s">
        <v>377</v>
      </c>
      <c r="E5657" s="1">
        <v>42735</v>
      </c>
      <c r="F5657" s="1" t="str">
        <f>TEXT(Sales_tbl[[#This Row],[Order Date]],"MMM")</f>
        <v>Dec</v>
      </c>
      <c r="G5657" s="1" t="str">
        <f>TEXT(Sales_tbl[[#This Row],[Order Date]],"YYY")</f>
        <v>2016</v>
      </c>
      <c r="H5657" t="s">
        <v>13</v>
      </c>
      <c r="I5657">
        <v>9</v>
      </c>
      <c r="J5657" s="4">
        <v>12.42</v>
      </c>
      <c r="K5657" s="4">
        <v>111.78</v>
      </c>
    </row>
    <row r="5658" spans="1:11" x14ac:dyDescent="0.25">
      <c r="A5658" t="s">
        <v>16</v>
      </c>
      <c r="B5658" t="s">
        <v>17</v>
      </c>
      <c r="C5658" t="s">
        <v>18</v>
      </c>
      <c r="D5658" t="s">
        <v>253</v>
      </c>
      <c r="E5658" s="1">
        <v>42735</v>
      </c>
      <c r="F5658" s="1" t="str">
        <f>TEXT(Sales_tbl[[#This Row],[Order Date]],"MMM")</f>
        <v>Dec</v>
      </c>
      <c r="G5658" s="1" t="str">
        <f>TEXT(Sales_tbl[[#This Row],[Order Date]],"YYY")</f>
        <v>2016</v>
      </c>
      <c r="H5658" t="s">
        <v>27</v>
      </c>
      <c r="I5658">
        <v>2</v>
      </c>
      <c r="J5658" s="4">
        <v>53.35</v>
      </c>
      <c r="K5658" s="4">
        <v>106.7</v>
      </c>
    </row>
    <row r="5659" spans="1:11" x14ac:dyDescent="0.25">
      <c r="A5659" t="s">
        <v>9</v>
      </c>
      <c r="B5659" t="s">
        <v>10</v>
      </c>
      <c r="C5659" t="s">
        <v>11</v>
      </c>
      <c r="D5659" t="s">
        <v>310</v>
      </c>
      <c r="E5659" s="1">
        <v>42735</v>
      </c>
      <c r="F5659" s="1" t="str">
        <f>TEXT(Sales_tbl[[#This Row],[Order Date]],"MMM")</f>
        <v>Dec</v>
      </c>
      <c r="G5659" s="1" t="str">
        <f>TEXT(Sales_tbl[[#This Row],[Order Date]],"YYY")</f>
        <v>2016</v>
      </c>
      <c r="H5659" t="s">
        <v>20</v>
      </c>
      <c r="I5659">
        <v>1</v>
      </c>
      <c r="J5659" s="4">
        <v>16.32</v>
      </c>
      <c r="K5659" s="4">
        <v>16.32</v>
      </c>
    </row>
    <row r="5660" spans="1:11" x14ac:dyDescent="0.25">
      <c r="A5660" t="s">
        <v>30</v>
      </c>
      <c r="B5660" t="s">
        <v>10</v>
      </c>
      <c r="C5660" t="s">
        <v>11</v>
      </c>
      <c r="D5660" t="s">
        <v>441</v>
      </c>
      <c r="E5660" s="1">
        <v>42735</v>
      </c>
      <c r="F5660" s="1" t="str">
        <f>TEXT(Sales_tbl[[#This Row],[Order Date]],"MMM")</f>
        <v>Dec</v>
      </c>
      <c r="G5660" s="1" t="str">
        <f>TEXT(Sales_tbl[[#This Row],[Order Date]],"YYY")</f>
        <v>2016</v>
      </c>
      <c r="H5660" t="s">
        <v>13</v>
      </c>
      <c r="I5660">
        <v>5</v>
      </c>
      <c r="J5660" s="4">
        <v>12.42</v>
      </c>
      <c r="K5660" s="4">
        <v>62.1</v>
      </c>
    </row>
    <row r="5661" spans="1:11" x14ac:dyDescent="0.25">
      <c r="A5661" t="s">
        <v>25</v>
      </c>
      <c r="B5661" t="s">
        <v>34</v>
      </c>
      <c r="C5661" t="s">
        <v>18</v>
      </c>
      <c r="D5661" t="s">
        <v>511</v>
      </c>
      <c r="E5661" s="1">
        <v>42735</v>
      </c>
      <c r="F5661" s="1" t="str">
        <f>TEXT(Sales_tbl[[#This Row],[Order Date]],"MMM")</f>
        <v>Dec</v>
      </c>
      <c r="G5661" s="1" t="str">
        <f>TEXT(Sales_tbl[[#This Row],[Order Date]],"YYY")</f>
        <v>2016</v>
      </c>
      <c r="H5661" t="s">
        <v>20</v>
      </c>
      <c r="I5661">
        <v>3</v>
      </c>
      <c r="J5661" s="4">
        <v>16.32</v>
      </c>
      <c r="K5661" s="4">
        <v>48.96</v>
      </c>
    </row>
    <row r="5662" spans="1:11" x14ac:dyDescent="0.25">
      <c r="A5662" t="s">
        <v>9</v>
      </c>
      <c r="B5662" t="s">
        <v>14</v>
      </c>
      <c r="C5662" t="s">
        <v>11</v>
      </c>
      <c r="D5662" t="s">
        <v>252</v>
      </c>
      <c r="E5662" s="1">
        <v>42735</v>
      </c>
      <c r="F5662" s="1" t="str">
        <f>TEXT(Sales_tbl[[#This Row],[Order Date]],"MMM")</f>
        <v>Dec</v>
      </c>
      <c r="G5662" s="1" t="str">
        <f>TEXT(Sales_tbl[[#This Row],[Order Date]],"YYY")</f>
        <v>2016</v>
      </c>
      <c r="H5662" t="s">
        <v>13</v>
      </c>
      <c r="I5662">
        <v>5</v>
      </c>
      <c r="J5662" s="4">
        <v>12.42</v>
      </c>
      <c r="K5662" s="4">
        <v>62.1</v>
      </c>
    </row>
    <row r="5663" spans="1:11" x14ac:dyDescent="0.25">
      <c r="A5663" t="s">
        <v>9</v>
      </c>
      <c r="B5663" t="s">
        <v>10</v>
      </c>
      <c r="C5663" t="s">
        <v>11</v>
      </c>
      <c r="D5663" t="s">
        <v>478</v>
      </c>
      <c r="E5663" s="1">
        <v>42735</v>
      </c>
      <c r="F5663" s="1" t="str">
        <f>TEXT(Sales_tbl[[#This Row],[Order Date]],"MMM")</f>
        <v>Dec</v>
      </c>
      <c r="G5663" s="1" t="str">
        <f>TEXT(Sales_tbl[[#This Row],[Order Date]],"YYY")</f>
        <v>2016</v>
      </c>
      <c r="H5663" t="s">
        <v>13</v>
      </c>
      <c r="I5663">
        <v>2</v>
      </c>
      <c r="J5663" s="4">
        <v>12.42</v>
      </c>
      <c r="K5663" s="4">
        <v>24.84</v>
      </c>
    </row>
    <row r="5664" spans="1:11" x14ac:dyDescent="0.25">
      <c r="A5664" t="s">
        <v>9</v>
      </c>
      <c r="B5664" t="s">
        <v>10</v>
      </c>
      <c r="C5664" t="s">
        <v>11</v>
      </c>
      <c r="D5664" t="s">
        <v>101</v>
      </c>
      <c r="E5664" s="1">
        <v>42735</v>
      </c>
      <c r="F5664" s="1" t="str">
        <f>TEXT(Sales_tbl[[#This Row],[Order Date]],"MMM")</f>
        <v>Dec</v>
      </c>
      <c r="G5664" s="1" t="str">
        <f>TEXT(Sales_tbl[[#This Row],[Order Date]],"YYY")</f>
        <v>2016</v>
      </c>
      <c r="H5664" t="s">
        <v>20</v>
      </c>
      <c r="I5664">
        <v>3</v>
      </c>
      <c r="J5664" s="4">
        <v>16.32</v>
      </c>
      <c r="K5664" s="4">
        <v>48.96</v>
      </c>
    </row>
    <row r="5665" spans="1:11" x14ac:dyDescent="0.25">
      <c r="A5665" t="s">
        <v>9</v>
      </c>
      <c r="B5665" t="s">
        <v>68</v>
      </c>
      <c r="C5665" t="s">
        <v>11</v>
      </c>
      <c r="D5665" t="s">
        <v>173</v>
      </c>
      <c r="E5665" s="1">
        <v>42735</v>
      </c>
      <c r="F5665" s="1" t="str">
        <f>TEXT(Sales_tbl[[#This Row],[Order Date]],"MMM")</f>
        <v>Dec</v>
      </c>
      <c r="G5665" s="1" t="str">
        <f>TEXT(Sales_tbl[[#This Row],[Order Date]],"YYY")</f>
        <v>2016</v>
      </c>
      <c r="H5665" t="s">
        <v>13</v>
      </c>
      <c r="I5665">
        <v>2</v>
      </c>
      <c r="J5665" s="4">
        <v>12.42</v>
      </c>
      <c r="K5665" s="4">
        <v>24.84</v>
      </c>
    </row>
    <row r="5666" spans="1:11" x14ac:dyDescent="0.25">
      <c r="A5666" t="s">
        <v>30</v>
      </c>
      <c r="B5666" t="s">
        <v>14</v>
      </c>
      <c r="C5666" t="s">
        <v>11</v>
      </c>
      <c r="D5666" t="s">
        <v>552</v>
      </c>
      <c r="E5666" s="1">
        <v>42735</v>
      </c>
      <c r="F5666" s="1" t="str">
        <f>TEXT(Sales_tbl[[#This Row],[Order Date]],"MMM")</f>
        <v>Dec</v>
      </c>
      <c r="G5666" s="1" t="str">
        <f>TEXT(Sales_tbl[[#This Row],[Order Date]],"YYY")</f>
        <v>2016</v>
      </c>
      <c r="H5666" t="s">
        <v>20</v>
      </c>
      <c r="I5666">
        <v>7</v>
      </c>
      <c r="J5666" s="4">
        <v>16.32</v>
      </c>
      <c r="K5666" s="4">
        <v>114.24000000000001</v>
      </c>
    </row>
    <row r="5667" spans="1:11" x14ac:dyDescent="0.25">
      <c r="A5667" t="s">
        <v>25</v>
      </c>
      <c r="B5667" t="s">
        <v>17</v>
      </c>
      <c r="C5667" t="s">
        <v>18</v>
      </c>
      <c r="D5667" t="s">
        <v>71</v>
      </c>
      <c r="E5667" s="1">
        <v>42735</v>
      </c>
      <c r="F5667" s="1" t="str">
        <f>TEXT(Sales_tbl[[#This Row],[Order Date]],"MMM")</f>
        <v>Dec</v>
      </c>
      <c r="G5667" s="1" t="str">
        <f>TEXT(Sales_tbl[[#This Row],[Order Date]],"YYY")</f>
        <v>2016</v>
      </c>
      <c r="H5667" t="s">
        <v>27</v>
      </c>
      <c r="I5667">
        <v>2</v>
      </c>
      <c r="J5667" s="4">
        <v>53.35</v>
      </c>
      <c r="K5667" s="4">
        <v>106.7</v>
      </c>
    </row>
    <row r="5668" spans="1:11" x14ac:dyDescent="0.25">
      <c r="A5668" t="s">
        <v>25</v>
      </c>
      <c r="B5668" t="s">
        <v>17</v>
      </c>
      <c r="C5668" t="s">
        <v>18</v>
      </c>
      <c r="D5668" t="s">
        <v>71</v>
      </c>
      <c r="E5668" s="1">
        <v>42735</v>
      </c>
      <c r="F5668" s="1" t="str">
        <f>TEXT(Sales_tbl[[#This Row],[Order Date]],"MMM")</f>
        <v>Dec</v>
      </c>
      <c r="G5668" s="1" t="str">
        <f>TEXT(Sales_tbl[[#This Row],[Order Date]],"YYY")</f>
        <v>2016</v>
      </c>
      <c r="H5668" t="s">
        <v>27</v>
      </c>
      <c r="I5668">
        <v>9</v>
      </c>
      <c r="J5668" s="4">
        <v>53.35</v>
      </c>
      <c r="K5668" s="4">
        <v>480.15000000000003</v>
      </c>
    </row>
    <row r="5669" spans="1:11" x14ac:dyDescent="0.25">
      <c r="A5669" t="s">
        <v>9</v>
      </c>
      <c r="B5669" t="s">
        <v>10</v>
      </c>
      <c r="C5669" t="s">
        <v>11</v>
      </c>
      <c r="D5669" t="s">
        <v>186</v>
      </c>
      <c r="E5669" s="1">
        <v>42735</v>
      </c>
      <c r="F5669" s="1" t="str">
        <f>TEXT(Sales_tbl[[#This Row],[Order Date]],"MMM")</f>
        <v>Dec</v>
      </c>
      <c r="G5669" s="1" t="str">
        <f>TEXT(Sales_tbl[[#This Row],[Order Date]],"YYY")</f>
        <v>2016</v>
      </c>
      <c r="H5669" t="s">
        <v>13</v>
      </c>
      <c r="I5669">
        <v>3</v>
      </c>
      <c r="J5669" s="4">
        <v>12.42</v>
      </c>
      <c r="K5669" s="4">
        <v>37.26</v>
      </c>
    </row>
    <row r="5670" spans="1:11" x14ac:dyDescent="0.25">
      <c r="A5670" t="s">
        <v>9</v>
      </c>
      <c r="B5670" t="s">
        <v>14</v>
      </c>
      <c r="C5670" t="s">
        <v>11</v>
      </c>
      <c r="D5670" t="s">
        <v>454</v>
      </c>
      <c r="E5670" s="1">
        <v>42735</v>
      </c>
      <c r="F5670" s="1" t="str">
        <f>TEXT(Sales_tbl[[#This Row],[Order Date]],"MMM")</f>
        <v>Dec</v>
      </c>
      <c r="G5670" s="1" t="str">
        <f>TEXT(Sales_tbl[[#This Row],[Order Date]],"YYY")</f>
        <v>2016</v>
      </c>
      <c r="H5670" t="s">
        <v>27</v>
      </c>
      <c r="I5670">
        <v>8</v>
      </c>
      <c r="J5670" s="4">
        <v>53.35</v>
      </c>
      <c r="K5670" s="4">
        <v>426.8</v>
      </c>
    </row>
    <row r="5671" spans="1:11" x14ac:dyDescent="0.25">
      <c r="A5671" t="s">
        <v>9</v>
      </c>
      <c r="B5671" t="s">
        <v>21</v>
      </c>
      <c r="C5671" t="s">
        <v>11</v>
      </c>
      <c r="D5671" t="s">
        <v>298</v>
      </c>
      <c r="E5671" s="1">
        <v>42735</v>
      </c>
      <c r="F5671" s="1" t="str">
        <f>TEXT(Sales_tbl[[#This Row],[Order Date]],"MMM")</f>
        <v>Dec</v>
      </c>
      <c r="G5671" s="1" t="str">
        <f>TEXT(Sales_tbl[[#This Row],[Order Date]],"YYY")</f>
        <v>2016</v>
      </c>
      <c r="H5671" t="s">
        <v>13</v>
      </c>
      <c r="I5671">
        <v>1</v>
      </c>
      <c r="J5671" s="4">
        <v>12.42</v>
      </c>
      <c r="K5671" s="4">
        <v>12.42</v>
      </c>
    </row>
    <row r="5672" spans="1:11" x14ac:dyDescent="0.25">
      <c r="A5672" t="s">
        <v>46</v>
      </c>
      <c r="B5672" t="s">
        <v>21</v>
      </c>
      <c r="C5672" t="s">
        <v>11</v>
      </c>
      <c r="D5672" t="s">
        <v>139</v>
      </c>
      <c r="E5672" s="1">
        <v>42735</v>
      </c>
      <c r="F5672" s="1" t="str">
        <f>TEXT(Sales_tbl[[#This Row],[Order Date]],"MMM")</f>
        <v>Dec</v>
      </c>
      <c r="G5672" s="1" t="str">
        <f>TEXT(Sales_tbl[[#This Row],[Order Date]],"YYY")</f>
        <v>2016</v>
      </c>
      <c r="H5672" t="s">
        <v>20</v>
      </c>
      <c r="I5672">
        <v>1</v>
      </c>
      <c r="J5672" s="4">
        <v>16.32</v>
      </c>
      <c r="K5672" s="4">
        <v>16.32</v>
      </c>
    </row>
    <row r="5673" spans="1:11" x14ac:dyDescent="0.25">
      <c r="A5673" t="s">
        <v>9</v>
      </c>
      <c r="B5673" t="s">
        <v>14</v>
      </c>
      <c r="C5673" t="s">
        <v>11</v>
      </c>
      <c r="D5673" t="s">
        <v>364</v>
      </c>
      <c r="E5673" s="1">
        <v>42735</v>
      </c>
      <c r="F5673" s="1" t="str">
        <f>TEXT(Sales_tbl[[#This Row],[Order Date]],"MMM")</f>
        <v>Dec</v>
      </c>
      <c r="G5673" s="1" t="str">
        <f>TEXT(Sales_tbl[[#This Row],[Order Date]],"YYY")</f>
        <v>2016</v>
      </c>
      <c r="H5673" t="s">
        <v>20</v>
      </c>
      <c r="I5673">
        <v>3</v>
      </c>
      <c r="J5673" s="4">
        <v>16.32</v>
      </c>
      <c r="K5673" s="4">
        <v>48.96</v>
      </c>
    </row>
    <row r="5674" spans="1:11" x14ac:dyDescent="0.25">
      <c r="A5674" t="s">
        <v>25</v>
      </c>
      <c r="B5674" t="s">
        <v>52</v>
      </c>
      <c r="C5674" t="s">
        <v>18</v>
      </c>
      <c r="D5674" t="s">
        <v>365</v>
      </c>
      <c r="E5674" s="1">
        <v>42735</v>
      </c>
      <c r="F5674" s="1" t="str">
        <f>TEXT(Sales_tbl[[#This Row],[Order Date]],"MMM")</f>
        <v>Dec</v>
      </c>
      <c r="G5674" s="1" t="str">
        <f>TEXT(Sales_tbl[[#This Row],[Order Date]],"YYY")</f>
        <v>2016</v>
      </c>
      <c r="H5674" t="s">
        <v>27</v>
      </c>
      <c r="I5674">
        <v>4</v>
      </c>
      <c r="J5674" s="4">
        <v>53.35</v>
      </c>
      <c r="K5674" s="4">
        <v>213.4</v>
      </c>
    </row>
    <row r="5675" spans="1:11" x14ac:dyDescent="0.25">
      <c r="A5675" t="s">
        <v>9</v>
      </c>
      <c r="B5675" t="s">
        <v>14</v>
      </c>
      <c r="C5675" t="s">
        <v>11</v>
      </c>
      <c r="D5675" t="s">
        <v>479</v>
      </c>
      <c r="E5675" s="1">
        <v>42735</v>
      </c>
      <c r="F5675" s="1" t="str">
        <f>TEXT(Sales_tbl[[#This Row],[Order Date]],"MMM")</f>
        <v>Dec</v>
      </c>
      <c r="G5675" s="1" t="str">
        <f>TEXT(Sales_tbl[[#This Row],[Order Date]],"YYY")</f>
        <v>2016</v>
      </c>
      <c r="H5675" t="s">
        <v>27</v>
      </c>
      <c r="I5675">
        <v>5</v>
      </c>
      <c r="J5675" s="4">
        <v>53.35</v>
      </c>
      <c r="K5675" s="4">
        <v>266.75</v>
      </c>
    </row>
    <row r="5676" spans="1:11" x14ac:dyDescent="0.25">
      <c r="A5676" t="s">
        <v>25</v>
      </c>
      <c r="B5676" t="s">
        <v>17</v>
      </c>
      <c r="C5676" t="s">
        <v>18</v>
      </c>
      <c r="D5676" t="s">
        <v>197</v>
      </c>
      <c r="E5676" s="1">
        <v>42735</v>
      </c>
      <c r="F5676" s="1" t="str">
        <f>TEXT(Sales_tbl[[#This Row],[Order Date]],"MMM")</f>
        <v>Dec</v>
      </c>
      <c r="G5676" s="1" t="str">
        <f>TEXT(Sales_tbl[[#This Row],[Order Date]],"YYY")</f>
        <v>2016</v>
      </c>
      <c r="H5676" t="s">
        <v>13</v>
      </c>
      <c r="I5676">
        <v>3</v>
      </c>
      <c r="J5676" s="4">
        <v>12.42</v>
      </c>
      <c r="K5676" s="4">
        <v>37.26</v>
      </c>
    </row>
    <row r="5677" spans="1:11" x14ac:dyDescent="0.25">
      <c r="A5677" t="s">
        <v>46</v>
      </c>
      <c r="B5677" t="s">
        <v>14</v>
      </c>
      <c r="C5677" t="s">
        <v>11</v>
      </c>
      <c r="D5677" t="s">
        <v>32</v>
      </c>
      <c r="E5677" s="1">
        <v>42735</v>
      </c>
      <c r="F5677" s="1" t="str">
        <f>TEXT(Sales_tbl[[#This Row],[Order Date]],"MMM")</f>
        <v>Dec</v>
      </c>
      <c r="G5677" s="1" t="str">
        <f>TEXT(Sales_tbl[[#This Row],[Order Date]],"YYY")</f>
        <v>2016</v>
      </c>
      <c r="H5677" t="s">
        <v>13</v>
      </c>
      <c r="I5677">
        <v>10</v>
      </c>
      <c r="J5677" s="4">
        <v>12.42</v>
      </c>
      <c r="K5677" s="4">
        <v>124.2</v>
      </c>
    </row>
    <row r="5678" spans="1:11" x14ac:dyDescent="0.25">
      <c r="A5678" t="s">
        <v>25</v>
      </c>
      <c r="B5678" t="s">
        <v>34</v>
      </c>
      <c r="C5678" t="s">
        <v>18</v>
      </c>
      <c r="D5678" t="s">
        <v>510</v>
      </c>
      <c r="E5678" s="1">
        <v>42735</v>
      </c>
      <c r="F5678" s="1" t="str">
        <f>TEXT(Sales_tbl[[#This Row],[Order Date]],"MMM")</f>
        <v>Dec</v>
      </c>
      <c r="G5678" s="1" t="str">
        <f>TEXT(Sales_tbl[[#This Row],[Order Date]],"YYY")</f>
        <v>2016</v>
      </c>
      <c r="H5678" t="s">
        <v>13</v>
      </c>
      <c r="I5678">
        <v>7</v>
      </c>
      <c r="J5678" s="4">
        <v>12.42</v>
      </c>
      <c r="K5678" s="4">
        <v>86.94</v>
      </c>
    </row>
    <row r="5679" spans="1:11" x14ac:dyDescent="0.25">
      <c r="A5679" t="s">
        <v>46</v>
      </c>
      <c r="B5679" t="s">
        <v>21</v>
      </c>
      <c r="C5679" t="s">
        <v>11</v>
      </c>
      <c r="D5679" t="s">
        <v>448</v>
      </c>
      <c r="E5679" s="1">
        <v>42735</v>
      </c>
      <c r="F5679" s="1" t="str">
        <f>TEXT(Sales_tbl[[#This Row],[Order Date]],"MMM")</f>
        <v>Dec</v>
      </c>
      <c r="G5679" s="1" t="str">
        <f>TEXT(Sales_tbl[[#This Row],[Order Date]],"YYY")</f>
        <v>2016</v>
      </c>
      <c r="H5679" t="s">
        <v>27</v>
      </c>
      <c r="I5679">
        <v>1</v>
      </c>
      <c r="J5679" s="4">
        <v>53.35</v>
      </c>
      <c r="K5679" s="4">
        <v>53.35</v>
      </c>
    </row>
    <row r="5680" spans="1:11" x14ac:dyDescent="0.25">
      <c r="A5680" t="s">
        <v>9</v>
      </c>
      <c r="B5680" t="s">
        <v>10</v>
      </c>
      <c r="C5680" t="s">
        <v>11</v>
      </c>
      <c r="D5680" t="s">
        <v>220</v>
      </c>
      <c r="E5680" s="1">
        <v>42735</v>
      </c>
      <c r="F5680" s="1" t="str">
        <f>TEXT(Sales_tbl[[#This Row],[Order Date]],"MMM")</f>
        <v>Dec</v>
      </c>
      <c r="G5680" s="1" t="str">
        <f>TEXT(Sales_tbl[[#This Row],[Order Date]],"YYY")</f>
        <v>2016</v>
      </c>
      <c r="H5680" t="s">
        <v>20</v>
      </c>
      <c r="I5680">
        <v>8</v>
      </c>
      <c r="J5680" s="4">
        <v>16.32</v>
      </c>
      <c r="K5680" s="4">
        <v>130.56</v>
      </c>
    </row>
    <row r="5681" spans="1:11" x14ac:dyDescent="0.25">
      <c r="A5681" t="s">
        <v>9</v>
      </c>
      <c r="B5681" t="s">
        <v>10</v>
      </c>
      <c r="C5681" t="s">
        <v>11</v>
      </c>
      <c r="D5681" t="s">
        <v>119</v>
      </c>
      <c r="E5681" s="1">
        <v>42735</v>
      </c>
      <c r="F5681" s="1" t="str">
        <f>TEXT(Sales_tbl[[#This Row],[Order Date]],"MMM")</f>
        <v>Dec</v>
      </c>
      <c r="G5681" s="1" t="str">
        <f>TEXT(Sales_tbl[[#This Row],[Order Date]],"YYY")</f>
        <v>2016</v>
      </c>
      <c r="H5681" t="s">
        <v>13</v>
      </c>
      <c r="I5681">
        <v>1</v>
      </c>
      <c r="J5681" s="4">
        <v>12.42</v>
      </c>
      <c r="K5681" s="4">
        <v>12.42</v>
      </c>
    </row>
    <row r="5682" spans="1:11" x14ac:dyDescent="0.25">
      <c r="A5682" t="s">
        <v>30</v>
      </c>
      <c r="B5682" t="s">
        <v>10</v>
      </c>
      <c r="C5682" t="s">
        <v>11</v>
      </c>
      <c r="D5682" t="s">
        <v>363</v>
      </c>
      <c r="E5682" s="1">
        <v>42735</v>
      </c>
      <c r="F5682" s="1" t="str">
        <f>TEXT(Sales_tbl[[#This Row],[Order Date]],"MMM")</f>
        <v>Dec</v>
      </c>
      <c r="G5682" s="1" t="str">
        <f>TEXT(Sales_tbl[[#This Row],[Order Date]],"YYY")</f>
        <v>2016</v>
      </c>
      <c r="H5682" t="s">
        <v>27</v>
      </c>
      <c r="I5682">
        <v>2</v>
      </c>
      <c r="J5682" s="4">
        <v>53.35</v>
      </c>
      <c r="K5682" s="4">
        <v>106.7</v>
      </c>
    </row>
    <row r="5683" spans="1:11" x14ac:dyDescent="0.25">
      <c r="A5683" t="s">
        <v>16</v>
      </c>
      <c r="B5683" t="s">
        <v>17</v>
      </c>
      <c r="C5683" t="s">
        <v>18</v>
      </c>
      <c r="D5683" t="s">
        <v>493</v>
      </c>
      <c r="E5683" s="1">
        <v>42735</v>
      </c>
      <c r="F5683" s="1" t="str">
        <f>TEXT(Sales_tbl[[#This Row],[Order Date]],"MMM")</f>
        <v>Dec</v>
      </c>
      <c r="G5683" s="1" t="str">
        <f>TEXT(Sales_tbl[[#This Row],[Order Date]],"YYY")</f>
        <v>2016</v>
      </c>
      <c r="H5683" t="s">
        <v>13</v>
      </c>
      <c r="I5683">
        <v>3</v>
      </c>
      <c r="J5683" s="4">
        <v>12.42</v>
      </c>
      <c r="K5683" s="4">
        <v>37.26</v>
      </c>
    </row>
    <row r="5684" spans="1:11" x14ac:dyDescent="0.25">
      <c r="A5684" t="s">
        <v>9</v>
      </c>
      <c r="B5684" t="s">
        <v>14</v>
      </c>
      <c r="C5684" t="s">
        <v>11</v>
      </c>
      <c r="D5684" t="s">
        <v>105</v>
      </c>
      <c r="E5684" s="1">
        <v>42735</v>
      </c>
      <c r="F5684" s="1" t="str">
        <f>TEXT(Sales_tbl[[#This Row],[Order Date]],"MMM")</f>
        <v>Dec</v>
      </c>
      <c r="G5684" s="1" t="str">
        <f>TEXT(Sales_tbl[[#This Row],[Order Date]],"YYY")</f>
        <v>2016</v>
      </c>
      <c r="H5684" t="s">
        <v>27</v>
      </c>
      <c r="I5684">
        <v>10</v>
      </c>
      <c r="J5684" s="4">
        <v>53.35</v>
      </c>
      <c r="K5684" s="4">
        <v>533.5</v>
      </c>
    </row>
    <row r="5685" spans="1:11" x14ac:dyDescent="0.25">
      <c r="A5685" t="s">
        <v>25</v>
      </c>
      <c r="B5685" t="s">
        <v>17</v>
      </c>
      <c r="C5685" t="s">
        <v>18</v>
      </c>
      <c r="D5685" t="s">
        <v>57</v>
      </c>
      <c r="E5685" s="1">
        <v>42735</v>
      </c>
      <c r="F5685" s="1" t="str">
        <f>TEXT(Sales_tbl[[#This Row],[Order Date]],"MMM")</f>
        <v>Dec</v>
      </c>
      <c r="G5685" s="1" t="str">
        <f>TEXT(Sales_tbl[[#This Row],[Order Date]],"YYY")</f>
        <v>2016</v>
      </c>
      <c r="H5685" t="s">
        <v>20</v>
      </c>
      <c r="I5685">
        <v>10</v>
      </c>
      <c r="J5685" s="4">
        <v>16.32</v>
      </c>
      <c r="K5685" s="4">
        <v>163.19999999999999</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6A85E-099D-4946-82BB-678CE7C9BBBB}">
  <dimension ref="A1:Q33"/>
  <sheetViews>
    <sheetView workbookViewId="0">
      <selection activeCell="AC22" sqref="AC22"/>
    </sheetView>
  </sheetViews>
  <sheetFormatPr defaultRowHeight="15" x14ac:dyDescent="0.25"/>
  <cols>
    <col min="1" max="1" width="14" bestFit="1" customWidth="1"/>
    <col min="2" max="2" width="24.140625" bestFit="1" customWidth="1"/>
    <col min="4" max="4" width="13.140625" bestFit="1" customWidth="1"/>
    <col min="5" max="5" width="24.140625" bestFit="1" customWidth="1"/>
    <col min="8" max="8" width="13.140625" bestFit="1" customWidth="1"/>
    <col min="9" max="9" width="24.140625" bestFit="1" customWidth="1"/>
    <col min="14" max="14" width="14.85546875" bestFit="1" customWidth="1"/>
    <col min="15" max="15" width="24.140625" bestFit="1" customWidth="1"/>
  </cols>
  <sheetData>
    <row r="1" spans="1:17" x14ac:dyDescent="0.25">
      <c r="A1" s="11" t="s">
        <v>571</v>
      </c>
      <c r="B1" s="11"/>
      <c r="H1" s="11" t="s">
        <v>572</v>
      </c>
      <c r="I1" s="11"/>
      <c r="N1" s="11" t="s">
        <v>575</v>
      </c>
      <c r="O1" s="11"/>
    </row>
    <row r="2" spans="1:17" x14ac:dyDescent="0.25">
      <c r="A2" s="5" t="s">
        <v>555</v>
      </c>
      <c r="B2" t="s">
        <v>569</v>
      </c>
      <c r="D2" t="s">
        <v>579</v>
      </c>
      <c r="H2" s="5" t="s">
        <v>555</v>
      </c>
      <c r="I2" t="s">
        <v>570</v>
      </c>
      <c r="N2" s="5" t="s">
        <v>555</v>
      </c>
      <c r="O2" t="s">
        <v>569</v>
      </c>
      <c r="Q2" t="s">
        <v>581</v>
      </c>
    </row>
    <row r="3" spans="1:17" x14ac:dyDescent="0.25">
      <c r="A3" s="6" t="s">
        <v>567</v>
      </c>
      <c r="B3" s="10">
        <v>119606.17999999998</v>
      </c>
      <c r="D3" t="str">
        <f>A3</f>
        <v>Dec</v>
      </c>
      <c r="H3" s="6" t="s">
        <v>556</v>
      </c>
      <c r="I3" s="7">
        <v>397</v>
      </c>
      <c r="N3" s="6" t="s">
        <v>27</v>
      </c>
      <c r="O3" s="10">
        <v>358405.30000000005</v>
      </c>
      <c r="Q3" t="str">
        <f>N3</f>
        <v>Widgets</v>
      </c>
    </row>
    <row r="4" spans="1:17" x14ac:dyDescent="0.25">
      <c r="A4" s="6" t="s">
        <v>566</v>
      </c>
      <c r="B4" s="10">
        <v>74309.989999999816</v>
      </c>
      <c r="H4" s="6" t="s">
        <v>557</v>
      </c>
      <c r="I4" s="7">
        <v>397</v>
      </c>
      <c r="N4" s="6" t="s">
        <v>13</v>
      </c>
      <c r="O4" s="10">
        <v>162925.55999999898</v>
      </c>
    </row>
    <row r="5" spans="1:17" x14ac:dyDescent="0.25">
      <c r="A5" s="6" t="s">
        <v>561</v>
      </c>
      <c r="B5" s="10">
        <v>58342.529999999955</v>
      </c>
      <c r="H5" s="6" t="s">
        <v>558</v>
      </c>
      <c r="I5" s="7">
        <v>438</v>
      </c>
      <c r="N5" s="6" t="s">
        <v>24</v>
      </c>
      <c r="O5" s="10">
        <v>118195.07000000079</v>
      </c>
    </row>
    <row r="6" spans="1:17" x14ac:dyDescent="0.25">
      <c r="A6" s="6" t="s">
        <v>562</v>
      </c>
      <c r="B6" s="10">
        <v>58040.039999999914</v>
      </c>
      <c r="H6" s="6" t="s">
        <v>559</v>
      </c>
      <c r="I6" s="7">
        <v>425</v>
      </c>
      <c r="N6" s="6" t="s">
        <v>20</v>
      </c>
      <c r="O6" s="10">
        <v>80245.439999999682</v>
      </c>
    </row>
    <row r="7" spans="1:17" x14ac:dyDescent="0.25">
      <c r="A7" s="6" t="s">
        <v>559</v>
      </c>
      <c r="B7" s="10">
        <v>57138.65999999988</v>
      </c>
      <c r="H7" s="6" t="s">
        <v>560</v>
      </c>
      <c r="I7" s="7">
        <v>406</v>
      </c>
      <c r="N7" s="6" t="s">
        <v>568</v>
      </c>
      <c r="O7" s="10">
        <v>719771.36999999953</v>
      </c>
    </row>
    <row r="8" spans="1:17" x14ac:dyDescent="0.25">
      <c r="A8" s="6" t="s">
        <v>558</v>
      </c>
      <c r="B8" s="10">
        <v>54029.419999999925</v>
      </c>
      <c r="H8" s="6" t="s">
        <v>561</v>
      </c>
      <c r="I8" s="7">
        <v>431</v>
      </c>
    </row>
    <row r="9" spans="1:17" x14ac:dyDescent="0.25">
      <c r="A9" s="6" t="s">
        <v>556</v>
      </c>
      <c r="B9" s="10">
        <v>52720.139999999948</v>
      </c>
      <c r="H9" s="6" t="s">
        <v>562</v>
      </c>
      <c r="I9" s="7">
        <v>460</v>
      </c>
    </row>
    <row r="10" spans="1:17" x14ac:dyDescent="0.25">
      <c r="A10" s="6" t="s">
        <v>565</v>
      </c>
      <c r="B10" s="10">
        <v>51762.239999999874</v>
      </c>
      <c r="H10" s="6" t="s">
        <v>563</v>
      </c>
      <c r="I10" s="7">
        <v>390</v>
      </c>
    </row>
    <row r="11" spans="1:17" x14ac:dyDescent="0.25">
      <c r="A11" s="6" t="s">
        <v>560</v>
      </c>
      <c r="B11" s="10">
        <v>51279.799999999945</v>
      </c>
      <c r="H11" s="6" t="s">
        <v>564</v>
      </c>
      <c r="I11" s="7">
        <v>419</v>
      </c>
    </row>
    <row r="12" spans="1:17" x14ac:dyDescent="0.25">
      <c r="A12" s="6" t="s">
        <v>557</v>
      </c>
      <c r="B12" s="10">
        <v>48539.979999999894</v>
      </c>
      <c r="H12" s="6" t="s">
        <v>565</v>
      </c>
      <c r="I12" s="7">
        <v>420</v>
      </c>
    </row>
    <row r="13" spans="1:17" x14ac:dyDescent="0.25">
      <c r="A13" s="6" t="s">
        <v>564</v>
      </c>
      <c r="B13" s="10">
        <v>48471.209999999883</v>
      </c>
      <c r="H13" s="6" t="s">
        <v>566</v>
      </c>
      <c r="I13" s="7">
        <v>579</v>
      </c>
    </row>
    <row r="14" spans="1:17" x14ac:dyDescent="0.25">
      <c r="A14" s="6" t="s">
        <v>563</v>
      </c>
      <c r="B14" s="10">
        <v>45531.179999999942</v>
      </c>
      <c r="H14" s="6" t="s">
        <v>567</v>
      </c>
      <c r="I14" s="7">
        <v>922</v>
      </c>
    </row>
    <row r="15" spans="1:17" x14ac:dyDescent="0.25">
      <c r="A15" s="6" t="s">
        <v>568</v>
      </c>
      <c r="B15" s="10">
        <v>719771.36999999895</v>
      </c>
      <c r="H15" s="6" t="s">
        <v>568</v>
      </c>
      <c r="I15" s="7">
        <v>5684</v>
      </c>
    </row>
    <row r="20" spans="1:17" x14ac:dyDescent="0.25">
      <c r="N20" s="11" t="s">
        <v>576</v>
      </c>
      <c r="O20" s="11"/>
      <c r="Q20" t="s">
        <v>582</v>
      </c>
    </row>
    <row r="21" spans="1:17" x14ac:dyDescent="0.25">
      <c r="N21" s="5" t="s">
        <v>555</v>
      </c>
      <c r="O21" t="s">
        <v>569</v>
      </c>
      <c r="Q21" t="str">
        <f>N22</f>
        <v>Sara Snyder</v>
      </c>
    </row>
    <row r="22" spans="1:17" x14ac:dyDescent="0.25">
      <c r="H22" s="11" t="s">
        <v>574</v>
      </c>
      <c r="I22" s="11"/>
      <c r="N22" s="6" t="s">
        <v>9</v>
      </c>
      <c r="O22" s="10">
        <v>268212.07000000053</v>
      </c>
    </row>
    <row r="23" spans="1:17" x14ac:dyDescent="0.25">
      <c r="A23" s="11" t="s">
        <v>573</v>
      </c>
      <c r="B23" s="11"/>
      <c r="H23" s="5" t="s">
        <v>555</v>
      </c>
      <c r="I23" t="s">
        <v>569</v>
      </c>
      <c r="N23" s="6" t="s">
        <v>25</v>
      </c>
      <c r="O23" s="10">
        <v>167833.91999999998</v>
      </c>
    </row>
    <row r="24" spans="1:17" x14ac:dyDescent="0.25">
      <c r="A24" s="5" t="s">
        <v>555</v>
      </c>
      <c r="B24" t="s">
        <v>569</v>
      </c>
      <c r="D24" t="s">
        <v>580</v>
      </c>
      <c r="H24" s="6" t="s">
        <v>11</v>
      </c>
      <c r="I24" s="10">
        <v>454118.270000002</v>
      </c>
      <c r="N24" s="6" t="s">
        <v>30</v>
      </c>
      <c r="O24" s="10">
        <v>113115.37999999998</v>
      </c>
    </row>
    <row r="25" spans="1:17" x14ac:dyDescent="0.25">
      <c r="A25" s="6" t="s">
        <v>14</v>
      </c>
      <c r="B25" s="10">
        <v>163954.2999999999</v>
      </c>
      <c r="D25" t="str">
        <f>A25</f>
        <v>New York</v>
      </c>
      <c r="H25" s="6" t="s">
        <v>18</v>
      </c>
      <c r="I25" s="10">
        <v>265653.10000000062</v>
      </c>
      <c r="N25" s="6" t="s">
        <v>16</v>
      </c>
      <c r="O25" s="10">
        <v>97819.179999999877</v>
      </c>
    </row>
    <row r="26" spans="1:17" x14ac:dyDescent="0.25">
      <c r="A26" s="6" t="s">
        <v>10</v>
      </c>
      <c r="B26" s="10">
        <v>149602.34000000014</v>
      </c>
      <c r="H26" s="6" t="s">
        <v>568</v>
      </c>
      <c r="I26" s="10">
        <v>719771.37000000267</v>
      </c>
      <c r="N26" s="6" t="s">
        <v>46</v>
      </c>
      <c r="O26" s="10">
        <v>72790.81999999992</v>
      </c>
    </row>
    <row r="27" spans="1:17" x14ac:dyDescent="0.25">
      <c r="A27" s="6" t="s">
        <v>17</v>
      </c>
      <c r="B27" s="10">
        <v>100118.23999999999</v>
      </c>
      <c r="N27" s="6" t="s">
        <v>568</v>
      </c>
      <c r="O27" s="10">
        <v>719771.37000000034</v>
      </c>
    </row>
    <row r="28" spans="1:17" x14ac:dyDescent="0.25">
      <c r="A28" s="6" t="s">
        <v>21</v>
      </c>
      <c r="B28" s="10">
        <v>98518.379999999976</v>
      </c>
    </row>
    <row r="29" spans="1:17" x14ac:dyDescent="0.25">
      <c r="A29" s="6" t="s">
        <v>52</v>
      </c>
      <c r="B29" s="10">
        <v>79143.239999999802</v>
      </c>
    </row>
    <row r="30" spans="1:17" x14ac:dyDescent="0.25">
      <c r="A30" s="6" t="s">
        <v>34</v>
      </c>
      <c r="B30" s="10">
        <v>69651.189999999886</v>
      </c>
    </row>
    <row r="31" spans="1:17" x14ac:dyDescent="0.25">
      <c r="A31" s="6" t="s">
        <v>68</v>
      </c>
      <c r="B31" s="10">
        <v>42043.249999999935</v>
      </c>
    </row>
    <row r="32" spans="1:17" x14ac:dyDescent="0.25">
      <c r="A32" s="6" t="s">
        <v>122</v>
      </c>
      <c r="B32" s="10">
        <v>16740.430000000008</v>
      </c>
    </row>
    <row r="33" spans="1:2" x14ac:dyDescent="0.25">
      <c r="A33" s="6" t="s">
        <v>568</v>
      </c>
      <c r="B33" s="10">
        <v>719771.36999999965</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3B5CF-0027-49C5-9409-CE2C4D230DA6}">
  <dimension ref="A1:B15"/>
  <sheetViews>
    <sheetView workbookViewId="0">
      <selection activeCell="O17" sqref="O17"/>
    </sheetView>
  </sheetViews>
  <sheetFormatPr defaultRowHeight="15" x14ac:dyDescent="0.25"/>
  <cols>
    <col min="1" max="1" width="13.140625" bestFit="1" customWidth="1"/>
    <col min="2" max="2" width="24.140625" bestFit="1" customWidth="1"/>
  </cols>
  <sheetData>
    <row r="1" spans="1:2" x14ac:dyDescent="0.25">
      <c r="A1" s="11" t="s">
        <v>571</v>
      </c>
      <c r="B1" s="11"/>
    </row>
    <row r="2" spans="1:2" x14ac:dyDescent="0.25">
      <c r="A2" s="5" t="s">
        <v>555</v>
      </c>
      <c r="B2" t="s">
        <v>569</v>
      </c>
    </row>
    <row r="3" spans="1:2" x14ac:dyDescent="0.25">
      <c r="A3" s="6" t="s">
        <v>556</v>
      </c>
      <c r="B3" s="10">
        <v>52720.139999999948</v>
      </c>
    </row>
    <row r="4" spans="1:2" x14ac:dyDescent="0.25">
      <c r="A4" s="6" t="s">
        <v>557</v>
      </c>
      <c r="B4" s="10">
        <v>48539.979999999894</v>
      </c>
    </row>
    <row r="5" spans="1:2" x14ac:dyDescent="0.25">
      <c r="A5" s="6" t="s">
        <v>558</v>
      </c>
      <c r="B5" s="10">
        <v>54029.419999999925</v>
      </c>
    </row>
    <row r="6" spans="1:2" x14ac:dyDescent="0.25">
      <c r="A6" s="6" t="s">
        <v>559</v>
      </c>
      <c r="B6" s="10">
        <v>57138.65999999988</v>
      </c>
    </row>
    <row r="7" spans="1:2" x14ac:dyDescent="0.25">
      <c r="A7" s="6" t="s">
        <v>560</v>
      </c>
      <c r="B7" s="10">
        <v>51279.799999999945</v>
      </c>
    </row>
    <row r="8" spans="1:2" x14ac:dyDescent="0.25">
      <c r="A8" s="6" t="s">
        <v>561</v>
      </c>
      <c r="B8" s="10">
        <v>58342.529999999955</v>
      </c>
    </row>
    <row r="9" spans="1:2" x14ac:dyDescent="0.25">
      <c r="A9" s="6" t="s">
        <v>562</v>
      </c>
      <c r="B9" s="10">
        <v>58040.039999999914</v>
      </c>
    </row>
    <row r="10" spans="1:2" x14ac:dyDescent="0.25">
      <c r="A10" s="6" t="s">
        <v>563</v>
      </c>
      <c r="B10" s="10">
        <v>45531.179999999942</v>
      </c>
    </row>
    <row r="11" spans="1:2" x14ac:dyDescent="0.25">
      <c r="A11" s="6" t="s">
        <v>564</v>
      </c>
      <c r="B11" s="10">
        <v>48471.209999999883</v>
      </c>
    </row>
    <row r="12" spans="1:2" x14ac:dyDescent="0.25">
      <c r="A12" s="6" t="s">
        <v>565</v>
      </c>
      <c r="B12" s="10">
        <v>51762.239999999874</v>
      </c>
    </row>
    <row r="13" spans="1:2" x14ac:dyDescent="0.25">
      <c r="A13" s="6" t="s">
        <v>566</v>
      </c>
      <c r="B13" s="10">
        <v>74309.989999999816</v>
      </c>
    </row>
    <row r="14" spans="1:2" x14ac:dyDescent="0.25">
      <c r="A14" s="6" t="s">
        <v>567</v>
      </c>
      <c r="B14" s="10">
        <v>119606.17999999998</v>
      </c>
    </row>
    <row r="15" spans="1:2" x14ac:dyDescent="0.25">
      <c r="A15" s="6" t="s">
        <v>568</v>
      </c>
      <c r="B15" s="10">
        <v>719771.36999999895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C4FA0-D0DD-4B72-B948-88CCDB404878}">
  <dimension ref="A1:I15"/>
  <sheetViews>
    <sheetView workbookViewId="0">
      <selection activeCell="I16" sqref="I16"/>
    </sheetView>
  </sheetViews>
  <sheetFormatPr defaultRowHeight="15" x14ac:dyDescent="0.25"/>
  <cols>
    <col min="1" max="1" width="13.140625" bestFit="1" customWidth="1"/>
    <col min="2" max="2" width="6.7109375" bestFit="1" customWidth="1"/>
    <col min="8" max="8" width="22.140625" bestFit="1" customWidth="1"/>
  </cols>
  <sheetData>
    <row r="1" spans="1:9" x14ac:dyDescent="0.25">
      <c r="A1" s="11" t="s">
        <v>572</v>
      </c>
      <c r="B1" s="11"/>
      <c r="H1" s="11" t="s">
        <v>572</v>
      </c>
      <c r="I1" s="11"/>
    </row>
    <row r="2" spans="1:9" x14ac:dyDescent="0.25">
      <c r="A2" s="5" t="s">
        <v>555</v>
      </c>
      <c r="B2" t="s">
        <v>570</v>
      </c>
      <c r="D2" t="s">
        <v>577</v>
      </c>
      <c r="H2" t="s">
        <v>555</v>
      </c>
      <c r="I2" t="s">
        <v>570</v>
      </c>
    </row>
    <row r="3" spans="1:9" x14ac:dyDescent="0.25">
      <c r="A3" s="6" t="s">
        <v>567</v>
      </c>
      <c r="B3" s="7">
        <v>922</v>
      </c>
      <c r="D3" t="str">
        <f>A3</f>
        <v>Dec</v>
      </c>
      <c r="H3" s="6" t="s">
        <v>567</v>
      </c>
      <c r="I3" s="7">
        <f>GETPIVOTDATA("Total Sale Amount",$A$2,"Order Month","Dec")</f>
        <v>922</v>
      </c>
    </row>
    <row r="4" spans="1:9" x14ac:dyDescent="0.25">
      <c r="A4" s="6" t="s">
        <v>566</v>
      </c>
      <c r="B4" s="7">
        <v>579</v>
      </c>
      <c r="H4" s="6" t="s">
        <v>566</v>
      </c>
      <c r="I4" s="7">
        <f>GETPIVOTDATA("Total Sale Amount",$A$2,"Order Month","Nov")</f>
        <v>579</v>
      </c>
    </row>
    <row r="5" spans="1:9" x14ac:dyDescent="0.25">
      <c r="A5" s="6" t="s">
        <v>562</v>
      </c>
      <c r="B5" s="7">
        <v>460</v>
      </c>
      <c r="H5" s="6" t="s">
        <v>562</v>
      </c>
      <c r="I5" s="7">
        <f>GETPIVOTDATA("Total Sale Amount",$A$2,"Order Month","Jul")</f>
        <v>460</v>
      </c>
    </row>
    <row r="6" spans="1:9" x14ac:dyDescent="0.25">
      <c r="A6" s="6" t="s">
        <v>558</v>
      </c>
      <c r="B6" s="7">
        <v>438</v>
      </c>
      <c r="H6" s="6" t="s">
        <v>558</v>
      </c>
      <c r="I6" s="7">
        <f>GETPIVOTDATA("Total Sale Amount",$A$2,"Order Month","Mar")</f>
        <v>438</v>
      </c>
    </row>
    <row r="7" spans="1:9" x14ac:dyDescent="0.25">
      <c r="A7" s="6" t="s">
        <v>561</v>
      </c>
      <c r="B7" s="7">
        <v>431</v>
      </c>
      <c r="H7" s="6" t="s">
        <v>561</v>
      </c>
      <c r="I7" s="7">
        <f>GETPIVOTDATA("Total Sale Amount",$A$2,"Order Month","Jun")</f>
        <v>431</v>
      </c>
    </row>
    <row r="8" spans="1:9" x14ac:dyDescent="0.25">
      <c r="A8" s="6" t="s">
        <v>559</v>
      </c>
      <c r="B8" s="7">
        <v>425</v>
      </c>
      <c r="H8" s="6" t="s">
        <v>559</v>
      </c>
      <c r="I8" s="7">
        <f>GETPIVOTDATA("Total Sale Amount",$A$2,"Order Month","Apr")</f>
        <v>425</v>
      </c>
    </row>
    <row r="9" spans="1:9" x14ac:dyDescent="0.25">
      <c r="A9" s="6" t="s">
        <v>565</v>
      </c>
      <c r="B9" s="7">
        <v>420</v>
      </c>
      <c r="H9" s="6" t="s">
        <v>565</v>
      </c>
      <c r="I9" s="7">
        <f>GETPIVOTDATA("Total Sale Amount",$A$2,"Order Month","Oct")</f>
        <v>420</v>
      </c>
    </row>
    <row r="10" spans="1:9" x14ac:dyDescent="0.25">
      <c r="A10" s="6" t="s">
        <v>564</v>
      </c>
      <c r="B10" s="7">
        <v>419</v>
      </c>
      <c r="H10" s="6" t="s">
        <v>564</v>
      </c>
      <c r="I10" s="7">
        <f>GETPIVOTDATA("Total Sale Amount",$A$2,"Order Month","Sep")</f>
        <v>419</v>
      </c>
    </row>
    <row r="11" spans="1:9" x14ac:dyDescent="0.25">
      <c r="A11" s="6" t="s">
        <v>560</v>
      </c>
      <c r="B11" s="7">
        <v>406</v>
      </c>
      <c r="H11" s="6" t="s">
        <v>560</v>
      </c>
      <c r="I11" s="7">
        <f>GETPIVOTDATA("Total Sale Amount",$A$2,"Order Month","May")</f>
        <v>406</v>
      </c>
    </row>
    <row r="12" spans="1:9" x14ac:dyDescent="0.25">
      <c r="A12" s="6" t="s">
        <v>556</v>
      </c>
      <c r="B12" s="7">
        <v>397</v>
      </c>
      <c r="H12" s="6" t="s">
        <v>556</v>
      </c>
      <c r="I12" s="7">
        <f>GETPIVOTDATA("Total Sale Amount",$A$2,"Order Month","Jan")</f>
        <v>397</v>
      </c>
    </row>
    <row r="13" spans="1:9" x14ac:dyDescent="0.25">
      <c r="A13" s="6" t="s">
        <v>557</v>
      </c>
      <c r="B13" s="7">
        <v>397</v>
      </c>
      <c r="H13" s="6" t="s">
        <v>557</v>
      </c>
      <c r="I13" s="7">
        <f>GETPIVOTDATA("Total Sale Amount",$A$2,"Order Month","Feb")</f>
        <v>397</v>
      </c>
    </row>
    <row r="14" spans="1:9" x14ac:dyDescent="0.25">
      <c r="A14" s="6" t="s">
        <v>563</v>
      </c>
      <c r="B14" s="7">
        <v>390</v>
      </c>
      <c r="H14" s="6" t="s">
        <v>563</v>
      </c>
      <c r="I14" s="7">
        <f>GETPIVOTDATA("Total Sale Amount",$A$2,"Order Month","Aug")</f>
        <v>390</v>
      </c>
    </row>
    <row r="15" spans="1:9" x14ac:dyDescent="0.25">
      <c r="A15" s="6" t="s">
        <v>568</v>
      </c>
      <c r="B15" s="7">
        <v>5684</v>
      </c>
      <c r="H15" s="6" t="s">
        <v>583</v>
      </c>
      <c r="I15">
        <f>GETPIVOTDATA("Total Sale Amount",$A$2)</f>
        <v>5684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980A5-1270-4EDC-B66E-467EC069B7F6}">
  <dimension ref="A1:E7"/>
  <sheetViews>
    <sheetView workbookViewId="0">
      <selection activeCell="E7" sqref="E7"/>
    </sheetView>
  </sheetViews>
  <sheetFormatPr defaultRowHeight="15" x14ac:dyDescent="0.25"/>
  <cols>
    <col min="1" max="1" width="13.140625" bestFit="1" customWidth="1"/>
    <col min="2" max="2" width="24.140625" bestFit="1" customWidth="1"/>
    <col min="4" max="4" width="8.28515625" bestFit="1" customWidth="1"/>
    <col min="5" max="5" width="9.7109375" bestFit="1" customWidth="1"/>
  </cols>
  <sheetData>
    <row r="1" spans="1:5" x14ac:dyDescent="0.25">
      <c r="A1" s="11" t="s">
        <v>575</v>
      </c>
      <c r="B1" s="11"/>
    </row>
    <row r="2" spans="1:5" x14ac:dyDescent="0.25">
      <c r="A2" s="5" t="s">
        <v>555</v>
      </c>
      <c r="B2" t="s">
        <v>569</v>
      </c>
    </row>
    <row r="3" spans="1:5" x14ac:dyDescent="0.25">
      <c r="A3" s="6" t="s">
        <v>27</v>
      </c>
      <c r="B3" s="10">
        <v>358405.30000000005</v>
      </c>
      <c r="D3" s="6" t="s">
        <v>27</v>
      </c>
      <c r="E3" s="10">
        <f>GETPIVOTDATA("Total Sale Amount",$A$2,"Item","Widgets")</f>
        <v>358405.30000000005</v>
      </c>
    </row>
    <row r="4" spans="1:5" x14ac:dyDescent="0.25">
      <c r="A4" s="6" t="s">
        <v>13</v>
      </c>
      <c r="B4" s="10">
        <v>162925.55999999898</v>
      </c>
      <c r="D4" s="6" t="s">
        <v>13</v>
      </c>
      <c r="E4" s="10">
        <f>GETPIVOTDATA("Total Sale Amount",$A$2,"Item","Junk")</f>
        <v>162925.55999999898</v>
      </c>
    </row>
    <row r="5" spans="1:5" x14ac:dyDescent="0.25">
      <c r="A5" s="6" t="s">
        <v>24</v>
      </c>
      <c r="B5" s="10">
        <v>118195.07000000079</v>
      </c>
      <c r="D5" s="6" t="s">
        <v>24</v>
      </c>
      <c r="E5" s="10">
        <f>GETPIVOTDATA("Total Sale Amount",$A$2,"Item","Things")</f>
        <v>118195.07000000079</v>
      </c>
    </row>
    <row r="6" spans="1:5" x14ac:dyDescent="0.25">
      <c r="A6" s="6" t="s">
        <v>20</v>
      </c>
      <c r="B6" s="10">
        <v>80245.439999999682</v>
      </c>
      <c r="D6" s="6" t="s">
        <v>20</v>
      </c>
      <c r="E6" s="10">
        <f>GETPIVOTDATA("Total Sale Amount",$A$2,"Item","Stuff")</f>
        <v>80245.439999999682</v>
      </c>
    </row>
    <row r="7" spans="1:5" x14ac:dyDescent="0.25">
      <c r="A7" s="6" t="s">
        <v>568</v>
      </c>
      <c r="B7" s="10">
        <v>719771.36999999953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D332-BF63-45EA-B944-579197EEA2B6}">
  <dimension ref="A1:F24"/>
  <sheetViews>
    <sheetView workbookViewId="0">
      <selection activeCell="F9" sqref="F9"/>
    </sheetView>
  </sheetViews>
  <sheetFormatPr defaultRowHeight="15" x14ac:dyDescent="0.25"/>
  <cols>
    <col min="1" max="1" width="14" bestFit="1" customWidth="1"/>
    <col min="2" max="2" width="24.140625" bestFit="1" customWidth="1"/>
    <col min="5" max="5" width="14" bestFit="1" customWidth="1"/>
    <col min="6" max="6" width="9.7109375" bestFit="1" customWidth="1"/>
  </cols>
  <sheetData>
    <row r="1" spans="1:6" x14ac:dyDescent="0.25">
      <c r="A1" s="11" t="s">
        <v>573</v>
      </c>
      <c r="B1" s="11"/>
    </row>
    <row r="2" spans="1:6" x14ac:dyDescent="0.25">
      <c r="A2" s="5" t="s">
        <v>555</v>
      </c>
      <c r="B2" t="s">
        <v>569</v>
      </c>
    </row>
    <row r="3" spans="1:6" x14ac:dyDescent="0.25">
      <c r="A3" s="6" t="s">
        <v>14</v>
      </c>
      <c r="B3" s="10">
        <v>163954.2999999999</v>
      </c>
      <c r="E3" s="6"/>
      <c r="F3" s="10"/>
    </row>
    <row r="4" spans="1:6" x14ac:dyDescent="0.25">
      <c r="A4" s="6" t="s">
        <v>10</v>
      </c>
      <c r="B4" s="10">
        <v>149602.34000000014</v>
      </c>
      <c r="E4" s="6"/>
      <c r="F4" s="10"/>
    </row>
    <row r="5" spans="1:6" x14ac:dyDescent="0.25">
      <c r="A5" s="6" t="s">
        <v>17</v>
      </c>
      <c r="B5" s="10">
        <v>100118.23999999999</v>
      </c>
      <c r="E5" s="6"/>
      <c r="F5" s="10"/>
    </row>
    <row r="6" spans="1:6" x14ac:dyDescent="0.25">
      <c r="A6" s="6" t="s">
        <v>21</v>
      </c>
      <c r="B6" s="10">
        <v>98518.379999999976</v>
      </c>
      <c r="E6" s="6"/>
      <c r="F6" s="10"/>
    </row>
    <row r="7" spans="1:6" x14ac:dyDescent="0.25">
      <c r="A7" s="6" t="s">
        <v>52</v>
      </c>
      <c r="B7" s="10">
        <v>79143.239999999802</v>
      </c>
      <c r="E7" s="6"/>
      <c r="F7" s="10"/>
    </row>
    <row r="8" spans="1:6" x14ac:dyDescent="0.25">
      <c r="A8" s="6" t="s">
        <v>34</v>
      </c>
      <c r="B8" s="10">
        <v>69651.189999999886</v>
      </c>
      <c r="E8" s="6"/>
      <c r="F8" s="10"/>
    </row>
    <row r="9" spans="1:6" x14ac:dyDescent="0.25">
      <c r="A9" s="6" t="s">
        <v>68</v>
      </c>
      <c r="B9" s="10">
        <v>42043.249999999935</v>
      </c>
      <c r="E9" s="6"/>
      <c r="F9" s="10"/>
    </row>
    <row r="10" spans="1:6" x14ac:dyDescent="0.25">
      <c r="A10" s="6" t="s">
        <v>122</v>
      </c>
      <c r="B10" s="10">
        <v>16740.430000000008</v>
      </c>
      <c r="E10" s="6"/>
      <c r="F10" s="10"/>
    </row>
    <row r="11" spans="1:6" x14ac:dyDescent="0.25">
      <c r="A11" s="6" t="s">
        <v>568</v>
      </c>
      <c r="B11" s="10">
        <v>719771.36999999953</v>
      </c>
    </row>
    <row r="16" spans="1:6" x14ac:dyDescent="0.25">
      <c r="A16" s="8" t="s">
        <v>555</v>
      </c>
      <c r="B16" s="8" t="s">
        <v>578</v>
      </c>
    </row>
    <row r="17" spans="1:2" x14ac:dyDescent="0.25">
      <c r="A17" s="6" t="s">
        <v>14</v>
      </c>
      <c r="B17" s="10">
        <f>GETPIVOTDATA("Total Sale Amount",$A$2,"Location","New York")</f>
        <v>163954.2999999999</v>
      </c>
    </row>
    <row r="18" spans="1:2" x14ac:dyDescent="0.25">
      <c r="A18" s="6" t="s">
        <v>10</v>
      </c>
      <c r="B18" s="10">
        <f>GETPIVOTDATA("Total Sale Amount",$A$2,"Location","Massachusetts")</f>
        <v>149602.34000000014</v>
      </c>
    </row>
    <row r="19" spans="1:2" x14ac:dyDescent="0.25">
      <c r="A19" s="6" t="s">
        <v>17</v>
      </c>
      <c r="B19" s="10">
        <f>GETPIVOTDATA("Total Sale Amount",$A$2,"Location","Washington")</f>
        <v>100118.23999999999</v>
      </c>
    </row>
    <row r="20" spans="1:2" x14ac:dyDescent="0.25">
      <c r="A20" s="6" t="s">
        <v>21</v>
      </c>
      <c r="B20" s="10">
        <f>GETPIVOTDATA("Total Sale Amount",$A$2,"Location","New Jersey")</f>
        <v>98518.379999999976</v>
      </c>
    </row>
    <row r="21" spans="1:2" x14ac:dyDescent="0.25">
      <c r="A21" s="6" t="s">
        <v>52</v>
      </c>
      <c r="B21" s="10">
        <f>GETPIVOTDATA("Total Sale Amount",$A$2,"Location","California")</f>
        <v>79143.239999999802</v>
      </c>
    </row>
    <row r="22" spans="1:2" x14ac:dyDescent="0.25">
      <c r="A22" s="6" t="s">
        <v>34</v>
      </c>
      <c r="B22" s="10">
        <f>GETPIVOTDATA("Total Sale Amount",$A$2,"Location","Oregon")</f>
        <v>69651.189999999886</v>
      </c>
    </row>
    <row r="23" spans="1:2" x14ac:dyDescent="0.25">
      <c r="A23" s="6" t="s">
        <v>68</v>
      </c>
      <c r="B23" s="10">
        <f>GETPIVOTDATA("Total Sale Amount",$A$2,"Location","Connecticut")</f>
        <v>42043.249999999935</v>
      </c>
    </row>
    <row r="24" spans="1:2" x14ac:dyDescent="0.25">
      <c r="A24" s="6" t="s">
        <v>122</v>
      </c>
      <c r="B24" s="10">
        <f>GETPIVOTDATA("Total Sale Amount",$A$2,"Location","Nevada")</f>
        <v>16740.430000000008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053AF-A010-4D0D-9784-7BA213847E85}">
  <dimension ref="A1:B5"/>
  <sheetViews>
    <sheetView topLeftCell="A2" workbookViewId="0">
      <selection activeCell="M20" sqref="M20"/>
    </sheetView>
  </sheetViews>
  <sheetFormatPr defaultRowHeight="15" x14ac:dyDescent="0.25"/>
  <cols>
    <col min="1" max="1" width="13.140625" bestFit="1" customWidth="1"/>
    <col min="2" max="2" width="24.140625" bestFit="1" customWidth="1"/>
  </cols>
  <sheetData>
    <row r="1" spans="1:2" x14ac:dyDescent="0.25">
      <c r="A1" s="11" t="s">
        <v>574</v>
      </c>
      <c r="B1" s="11"/>
    </row>
    <row r="2" spans="1:2" x14ac:dyDescent="0.25">
      <c r="A2" s="5" t="s">
        <v>555</v>
      </c>
      <c r="B2" t="s">
        <v>569</v>
      </c>
    </row>
    <row r="3" spans="1:2" x14ac:dyDescent="0.25">
      <c r="A3" s="6" t="s">
        <v>11</v>
      </c>
      <c r="B3" s="10">
        <v>454118.270000002</v>
      </c>
    </row>
    <row r="4" spans="1:2" x14ac:dyDescent="0.25">
      <c r="A4" s="6" t="s">
        <v>18</v>
      </c>
      <c r="B4" s="10">
        <v>265653.10000000062</v>
      </c>
    </row>
    <row r="5" spans="1:2" x14ac:dyDescent="0.25">
      <c r="A5" s="6" t="s">
        <v>568</v>
      </c>
      <c r="B5" s="10">
        <v>719771.37000000267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B2913-C952-4857-9246-8D5DF7105C2C}">
  <dimension ref="A1:B7"/>
  <sheetViews>
    <sheetView workbookViewId="0">
      <selection activeCell="F9" sqref="F9"/>
    </sheetView>
  </sheetViews>
  <sheetFormatPr defaultRowHeight="15" x14ac:dyDescent="0.25"/>
  <cols>
    <col min="1" max="1" width="28.140625" bestFit="1" customWidth="1"/>
    <col min="2" max="2" width="24.140625" bestFit="1" customWidth="1"/>
  </cols>
  <sheetData>
    <row r="1" spans="1:2" x14ac:dyDescent="0.25">
      <c r="A1" s="11" t="s">
        <v>576</v>
      </c>
      <c r="B1" s="11"/>
    </row>
    <row r="2" spans="1:2" x14ac:dyDescent="0.25">
      <c r="A2" t="s">
        <v>555</v>
      </c>
      <c r="B2" t="s">
        <v>569</v>
      </c>
    </row>
    <row r="3" spans="1:2" x14ac:dyDescent="0.25">
      <c r="A3" s="6" t="s">
        <v>9</v>
      </c>
      <c r="B3" s="10">
        <f>GETPIVOTDATA("Total Sale Amount",'Pivot Tables'!$N$21,"Sales Representative","Sara Snyder")</f>
        <v>268212.07000000053</v>
      </c>
    </row>
    <row r="4" spans="1:2" x14ac:dyDescent="0.25">
      <c r="A4" s="6" t="s">
        <v>25</v>
      </c>
      <c r="B4" s="10">
        <f>GETPIVOTDATA("Total Sale Amount",'Pivot Tables'!$N$21,"Sales Representative","Patrick Graham")</f>
        <v>167833.91999999998</v>
      </c>
    </row>
    <row r="5" spans="1:2" x14ac:dyDescent="0.25">
      <c r="A5" s="6" t="s">
        <v>30</v>
      </c>
      <c r="B5" s="10">
        <f>GETPIVOTDATA("Total Sale Amount",'Pivot Tables'!$N$21,"Sales Representative","Randy Watson")</f>
        <v>113115.37999999998</v>
      </c>
    </row>
    <row r="6" spans="1:2" x14ac:dyDescent="0.25">
      <c r="A6" s="6" t="s">
        <v>16</v>
      </c>
      <c r="B6" s="10">
        <f>GETPIVOTDATA("Total Sale Amount",'Pivot Tables'!$N$21,"Sales Representative","Diane Gonzalez")</f>
        <v>97819.179999999877</v>
      </c>
    </row>
    <row r="7" spans="1:2" x14ac:dyDescent="0.25">
      <c r="A7" s="6" t="s">
        <v>46</v>
      </c>
      <c r="B7" s="10">
        <f>GETPIVOTDATA("Total Sale Amount",'Pivot Tables'!$N$21,"Sales Representative","Frances Warren")</f>
        <v>72790.81999999992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170B5-7FDB-4007-9D21-8D92AF4481D7}">
  <dimension ref="A1"/>
  <sheetViews>
    <sheetView showGridLines="0" tabSelected="1" workbookViewId="0">
      <selection activeCell="D49" sqref="D49"/>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C3919AF0ACEC419CC4B531BB8E1AE3" ma:contentTypeVersion="4" ma:contentTypeDescription="Create a new document." ma:contentTypeScope="" ma:versionID="868dd1be1a51b471358bd4d20b4b3912">
  <xsd:schema xmlns:xsd="http://www.w3.org/2001/XMLSchema" xmlns:xs="http://www.w3.org/2001/XMLSchema" xmlns:p="http://schemas.microsoft.com/office/2006/metadata/properties" xmlns:ns2="10e3882f-04bf-4365-9ae1-8b289d7cea10" targetNamespace="http://schemas.microsoft.com/office/2006/metadata/properties" ma:root="true" ma:fieldsID="3b53745b3c71c8168bc9eac4ab20e226" ns2:_="">
    <xsd:import namespace="10e3882f-04bf-4365-9ae1-8b289d7cea10"/>
    <xsd:element name="properties">
      <xsd:complexType>
        <xsd:sequence>
          <xsd:element name="documentManagement">
            <xsd:complexType>
              <xsd:all>
                <xsd:element ref="ns2:MediaServiceMetadata" minOccurs="0"/>
                <xsd:element ref="ns2:MediaServiceFastMetadata" minOccurs="0"/>
                <xsd:element ref="ns2:YouTube" minOccurs="0"/>
                <xsd:element ref="ns2:B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e3882f-04bf-4365-9ae1-8b289d7cea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YouTube" ma:index="10" nillable="true" ma:displayName="YouTube" ma:format="Hyperlink" ma:internalName="YouTube">
      <xsd:complexType>
        <xsd:complexContent>
          <xsd:extension base="dms:URL">
            <xsd:sequence>
              <xsd:element name="Url" type="dms:ValidUrl" minOccurs="0" nillable="true"/>
              <xsd:element name="Description" type="xsd:string" nillable="true"/>
            </xsd:sequence>
          </xsd:extension>
        </xsd:complexContent>
      </xsd:complexType>
    </xsd:element>
    <xsd:element name="Blog" ma:index="11" nillable="true" ma:displayName="Blog" ma:format="Hyperlink" ma:internalName="Blog">
      <xsd:complexType>
        <xsd:complexContent>
          <xsd:extension base="dms:URL">
            <xsd:sequence>
              <xsd:element name="Url" type="dms:ValidUrl" minOccurs="0" nillable="true"/>
              <xsd:element name="Description" type="xsd:string"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Blog xmlns="10e3882f-04bf-4365-9ae1-8b289d7cea10">
      <Url>https://www.howtoexcel.org/templates/random-sales-data/</Url>
      <Description>https://www.howtoexcel.org/templates/random-sales-data/</Description>
    </Blog>
    <YouTube xmlns="10e3882f-04bf-4365-9ae1-8b289d7cea10">
      <Url xsi:nil="true"/>
      <Description xsi:nil="true"/>
    </YouTub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3DF44DF-F554-446C-A4F2-77074F4857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e3882f-04bf-4365-9ae1-8b289d7cea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2AF3FCA-4B92-439A-8642-F48A9FD6BF08}">
  <ds:schemaRefs>
    <ds:schemaRef ds:uri="http://schemas.microsoft.com/office/2006/metadata/properties"/>
    <ds:schemaRef ds:uri="http://schemas.microsoft.com/office/infopath/2007/PartnerControls"/>
    <ds:schemaRef ds:uri="10e3882f-04bf-4365-9ae1-8b289d7cea10"/>
  </ds:schemaRefs>
</ds:datastoreItem>
</file>

<file path=customXml/itemProps3.xml><?xml version="1.0" encoding="utf-8"?>
<ds:datastoreItem xmlns:ds="http://schemas.openxmlformats.org/officeDocument/2006/customXml" ds:itemID="{3023EDE9-58B0-4222-9E69-4067CF3E65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Pivot Tables</vt:lpstr>
      <vt:lpstr>Sales By Month Chart</vt:lpstr>
      <vt:lpstr>No of Sales by Month</vt:lpstr>
      <vt:lpstr>Total Sales by Item Type</vt:lpstr>
      <vt:lpstr>Sales Total By Location</vt:lpstr>
      <vt:lpstr>Total Sales By Region</vt:lpstr>
      <vt:lpstr>Total Sales by Representative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dc:creator>
  <cp:keywords/>
  <dc:description/>
  <cp:lastModifiedBy>Burak Demir</cp:lastModifiedBy>
  <cp:revision/>
  <dcterms:created xsi:type="dcterms:W3CDTF">2017-03-13T01:16:33Z</dcterms:created>
  <dcterms:modified xsi:type="dcterms:W3CDTF">2022-08-01T11:51:06Z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0x010100F2C3919AF0ACEC419CC4B531BB8E1AE3</vt:lpwstr>
  </property>
</Properties>
</file>