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rendandevidal/Desktop/Analysis Projects - Class Folder/Crowdfunding Analysis/Kickstarter Challenge/"/>
    </mc:Choice>
  </mc:AlternateContent>
  <xr:revisionPtr revIDLastSave="0" documentId="13_ncr:1_{8547D35E-B46D-9242-B500-3757B117987E}" xr6:coauthVersionLast="45" xr6:coauthVersionMax="45" xr10:uidLastSave="{00000000-0000-0000-0000-000000000000}"/>
  <bookViews>
    <workbookView xWindow="0" yWindow="460" windowWidth="26760" windowHeight="13580" firstSheet="2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 Based on Launch Date" sheetId="4" r:id="rId4"/>
    <sheet name="Edinburgh Research" sheetId="5" r:id="rId5"/>
    <sheet name="Descriptive Statistics" sheetId="8" r:id="rId6"/>
    <sheet name="Outcomes Based on Launch Date" sheetId="10" r:id="rId7"/>
    <sheet name="Outcomes Based on Goals" sheetId="11" r:id="rId8"/>
  </sheets>
  <definedNames>
    <definedName name="_xlnm._FilterDatabase" localSheetId="0" hidden="1">Kickstarter!$A$1:$U$4115</definedName>
  </definedNames>
  <calcPr calcId="191029"/>
  <pivotCaches>
    <pivotCache cacheId="29" r:id="rId9"/>
    <pivotCache cacheId="30" r:id="rId10"/>
    <pivotCache cacheId="3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B13" i="11"/>
  <c r="B12" i="11"/>
  <c r="B11" i="11"/>
  <c r="B10" i="11"/>
  <c r="E10" i="11" s="1"/>
  <c r="B9" i="11"/>
  <c r="E9" i="11" s="1"/>
  <c r="B8" i="11"/>
  <c r="E8" i="11" s="1"/>
  <c r="B7" i="11"/>
  <c r="E7" i="11" s="1"/>
  <c r="B6" i="11"/>
  <c r="B5" i="11"/>
  <c r="B4" i="11"/>
  <c r="B3" i="11"/>
  <c r="B2" i="11"/>
  <c r="G10" i="11" l="1"/>
  <c r="H10" i="11"/>
  <c r="G7" i="11"/>
  <c r="H3" i="11"/>
  <c r="H7" i="11"/>
  <c r="G5" i="11"/>
  <c r="G9" i="11"/>
  <c r="G3" i="11"/>
  <c r="G8" i="11"/>
  <c r="H8" i="11"/>
  <c r="H5" i="11"/>
  <c r="H9" i="11"/>
  <c r="H13" i="11"/>
  <c r="E2" i="11"/>
  <c r="G2" i="11" s="1"/>
  <c r="E6" i="11"/>
  <c r="H6" i="11" s="1"/>
  <c r="F10" i="11"/>
  <c r="E13" i="11"/>
  <c r="G13" i="11" s="1"/>
  <c r="E5" i="11"/>
  <c r="F5" i="11" s="1"/>
  <c r="F9" i="11"/>
  <c r="E12" i="11"/>
  <c r="G12" i="11" s="1"/>
  <c r="E4" i="11"/>
  <c r="G4" i="11" s="1"/>
  <c r="F8" i="11"/>
  <c r="E11" i="11"/>
  <c r="F11" i="11" s="1"/>
  <c r="E3" i="11"/>
  <c r="F3" i="11" s="1"/>
  <c r="F7" i="11"/>
  <c r="C13" i="8"/>
  <c r="C12" i="8"/>
  <c r="C5" i="8"/>
  <c r="C11" i="8"/>
  <c r="B13" i="8"/>
  <c r="B12" i="8"/>
  <c r="B5" i="8"/>
  <c r="B11" i="8"/>
  <c r="C6" i="8"/>
  <c r="B6" i="8"/>
  <c r="C4" i="8"/>
  <c r="B4" i="8"/>
  <c r="C10" i="8"/>
  <c r="C3" i="8"/>
  <c r="C9" i="8"/>
  <c r="B10" i="8"/>
  <c r="B3" i="8"/>
  <c r="B9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B14" i="8" l="1"/>
  <c r="C7" i="8"/>
  <c r="C14" i="8"/>
  <c r="B7" i="8"/>
  <c r="F2" i="11"/>
  <c r="F12" i="11"/>
  <c r="H11" i="11"/>
  <c r="G11" i="11"/>
  <c r="F4" i="11"/>
  <c r="H12" i="11"/>
  <c r="G6" i="11"/>
  <c r="H4" i="11"/>
  <c r="F13" i="11"/>
  <c r="F6" i="11"/>
  <c r="H2" i="11"/>
  <c r="P2962" i="1"/>
  <c r="P1462" i="1"/>
  <c r="P494" i="1"/>
  <c r="P2680" i="1"/>
  <c r="P226" i="1"/>
  <c r="P2952" i="1"/>
  <c r="P3198" i="1"/>
  <c r="P3075" i="1"/>
  <c r="P621" i="1"/>
  <c r="P3082" i="1"/>
  <c r="P165" i="1"/>
  <c r="P197" i="1"/>
  <c r="P225" i="1"/>
  <c r="P233" i="1"/>
  <c r="P3127" i="1"/>
  <c r="P157" i="1"/>
  <c r="P3081" i="1"/>
  <c r="P3122" i="1"/>
  <c r="P2645" i="1"/>
  <c r="P3083" i="1"/>
  <c r="P194" i="1"/>
  <c r="P3631" i="1"/>
  <c r="P641" i="1"/>
  <c r="P3063" i="1"/>
  <c r="P1107" i="1"/>
  <c r="P1002" i="1"/>
  <c r="P2375" i="1"/>
  <c r="P3126" i="1"/>
  <c r="P488" i="1"/>
  <c r="P2392" i="1"/>
  <c r="P2648" i="1"/>
  <c r="P1097" i="1"/>
  <c r="P3120" i="1"/>
  <c r="P2142" i="1"/>
  <c r="P191" i="1"/>
  <c r="P1118" i="1"/>
  <c r="P1449" i="1"/>
  <c r="P2950" i="1"/>
  <c r="P161" i="1"/>
  <c r="P180" i="1"/>
  <c r="P688" i="1"/>
  <c r="P1232" i="1"/>
  <c r="P2644" i="1"/>
  <c r="P2351" i="1"/>
  <c r="P1323" i="1"/>
  <c r="P629" i="1"/>
  <c r="P1973" i="1"/>
  <c r="P2955" i="1"/>
  <c r="P1919" i="1"/>
  <c r="P2149" i="1"/>
  <c r="P154" i="1"/>
  <c r="P3887" i="1"/>
  <c r="P2155" i="1"/>
  <c r="P3068" i="1"/>
  <c r="P235" i="1"/>
  <c r="P686" i="1"/>
  <c r="P1517" i="1"/>
  <c r="P206" i="1"/>
  <c r="P2160" i="1"/>
  <c r="P957" i="1"/>
  <c r="P1698" i="1"/>
  <c r="P2653" i="1"/>
  <c r="P2066" i="1"/>
  <c r="P1943" i="1"/>
  <c r="P1313" i="1"/>
  <c r="P1019" i="1"/>
  <c r="P1333" i="1"/>
  <c r="P2437" i="1"/>
  <c r="P3070" i="1"/>
  <c r="P153" i="1"/>
  <c r="P1123" i="1"/>
  <c r="P544" i="1"/>
  <c r="P1863" i="1"/>
  <c r="P561" i="1"/>
  <c r="P3092" i="1"/>
  <c r="P478" i="1"/>
  <c r="P3062" i="1"/>
  <c r="P1981" i="1"/>
  <c r="P1007" i="1"/>
  <c r="P691" i="1"/>
  <c r="P671" i="1"/>
  <c r="P2944" i="1"/>
  <c r="P1319" i="1"/>
  <c r="P996" i="1"/>
  <c r="P665" i="1"/>
  <c r="P631" i="1"/>
  <c r="P2581" i="1"/>
  <c r="P508" i="1"/>
  <c r="P1423" i="1"/>
  <c r="P640" i="1"/>
  <c r="P668" i="1"/>
  <c r="P3953" i="1"/>
  <c r="P142" i="1"/>
  <c r="P1450" i="1"/>
  <c r="P1975" i="1"/>
  <c r="P1316" i="1"/>
  <c r="P1443" i="1"/>
  <c r="P3811" i="1"/>
  <c r="P1984" i="1"/>
  <c r="P2515" i="1"/>
  <c r="P2078" i="1"/>
  <c r="P1178" i="1"/>
  <c r="P698" i="1"/>
  <c r="P2365" i="1"/>
  <c r="P980" i="1"/>
  <c r="P2015" i="1"/>
  <c r="P1876" i="1"/>
  <c r="P373" i="1"/>
  <c r="P328" i="1"/>
  <c r="P2715" i="1"/>
  <c r="P2658" i="1"/>
  <c r="P1001" i="1"/>
  <c r="P1068" i="1"/>
  <c r="P140" i="1"/>
  <c r="P978" i="1"/>
  <c r="P610" i="1"/>
  <c r="P559" i="1"/>
  <c r="P2389" i="1"/>
  <c r="P696" i="1"/>
  <c r="P2521" i="1"/>
  <c r="P3744" i="1"/>
  <c r="P3807" i="1"/>
  <c r="P238" i="1"/>
  <c r="P3718" i="1"/>
  <c r="P3638" i="1"/>
  <c r="P2431" i="1"/>
  <c r="P1998" i="1"/>
  <c r="P1336" i="1"/>
  <c r="P701" i="1"/>
  <c r="P152" i="1"/>
  <c r="P1447" i="1"/>
  <c r="P300" i="1"/>
  <c r="P2072" i="1"/>
  <c r="P2041" i="1"/>
  <c r="P3125" i="1"/>
  <c r="P2651" i="1"/>
  <c r="P1175" i="1"/>
  <c r="P580" i="1"/>
  <c r="P1700" i="1"/>
  <c r="P2399" i="1"/>
  <c r="P166" i="1"/>
  <c r="P2438" i="1"/>
  <c r="P2985" i="1"/>
  <c r="P1012" i="1"/>
  <c r="P1308" i="1"/>
  <c r="P966" i="1"/>
  <c r="P2504" i="1"/>
  <c r="P4094" i="1"/>
  <c r="P169" i="1"/>
  <c r="P1867" i="1"/>
  <c r="P437" i="1"/>
  <c r="P2380" i="1"/>
  <c r="P3115" i="1"/>
  <c r="P985" i="1"/>
  <c r="P1950" i="1"/>
  <c r="P1947" i="1"/>
  <c r="P1968" i="1"/>
  <c r="P2025" i="1"/>
  <c r="P2075" i="1"/>
  <c r="P271" i="1"/>
  <c r="P2024" i="1"/>
  <c r="P2029" i="1"/>
  <c r="P2064" i="1"/>
  <c r="P334" i="1"/>
  <c r="P3036" i="1"/>
  <c r="P2607" i="1"/>
  <c r="P2728" i="1"/>
  <c r="P3661" i="1"/>
  <c r="P3460" i="1"/>
  <c r="P1338" i="1"/>
  <c r="P1317" i="1"/>
  <c r="P695" i="1"/>
  <c r="P713" i="1"/>
  <c r="P700" i="1"/>
  <c r="P219" i="1"/>
  <c r="P1045" i="1"/>
  <c r="P689" i="1"/>
  <c r="P1018" i="1"/>
  <c r="P977" i="1"/>
  <c r="P947" i="1"/>
  <c r="P2134" i="1"/>
  <c r="P2646" i="1"/>
  <c r="P130" i="1"/>
  <c r="P678" i="1"/>
  <c r="P3094" i="1"/>
  <c r="P1328" i="1"/>
  <c r="P707" i="1"/>
  <c r="P2654" i="1"/>
  <c r="P1322" i="1"/>
  <c r="P994" i="1"/>
  <c r="P597" i="1"/>
  <c r="P719" i="1"/>
  <c r="P1597" i="1"/>
  <c r="P2573" i="1"/>
  <c r="P973" i="1"/>
  <c r="P675" i="1"/>
  <c r="P593" i="1"/>
  <c r="P2656" i="1"/>
  <c r="P2395" i="1"/>
  <c r="P1099" i="1"/>
  <c r="P1103" i="1"/>
  <c r="P3855" i="1"/>
  <c r="P3096" i="1"/>
  <c r="P562" i="1"/>
  <c r="P2433" i="1"/>
  <c r="P1452" i="1"/>
  <c r="P464" i="1"/>
  <c r="P584" i="1"/>
  <c r="P639" i="1"/>
  <c r="P708" i="1"/>
  <c r="P913" i="1"/>
  <c r="P2513" i="1"/>
  <c r="P2522" i="1"/>
  <c r="P2563" i="1"/>
  <c r="P2782" i="1"/>
  <c r="P3129" i="1"/>
  <c r="P3630" i="1"/>
  <c r="P1903" i="1"/>
  <c r="P2049" i="1"/>
  <c r="P2660" i="1"/>
  <c r="P517" i="1"/>
  <c r="P963" i="1"/>
  <c r="P2511" i="1"/>
  <c r="P174" i="1"/>
  <c r="P455" i="1"/>
  <c r="P1010" i="1"/>
  <c r="P672" i="1"/>
  <c r="P1066" i="1"/>
  <c r="P3979" i="1"/>
  <c r="P1126" i="1"/>
  <c r="P2584" i="1"/>
  <c r="P1966" i="1"/>
  <c r="P575" i="1"/>
  <c r="P983" i="1"/>
  <c r="P1114" i="1"/>
  <c r="P2383" i="1"/>
  <c r="P2050" i="1"/>
  <c r="P250" i="1"/>
  <c r="P1912" i="1"/>
  <c r="P1042" i="1"/>
  <c r="P572" i="1"/>
  <c r="P2577" i="1"/>
  <c r="P1436" i="1"/>
  <c r="P2037" i="1"/>
  <c r="P2027" i="1"/>
  <c r="P2692" i="1"/>
  <c r="P134" i="1"/>
  <c r="P2124" i="1"/>
  <c r="P486" i="1"/>
  <c r="P1147" i="1"/>
  <c r="P2138" i="1"/>
  <c r="P578" i="1"/>
  <c r="P2596" i="1"/>
  <c r="P613" i="1"/>
  <c r="P2960" i="1"/>
  <c r="P2036" i="1"/>
  <c r="P282" i="1"/>
  <c r="P655" i="1"/>
  <c r="P261" i="1"/>
  <c r="P330" i="1"/>
  <c r="P294" i="1"/>
  <c r="P1078" i="1"/>
  <c r="P2159" i="1"/>
  <c r="P682" i="1"/>
  <c r="P3066" i="1"/>
  <c r="P553" i="1"/>
  <c r="P3636" i="1"/>
  <c r="P1330" i="1"/>
  <c r="P3790" i="1"/>
  <c r="P565" i="1"/>
  <c r="P1074" i="1"/>
  <c r="P1180" i="1"/>
  <c r="P1318" i="1"/>
  <c r="P625" i="1"/>
  <c r="P3116" i="1"/>
  <c r="P4100" i="1"/>
  <c r="P491" i="1"/>
  <c r="P135" i="1"/>
  <c r="P2074" i="1"/>
  <c r="P1962" i="1"/>
  <c r="P1027" i="1"/>
  <c r="P995" i="1"/>
  <c r="P3800" i="1"/>
  <c r="P2686" i="1"/>
  <c r="P2350" i="1"/>
  <c r="P122" i="1"/>
  <c r="P604" i="1"/>
  <c r="P391" i="1"/>
  <c r="P709" i="1"/>
  <c r="P1083" i="1"/>
  <c r="P500" i="1"/>
  <c r="P2622" i="1"/>
  <c r="P279" i="1"/>
  <c r="P2020" i="1"/>
  <c r="P1683" i="1"/>
  <c r="P2387" i="1"/>
  <c r="P3090" i="1"/>
  <c r="P457" i="1"/>
  <c r="P2693" i="1"/>
  <c r="P1958" i="1"/>
  <c r="P2712" i="1"/>
  <c r="P1000" i="1"/>
  <c r="P615" i="1"/>
  <c r="P2698" i="1"/>
  <c r="P1181" i="1"/>
  <c r="P1106" i="1"/>
  <c r="P1592" i="1"/>
  <c r="P1169" i="1"/>
  <c r="P2127" i="1"/>
  <c r="P697" i="1"/>
  <c r="P2652" i="1"/>
  <c r="P2417" i="1"/>
  <c r="P577" i="1"/>
  <c r="P3911" i="1"/>
  <c r="P3920" i="1"/>
  <c r="P3080" i="1"/>
  <c r="P548" i="1"/>
  <c r="P2348" i="1"/>
  <c r="P1164" i="1"/>
  <c r="P2425" i="1"/>
  <c r="P447" i="1"/>
  <c r="P498" i="1"/>
  <c r="P355" i="1"/>
  <c r="P681" i="1"/>
  <c r="P2158" i="1"/>
  <c r="P962" i="1"/>
  <c r="P2003" i="1"/>
  <c r="P344" i="1"/>
  <c r="P3191" i="1"/>
  <c r="P473" i="1"/>
  <c r="P465" i="1"/>
  <c r="P706" i="1"/>
  <c r="P125" i="1"/>
  <c r="P139" i="1"/>
  <c r="P1076" i="1"/>
  <c r="P1813" i="1"/>
  <c r="P1503" i="1"/>
  <c r="P2655" i="1"/>
  <c r="P1480" i="1"/>
  <c r="P1980" i="1"/>
  <c r="P2013" i="1"/>
  <c r="P1956" i="1"/>
  <c r="P1979" i="1"/>
  <c r="P1982" i="1"/>
  <c r="P2054" i="1"/>
  <c r="P2011" i="1"/>
  <c r="P1970" i="1"/>
  <c r="P2008" i="1"/>
  <c r="P2006" i="1"/>
  <c r="P2004" i="1"/>
  <c r="P1953" i="1"/>
  <c r="P2058" i="1"/>
  <c r="P297" i="1"/>
  <c r="P1750" i="1"/>
  <c r="P2071" i="1"/>
  <c r="P2033" i="1"/>
  <c r="P2051" i="1"/>
  <c r="P1482" i="1"/>
  <c r="P2079" i="1"/>
  <c r="P395" i="1"/>
  <c r="P2735" i="1"/>
  <c r="P1951" i="1"/>
  <c r="P327" i="1"/>
  <c r="P403" i="1"/>
  <c r="P290" i="1"/>
  <c r="P360" i="1"/>
  <c r="P3000" i="1"/>
  <c r="P1345" i="1"/>
  <c r="P2711" i="1"/>
  <c r="P2310" i="1"/>
  <c r="P218" i="1"/>
  <c r="P1339" i="1"/>
  <c r="P1908" i="1"/>
  <c r="P961" i="1"/>
  <c r="P953" i="1"/>
  <c r="P2139" i="1"/>
  <c r="P547" i="1"/>
  <c r="P679" i="1"/>
  <c r="P674" i="1"/>
  <c r="P3895" i="1"/>
  <c r="P221" i="1"/>
  <c r="P515" i="1"/>
  <c r="P946" i="1"/>
  <c r="P989" i="1"/>
  <c r="P1011" i="1"/>
  <c r="P1182" i="1"/>
  <c r="P1309" i="1"/>
  <c r="P3682" i="1"/>
  <c r="P669" i="1"/>
  <c r="P1326" i="1"/>
  <c r="P2602" i="1"/>
  <c r="P1341" i="1"/>
  <c r="P3675" i="1"/>
  <c r="P1228" i="1"/>
  <c r="P662" i="1"/>
  <c r="P2589" i="1"/>
  <c r="P943" i="1"/>
  <c r="P2953" i="1"/>
  <c r="P1780" i="1"/>
  <c r="P958" i="1"/>
  <c r="P633" i="1"/>
  <c r="P2369" i="1"/>
  <c r="P1085" i="1"/>
  <c r="P1331" i="1"/>
  <c r="P2152" i="1"/>
  <c r="P510" i="1"/>
  <c r="P452" i="1"/>
  <c r="P222" i="1"/>
  <c r="P155" i="1"/>
  <c r="P2123" i="1"/>
  <c r="P976" i="1"/>
  <c r="P693" i="1"/>
  <c r="P1112" i="1"/>
  <c r="P864" i="1"/>
  <c r="P906" i="1"/>
  <c r="P1344" i="1"/>
  <c r="P1151" i="1"/>
  <c r="P2512" i="1"/>
  <c r="P3054" i="1"/>
  <c r="P2690" i="1"/>
  <c r="P684" i="1"/>
  <c r="P1906" i="1"/>
  <c r="P150" i="1"/>
  <c r="P601" i="1"/>
  <c r="P3110" i="1"/>
  <c r="P215" i="1"/>
  <c r="P3705" i="1"/>
  <c r="P676" i="1"/>
  <c r="P2687" i="1"/>
  <c r="P427" i="1"/>
  <c r="P163" i="1"/>
  <c r="P2591" i="1"/>
  <c r="P1183" i="1"/>
  <c r="P3995" i="1"/>
  <c r="P173" i="1"/>
  <c r="P2429" i="1"/>
  <c r="P3202" i="1"/>
  <c r="P210" i="1"/>
  <c r="P223" i="1"/>
  <c r="P489" i="1"/>
  <c r="P564" i="1"/>
  <c r="P1236" i="1"/>
  <c r="P1418" i="1"/>
  <c r="P2352" i="1"/>
  <c r="P2402" i="1"/>
  <c r="P3736" i="1"/>
  <c r="P2947" i="1"/>
  <c r="P3059" i="1"/>
  <c r="P954" i="1"/>
  <c r="P2661" i="1"/>
  <c r="P3100" i="1"/>
  <c r="P714" i="1"/>
  <c r="P1952" i="1"/>
  <c r="P2118" i="1"/>
  <c r="P1329" i="1"/>
  <c r="P1915" i="1"/>
  <c r="P737" i="1"/>
  <c r="P1802" i="1"/>
  <c r="P1535" i="1"/>
  <c r="P2927" i="1"/>
  <c r="P284" i="1"/>
  <c r="P1021" i="1"/>
  <c r="P1090" i="1"/>
  <c r="P1145" i="1"/>
  <c r="P3726" i="1"/>
  <c r="P2569" i="1"/>
  <c r="P2153" i="1"/>
  <c r="P870" i="1"/>
  <c r="P554" i="1"/>
  <c r="P1471" i="1"/>
  <c r="P6" i="1"/>
  <c r="P1524" i="1"/>
  <c r="P2509" i="1"/>
  <c r="P1913" i="1"/>
  <c r="P1957" i="1"/>
  <c r="P1366" i="1"/>
  <c r="P2132" i="1"/>
  <c r="P1946" i="1"/>
  <c r="P2021" i="1"/>
  <c r="P2067" i="1"/>
  <c r="P2727" i="1"/>
  <c r="P2200" i="1"/>
  <c r="P3029" i="1"/>
  <c r="P3574" i="1"/>
  <c r="P335" i="1"/>
  <c r="P643" i="1"/>
  <c r="P1469" i="1"/>
  <c r="P3006" i="1"/>
  <c r="P349" i="1"/>
  <c r="P333" i="1"/>
  <c r="P2342" i="1"/>
  <c r="P286" i="1"/>
  <c r="P2705" i="1"/>
  <c r="P3531" i="1"/>
  <c r="P1306" i="1"/>
  <c r="P1315" i="1"/>
  <c r="P2675" i="1"/>
  <c r="P1785" i="1"/>
  <c r="P710" i="1"/>
  <c r="P3109" i="1"/>
  <c r="P482" i="1"/>
  <c r="P1320" i="1"/>
  <c r="P187" i="1"/>
  <c r="P1771" i="1"/>
  <c r="P3847" i="1"/>
  <c r="P424" i="1"/>
  <c r="P2681" i="1"/>
  <c r="P2370" i="1"/>
  <c r="P1117" i="1"/>
  <c r="P1060" i="1"/>
  <c r="P1133" i="1"/>
  <c r="P1434" i="1"/>
  <c r="P2566" i="1"/>
  <c r="P2765" i="1"/>
  <c r="P664" i="1"/>
  <c r="P461" i="1"/>
  <c r="P2672" i="1"/>
  <c r="P389" i="1"/>
  <c r="P368" i="1"/>
  <c r="P3699" i="1"/>
  <c r="P773" i="1"/>
  <c r="P487" i="1"/>
  <c r="P1523" i="1"/>
  <c r="P2390" i="1"/>
  <c r="P1461" i="1"/>
  <c r="P243" i="1"/>
  <c r="P2146" i="1"/>
  <c r="P2329" i="1"/>
  <c r="P2611" i="1"/>
  <c r="P1954" i="1"/>
  <c r="P2998" i="1"/>
  <c r="P2882" i="1"/>
  <c r="P1532" i="1"/>
  <c r="P650" i="1"/>
  <c r="P342" i="1"/>
  <c r="P357" i="1"/>
  <c r="P3450" i="1"/>
  <c r="P2056" i="1"/>
  <c r="P2708" i="1"/>
  <c r="P363" i="1"/>
  <c r="P26" i="1"/>
  <c r="P259" i="1"/>
  <c r="P406" i="1"/>
  <c r="P323" i="1"/>
  <c r="P2332" i="1"/>
  <c r="P332" i="1"/>
  <c r="P2456" i="1"/>
  <c r="P2973" i="1"/>
  <c r="P2911" i="1"/>
  <c r="P981" i="1"/>
  <c r="P2676" i="1"/>
  <c r="P2598" i="1"/>
  <c r="P1332" i="1"/>
  <c r="P1784" i="1"/>
  <c r="P1911" i="1"/>
  <c r="P158" i="1"/>
  <c r="P1129" i="1"/>
  <c r="P965" i="1"/>
  <c r="P685" i="1"/>
  <c r="P1140" i="1"/>
  <c r="P1324" i="1"/>
  <c r="P1720" i="1"/>
  <c r="P3690" i="1"/>
  <c r="P2356" i="1"/>
  <c r="P2430" i="1"/>
  <c r="P2691" i="1"/>
  <c r="P2506" i="1"/>
  <c r="P2568" i="1"/>
  <c r="P353" i="1"/>
  <c r="P346" i="1"/>
  <c r="P4107" i="1"/>
  <c r="P1792" i="1"/>
  <c r="P1985" i="1"/>
  <c r="P2397" i="1"/>
  <c r="P2032" i="1"/>
  <c r="P1777" i="1"/>
  <c r="P1371" i="1"/>
  <c r="P1473" i="1"/>
  <c r="P2682" i="1"/>
  <c r="P3165" i="1"/>
  <c r="P2001" i="1"/>
  <c r="P2016" i="1"/>
  <c r="P2199" i="1"/>
  <c r="P1467" i="1"/>
  <c r="P2012" i="1"/>
  <c r="P2739" i="1"/>
  <c r="P1252" i="1"/>
  <c r="P260" i="1"/>
  <c r="P1959" i="1"/>
  <c r="P14" i="1"/>
  <c r="P2061" i="1"/>
  <c r="P2038" i="1"/>
  <c r="P2007" i="1"/>
  <c r="P1258" i="1"/>
  <c r="P1479" i="1"/>
  <c r="P3031" i="1"/>
  <c r="P20" i="1"/>
  <c r="P252" i="1"/>
  <c r="P2300" i="1"/>
  <c r="P273" i="1"/>
  <c r="P2733" i="1"/>
  <c r="P3328" i="1"/>
  <c r="P2461" i="1"/>
  <c r="P2920" i="1"/>
  <c r="P345" i="1"/>
  <c r="P413" i="1"/>
  <c r="P319" i="1"/>
  <c r="P971" i="1"/>
  <c r="P1009" i="1"/>
  <c r="P1782" i="1"/>
  <c r="P673" i="1"/>
  <c r="P1693" i="1"/>
  <c r="P1307" i="1"/>
  <c r="P1568" i="1"/>
  <c r="P2659" i="1"/>
  <c r="P589" i="1"/>
  <c r="P3851" i="1"/>
  <c r="P915" i="1"/>
  <c r="P987" i="1"/>
  <c r="P1775" i="1"/>
  <c r="P483" i="1"/>
  <c r="P2141" i="1"/>
  <c r="P3983" i="1"/>
  <c r="P1162" i="1"/>
  <c r="P1087" i="1"/>
  <c r="P1340" i="1"/>
  <c r="P475" i="1"/>
  <c r="P4097" i="1"/>
  <c r="P622" i="1"/>
  <c r="P3200" i="1"/>
  <c r="P1425" i="1"/>
  <c r="P904" i="1"/>
  <c r="P1909" i="1"/>
  <c r="P2154" i="1"/>
  <c r="P2587" i="1"/>
  <c r="P2594" i="1"/>
  <c r="P1070" i="1"/>
  <c r="P3668" i="1"/>
  <c r="P449" i="1"/>
  <c r="P4008" i="1"/>
  <c r="P2696" i="1"/>
  <c r="P3812" i="1"/>
  <c r="P495" i="1"/>
  <c r="P1571" i="1"/>
  <c r="P2381" i="1"/>
  <c r="P2388" i="1"/>
  <c r="P2574" i="1"/>
  <c r="P2688" i="1"/>
  <c r="P3730" i="1"/>
  <c r="P3877" i="1"/>
  <c r="P3884" i="1"/>
  <c r="P3950" i="1"/>
  <c r="P680" i="1"/>
  <c r="P228" i="1"/>
  <c r="P660" i="1"/>
  <c r="P34" i="1"/>
  <c r="P2270" i="1"/>
  <c r="P1810" i="1"/>
  <c r="P1797" i="1"/>
  <c r="P2129" i="1"/>
  <c r="P2403" i="1"/>
  <c r="P3959" i="1"/>
  <c r="P229" i="1"/>
  <c r="P856" i="1"/>
  <c r="P717" i="1"/>
  <c r="P2732" i="1"/>
  <c r="P280" i="1"/>
  <c r="P924" i="1"/>
  <c r="P2359" i="1"/>
  <c r="P1219" i="1"/>
  <c r="P3111" i="1"/>
  <c r="P295" i="1"/>
  <c r="P1822" i="1"/>
  <c r="P1081" i="1"/>
  <c r="P3954" i="1"/>
  <c r="P240" i="1"/>
  <c r="P2252" i="1"/>
  <c r="P2272" i="1"/>
  <c r="P2034" i="1"/>
  <c r="P646" i="1"/>
  <c r="P2341" i="1"/>
  <c r="P1204" i="1"/>
  <c r="P2062" i="1"/>
  <c r="P2035" i="1"/>
  <c r="P1276" i="1"/>
  <c r="P1474" i="1"/>
  <c r="P2180" i="1"/>
  <c r="P2028" i="1"/>
  <c r="P724" i="1"/>
  <c r="P41" i="1"/>
  <c r="P2241" i="1"/>
  <c r="P3038" i="1"/>
  <c r="P2019" i="1"/>
  <c r="P372" i="1"/>
  <c r="P2719" i="1"/>
  <c r="P3011" i="1"/>
  <c r="P298" i="1"/>
  <c r="P2722" i="1"/>
  <c r="P265" i="1"/>
  <c r="P338" i="1"/>
  <c r="P2716" i="1"/>
  <c r="P352" i="1"/>
  <c r="P2618" i="1"/>
  <c r="P3016" i="1"/>
  <c r="P2989" i="1"/>
  <c r="P3037" i="1"/>
  <c r="P324" i="1"/>
  <c r="P1516" i="1"/>
  <c r="P2334" i="1"/>
  <c r="P387" i="1"/>
  <c r="P2331" i="1"/>
  <c r="P645" i="1"/>
  <c r="P2070" i="1"/>
  <c r="P1659" i="1"/>
  <c r="P383" i="1"/>
  <c r="P2926" i="1"/>
  <c r="P245" i="1"/>
  <c r="P2337" i="1"/>
  <c r="P302" i="1"/>
  <c r="P3133" i="1"/>
  <c r="P317" i="1"/>
  <c r="P653" i="1"/>
  <c r="P2986" i="1"/>
  <c r="P1006" i="1"/>
  <c r="P1343" i="1"/>
  <c r="P1794" i="1"/>
  <c r="P1139" i="1"/>
  <c r="P1015" i="1"/>
  <c r="P1079" i="1"/>
  <c r="P3091" i="1"/>
  <c r="P1337" i="1"/>
  <c r="P628" i="1"/>
  <c r="P1570" i="1"/>
  <c r="P2673" i="1"/>
  <c r="P2368" i="1"/>
  <c r="P891" i="1"/>
  <c r="P1716" i="1"/>
  <c r="P2677" i="1"/>
  <c r="P1100" i="1"/>
  <c r="P128" i="1"/>
  <c r="P3879" i="1"/>
  <c r="P1870" i="1"/>
  <c r="P2949" i="1"/>
  <c r="P3128" i="1"/>
  <c r="P1110" i="1"/>
  <c r="P3087" i="1"/>
  <c r="P1818" i="1"/>
  <c r="P2411" i="1"/>
  <c r="P1910" i="1"/>
  <c r="P2426" i="1"/>
  <c r="P967" i="1"/>
  <c r="P200" i="1"/>
  <c r="P623" i="1"/>
  <c r="P1920" i="1"/>
  <c r="P715" i="1"/>
  <c r="P1157" i="1"/>
  <c r="P2413" i="1"/>
  <c r="P1868" i="1"/>
  <c r="P555" i="1"/>
  <c r="P573" i="1"/>
  <c r="P1407" i="1"/>
  <c r="P1172" i="1"/>
  <c r="P2372" i="1"/>
  <c r="P1907" i="1"/>
  <c r="P596" i="1"/>
  <c r="P992" i="1"/>
  <c r="P1424" i="1"/>
  <c r="P1173" i="1"/>
  <c r="P3076" i="1"/>
  <c r="P3067" i="1"/>
  <c r="P3112" i="1"/>
  <c r="P2420" i="1"/>
  <c r="P637" i="1"/>
  <c r="P1136" i="1"/>
  <c r="P3816" i="1"/>
  <c r="P2943" i="1"/>
  <c r="P3641" i="1"/>
  <c r="P211" i="1"/>
  <c r="P567" i="1"/>
  <c r="P627" i="1"/>
  <c r="P1122" i="1"/>
  <c r="P1149" i="1"/>
  <c r="P1153" i="1"/>
  <c r="P1239" i="1"/>
  <c r="P1455" i="1"/>
  <c r="P2371" i="1"/>
  <c r="P3058" i="1"/>
  <c r="P3681" i="1"/>
  <c r="P3645" i="1"/>
  <c r="P3956" i="1"/>
  <c r="P1772" i="1"/>
  <c r="P506" i="1"/>
  <c r="P570" i="1"/>
  <c r="P361" i="1"/>
  <c r="P2444" i="1"/>
  <c r="P256" i="1"/>
  <c r="P1787" i="1"/>
  <c r="P4035" i="1"/>
  <c r="P1528" i="1"/>
  <c r="P2907" i="1"/>
  <c r="P3142" i="1"/>
  <c r="P2459" i="1"/>
  <c r="P703" i="1"/>
  <c r="P2699" i="1"/>
  <c r="P2612" i="1"/>
  <c r="P1807" i="1"/>
  <c r="P3798" i="1"/>
  <c r="P420" i="1"/>
  <c r="P39" i="1"/>
  <c r="P309" i="1"/>
  <c r="P3019" i="1"/>
  <c r="P1186" i="1"/>
  <c r="P1269" i="1"/>
  <c r="P1504" i="1"/>
  <c r="P2409" i="1"/>
  <c r="P3802" i="1"/>
  <c r="P3079" i="1"/>
  <c r="P545" i="1"/>
  <c r="P2376" i="1"/>
  <c r="P1595" i="1"/>
  <c r="P2518" i="1"/>
  <c r="P2227" i="1"/>
  <c r="P2981" i="1"/>
  <c r="P1195" i="1"/>
  <c r="P2778" i="1"/>
  <c r="P644" i="1"/>
  <c r="P2189" i="1"/>
  <c r="P1971" i="1"/>
  <c r="P2338" i="1"/>
  <c r="P2269" i="1"/>
  <c r="P1976" i="1"/>
  <c r="P1969" i="1"/>
  <c r="P2273" i="1"/>
  <c r="P2073" i="1"/>
  <c r="P1212" i="1"/>
  <c r="P2710" i="1"/>
  <c r="P2445" i="1"/>
  <c r="P2991" i="1"/>
  <c r="P1541" i="1"/>
  <c r="P732" i="1"/>
  <c r="P2080" i="1"/>
  <c r="P2495" i="1"/>
  <c r="P1026" i="1"/>
  <c r="P2863" i="1"/>
  <c r="P2633" i="1"/>
  <c r="P386" i="1"/>
  <c r="P29" i="1"/>
  <c r="P2188" i="1"/>
  <c r="P1299" i="1"/>
  <c r="P3041" i="1"/>
  <c r="P277" i="1"/>
  <c r="P2965" i="1"/>
  <c r="P263" i="1"/>
  <c r="P401" i="1"/>
  <c r="P2664" i="1"/>
  <c r="P322" i="1"/>
  <c r="P2665" i="1"/>
  <c r="P2606" i="1"/>
  <c r="P313" i="1"/>
  <c r="P2537" i="1"/>
  <c r="P3136" i="1"/>
  <c r="P1353" i="1"/>
  <c r="P299" i="1"/>
  <c r="P393" i="1"/>
  <c r="P2972" i="1"/>
  <c r="P727" i="1"/>
  <c r="P1830" i="1"/>
  <c r="P61" i="1"/>
  <c r="P2915" i="1"/>
  <c r="P690" i="1"/>
  <c r="P896" i="1"/>
  <c r="P974" i="1"/>
  <c r="P3113" i="1"/>
  <c r="P1702" i="1"/>
  <c r="P469" i="1"/>
  <c r="P969" i="1"/>
  <c r="P1005" i="1"/>
  <c r="P1312" i="1"/>
  <c r="P988" i="1"/>
  <c r="P692" i="1"/>
  <c r="P2647" i="1"/>
  <c r="P2772" i="1"/>
  <c r="P501" i="1"/>
  <c r="P440" i="1"/>
  <c r="P3823" i="1"/>
  <c r="P1082" i="1"/>
  <c r="P2954" i="1"/>
  <c r="P694" i="1"/>
  <c r="P177" i="1"/>
  <c r="P3098" i="1"/>
  <c r="P509" i="1"/>
  <c r="P1020" i="1"/>
  <c r="P1440" i="1"/>
  <c r="P1808" i="1"/>
  <c r="P1177" i="1"/>
  <c r="P4064" i="1"/>
  <c r="P1327" i="1"/>
  <c r="P3931" i="1"/>
  <c r="P975" i="1"/>
  <c r="P951" i="1"/>
  <c r="P504" i="1"/>
  <c r="P1874" i="1"/>
  <c r="P3711" i="1"/>
  <c r="P425" i="1"/>
  <c r="P3089" i="1"/>
  <c r="P148" i="1"/>
  <c r="P1918" i="1"/>
  <c r="P921" i="1"/>
  <c r="P1013" i="1"/>
  <c r="P872" i="1"/>
  <c r="P3085" i="1"/>
  <c r="P3088" i="1"/>
  <c r="P1488" i="1"/>
  <c r="P496" i="1"/>
  <c r="P2436" i="1"/>
  <c r="P2393" i="1"/>
  <c r="P1131" i="1"/>
  <c r="P2662" i="1"/>
  <c r="P4051" i="1"/>
  <c r="P1585" i="1"/>
  <c r="P1869" i="1"/>
  <c r="P2128" i="1"/>
  <c r="P3717" i="1"/>
  <c r="P598" i="1"/>
  <c r="P2418" i="1"/>
  <c r="P3057" i="1"/>
  <c r="P131" i="1"/>
  <c r="P453" i="1"/>
  <c r="P459" i="1"/>
  <c r="P634" i="1"/>
  <c r="P929" i="1"/>
  <c r="P1556" i="1"/>
  <c r="P2428" i="1"/>
  <c r="P2510" i="1"/>
  <c r="P2565" i="1"/>
  <c r="P3836" i="1"/>
  <c r="P3938" i="1"/>
  <c r="P4031" i="1"/>
  <c r="P4073" i="1"/>
  <c r="P2773" i="1"/>
  <c r="P1225" i="1"/>
  <c r="P2225" i="1"/>
  <c r="P2679" i="1"/>
  <c r="P2192" i="1"/>
  <c r="P1965" i="1"/>
  <c r="P1531" i="1"/>
  <c r="P1798" i="1"/>
  <c r="P2706" i="1"/>
  <c r="P1453" i="1"/>
  <c r="P2353" i="1"/>
  <c r="P1271" i="1"/>
  <c r="P2312" i="1"/>
  <c r="P1525" i="1"/>
  <c r="P1510" i="1"/>
  <c r="P23" i="1"/>
  <c r="P2249" i="1"/>
  <c r="P416" i="1"/>
  <c r="P394" i="1"/>
  <c r="P2239" i="1"/>
  <c r="P2170" i="1"/>
  <c r="P2093" i="1"/>
  <c r="P311" i="1"/>
  <c r="P285" i="1"/>
  <c r="P2540" i="1"/>
  <c r="P2228" i="1"/>
  <c r="P2720" i="1"/>
  <c r="P1522" i="1"/>
  <c r="P2307" i="1"/>
  <c r="P4024" i="1"/>
  <c r="P1819" i="1"/>
  <c r="P1096" i="1"/>
  <c r="P2519" i="1"/>
  <c r="P1864" i="1"/>
  <c r="P1170" i="1"/>
  <c r="P1088" i="1"/>
  <c r="P3880" i="1"/>
  <c r="P1543" i="1"/>
  <c r="P3060" i="1"/>
  <c r="P566" i="1"/>
  <c r="P1163" i="1"/>
  <c r="P3955" i="1"/>
  <c r="P1511" i="1"/>
  <c r="P2666" i="1"/>
  <c r="P1805" i="1"/>
  <c r="P984" i="1"/>
  <c r="P772" i="1"/>
  <c r="P823" i="1"/>
  <c r="P3633" i="1"/>
  <c r="P281" i="1"/>
  <c r="P1518" i="1"/>
  <c r="P315" i="1"/>
  <c r="P444" i="1"/>
  <c r="P1433" i="1"/>
  <c r="P4050" i="1"/>
  <c r="P1803" i="1"/>
  <c r="P167" i="1"/>
  <c r="P2422" i="1"/>
  <c r="P1209" i="1"/>
  <c r="P2707" i="1"/>
  <c r="P1704" i="1"/>
  <c r="P1221" i="1"/>
  <c r="P1205" i="1"/>
  <c r="P1977" i="1"/>
  <c r="P1468" i="1"/>
  <c r="P2110" i="1"/>
  <c r="P1507" i="1"/>
  <c r="P1512" i="1"/>
  <c r="P3104" i="1"/>
  <c r="P1800" i="1"/>
  <c r="P1154" i="1"/>
  <c r="P2746" i="1"/>
  <c r="P911" i="1"/>
  <c r="P2391" i="1"/>
  <c r="P3157" i="1"/>
  <c r="P1806" i="1"/>
  <c r="P2195" i="1"/>
  <c r="P1199" i="1"/>
  <c r="P1955" i="1"/>
  <c r="P1520" i="1"/>
  <c r="P2059" i="1"/>
  <c r="P2730" i="1"/>
  <c r="P1477" i="1"/>
  <c r="P289" i="1"/>
  <c r="P359" i="1"/>
  <c r="P1277" i="1"/>
  <c r="P1519" i="1"/>
  <c r="P1748" i="1"/>
  <c r="P2623" i="1"/>
  <c r="P1848" i="1"/>
  <c r="P659" i="1"/>
  <c r="P1284" i="1"/>
  <c r="P3021" i="1"/>
  <c r="P1542" i="1"/>
  <c r="P1854" i="1"/>
  <c r="P2903" i="1"/>
  <c r="P381" i="1"/>
  <c r="P1940" i="1"/>
  <c r="P318" i="1"/>
  <c r="P1282" i="1"/>
  <c r="P340" i="1"/>
  <c r="P3045" i="1"/>
  <c r="P3305" i="1"/>
  <c r="P288" i="1"/>
  <c r="P3664" i="1"/>
  <c r="P2046" i="1"/>
  <c r="P1755" i="1"/>
  <c r="P242" i="1"/>
  <c r="P398" i="1"/>
  <c r="P1279" i="1"/>
  <c r="P2620" i="1"/>
  <c r="P2997" i="1"/>
  <c r="P291" i="1"/>
  <c r="P536" i="1"/>
  <c r="P3187" i="1"/>
  <c r="P2318" i="1"/>
  <c r="P3781" i="1"/>
  <c r="P367" i="1"/>
  <c r="P1222" i="1"/>
  <c r="P3314" i="1"/>
  <c r="P2971" i="1"/>
  <c r="P1295" i="1"/>
  <c r="P3241" i="1"/>
  <c r="P1856" i="1"/>
  <c r="P3150" i="1"/>
  <c r="P59" i="1"/>
  <c r="P3169" i="1"/>
  <c r="P2452" i="1"/>
  <c r="P1832" i="1"/>
  <c r="P1463" i="1"/>
  <c r="P2340" i="1"/>
  <c r="P2916" i="1"/>
  <c r="P834" i="1"/>
  <c r="P485" i="1"/>
  <c r="P956" i="1"/>
  <c r="P3710" i="1"/>
  <c r="P481" i="1"/>
  <c r="P923" i="1"/>
  <c r="P704" i="1"/>
  <c r="P2147" i="1"/>
  <c r="P1986" i="1"/>
  <c r="P2657" i="1"/>
  <c r="P1168" i="1"/>
  <c r="P3892" i="1"/>
  <c r="P3926" i="1"/>
  <c r="P716" i="1"/>
  <c r="P2597" i="1"/>
  <c r="P1457" i="1"/>
  <c r="P4079" i="1"/>
  <c r="P1325" i="1"/>
  <c r="P3077" i="1"/>
  <c r="P1091" i="1"/>
  <c r="P1226" i="1"/>
  <c r="P1176" i="1"/>
  <c r="P705" i="1"/>
  <c r="P670" i="1"/>
  <c r="P605" i="1"/>
  <c r="P3896" i="1"/>
  <c r="P2416" i="1"/>
  <c r="P3061" i="1"/>
  <c r="P702" i="1"/>
  <c r="P781" i="1"/>
  <c r="P1490" i="1"/>
  <c r="P925" i="1"/>
  <c r="P423" i="1"/>
  <c r="P948" i="1"/>
  <c r="P2959" i="1"/>
  <c r="P1105" i="1"/>
  <c r="P1050" i="1"/>
  <c r="P519" i="1"/>
  <c r="P721" i="1"/>
  <c r="P955" i="1"/>
  <c r="P4023" i="1"/>
  <c r="P2328" i="1"/>
  <c r="P1150" i="1"/>
  <c r="P2697" i="1"/>
  <c r="P711" i="1"/>
  <c r="P232" i="1"/>
  <c r="P563" i="1"/>
  <c r="P2382" i="1"/>
  <c r="P239" i="1"/>
  <c r="P1561" i="1"/>
  <c r="P2440" i="1"/>
  <c r="P2685" i="1"/>
  <c r="P2410" i="1"/>
  <c r="P2130" i="1"/>
  <c r="P4068" i="1"/>
  <c r="P1437" i="1"/>
  <c r="P3972" i="1"/>
  <c r="P542" i="1"/>
  <c r="P1499" i="1"/>
  <c r="P3914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3097" i="1"/>
  <c r="P1198" i="1"/>
  <c r="P347" i="1"/>
  <c r="P930" i="1"/>
  <c r="P1406" i="1"/>
  <c r="P3814" i="1"/>
  <c r="P287" i="1"/>
  <c r="P1218" i="1"/>
  <c r="P44" i="1"/>
  <c r="P2198" i="1"/>
  <c r="P1513" i="1"/>
  <c r="P797" i="1"/>
  <c r="P1593" i="1"/>
  <c r="P862" i="1"/>
  <c r="P209" i="1"/>
  <c r="P3973" i="1"/>
  <c r="P2434" i="1"/>
  <c r="P512" i="1"/>
  <c r="P1454" i="1"/>
  <c r="P612" i="1"/>
  <c r="P4036" i="1"/>
  <c r="P3871" i="1"/>
  <c r="P2229" i="1"/>
  <c r="P2237" i="1"/>
  <c r="P258" i="1"/>
  <c r="P303" i="1"/>
  <c r="P244" i="1"/>
  <c r="P2879" i="1"/>
  <c r="P1206" i="1"/>
  <c r="P743" i="1"/>
  <c r="P3137" i="1"/>
  <c r="P1207" i="1"/>
  <c r="P3850" i="1"/>
  <c r="P1442" i="1"/>
  <c r="P1427" i="1"/>
  <c r="P1445" i="1"/>
  <c r="P2401" i="1"/>
  <c r="P1092" i="1"/>
  <c r="P415" i="1"/>
  <c r="P3704" i="1"/>
  <c r="P208" i="1"/>
  <c r="P1281" i="1"/>
  <c r="P1196" i="1"/>
  <c r="P2523" i="1"/>
  <c r="P1187" i="1"/>
  <c r="P370" i="1"/>
  <c r="P827" i="1"/>
  <c r="P1767" i="1"/>
  <c r="P185" i="1"/>
  <c r="P1699" i="1"/>
  <c r="P3794" i="1"/>
  <c r="P216" i="1"/>
  <c r="P399" i="1"/>
  <c r="P3145" i="1"/>
  <c r="P1573" i="1"/>
  <c r="P521" i="1"/>
  <c r="P2194" i="1"/>
  <c r="P2604" i="1"/>
  <c r="P656" i="1"/>
  <c r="P2717" i="1"/>
  <c r="P1538" i="1"/>
  <c r="P1260" i="1"/>
  <c r="P1539" i="1"/>
  <c r="P1892" i="1"/>
  <c r="P2725" i="1"/>
  <c r="P2734" i="1"/>
  <c r="P1270" i="1"/>
  <c r="P379" i="1"/>
  <c r="P2339" i="1"/>
  <c r="P3046" i="1"/>
  <c r="P82" i="1"/>
  <c r="P310" i="1"/>
  <c r="P3560" i="1"/>
  <c r="P2910" i="1"/>
  <c r="P2914" i="1"/>
  <c r="P1765" i="1"/>
  <c r="P362" i="1"/>
  <c r="P3131" i="1"/>
  <c r="P30" i="1"/>
  <c r="P18" i="1"/>
  <c r="P51" i="1"/>
  <c r="P527" i="1"/>
  <c r="P3073" i="1"/>
  <c r="P1816" i="1"/>
  <c r="P212" i="1"/>
  <c r="P3722" i="1"/>
  <c r="P3805" i="1"/>
  <c r="P1098" i="1"/>
  <c r="P3102" i="1"/>
  <c r="P968" i="1"/>
  <c r="P1245" i="1"/>
  <c r="P1697" i="1"/>
  <c r="P143" i="1"/>
  <c r="P666" i="1"/>
  <c r="P1435" i="1"/>
  <c r="P430" i="1"/>
  <c r="P3739" i="1"/>
  <c r="P959" i="1"/>
  <c r="P2516" i="1"/>
  <c r="P581" i="1"/>
  <c r="P2650" i="1"/>
  <c r="P720" i="1"/>
  <c r="P507" i="1"/>
  <c r="P2404" i="1"/>
  <c r="P192" i="1"/>
  <c r="P1408" i="1"/>
  <c r="P3074" i="1"/>
  <c r="P3934" i="1"/>
  <c r="P490" i="1"/>
  <c r="P1051" i="1"/>
  <c r="P632" i="1"/>
  <c r="P3219" i="1"/>
  <c r="P1311" i="1"/>
  <c r="P2637" i="1"/>
  <c r="P3925" i="1"/>
  <c r="P351" i="1"/>
  <c r="P3721" i="1"/>
  <c r="P576" i="1"/>
  <c r="P3985" i="1"/>
  <c r="P2613" i="1"/>
  <c r="P53" i="1"/>
  <c r="P2608" i="1"/>
  <c r="P1781" i="1"/>
  <c r="P1766" i="1"/>
  <c r="P3856" i="1"/>
  <c r="P3114" i="1"/>
  <c r="P2503" i="1"/>
  <c r="P3196" i="1"/>
  <c r="P3007" i="1"/>
  <c r="P2323" i="1"/>
  <c r="P3523" i="1"/>
  <c r="P2616" i="1"/>
  <c r="P419" i="1"/>
  <c r="P3849" i="1"/>
  <c r="P448" i="1"/>
  <c r="P2144" i="1"/>
  <c r="P3" i="1"/>
  <c r="P1334" i="1"/>
  <c r="P1751" i="1"/>
  <c r="P1945" i="1"/>
  <c r="P2244" i="1"/>
  <c r="P1963" i="1"/>
  <c r="P2018" i="1"/>
  <c r="P2196" i="1"/>
  <c r="P2729" i="1"/>
  <c r="P2052" i="1"/>
  <c r="P45" i="1"/>
  <c r="P2039" i="1"/>
  <c r="P2081" i="1"/>
  <c r="P2186" i="1"/>
  <c r="P2330" i="1"/>
  <c r="P2226" i="1"/>
  <c r="P1964" i="1"/>
  <c r="P301" i="1"/>
  <c r="P2614" i="1"/>
  <c r="P348" i="1"/>
  <c r="P2668" i="1"/>
  <c r="P3015" i="1"/>
  <c r="P1961" i="1"/>
  <c r="P1633" i="1"/>
  <c r="P1210" i="1"/>
  <c r="P3155" i="1"/>
  <c r="P1609" i="1"/>
  <c r="P792" i="1"/>
  <c r="P1354" i="1"/>
  <c r="P1197" i="1"/>
  <c r="P3139" i="1"/>
  <c r="P755" i="1"/>
  <c r="P2805" i="1"/>
  <c r="P2978" i="1"/>
  <c r="P1845" i="1"/>
  <c r="P2044" i="1"/>
  <c r="P534" i="1"/>
  <c r="P3371" i="1"/>
  <c r="P2987" i="1"/>
  <c r="P2048" i="1"/>
  <c r="P842" i="1"/>
  <c r="P2718" i="1"/>
  <c r="P3384" i="1"/>
  <c r="P1836" i="1"/>
  <c r="P1030" i="1"/>
  <c r="P354" i="1"/>
  <c r="P54" i="1"/>
  <c r="P2009" i="1"/>
  <c r="P2453" i="1"/>
  <c r="P1272" i="1"/>
  <c r="P3292" i="1"/>
  <c r="P1399" i="1"/>
  <c r="P2848" i="1"/>
  <c r="P251" i="1"/>
  <c r="P402" i="1"/>
  <c r="P1031" i="1"/>
  <c r="P1381" i="1"/>
  <c r="P2982" i="1"/>
  <c r="P71" i="1"/>
  <c r="P1941" i="1"/>
  <c r="P2795" i="1"/>
  <c r="P1646" i="1"/>
  <c r="P397" i="1"/>
  <c r="P2451" i="1"/>
  <c r="P1033" i="1"/>
  <c r="P2845" i="1"/>
  <c r="P262" i="1"/>
  <c r="P2820" i="1"/>
  <c r="P751" i="1"/>
  <c r="P1893" i="1"/>
  <c r="P3337" i="1"/>
  <c r="P331" i="1"/>
  <c r="P1375" i="1"/>
  <c r="P3410" i="1"/>
  <c r="P1618" i="1"/>
  <c r="P5" i="1"/>
  <c r="P2999" i="1"/>
  <c r="P3366" i="1"/>
  <c r="P369" i="1"/>
  <c r="P350" i="1"/>
  <c r="P2889" i="1"/>
  <c r="P3261" i="1"/>
  <c r="P60" i="1"/>
  <c r="P1753" i="1"/>
  <c r="P3768" i="1"/>
  <c r="P1395" i="1"/>
  <c r="P3597" i="1"/>
  <c r="P3181" i="1"/>
  <c r="P3427" i="1"/>
  <c r="P798" i="1"/>
  <c r="P3478" i="1"/>
  <c r="P336" i="1"/>
  <c r="P3324" i="1"/>
  <c r="P56" i="1"/>
  <c r="P2932" i="1"/>
  <c r="P3024" i="1"/>
  <c r="P529" i="1"/>
  <c r="P3358" i="1"/>
  <c r="P304" i="1"/>
  <c r="P3303" i="1"/>
  <c r="P3309" i="1"/>
  <c r="P2813" i="1"/>
  <c r="P3171" i="1"/>
  <c r="P2541" i="1"/>
  <c r="P1635" i="1"/>
  <c r="P2992" i="1"/>
  <c r="P3680" i="1"/>
  <c r="P1799" i="1"/>
  <c r="P3064" i="1"/>
  <c r="P1922" i="1"/>
  <c r="P4037" i="1"/>
  <c r="P2704" i="1"/>
  <c r="P2674" i="1"/>
  <c r="P1689" i="1"/>
  <c r="P1016" i="1"/>
  <c r="P1577" i="1"/>
  <c r="P1167" i="1"/>
  <c r="P3725" i="1"/>
  <c r="P667" i="1"/>
  <c r="P3099" i="1"/>
  <c r="P991" i="1"/>
  <c r="P3951" i="1"/>
  <c r="P1789" i="1"/>
  <c r="P3078" i="1"/>
  <c r="P3872" i="1"/>
  <c r="P982" i="1"/>
  <c r="P1134" i="1"/>
  <c r="P635" i="1"/>
  <c r="P3199" i="1"/>
  <c r="P1310" i="1"/>
  <c r="P1713" i="1"/>
  <c r="P2758" i="1"/>
  <c r="P3915" i="1"/>
  <c r="P3843" i="1"/>
  <c r="P460" i="1"/>
  <c r="P997" i="1"/>
  <c r="P1725" i="1"/>
  <c r="P3994" i="1"/>
  <c r="P1576" i="1"/>
  <c r="P3648" i="1"/>
  <c r="P3713" i="1"/>
  <c r="P2385" i="1"/>
  <c r="P3801" i="1"/>
  <c r="P3666" i="1"/>
  <c r="P3072" i="1"/>
  <c r="P172" i="1"/>
  <c r="P2345" i="1"/>
  <c r="P3117" i="1"/>
  <c r="P4062" i="1"/>
  <c r="P3733" i="1"/>
  <c r="P1047" i="1"/>
  <c r="P4061" i="1"/>
  <c r="P777" i="1"/>
  <c r="P1159" i="1"/>
  <c r="P603" i="1"/>
  <c r="P428" i="1"/>
  <c r="P3901" i="1"/>
  <c r="P2751" i="1"/>
  <c r="P986" i="1"/>
  <c r="P4019" i="1"/>
  <c r="P3194" i="1"/>
  <c r="P2567" i="1"/>
  <c r="P2946" i="1"/>
  <c r="P3676" i="1"/>
  <c r="P663" i="1"/>
  <c r="P151" i="1"/>
  <c r="P2162" i="1"/>
  <c r="P456" i="1"/>
  <c r="P1438" i="1"/>
  <c r="P468" i="1"/>
  <c r="P2564" i="1"/>
  <c r="P1072" i="1"/>
  <c r="P1563" i="1"/>
  <c r="P588" i="1"/>
  <c r="P1084" i="1"/>
  <c r="P1579" i="1"/>
  <c r="P1877" i="1"/>
  <c r="P2570" i="1"/>
  <c r="P1111" i="1"/>
  <c r="P3055" i="1"/>
  <c r="P4044" i="1"/>
  <c r="P3854" i="1"/>
  <c r="P1171" i="1"/>
  <c r="P445" i="1"/>
  <c r="P484" i="1"/>
  <c r="P1566" i="1"/>
  <c r="P550" i="1"/>
  <c r="P1696" i="1"/>
  <c r="P3121" i="1"/>
  <c r="P3906" i="1"/>
  <c r="P3815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3741" i="1"/>
  <c r="P2961" i="1"/>
  <c r="P3886" i="1"/>
  <c r="P3888" i="1"/>
  <c r="P3932" i="1"/>
  <c r="P3965" i="1"/>
  <c r="P4099" i="1"/>
  <c r="P2077" i="1"/>
  <c r="P1004" i="1"/>
  <c r="P2702" i="1"/>
  <c r="P269" i="1"/>
  <c r="P2282" i="1"/>
  <c r="P3846" i="1"/>
  <c r="P364" i="1"/>
  <c r="P3810" i="1"/>
  <c r="P4089" i="1"/>
  <c r="P2043" i="1"/>
  <c r="P2905" i="1"/>
  <c r="P1470" i="1"/>
  <c r="P1268" i="1"/>
  <c r="P2830" i="1"/>
  <c r="P3336" i="1"/>
  <c r="P934" i="1"/>
  <c r="P4065" i="1"/>
  <c r="P3695" i="1"/>
  <c r="P1146" i="1"/>
  <c r="P1897" i="1"/>
  <c r="P2601" i="1"/>
  <c r="P2254" i="1"/>
  <c r="P1220" i="1"/>
  <c r="P2201" i="1"/>
  <c r="P1401" i="1"/>
  <c r="P1191" i="1"/>
  <c r="P1749" i="1"/>
  <c r="P2313" i="1"/>
  <c r="P1521" i="1"/>
  <c r="P1852" i="1"/>
  <c r="P3263" i="1"/>
  <c r="P9" i="1"/>
  <c r="P942" i="1"/>
  <c r="P1796" i="1"/>
  <c r="P590" i="1"/>
  <c r="P1017" i="1"/>
  <c r="P1575" i="1"/>
  <c r="P585" i="1"/>
  <c r="P587" i="1"/>
  <c r="P1174" i="1"/>
  <c r="P3084" i="1"/>
  <c r="P4016" i="1"/>
  <c r="P365" i="1"/>
  <c r="P458" i="1"/>
  <c r="P1451" i="1"/>
  <c r="P4056" i="1"/>
  <c r="P871" i="1"/>
  <c r="P1857" i="1"/>
  <c r="P1189" i="1"/>
  <c r="P1815" i="1"/>
  <c r="P57" i="1"/>
  <c r="P2279" i="1"/>
  <c r="P2" i="1"/>
  <c r="P2253" i="1"/>
  <c r="P2232" i="1"/>
  <c r="P736" i="1"/>
  <c r="P2977" i="1"/>
  <c r="P1756" i="1"/>
  <c r="P2993" i="1"/>
  <c r="P337" i="1"/>
  <c r="P3018" i="1"/>
  <c r="P326" i="1"/>
  <c r="P2462" i="1"/>
  <c r="P1569" i="1"/>
  <c r="P3841" i="1"/>
  <c r="P2582" i="1"/>
  <c r="P462" i="1"/>
  <c r="P48" i="1"/>
  <c r="P3185" i="1"/>
  <c r="P3043" i="1"/>
  <c r="P723" i="1"/>
  <c r="P2231" i="1"/>
  <c r="P2626" i="1"/>
  <c r="P2040" i="1"/>
  <c r="P2609" i="1"/>
  <c r="P2709" i="1"/>
  <c r="P2610" i="1"/>
  <c r="P1515" i="1"/>
  <c r="P657" i="1"/>
  <c r="P2333" i="1"/>
  <c r="P2053" i="1"/>
  <c r="P2480" i="1"/>
  <c r="P2738" i="1"/>
  <c r="P2092" i="1"/>
  <c r="P1617" i="1"/>
  <c r="P2255" i="1"/>
  <c r="P314" i="1"/>
  <c r="P1387" i="1"/>
  <c r="P1686" i="1"/>
  <c r="P3008" i="1"/>
  <c r="P58" i="1"/>
  <c r="P257" i="1"/>
  <c r="P3778" i="1"/>
  <c r="P8" i="1"/>
  <c r="P796" i="1"/>
  <c r="P808" i="1"/>
  <c r="P1384" i="1"/>
  <c r="P3242" i="1"/>
  <c r="P2885" i="1"/>
  <c r="P2941" i="1"/>
  <c r="P2979" i="1"/>
  <c r="P2799" i="1"/>
  <c r="P1664" i="1"/>
  <c r="P1670" i="1"/>
  <c r="P2931" i="1"/>
  <c r="P3152" i="1"/>
  <c r="P3545" i="1"/>
  <c r="P3229" i="1"/>
  <c r="P1628" i="1"/>
  <c r="P3280" i="1"/>
  <c r="P1608" i="1"/>
  <c r="P2122" i="1"/>
  <c r="P1829" i="1"/>
  <c r="P421" i="1"/>
  <c r="P2527" i="1"/>
  <c r="P2857" i="1"/>
  <c r="P3279" i="1"/>
  <c r="P898" i="1"/>
  <c r="P3913" i="1"/>
  <c r="P4042" i="1"/>
  <c r="P2747" i="1"/>
  <c r="P207" i="1"/>
  <c r="P1104" i="1"/>
  <c r="P170" i="1"/>
  <c r="P3692" i="1"/>
  <c r="P3207" i="1"/>
  <c r="P893" i="1"/>
  <c r="P1242" i="1"/>
  <c r="P558" i="1"/>
  <c r="P3069" i="1"/>
  <c r="P897" i="1"/>
  <c r="P129" i="1"/>
  <c r="P3891" i="1"/>
  <c r="P970" i="1"/>
  <c r="P874" i="1"/>
  <c r="P2357" i="1"/>
  <c r="P2683" i="1"/>
  <c r="P1155" i="1"/>
  <c r="P1791" i="1"/>
  <c r="P1875" i="1"/>
  <c r="P2743" i="1"/>
  <c r="P2700" i="1"/>
  <c r="P514" i="1"/>
  <c r="P4002" i="1"/>
  <c r="P1141" i="1"/>
  <c r="P230" i="1"/>
  <c r="P1880" i="1"/>
  <c r="P2414" i="1"/>
  <c r="P2439" i="1"/>
  <c r="P2575" i="1"/>
  <c r="P2774" i="1"/>
  <c r="P3688" i="1"/>
  <c r="P3806" i="1"/>
  <c r="P3933" i="1"/>
  <c r="P3048" i="1"/>
  <c r="P1663" i="1"/>
  <c r="P2958" i="1"/>
  <c r="P2105" i="1"/>
  <c r="P960" i="1"/>
  <c r="P3266" i="1"/>
  <c r="P1237" i="1"/>
  <c r="P1029" i="1"/>
  <c r="P1536" i="1"/>
  <c r="P1627" i="1"/>
  <c r="P3595" i="1"/>
  <c r="P1948" i="1"/>
  <c r="P2474" i="1"/>
  <c r="P307" i="1"/>
  <c r="P1368" i="1"/>
  <c r="P400" i="1"/>
  <c r="P1938" i="1"/>
  <c r="P2265" i="1"/>
  <c r="P2535" i="1"/>
  <c r="P3489" i="1"/>
  <c r="P2223" i="1"/>
  <c r="P2443" i="1"/>
  <c r="P1188" i="1"/>
  <c r="P375" i="1"/>
  <c r="P730" i="1"/>
  <c r="P2731" i="1"/>
  <c r="P793" i="1"/>
  <c r="P2463" i="1"/>
  <c r="P358" i="1"/>
  <c r="P109" i="1"/>
  <c r="P1273" i="1"/>
  <c r="P2526" i="1"/>
  <c r="P2615" i="1"/>
  <c r="P1658" i="1"/>
  <c r="P1367" i="1"/>
  <c r="P3687" i="1"/>
  <c r="P146" i="1"/>
  <c r="P2326" i="1"/>
  <c r="P1426" i="1"/>
  <c r="P2361" i="1"/>
  <c r="P3882" i="1"/>
  <c r="P944" i="1"/>
  <c r="P1983" i="1"/>
  <c r="P3740" i="1"/>
  <c r="P594" i="1"/>
  <c r="P3968" i="1"/>
  <c r="P1160" i="1"/>
  <c r="P599" i="1"/>
  <c r="P3808" i="1"/>
  <c r="P591" i="1"/>
  <c r="P1589" i="1"/>
  <c r="P3864" i="1"/>
  <c r="P470" i="1"/>
  <c r="P549" i="1"/>
  <c r="P557" i="1"/>
  <c r="P3003" i="1"/>
  <c r="P2017" i="1"/>
  <c r="P4012" i="1"/>
  <c r="P520" i="1"/>
  <c r="P1960" i="1"/>
  <c r="P2298" i="1"/>
  <c r="P1619" i="1"/>
  <c r="P818" i="1"/>
  <c r="P1747" i="1"/>
  <c r="P3767" i="1"/>
  <c r="P2870" i="1"/>
  <c r="P1283" i="1"/>
  <c r="P366" i="1"/>
  <c r="P2887" i="1"/>
  <c r="P3004" i="1"/>
  <c r="P67" i="1"/>
  <c r="P2250" i="1"/>
  <c r="P726" i="1"/>
  <c r="P3141" i="1"/>
  <c r="P2115" i="1"/>
  <c r="P1540" i="1"/>
  <c r="P2964" i="1"/>
  <c r="P2898" i="1"/>
  <c r="P3022" i="1"/>
  <c r="P749" i="1"/>
  <c r="P1028" i="1"/>
  <c r="P3795" i="1"/>
  <c r="P778" i="1"/>
  <c r="P767" i="1"/>
  <c r="P4001" i="1"/>
  <c r="P3935" i="1"/>
  <c r="P2770" i="1"/>
  <c r="P718" i="1"/>
  <c r="P1414" i="1"/>
  <c r="P3848" i="1"/>
  <c r="P2572" i="1"/>
  <c r="P1485" i="1"/>
  <c r="P940" i="1"/>
  <c r="P1046" i="1"/>
  <c r="P4017" i="1"/>
  <c r="P149" i="1"/>
  <c r="P439" i="1"/>
  <c r="P497" i="1"/>
  <c r="P928" i="1"/>
  <c r="P1710" i="1"/>
  <c r="P2507" i="1"/>
  <c r="P4025" i="1"/>
  <c r="P1373" i="1"/>
  <c r="P1624" i="1"/>
  <c r="P1161" i="1"/>
  <c r="P1256" i="1"/>
  <c r="P1487" i="1"/>
  <c r="P1506" i="1"/>
  <c r="P1280" i="1"/>
  <c r="P1264" i="1"/>
  <c r="P371" i="1"/>
  <c r="P1215" i="1"/>
  <c r="P2552" i="1"/>
  <c r="P3213" i="1"/>
  <c r="P2532" i="1"/>
  <c r="P1873" i="1"/>
  <c r="P1866" i="1"/>
  <c r="P866" i="1"/>
  <c r="P1728" i="1"/>
  <c r="P1814" i="1"/>
  <c r="P917" i="1"/>
  <c r="P502" i="1"/>
  <c r="P907" i="1"/>
  <c r="P2571" i="1"/>
  <c r="P505" i="1"/>
  <c r="P429" i="1"/>
  <c r="P903" i="1"/>
  <c r="P1158" i="1"/>
  <c r="P1999" i="1"/>
  <c r="P2305" i="1"/>
  <c r="P1899" i="1"/>
  <c r="P1421" i="1"/>
  <c r="P214" i="1"/>
  <c r="P4034" i="1"/>
  <c r="P1478" i="1"/>
  <c r="P2266" i="1"/>
  <c r="P1935" i="1"/>
  <c r="P2057" i="1"/>
  <c r="P741" i="1"/>
  <c r="P38" i="1"/>
  <c r="P1944" i="1"/>
  <c r="P1660" i="1"/>
  <c r="P3149" i="1"/>
  <c r="P376" i="1"/>
  <c r="P104" i="1"/>
  <c r="P1363" i="1"/>
  <c r="P2087" i="1"/>
  <c r="P2786" i="1"/>
  <c r="P3430" i="1"/>
  <c r="P91" i="1"/>
  <c r="P2214" i="1"/>
  <c r="P1679" i="1"/>
  <c r="P3788" i="1"/>
  <c r="P2721" i="1"/>
  <c r="P341" i="1"/>
  <c r="P1398" i="1"/>
  <c r="P2311" i="1"/>
  <c r="P88" i="1"/>
  <c r="P2286" i="1"/>
  <c r="P1211" i="1"/>
  <c r="P2852" i="1"/>
  <c r="P2531" i="1"/>
  <c r="P1631" i="1"/>
  <c r="P3327" i="1"/>
  <c r="P1203" i="1"/>
  <c r="P2550" i="1"/>
  <c r="P1253" i="1"/>
  <c r="P835" i="1"/>
  <c r="P3245" i="1"/>
  <c r="P410" i="1"/>
  <c r="P804" i="1"/>
  <c r="P2094" i="1"/>
  <c r="P16" i="1"/>
  <c r="P2306" i="1"/>
  <c r="P1607" i="1"/>
  <c r="P3752" i="1"/>
  <c r="P1745" i="1"/>
  <c r="P2100" i="1"/>
  <c r="P2909" i="1"/>
  <c r="P3287" i="1"/>
  <c r="P2498" i="1"/>
  <c r="P2824" i="1"/>
  <c r="P3235" i="1"/>
  <c r="P3799" i="1"/>
  <c r="P4038" i="1"/>
  <c r="P1572" i="1"/>
  <c r="P894" i="1"/>
  <c r="P2684" i="1"/>
  <c r="P202" i="1"/>
  <c r="P3862" i="1"/>
  <c r="P677" i="1"/>
  <c r="P3719" i="1"/>
  <c r="P434" i="1"/>
  <c r="P3748" i="1"/>
  <c r="P1148" i="1"/>
  <c r="P624" i="1"/>
  <c r="P873" i="1"/>
  <c r="P2590" i="1"/>
  <c r="P3948" i="1"/>
  <c r="P3912" i="1"/>
  <c r="P927" i="1"/>
  <c r="P3981" i="1"/>
  <c r="P2136" i="1"/>
  <c r="P1565" i="1"/>
  <c r="P1726" i="1"/>
  <c r="P1990" i="1"/>
  <c r="P1116" i="1"/>
  <c r="P1412" i="1"/>
  <c r="P2423" i="1"/>
  <c r="P176" i="1"/>
  <c r="P204" i="1"/>
  <c r="P471" i="1"/>
  <c r="P1179" i="1"/>
  <c r="P1459" i="1"/>
  <c r="P1555" i="1"/>
  <c r="P1684" i="1"/>
  <c r="P2580" i="1"/>
  <c r="P3865" i="1"/>
  <c r="P2745" i="1"/>
  <c r="P1350" i="1"/>
  <c r="P2975" i="1"/>
  <c r="P3107" i="1"/>
  <c r="P3162" i="1"/>
  <c r="P3477" i="1"/>
  <c r="P1321" i="1"/>
  <c r="P4048" i="1"/>
  <c r="P1860" i="1"/>
  <c r="P1259" i="1"/>
  <c r="P2714" i="1"/>
  <c r="P836" i="1"/>
  <c r="P283" i="1"/>
  <c r="P2549" i="1"/>
  <c r="P1746" i="1"/>
  <c r="P3456" i="1"/>
  <c r="P3132" i="1"/>
  <c r="P1758" i="1"/>
  <c r="P2166" i="1"/>
  <c r="P3445" i="1"/>
  <c r="P2872" i="1"/>
  <c r="P828" i="1"/>
  <c r="P3251" i="1"/>
  <c r="P3180" i="1"/>
  <c r="P806" i="1"/>
  <c r="P3742" i="1"/>
  <c r="P3209" i="1"/>
  <c r="P1989" i="1"/>
  <c r="P1783" i="1"/>
  <c r="P2780" i="1"/>
  <c r="P1774" i="1"/>
  <c r="P3826" i="1"/>
  <c r="P1727" i="1"/>
  <c r="P3734" i="1"/>
  <c r="P2374" i="1"/>
  <c r="P1790" i="1"/>
  <c r="P3943" i="1"/>
  <c r="P145" i="1"/>
  <c r="P922" i="1"/>
  <c r="P1708" i="1"/>
  <c r="P2344" i="1"/>
  <c r="P3723" i="1"/>
  <c r="P3875" i="1"/>
  <c r="P3958" i="1"/>
  <c r="P2190" i="1"/>
  <c r="P325" i="1"/>
  <c r="P1034" i="1"/>
  <c r="P1934" i="1"/>
  <c r="P35" i="1"/>
  <c r="P1165" i="1"/>
  <c r="P1701" i="1"/>
  <c r="P1703" i="1"/>
  <c r="P1014" i="1"/>
  <c r="P2187" i="1"/>
  <c r="P1972" i="1"/>
  <c r="P1217" i="1"/>
  <c r="P2234" i="1"/>
  <c r="P1534" i="1"/>
  <c r="P2246" i="1"/>
  <c r="P2635" i="1"/>
  <c r="P248" i="1"/>
  <c r="P540" i="1"/>
  <c r="P320" i="1"/>
  <c r="P2023" i="1"/>
  <c r="P2242" i="1"/>
  <c r="P1967" i="1"/>
  <c r="P2724" i="1"/>
  <c r="P3026" i="1"/>
  <c r="P2014" i="1"/>
  <c r="P658" i="1"/>
  <c r="P1351" i="1"/>
  <c r="P1676" i="1"/>
  <c r="P1752" i="1"/>
  <c r="P1838" i="1"/>
  <c r="P2871" i="1"/>
  <c r="P254" i="1"/>
  <c r="P2315" i="1"/>
  <c r="P2855" i="1"/>
  <c r="P1655" i="1"/>
  <c r="P2447" i="1"/>
  <c r="P3030" i="1"/>
  <c r="P2448" i="1"/>
  <c r="P3050" i="1"/>
  <c r="P1762" i="1"/>
  <c r="P1466" i="1"/>
  <c r="P3437" i="1"/>
  <c r="P63" i="1"/>
  <c r="P2740" i="1"/>
  <c r="P2296" i="1"/>
  <c r="P3515" i="1"/>
  <c r="P788" i="1"/>
  <c r="P115" i="1"/>
  <c r="P1390" i="1"/>
  <c r="P249" i="1"/>
  <c r="P2303" i="1"/>
  <c r="P1036" i="1"/>
  <c r="P2631" i="1"/>
  <c r="P390" i="1"/>
  <c r="P2178" i="1"/>
  <c r="P733" i="1"/>
  <c r="P2809" i="1"/>
  <c r="P1645" i="1"/>
  <c r="P1936" i="1"/>
  <c r="P739" i="1"/>
  <c r="P3164" i="1"/>
  <c r="P1623" i="1"/>
  <c r="P2320" i="1"/>
  <c r="P525" i="1"/>
  <c r="P13" i="1"/>
  <c r="P847" i="1"/>
  <c r="P293" i="1"/>
  <c r="P47" i="1"/>
  <c r="P2969" i="1"/>
  <c r="P266" i="1"/>
  <c r="P2801" i="1"/>
  <c r="P841" i="1"/>
  <c r="P3538" i="1"/>
  <c r="P1759" i="1"/>
  <c r="P1369" i="1"/>
  <c r="P2874" i="1"/>
  <c r="P2849" i="1"/>
  <c r="P3264" i="1"/>
  <c r="P3457" i="1"/>
  <c r="P2814" i="1"/>
  <c r="P120" i="1"/>
  <c r="P3392" i="1"/>
  <c r="P321" i="1"/>
  <c r="P754" i="1"/>
  <c r="P270" i="1"/>
  <c r="P267" i="1"/>
  <c r="P1647" i="1"/>
  <c r="P1370" i="1"/>
  <c r="P3581" i="1"/>
  <c r="P3774" i="1"/>
  <c r="P2460" i="1"/>
  <c r="P3625" i="1"/>
  <c r="P2843" i="1"/>
  <c r="P2891" i="1"/>
  <c r="P725" i="1"/>
  <c r="P3143" i="1"/>
  <c r="P2322" i="1"/>
  <c r="P3160" i="1"/>
  <c r="P3775" i="1"/>
  <c r="P2063" i="1"/>
  <c r="P275" i="1"/>
  <c r="P49" i="1"/>
  <c r="P3255" i="1"/>
  <c r="P2182" i="1"/>
  <c r="P1383" i="1"/>
  <c r="P3398" i="1"/>
  <c r="P1761" i="1"/>
  <c r="P1274" i="1"/>
  <c r="P3339" i="1"/>
  <c r="P3539" i="1"/>
  <c r="P3568" i="1"/>
  <c r="P3628" i="1"/>
  <c r="P405" i="1"/>
  <c r="P3343" i="1"/>
  <c r="P94" i="1"/>
  <c r="P2821" i="1"/>
  <c r="P1649" i="1"/>
  <c r="P2116" i="1"/>
  <c r="P2787" i="1"/>
  <c r="P523" i="1"/>
  <c r="P3234" i="1"/>
  <c r="P1251" i="1"/>
  <c r="P1352" i="1"/>
  <c r="P114" i="1"/>
  <c r="P1003" i="1"/>
  <c r="P3272" i="1"/>
  <c r="P247" i="1"/>
  <c r="P3750" i="1"/>
  <c r="P2904" i="1"/>
  <c r="P3755" i="1"/>
  <c r="P2663" i="1"/>
  <c r="P1616" i="1"/>
  <c r="P3367" i="1"/>
  <c r="P746" i="1"/>
  <c r="P522" i="1"/>
  <c r="P2984" i="1"/>
  <c r="P2856" i="1"/>
  <c r="P761" i="1"/>
  <c r="P2800" i="1"/>
  <c r="P2861" i="1"/>
  <c r="P843" i="1"/>
  <c r="P3254" i="1"/>
  <c r="P2055" i="1"/>
  <c r="P3762" i="1"/>
  <c r="P838" i="1"/>
  <c r="P2546" i="1"/>
  <c r="P3604" i="1"/>
  <c r="P2846" i="1"/>
  <c r="P108" i="1"/>
  <c r="P3472" i="1"/>
  <c r="P3238" i="1"/>
  <c r="P3570" i="1"/>
  <c r="P3493" i="1"/>
  <c r="P801" i="1"/>
  <c r="P2476" i="1"/>
  <c r="P102" i="1"/>
  <c r="P296" i="1"/>
  <c r="P2524" i="1"/>
  <c r="P3765" i="1"/>
  <c r="P3651" i="1"/>
  <c r="P3975" i="1"/>
  <c r="P4108" i="1"/>
  <c r="P4069" i="1"/>
  <c r="P168" i="1"/>
  <c r="P1914" i="1"/>
  <c r="P3204" i="1"/>
  <c r="P3201" i="1"/>
  <c r="P1243" i="1"/>
  <c r="P1694" i="1"/>
  <c r="P699" i="1"/>
  <c r="P972" i="1"/>
  <c r="P1769" i="1"/>
  <c r="P213" i="1"/>
  <c r="P885" i="1"/>
  <c r="P1786" i="1"/>
  <c r="P3945" i="1"/>
  <c r="P3635" i="1"/>
  <c r="P936" i="1"/>
  <c r="P1230" i="1"/>
  <c r="P952" i="1"/>
  <c r="P3820" i="1"/>
  <c r="P869" i="1"/>
  <c r="P2407" i="1"/>
  <c r="P3844" i="1"/>
  <c r="P3845" i="1"/>
  <c r="P1882" i="1"/>
  <c r="P2517" i="1"/>
  <c r="P4057" i="1"/>
  <c r="P3646" i="1"/>
  <c r="P189" i="1"/>
  <c r="P3093" i="1"/>
  <c r="P3712" i="1"/>
  <c r="P3930" i="1"/>
  <c r="P1578" i="1"/>
  <c r="P2002" i="1"/>
  <c r="P3195" i="1"/>
  <c r="P1809" i="1"/>
  <c r="P3936" i="1"/>
  <c r="P2583" i="1"/>
  <c r="P3970" i="1"/>
  <c r="P3988" i="1"/>
  <c r="P1709" i="1"/>
  <c r="P2137" i="1"/>
  <c r="P1496" i="1"/>
  <c r="P3803" i="1"/>
  <c r="P1429" i="1"/>
  <c r="P1432" i="1"/>
  <c r="P1602" i="1"/>
  <c r="P3824" i="1"/>
  <c r="P1778" i="1"/>
  <c r="P1156" i="1"/>
  <c r="P3716" i="1"/>
  <c r="P3859" i="1"/>
  <c r="P193" i="1"/>
  <c r="P4027" i="1"/>
  <c r="P4091" i="1"/>
  <c r="P763" i="1"/>
  <c r="P592" i="1"/>
  <c r="P993" i="1"/>
  <c r="P1770" i="1"/>
  <c r="P769" i="1"/>
  <c r="P905" i="1"/>
  <c r="P513" i="1"/>
  <c r="P2777" i="1"/>
  <c r="P1458" i="1"/>
  <c r="P607" i="1"/>
  <c r="P2157" i="1"/>
  <c r="P4049" i="1"/>
  <c r="P1483" i="1"/>
  <c r="P220" i="1"/>
  <c r="P602" i="1"/>
  <c r="P2768" i="1"/>
  <c r="P3837" i="1"/>
  <c r="P3694" i="1"/>
  <c r="P3921" i="1"/>
  <c r="P880" i="1"/>
  <c r="P999" i="1"/>
  <c r="P3866" i="1"/>
  <c r="P2750" i="1"/>
  <c r="P472" i="1"/>
  <c r="P1705" i="1"/>
  <c r="P1062" i="1"/>
  <c r="P1991" i="1"/>
  <c r="P3796" i="1"/>
  <c r="P3708" i="1"/>
  <c r="P1234" i="1"/>
  <c r="P2695" i="1"/>
  <c r="P3745" i="1"/>
  <c r="P2763" i="1"/>
  <c r="P552" i="1"/>
  <c r="P1712" i="1"/>
  <c r="P919" i="1"/>
  <c r="P2508" i="1"/>
  <c r="P1101" i="1"/>
  <c r="P3735" i="1"/>
  <c r="P902" i="1"/>
  <c r="P3963" i="1"/>
  <c r="P4043" i="1"/>
  <c r="P1740" i="1"/>
  <c r="P1688" i="1"/>
  <c r="P3928" i="1"/>
  <c r="P1125" i="1"/>
  <c r="P1132" i="1"/>
  <c r="P1717" i="1"/>
  <c r="P3942" i="1"/>
  <c r="P511" i="1"/>
  <c r="P579" i="1"/>
  <c r="P608" i="1"/>
  <c r="P2398" i="1"/>
  <c r="P2442" i="1"/>
  <c r="P3870" i="1"/>
  <c r="P1881" i="1"/>
  <c r="P442" i="1"/>
  <c r="P1484" i="1"/>
  <c r="P3941" i="1"/>
  <c r="P2396" i="1"/>
  <c r="P2362" i="1"/>
  <c r="P568" i="1"/>
  <c r="P636" i="1"/>
  <c r="P2148" i="1"/>
  <c r="P3858" i="1"/>
  <c r="P4047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3168" i="1"/>
  <c r="P1446" i="1"/>
  <c r="P2047" i="1"/>
  <c r="P1348" i="1"/>
  <c r="P3376" i="1"/>
  <c r="P1202" i="1"/>
  <c r="P1779" i="1"/>
  <c r="P2754" i="1"/>
  <c r="P396" i="1"/>
  <c r="P2197" i="1"/>
  <c r="P1037" i="1"/>
  <c r="P1314" i="1"/>
  <c r="P2278" i="1"/>
  <c r="P1887" i="1"/>
  <c r="P3176" i="1"/>
  <c r="P2289" i="1"/>
  <c r="P3159" i="1"/>
  <c r="P3023" i="1"/>
  <c r="P2913" i="1"/>
  <c r="P1038" i="1"/>
  <c r="P2164" i="1"/>
  <c r="P3783" i="1"/>
  <c r="P292" i="1"/>
  <c r="P1638" i="1"/>
  <c r="P62" i="1"/>
  <c r="P3606" i="1"/>
  <c r="P2876" i="1"/>
  <c r="P3247" i="1"/>
  <c r="P3758" i="1"/>
  <c r="P1654" i="1"/>
  <c r="P119" i="1"/>
  <c r="P2533" i="1"/>
  <c r="P2810" i="1"/>
  <c r="P810" i="1"/>
  <c r="P3557" i="1"/>
  <c r="P147" i="1"/>
  <c r="P1120" i="1"/>
  <c r="P863" i="1"/>
  <c r="P1419" i="1"/>
  <c r="P4101" i="1"/>
  <c r="P543" i="1"/>
  <c r="P1736" i="1"/>
  <c r="P3693" i="1"/>
  <c r="P499" i="1"/>
  <c r="P752" i="1"/>
  <c r="P1400" i="1"/>
  <c r="P1417" i="1"/>
  <c r="P217" i="1"/>
  <c r="P1054" i="1"/>
  <c r="P2900" i="1"/>
  <c r="P3607" i="1"/>
  <c r="P1554" i="1"/>
  <c r="P765" i="1"/>
  <c r="P2175" i="1"/>
  <c r="P2895" i="1"/>
  <c r="P3020" i="1"/>
  <c r="P1773" i="1"/>
  <c r="P2394" i="1"/>
  <c r="P1138" i="1"/>
  <c r="P3667" i="1"/>
  <c r="P3105" i="1"/>
  <c r="P3086" i="1"/>
  <c r="P2247" i="1"/>
  <c r="P2204" i="1"/>
  <c r="P2026" i="1"/>
  <c r="P1978" i="1"/>
  <c r="P1224" i="1"/>
  <c r="P1632" i="1"/>
  <c r="P2501" i="1"/>
  <c r="P1377" i="1"/>
  <c r="P276" i="1"/>
  <c r="P852" i="1"/>
  <c r="P2065" i="1"/>
  <c r="P278" i="1"/>
  <c r="P382" i="1"/>
  <c r="P2240" i="1"/>
  <c r="P1389" i="1"/>
  <c r="P329" i="1"/>
  <c r="P3047" i="1"/>
  <c r="P1537" i="1"/>
  <c r="P731" i="1"/>
  <c r="P2983" i="1"/>
  <c r="P3492" i="1"/>
  <c r="P2878" i="1"/>
  <c r="P2908" i="1"/>
  <c r="P2534" i="1"/>
  <c r="P851" i="1"/>
  <c r="P3319" i="1"/>
  <c r="P3014" i="1"/>
  <c r="P3426" i="1"/>
  <c r="P3556" i="1"/>
  <c r="P2528" i="1"/>
  <c r="P2483" i="1"/>
  <c r="P2499" i="1"/>
  <c r="P2212" i="1"/>
  <c r="P3301" i="1"/>
  <c r="P3761" i="1"/>
  <c r="P3218" i="1"/>
  <c r="P1464" i="1"/>
  <c r="P3770" i="1"/>
  <c r="P3156" i="1"/>
  <c r="P2530" i="1"/>
  <c r="P817" i="1"/>
  <c r="P2111" i="1"/>
  <c r="P3262" i="1"/>
  <c r="P2173" i="1"/>
  <c r="P3405" i="1"/>
  <c r="P809" i="1"/>
  <c r="P861" i="1"/>
  <c r="P811" i="1"/>
  <c r="P1275" i="1"/>
  <c r="P2917" i="1"/>
  <c r="E6" i="5" s="1"/>
  <c r="P2176" i="1"/>
  <c r="P1405" i="1"/>
  <c r="P3284" i="1"/>
  <c r="P2529" i="1"/>
  <c r="P3188" i="1"/>
  <c r="P2336" i="1"/>
  <c r="P3529" i="1"/>
  <c r="P1634" i="1"/>
  <c r="P2940" i="1"/>
  <c r="P32" i="1"/>
  <c r="P2873" i="1"/>
  <c r="P1630" i="1"/>
  <c r="P3321" i="1"/>
  <c r="P3600" i="1"/>
  <c r="P2088" i="1"/>
  <c r="P1290" i="1"/>
  <c r="P2970" i="1"/>
  <c r="P3578" i="1"/>
  <c r="P3505" i="1"/>
  <c r="P84" i="1"/>
  <c r="P533" i="1"/>
  <c r="P3420" i="1"/>
  <c r="P1690" i="1"/>
  <c r="P771" i="1"/>
  <c r="P3106" i="1"/>
  <c r="P3095" i="1"/>
  <c r="P1739" i="1"/>
  <c r="P3834" i="1"/>
  <c r="P2776" i="1"/>
  <c r="P950" i="1"/>
  <c r="P3702" i="1"/>
  <c r="P1008" i="1"/>
  <c r="P1722" i="1"/>
  <c r="P234" i="1"/>
  <c r="P1102" i="1"/>
  <c r="P1567" i="1"/>
  <c r="P1801" i="1"/>
  <c r="P998" i="1"/>
  <c r="P2766" i="1"/>
  <c r="P1721" i="1"/>
  <c r="P2769" i="1"/>
  <c r="P1494" i="1"/>
  <c r="P4067" i="1"/>
  <c r="P3952" i="1"/>
  <c r="P126" i="1"/>
  <c r="P768" i="1"/>
  <c r="P1063" i="1"/>
  <c r="P1144" i="1"/>
  <c r="P1411" i="1"/>
  <c r="P1564" i="1"/>
  <c r="P1734" i="1"/>
  <c r="P2400" i="1"/>
  <c r="P2767" i="1"/>
  <c r="P3192" i="1"/>
  <c r="P4028" i="1"/>
  <c r="P7" i="1"/>
  <c r="P2257" i="1"/>
  <c r="P2713" i="1"/>
  <c r="P3878" i="1"/>
  <c r="P920" i="1"/>
  <c r="P3237" i="1"/>
  <c r="P556" i="1"/>
  <c r="P3395" i="1"/>
  <c r="P1651" i="1"/>
  <c r="P882" i="1"/>
  <c r="P775" i="1"/>
  <c r="P3329" i="1"/>
  <c r="P1505" i="1"/>
  <c r="P3051" i="1"/>
  <c r="P3193" i="1"/>
  <c r="P4060" i="1"/>
  <c r="P883" i="1"/>
  <c r="P1378" i="1"/>
  <c r="P2553" i="1"/>
  <c r="P738" i="1"/>
  <c r="P2161" i="1"/>
  <c r="P3791" i="1"/>
  <c r="P1514" i="1"/>
  <c r="P1200" i="1"/>
  <c r="P2251" i="1"/>
  <c r="P15" i="1"/>
  <c r="P729" i="1"/>
  <c r="P113" i="1"/>
  <c r="P1254" i="1"/>
  <c r="P2491" i="1"/>
  <c r="P1305" i="1"/>
  <c r="P3369" i="1"/>
  <c r="P253" i="1"/>
  <c r="P1386" i="1"/>
  <c r="P1301" i="1"/>
  <c r="P2667" i="1"/>
  <c r="P3211" i="1"/>
  <c r="P1249" i="1"/>
  <c r="P2096" i="1"/>
  <c r="P1667" i="1"/>
  <c r="P2486" i="1"/>
  <c r="P1267" i="1"/>
  <c r="P77" i="1"/>
  <c r="P800" i="1"/>
  <c r="P2083" i="1"/>
  <c r="P246" i="1"/>
  <c r="P118" i="1"/>
  <c r="P1397" i="1"/>
  <c r="P2548" i="1"/>
  <c r="P2841" i="1"/>
  <c r="P3566" i="1"/>
  <c r="P1529" i="1"/>
  <c r="P526" i="1"/>
  <c r="P1292" i="1"/>
  <c r="P3759" i="1"/>
  <c r="P3577" i="1"/>
  <c r="P2543" i="1"/>
  <c r="P2308" i="1"/>
  <c r="P343" i="1"/>
  <c r="P3277" i="1"/>
  <c r="P2850" i="1"/>
  <c r="P854" i="1"/>
  <c r="P3236" i="1"/>
  <c r="P3624" i="1"/>
  <c r="P3253" i="1"/>
  <c r="P356" i="1"/>
  <c r="P90" i="1"/>
  <c r="P3598" i="1"/>
  <c r="P2222" i="1"/>
  <c r="P2866" i="1"/>
  <c r="P2937" i="1"/>
  <c r="P3554" i="1"/>
  <c r="P3285" i="1"/>
  <c r="P2867" i="1"/>
  <c r="P10" i="1"/>
  <c r="P103" i="1"/>
  <c r="P3197" i="1"/>
  <c r="P1804" i="1"/>
  <c r="P198" i="1"/>
  <c r="P3637" i="1"/>
  <c r="P3053" i="1"/>
  <c r="P4059" i="1"/>
  <c r="P1685" i="1"/>
  <c r="P4085" i="1"/>
  <c r="P868" i="1"/>
  <c r="P3747" i="1"/>
  <c r="P4098" i="1"/>
  <c r="P1811" i="1"/>
  <c r="P1872" i="1"/>
  <c r="P937" i="1"/>
  <c r="P875" i="1"/>
  <c r="P939" i="1"/>
  <c r="P4075" i="1"/>
  <c r="P914" i="1"/>
  <c r="P4021" i="1"/>
  <c r="P2694" i="1"/>
  <c r="P3919" i="1"/>
  <c r="P4087" i="1"/>
  <c r="P2427" i="1"/>
  <c r="P764" i="1"/>
  <c r="P1057" i="1"/>
  <c r="P1553" i="1"/>
  <c r="P4070" i="1"/>
  <c r="P183" i="1"/>
  <c r="P532" i="1"/>
  <c r="P306" i="1"/>
  <c r="P1358" i="1"/>
  <c r="P1669" i="1"/>
  <c r="P3488" i="1"/>
  <c r="P3017" i="1"/>
  <c r="P2703" i="1"/>
  <c r="P3386" i="1"/>
  <c r="P1884" i="1"/>
  <c r="P3244" i="1"/>
  <c r="P1581" i="1"/>
  <c r="P2264" i="1"/>
  <c r="P538" i="1"/>
  <c r="P1262" i="1"/>
  <c r="P3603" i="1"/>
  <c r="P3429" i="1"/>
  <c r="P3225" i="1"/>
  <c r="P3144" i="1"/>
  <c r="P3640" i="1"/>
  <c r="P422" i="1"/>
  <c r="P476" i="1"/>
  <c r="P918" i="1"/>
  <c r="P2753" i="1"/>
  <c r="P1719" i="1"/>
  <c r="P3940" i="1"/>
  <c r="P121" i="1"/>
  <c r="P2408" i="1"/>
  <c r="P1598" i="1"/>
  <c r="P2764" i="1"/>
  <c r="P3463" i="1"/>
  <c r="P100" i="1"/>
  <c r="P2478" i="1"/>
  <c r="P2902" i="1"/>
  <c r="P1931" i="1"/>
  <c r="P2853" i="1"/>
  <c r="P1124" i="1"/>
  <c r="P1996" i="1"/>
  <c r="P878" i="1"/>
  <c r="P2919" i="1"/>
  <c r="P2934" i="1"/>
  <c r="P2184" i="1"/>
  <c r="P1023" i="1"/>
  <c r="P2869" i="1"/>
  <c r="P1530" i="1"/>
  <c r="P845" i="1"/>
  <c r="P2042" i="1"/>
  <c r="P1526" i="1"/>
  <c r="P1257" i="1"/>
  <c r="P846" i="1"/>
  <c r="P3359" i="1"/>
  <c r="P274" i="1"/>
  <c r="P3389" i="1"/>
  <c r="P64" i="1"/>
  <c r="P2455" i="1"/>
  <c r="P3650" i="1"/>
  <c r="P3035" i="1"/>
  <c r="P1293" i="1"/>
  <c r="P2818" i="1"/>
  <c r="P3565" i="1"/>
  <c r="P3385" i="1"/>
  <c r="P3243" i="1"/>
  <c r="P305" i="1"/>
  <c r="P3183" i="1"/>
  <c r="P1302" i="1"/>
  <c r="P3184" i="1"/>
  <c r="P2101" i="1"/>
  <c r="P1861" i="1"/>
  <c r="P3509" i="1"/>
  <c r="P2030" i="1"/>
  <c r="P2906" i="1"/>
  <c r="P2928" i="1"/>
  <c r="P3399" i="1"/>
  <c r="P31" i="1"/>
  <c r="P2556" i="1"/>
  <c r="P2287" i="1"/>
  <c r="P3391" i="1"/>
  <c r="P93" i="1"/>
  <c r="P824" i="1"/>
  <c r="P753" i="1"/>
  <c r="P3572" i="1"/>
  <c r="P3290" i="1"/>
  <c r="P3182" i="1"/>
  <c r="P2883" i="1"/>
  <c r="P2090" i="1"/>
  <c r="P3487" i="1"/>
  <c r="P1678" i="1"/>
  <c r="P524" i="1"/>
  <c r="P1926" i="1"/>
  <c r="P2859" i="1"/>
  <c r="P3507" i="1"/>
  <c r="P3563" i="1"/>
  <c r="P1476" i="1"/>
  <c r="P2808" i="1"/>
  <c r="P380" i="1"/>
  <c r="P1360" i="1"/>
  <c r="P1889" i="1"/>
  <c r="P3544" i="1"/>
  <c r="P2464" i="1"/>
  <c r="P2833" i="1"/>
  <c r="P3496" i="1"/>
  <c r="P3524" i="1"/>
  <c r="P55" i="1"/>
  <c r="P2862" i="1"/>
  <c r="P3571" i="1"/>
  <c r="P3585" i="1"/>
  <c r="P3325" i="1"/>
  <c r="P3657" i="1"/>
  <c r="P2446" i="1"/>
  <c r="P3313" i="1"/>
  <c r="P3486" i="1"/>
  <c r="P2086" i="1"/>
  <c r="P2314" i="1"/>
  <c r="P2321" i="1"/>
  <c r="P799" i="1"/>
  <c r="P3042" i="1"/>
  <c r="P742" i="1"/>
  <c r="P1850" i="1"/>
  <c r="P2490" i="1"/>
  <c r="P2554" i="1"/>
  <c r="P3412" i="1"/>
  <c r="P3267" i="1"/>
  <c r="P2642" i="1"/>
  <c r="P2792" i="1"/>
  <c r="P807" i="1"/>
  <c r="P3527" i="1"/>
  <c r="P2994" i="1"/>
  <c r="P3283" i="1"/>
  <c r="P1278" i="1"/>
  <c r="P3317" i="1"/>
  <c r="P116" i="1"/>
  <c r="P2827" i="1"/>
  <c r="P3550" i="1"/>
  <c r="P3476" i="1"/>
  <c r="P3418" i="1"/>
  <c r="P3528" i="1"/>
  <c r="P3542" i="1"/>
  <c r="P3257" i="1"/>
  <c r="P2804" i="1"/>
  <c r="P3167" i="1"/>
  <c r="P3555" i="1"/>
  <c r="P3409" i="1"/>
  <c r="P339" i="1"/>
  <c r="P2791" i="1"/>
  <c r="P3005" i="1"/>
  <c r="P3010" i="1"/>
  <c r="P2890" i="1"/>
  <c r="P3340" i="1"/>
  <c r="P3370" i="1"/>
  <c r="P2285" i="1"/>
  <c r="P661" i="1"/>
  <c r="P2976" i="1"/>
  <c r="P12" i="1"/>
  <c r="P654" i="1"/>
  <c r="P2562" i="1"/>
  <c r="P1826" i="1"/>
  <c r="P1859" i="1"/>
  <c r="P2099" i="1"/>
  <c r="P2832" i="1"/>
  <c r="P3278" i="1"/>
  <c r="P3315" i="1"/>
  <c r="P3904" i="1"/>
  <c r="P1905" i="1"/>
  <c r="P3937" i="1"/>
  <c r="P2600" i="1"/>
  <c r="P3731" i="1"/>
  <c r="P4054" i="1"/>
  <c r="P3639" i="1"/>
  <c r="P1439" i="1"/>
  <c r="P2748" i="1"/>
  <c r="P876" i="1"/>
  <c r="P4106" i="1"/>
  <c r="P3738" i="1"/>
  <c r="P3065" i="1"/>
  <c r="P1992" i="1"/>
  <c r="P3998" i="1"/>
  <c r="P433" i="1"/>
  <c r="P137" i="1"/>
  <c r="P926" i="1"/>
  <c r="P2378" i="1"/>
  <c r="P945" i="1"/>
  <c r="P1695" i="1"/>
  <c r="P4029" i="1"/>
  <c r="P426" i="1"/>
  <c r="P3698" i="1"/>
  <c r="P1227" i="1"/>
  <c r="P892" i="1"/>
  <c r="P1793" i="1"/>
  <c r="P3949" i="1"/>
  <c r="P4113" i="1"/>
  <c r="P1067" i="1"/>
  <c r="P2384" i="1"/>
  <c r="P3720" i="1"/>
  <c r="P4110" i="1"/>
  <c r="P1500" i="1"/>
  <c r="P1715" i="1"/>
  <c r="P3962" i="1"/>
  <c r="P1795" i="1"/>
  <c r="P4007" i="1"/>
  <c r="P2415" i="1"/>
  <c r="P3903" i="1"/>
  <c r="P1738" i="1"/>
  <c r="P779" i="1"/>
  <c r="P2432" i="1"/>
  <c r="P1135" i="1"/>
  <c r="P1409" i="1"/>
  <c r="P144" i="1"/>
  <c r="P2779" i="1"/>
  <c r="P4086" i="1"/>
  <c r="P1413" i="1"/>
  <c r="P1420" i="1"/>
  <c r="P2588" i="1"/>
  <c r="P3729" i="1"/>
  <c r="P4081" i="1"/>
  <c r="P123" i="1"/>
  <c r="P582" i="1"/>
  <c r="P1547" i="1"/>
  <c r="P1729" i="1"/>
  <c r="P3632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3714" i="1"/>
  <c r="P2945" i="1"/>
  <c r="P3643" i="1"/>
  <c r="P3804" i="1"/>
  <c r="P3923" i="1"/>
  <c r="P3991" i="1"/>
  <c r="P3999" i="1"/>
  <c r="P4082" i="1"/>
  <c r="P159" i="1"/>
  <c r="P748" i="1"/>
  <c r="P3304" i="1"/>
  <c r="P1492" i="1"/>
  <c r="P909" i="1"/>
  <c r="P3707" i="1"/>
  <c r="P3939" i="1"/>
  <c r="P1724" i="1"/>
  <c r="P3588" i="1"/>
  <c r="P3971" i="1"/>
  <c r="P407" i="1"/>
  <c r="P2238" i="1"/>
  <c r="P2815" i="1"/>
  <c r="P1606" i="1"/>
  <c r="P3416" i="1"/>
  <c r="P3372" i="1"/>
  <c r="P2974" i="1"/>
  <c r="P1392" i="1"/>
  <c r="P408" i="1"/>
  <c r="P1502" i="1"/>
  <c r="P164" i="1"/>
  <c r="P3322" i="1"/>
  <c r="P795" i="1"/>
  <c r="P3433" i="1"/>
  <c r="P4076" i="1"/>
  <c r="P3678" i="1"/>
  <c r="P941" i="1"/>
  <c r="P1231" i="1"/>
  <c r="P1441" i="1"/>
  <c r="P3148" i="1"/>
  <c r="P1193" i="1"/>
  <c r="P2835" i="1"/>
  <c r="P979" i="1"/>
  <c r="P2324" i="1"/>
  <c r="P1201" i="1"/>
  <c r="P1527" i="1"/>
  <c r="P36" i="1"/>
  <c r="P3498" i="1"/>
  <c r="P2966" i="1"/>
  <c r="P2060" i="1"/>
  <c r="P1930" i="1"/>
  <c r="P2271" i="1"/>
  <c r="P2233" i="1"/>
  <c r="P1974" i="1"/>
  <c r="P2259" i="1"/>
  <c r="P1403" i="1"/>
  <c r="P2449" i="1"/>
  <c r="P2031" i="1"/>
  <c r="P2235" i="1"/>
  <c r="P2262" i="1"/>
  <c r="P3027" i="1"/>
  <c r="P264" i="1"/>
  <c r="P2275" i="1"/>
  <c r="P2213" i="1"/>
  <c r="P2293" i="1"/>
  <c r="P1890" i="1"/>
  <c r="P1668" i="1"/>
  <c r="P1250" i="1"/>
  <c r="P651" i="1"/>
  <c r="P2167" i="1"/>
  <c r="P3514" i="1"/>
  <c r="P1823" i="1"/>
  <c r="P2165" i="1"/>
  <c r="P1214" i="1"/>
  <c r="P414" i="1"/>
  <c r="P2918" i="1"/>
  <c r="P3519" i="1"/>
  <c r="P2884" i="1"/>
  <c r="P1357" i="1"/>
  <c r="P1666" i="1"/>
  <c r="P839" i="1"/>
  <c r="P1849" i="1"/>
  <c r="P735" i="1"/>
  <c r="P2091" i="1"/>
  <c r="P3526" i="1"/>
  <c r="P3756" i="1"/>
  <c r="P3782" i="1"/>
  <c r="P2276" i="1"/>
  <c r="P2788" i="1"/>
  <c r="P2893" i="1"/>
  <c r="P2834" i="1"/>
  <c r="P3387" i="1"/>
  <c r="P1394" i="1"/>
  <c r="P3146" i="1"/>
  <c r="P2628" i="1"/>
  <c r="P3240" i="1"/>
  <c r="P40" i="1"/>
  <c r="P3214" i="1"/>
  <c r="P1902" i="1"/>
  <c r="P1404" i="1"/>
  <c r="P2899" i="1"/>
  <c r="P1937" i="1"/>
  <c r="P1603" i="1"/>
  <c r="P2812" i="1"/>
  <c r="P2936" i="1"/>
  <c r="P3406" i="1"/>
  <c r="P2942" i="1"/>
  <c r="P3518" i="1"/>
  <c r="P2880" i="1"/>
  <c r="P2831" i="1"/>
  <c r="P3626" i="1"/>
  <c r="P3130" i="1"/>
  <c r="P3453" i="1"/>
  <c r="P2477" i="1"/>
  <c r="P89" i="1"/>
  <c r="P844" i="1"/>
  <c r="P1261" i="1"/>
  <c r="P3341" i="1"/>
  <c r="P1895" i="1"/>
  <c r="P2842" i="1"/>
  <c r="P3268" i="1"/>
  <c r="P3408" i="1"/>
  <c r="P2542" i="1"/>
  <c r="P3161" i="1"/>
  <c r="P3147" i="1"/>
  <c r="P2935" i="1"/>
  <c r="P2317" i="1"/>
  <c r="P3344" i="1"/>
  <c r="P3500" i="1"/>
  <c r="P2811" i="1"/>
  <c r="P3464" i="1"/>
  <c r="P1349" i="1"/>
  <c r="P760" i="1"/>
  <c r="P1297" i="1"/>
  <c r="P757" i="1"/>
  <c r="P728" i="1"/>
  <c r="P1643" i="1"/>
  <c r="P3223" i="1"/>
  <c r="P3517" i="1"/>
  <c r="P3582" i="1"/>
  <c r="P794" i="1"/>
  <c r="P2179" i="1"/>
  <c r="P2248" i="1"/>
  <c r="P3215" i="1"/>
  <c r="P1304" i="1"/>
  <c r="P2097" i="1"/>
  <c r="P2468" i="1"/>
  <c r="P3170" i="1"/>
  <c r="P3419" i="1"/>
  <c r="P3447" i="1"/>
  <c r="P3776" i="1"/>
  <c r="P1776" i="1"/>
  <c r="P3715" i="1"/>
  <c r="P3916" i="1"/>
  <c r="P3853" i="1"/>
  <c r="P600" i="1"/>
  <c r="P3900" i="1"/>
  <c r="P205" i="1"/>
  <c r="P2744" i="1"/>
  <c r="P964" i="1"/>
  <c r="P3822" i="1"/>
  <c r="P2000" i="1"/>
  <c r="P1692" i="1"/>
  <c r="P171" i="1"/>
  <c r="P3709" i="1"/>
  <c r="P3982" i="1"/>
  <c r="P3899" i="1"/>
  <c r="P4032" i="1"/>
  <c r="P4040" i="1"/>
  <c r="P3103" i="1"/>
  <c r="P199" i="1"/>
  <c r="P1152" i="1"/>
  <c r="P3902" i="1"/>
  <c r="P3922" i="1"/>
  <c r="P436" i="1"/>
  <c r="P1574" i="1"/>
  <c r="P1185" i="1"/>
  <c r="P1559" i="1"/>
  <c r="P1562" i="1"/>
  <c r="P450" i="1"/>
  <c r="P900" i="1"/>
  <c r="P551" i="1"/>
  <c r="P4095" i="1"/>
  <c r="P2781" i="1"/>
  <c r="P3706" i="1"/>
  <c r="P2649" i="1"/>
  <c r="P3842" i="1"/>
  <c r="P3929" i="1"/>
  <c r="P571" i="1"/>
  <c r="P1865" i="1"/>
  <c r="P196" i="1"/>
  <c r="P3749" i="1"/>
  <c r="P683" i="1"/>
  <c r="P1113" i="1"/>
  <c r="P3861" i="1"/>
  <c r="P4114" i="1"/>
  <c r="P574" i="1"/>
  <c r="P770" i="1"/>
  <c r="P910" i="1"/>
  <c r="P1052" i="1"/>
  <c r="P1056" i="1"/>
  <c r="P1238" i="1"/>
  <c r="P1241" i="1"/>
  <c r="P1335" i="1"/>
  <c r="P2379" i="1"/>
  <c r="P2726" i="1"/>
  <c r="P378" i="1"/>
  <c r="P3867" i="1"/>
  <c r="P2988" i="1"/>
  <c r="P3780" i="1"/>
  <c r="P1691" i="1"/>
  <c r="P3458" i="1"/>
  <c r="P1495" i="1"/>
  <c r="P1533" i="1"/>
  <c r="P2304" i="1"/>
  <c r="P272" i="1"/>
  <c r="P1650" i="1"/>
  <c r="P805" i="1"/>
  <c r="P3135" i="1"/>
  <c r="P1545" i="1"/>
  <c r="P4083" i="1"/>
  <c r="P747" i="1"/>
  <c r="P1385" i="1"/>
  <c r="P2260" i="1"/>
  <c r="P1223" i="1"/>
  <c r="P74" i="1"/>
  <c r="P107" i="1"/>
  <c r="P2108" i="1"/>
  <c r="P2868" i="1"/>
  <c r="P3459" i="1"/>
  <c r="P1071" i="1"/>
  <c r="P867" i="1"/>
  <c r="P762" i="1"/>
  <c r="P3838" i="1"/>
  <c r="P1675" i="1"/>
  <c r="P3351" i="1"/>
  <c r="P3451" i="1"/>
  <c r="P3616" i="1"/>
  <c r="P2678" i="1"/>
  <c r="P881" i="1"/>
  <c r="P1121" i="1"/>
  <c r="P2617" i="1"/>
  <c r="P2202" i="1"/>
  <c r="P1032" i="1"/>
  <c r="P647" i="1"/>
  <c r="P1612" i="1"/>
  <c r="P2280" i="1"/>
  <c r="P2107" i="1"/>
  <c r="P1025" i="1"/>
  <c r="P2068" i="1"/>
  <c r="P1380" i="1"/>
  <c r="P2547" i="1"/>
  <c r="P1681" i="1"/>
  <c r="P1883" i="1"/>
  <c r="P1190" i="1"/>
  <c r="P2632" i="1"/>
  <c r="P3579" i="1"/>
  <c r="P2183" i="1"/>
  <c r="P3787" i="1"/>
  <c r="P2168" i="1"/>
  <c r="P840" i="1"/>
  <c r="P3779" i="1"/>
  <c r="P404" i="1"/>
  <c r="P1652" i="1"/>
  <c r="P3360" i="1"/>
  <c r="P1671" i="1"/>
  <c r="P822" i="1"/>
  <c r="P1216" i="1"/>
  <c r="P853" i="1"/>
  <c r="P3441" i="1"/>
  <c r="P3151" i="1"/>
  <c r="P3390" i="1"/>
  <c r="P3495" i="1"/>
  <c r="P3221" i="1"/>
  <c r="P1359" i="1"/>
  <c r="P1637" i="1"/>
  <c r="P1844" i="1"/>
  <c r="P2220" i="1"/>
  <c r="P3173" i="1"/>
  <c r="P1933" i="1"/>
  <c r="P539" i="1"/>
  <c r="P1247" i="1"/>
  <c r="P2829" i="1"/>
  <c r="P2840" i="1"/>
  <c r="P3250" i="1"/>
  <c r="P68" i="1"/>
  <c r="P25" i="1"/>
  <c r="P837" i="1"/>
  <c r="P1248" i="1"/>
  <c r="P1629" i="1"/>
  <c r="P3769" i="1"/>
  <c r="P69" i="1"/>
  <c r="P2465" i="1"/>
  <c r="P3216" i="1"/>
  <c r="P1924" i="1"/>
  <c r="P2888" i="1"/>
  <c r="P1024" i="1"/>
  <c r="P3473" i="1"/>
  <c r="P2625" i="1"/>
  <c r="P65" i="1"/>
  <c r="P2103" i="1"/>
  <c r="P3381" i="1"/>
  <c r="P2886" i="1"/>
  <c r="P803" i="1"/>
  <c r="P2466" i="1"/>
  <c r="P3540" i="1"/>
  <c r="P1648" i="1"/>
  <c r="P3562" i="1"/>
  <c r="P3335" i="1"/>
  <c r="P2205" i="1"/>
  <c r="P3615" i="1"/>
  <c r="P1744" i="1"/>
  <c r="P3333" i="1"/>
  <c r="P3580" i="1"/>
  <c r="P50" i="1"/>
  <c r="P2828" i="1"/>
  <c r="P2109" i="1"/>
  <c r="P2794" i="1"/>
  <c r="P2557" i="1"/>
  <c r="P2294" i="1"/>
  <c r="P3620" i="1"/>
  <c r="P2470" i="1"/>
  <c r="P3310" i="1"/>
  <c r="P649" i="1"/>
  <c r="P17" i="1"/>
  <c r="P1891" i="1"/>
  <c r="P2113" i="1"/>
  <c r="P3140" i="1"/>
  <c r="P3402" i="1"/>
  <c r="P2854" i="1"/>
  <c r="P2877" i="1"/>
  <c r="P1827" i="1"/>
  <c r="P2536" i="1"/>
  <c r="P3289" i="1"/>
  <c r="P3469" i="1"/>
  <c r="P1300" i="1"/>
  <c r="P3504" i="1"/>
  <c r="P1246" i="1"/>
  <c r="P756" i="1"/>
  <c r="P3282" i="1"/>
  <c r="P2487" i="1"/>
  <c r="P3438" i="1"/>
  <c r="P3163" i="1"/>
  <c r="P3368" i="1"/>
  <c r="P1303" i="1"/>
  <c r="P3331" i="1"/>
  <c r="P537" i="1"/>
  <c r="P2790" i="1"/>
  <c r="P2793" i="1"/>
  <c r="P3561" i="1"/>
  <c r="P2921" i="1"/>
  <c r="P3660" i="1"/>
  <c r="P3375" i="1"/>
  <c r="P1843" i="1"/>
  <c r="P3784" i="1"/>
  <c r="P1287" i="1"/>
  <c r="P409" i="1"/>
  <c r="P3596" i="1"/>
  <c r="P42" i="1"/>
  <c r="P3422" i="1"/>
  <c r="P1263" i="1"/>
  <c r="P1858" i="1"/>
  <c r="P3612" i="1"/>
  <c r="P3662" i="1"/>
  <c r="P1286" i="1"/>
  <c r="P1828" i="1"/>
  <c r="P3260" i="1"/>
  <c r="P3377" i="1"/>
  <c r="E2" i="5" s="1"/>
  <c r="P3521" i="1"/>
  <c r="E3" i="5" s="1"/>
  <c r="P1653" i="1"/>
  <c r="P2121" i="1"/>
  <c r="P3423" i="1"/>
  <c r="P3610" i="1"/>
  <c r="P1673" i="1"/>
  <c r="P1636" i="1"/>
  <c r="P3536" i="1"/>
  <c r="P2112" i="1"/>
  <c r="P750" i="1"/>
  <c r="P3276" i="1"/>
  <c r="P3777" i="1"/>
  <c r="P22" i="1"/>
  <c r="P535" i="1"/>
  <c r="P2912" i="1"/>
  <c r="P1605" i="1"/>
  <c r="P43" i="1"/>
  <c r="P46" i="1"/>
  <c r="P2209" i="1"/>
  <c r="P2475" i="1"/>
  <c r="P2482" i="1"/>
  <c r="P3288" i="1"/>
  <c r="P3306" i="1"/>
  <c r="P3334" i="1"/>
  <c r="P3348" i="1"/>
  <c r="P3530" i="1"/>
  <c r="P3772" i="1"/>
  <c r="P1587" i="1"/>
  <c r="P879" i="1"/>
  <c r="P1706" i="1"/>
  <c r="P4096" i="1"/>
  <c r="P3960" i="1"/>
  <c r="P3987" i="1"/>
  <c r="P4077" i="1"/>
  <c r="P4030" i="1"/>
  <c r="P687" i="1"/>
  <c r="P3890" i="1"/>
  <c r="P3819" i="1"/>
  <c r="P4066" i="1"/>
  <c r="P2755" i="1"/>
  <c r="P3835" i="1"/>
  <c r="P3967" i="1"/>
  <c r="P3101" i="1"/>
  <c r="P3869" i="1"/>
  <c r="P2131" i="1"/>
  <c r="P2760" i="1"/>
  <c r="P2145" i="1"/>
  <c r="P4090" i="1"/>
  <c r="P3980" i="1"/>
  <c r="P4005" i="1"/>
  <c r="P895" i="1"/>
  <c r="P1718" i="1"/>
  <c r="P1993" i="1"/>
  <c r="P933" i="1"/>
  <c r="P3966" i="1"/>
  <c r="P935" i="1"/>
  <c r="P1415" i="1"/>
  <c r="P3863" i="1"/>
  <c r="P865" i="1"/>
  <c r="P619" i="1"/>
  <c r="P451" i="1"/>
  <c r="P4109" i="1"/>
  <c r="P3701" i="1"/>
  <c r="P3889" i="1"/>
  <c r="P4015" i="1"/>
  <c r="P3203" i="1"/>
  <c r="P1094" i="1"/>
  <c r="P3732" i="1"/>
  <c r="P886" i="1"/>
  <c r="P3868" i="1"/>
  <c r="P1128" i="1"/>
  <c r="P1501" i="1"/>
  <c r="P3947" i="1"/>
  <c r="P3996" i="1"/>
  <c r="P4009" i="1"/>
  <c r="P638" i="1"/>
  <c r="P2948" i="1"/>
  <c r="P1049" i="1"/>
  <c r="P1988" i="1"/>
  <c r="P477" i="1"/>
  <c r="P1229" i="1"/>
  <c r="P1486" i="1"/>
  <c r="P1497" i="1"/>
  <c r="P1707" i="1"/>
  <c r="P1995" i="1"/>
  <c r="P2151" i="1"/>
  <c r="P2354" i="1"/>
  <c r="P2373" i="1"/>
  <c r="P3689" i="1"/>
  <c r="P3918" i="1"/>
  <c r="P2752" i="1"/>
  <c r="P2309" i="1"/>
  <c r="P3512" i="1"/>
  <c r="P4011" i="1"/>
  <c r="P722" i="1"/>
  <c r="P2892" i="1"/>
  <c r="P1788" i="1"/>
  <c r="P1580" i="1"/>
  <c r="P3818" i="1"/>
  <c r="P2185" i="1"/>
  <c r="P3231" i="1"/>
  <c r="P2864" i="1"/>
  <c r="P2929" i="1"/>
  <c r="P73" i="1"/>
  <c r="P3186" i="1"/>
  <c r="P3380" i="1"/>
  <c r="P832" i="1"/>
  <c r="P3153" i="1"/>
  <c r="P3158" i="1"/>
  <c r="P1641" i="1"/>
  <c r="P3813" i="1"/>
  <c r="P3258" i="1"/>
  <c r="P3286" i="1"/>
  <c r="P3032" i="1"/>
  <c r="P2605" i="1"/>
  <c r="P3957" i="1"/>
  <c r="P1711" i="1"/>
  <c r="P1456" i="1"/>
  <c r="P1582" i="1"/>
  <c r="P1674" i="1"/>
  <c r="P1294" i="1"/>
  <c r="P791" i="1"/>
  <c r="P3320" i="1"/>
  <c r="P3969" i="1"/>
  <c r="P1342" i="1"/>
  <c r="P3401" i="1"/>
  <c r="P3431" i="1"/>
  <c r="P3388" i="1"/>
  <c r="P3992" i="1"/>
  <c r="P1481" i="1"/>
  <c r="P826" i="1"/>
  <c r="P3497" i="1"/>
  <c r="P2980" i="1"/>
  <c r="P4093" i="1"/>
  <c r="P3898" i="1"/>
  <c r="P1987" i="1"/>
  <c r="P2010" i="1"/>
  <c r="P2551" i="1"/>
  <c r="P3400" i="1"/>
  <c r="P1022" i="1"/>
  <c r="P1346" i="1"/>
  <c r="P2268" i="1"/>
  <c r="P110" i="1"/>
  <c r="P833" i="1"/>
  <c r="P2117" i="1"/>
  <c r="P1928" i="1"/>
  <c r="P2022" i="1"/>
  <c r="P1376" i="1"/>
  <c r="P2458" i="1"/>
  <c r="P3189" i="1"/>
  <c r="P3537" i="1"/>
  <c r="P1362" i="1"/>
  <c r="P2894" i="1"/>
  <c r="E4" i="5" s="1"/>
  <c r="P3506" i="1"/>
  <c r="P1831" i="1"/>
  <c r="P815" i="1"/>
  <c r="P3012" i="1"/>
  <c r="P2555" i="1"/>
  <c r="P802" i="1"/>
  <c r="P785" i="1"/>
  <c r="P1040" i="1"/>
  <c r="P3179" i="1"/>
  <c r="P1657" i="1"/>
  <c r="P3383" i="1"/>
  <c r="P3617" i="1"/>
  <c r="P819" i="1"/>
  <c r="P1923" i="1"/>
  <c r="P2875" i="1"/>
  <c r="P1621" i="1"/>
  <c r="P2939" i="1"/>
  <c r="P2206" i="1"/>
  <c r="P2624" i="1"/>
  <c r="P3154" i="1"/>
  <c r="P3044" i="1"/>
  <c r="P3382" i="1"/>
  <c r="P2497" i="1"/>
  <c r="P1472" i="1"/>
  <c r="P1291" i="1"/>
  <c r="P3474" i="1"/>
  <c r="P3613" i="1"/>
  <c r="P3589" i="1"/>
  <c r="P1475" i="1"/>
  <c r="P3573" i="1"/>
  <c r="P3619" i="1"/>
  <c r="P1265" i="1"/>
  <c r="P1680" i="1"/>
  <c r="P1611" i="1"/>
  <c r="P3273" i="1"/>
  <c r="P98" i="1"/>
  <c r="P528" i="1"/>
  <c r="P652" i="1"/>
  <c r="P1508" i="1"/>
  <c r="P3605" i="1"/>
  <c r="P2084" i="1"/>
  <c r="P3134" i="1"/>
  <c r="P2669" i="1"/>
  <c r="P1927" i="1"/>
  <c r="P3421" i="1"/>
  <c r="P3249" i="1"/>
  <c r="P2847" i="1"/>
  <c r="P1288" i="1"/>
  <c r="P2816" i="1"/>
  <c r="P2291" i="1"/>
  <c r="P740" i="1"/>
  <c r="P3233" i="1"/>
  <c r="P101" i="1"/>
  <c r="P3296" i="1"/>
  <c r="P1620" i="1"/>
  <c r="P812" i="1"/>
  <c r="P3446" i="1"/>
  <c r="P3299" i="1"/>
  <c r="P2292" i="1"/>
  <c r="P3291" i="1"/>
  <c r="P1372" i="1"/>
  <c r="P2089" i="1"/>
  <c r="P2095" i="1"/>
  <c r="P3293" i="1"/>
  <c r="P3760" i="1"/>
  <c r="P3454" i="1"/>
  <c r="P3227" i="1"/>
  <c r="P1846" i="1"/>
  <c r="P3259" i="1"/>
  <c r="P3414" i="1"/>
  <c r="P2496" i="1"/>
  <c r="P255" i="1"/>
  <c r="P19" i="1"/>
  <c r="P3404" i="1"/>
  <c r="P3541" i="1"/>
  <c r="P3584" i="1"/>
  <c r="P1604" i="1"/>
  <c r="P2288" i="1"/>
  <c r="P2489" i="1"/>
  <c r="P3481" i="1"/>
  <c r="P3033" i="1"/>
  <c r="P3330" i="1"/>
  <c r="P3396" i="1"/>
  <c r="P3484" i="1"/>
  <c r="P3766" i="1"/>
  <c r="P3908" i="1"/>
  <c r="P4058" i="1"/>
  <c r="P1558" i="1"/>
  <c r="P3809" i="1"/>
  <c r="P3829" i="1"/>
  <c r="P884" i="1"/>
  <c r="P3833" i="1"/>
  <c r="P3907" i="1"/>
  <c r="P4020" i="1"/>
  <c r="P3986" i="1"/>
  <c r="P2599" i="1"/>
  <c r="P3746" i="1"/>
  <c r="P186" i="1"/>
  <c r="P516" i="1"/>
  <c r="P774" i="1"/>
  <c r="P3673" i="1"/>
  <c r="P156" i="1"/>
  <c r="P3873" i="1"/>
  <c r="P3990" i="1"/>
  <c r="P2593" i="1"/>
  <c r="P1055" i="1"/>
  <c r="P2643" i="1"/>
  <c r="P2759" i="1"/>
  <c r="P3123" i="1"/>
  <c r="P3831" i="1"/>
  <c r="P3917" i="1"/>
  <c r="P4115" i="1"/>
  <c r="P1994" i="1"/>
  <c r="P4052" i="1"/>
  <c r="P178" i="1"/>
  <c r="P190" i="1"/>
  <c r="P479" i="1"/>
  <c r="P606" i="1"/>
  <c r="P916" i="1"/>
  <c r="P1444" i="1"/>
  <c r="P1498" i="1"/>
  <c r="P1588" i="1"/>
  <c r="P1768" i="1"/>
  <c r="P2360" i="1"/>
  <c r="P3684" i="1"/>
  <c r="P3828" i="1"/>
  <c r="P3793" i="1"/>
  <c r="P3905" i="1"/>
  <c r="P857" i="1"/>
  <c r="P744" i="1"/>
  <c r="P417" i="1"/>
  <c r="P3964" i="1"/>
  <c r="P938" i="1"/>
  <c r="P3425" i="1"/>
  <c r="P2045" i="1"/>
  <c r="P3001" i="1"/>
  <c r="P1035" i="1"/>
  <c r="P3593" i="1"/>
  <c r="P112" i="1"/>
  <c r="P81" i="1"/>
  <c r="P1379" i="1"/>
  <c r="P830" i="1"/>
  <c r="P105" i="1"/>
  <c r="P1853" i="1"/>
  <c r="P3978" i="1"/>
  <c r="P28" i="1"/>
  <c r="P2560" i="1"/>
  <c r="P3764" i="1"/>
  <c r="P2783" i="1"/>
  <c r="P2865" i="1"/>
  <c r="P3516" i="1"/>
  <c r="P1730" i="1"/>
  <c r="P4000" i="1"/>
  <c r="P4071" i="1"/>
  <c r="P4004" i="1"/>
  <c r="P3665" i="1"/>
  <c r="P2191" i="1"/>
  <c r="P1754" i="1"/>
  <c r="P1509" i="1"/>
  <c r="P66" i="1"/>
  <c r="P2316" i="1"/>
  <c r="P2119" i="1"/>
  <c r="P860" i="1"/>
  <c r="P3342" i="1"/>
  <c r="P531" i="1"/>
  <c r="P1356" i="1"/>
  <c r="P3785" i="1"/>
  <c r="P87" i="1"/>
  <c r="P2297" i="1"/>
  <c r="P2963" i="1"/>
  <c r="P2896" i="1"/>
  <c r="P3656" i="1"/>
  <c r="P789" i="1"/>
  <c r="P2471" i="1"/>
  <c r="P1743" i="1"/>
  <c r="P3444" i="1"/>
  <c r="P3655" i="1"/>
  <c r="P2922" i="1"/>
  <c r="P3302" i="1"/>
  <c r="P1888" i="1"/>
  <c r="P1610" i="1"/>
  <c r="P859" i="1"/>
  <c r="P1644" i="1"/>
  <c r="P3549" i="1"/>
  <c r="P2957" i="1"/>
  <c r="P4003" i="1"/>
  <c r="P182" i="1"/>
  <c r="P3961" i="1"/>
  <c r="P2405" i="1"/>
  <c r="P1493" i="1"/>
  <c r="P1821" i="1"/>
  <c r="P133" i="1"/>
  <c r="P712" i="1"/>
  <c r="P1586" i="1"/>
  <c r="P1591" i="1"/>
  <c r="P3685" i="1"/>
  <c r="P3839" i="1"/>
  <c r="P3944" i="1"/>
  <c r="P530" i="1"/>
  <c r="P2514" i="1"/>
  <c r="P175" i="1"/>
  <c r="P2741" i="1"/>
  <c r="P848" i="1"/>
  <c r="P1656" i="1"/>
  <c r="P2485" i="1"/>
  <c r="P3499" i="1"/>
  <c r="P2208" i="1"/>
  <c r="P3449" i="1"/>
  <c r="P3771" i="1"/>
  <c r="P2126" i="1"/>
  <c r="P1061" i="1"/>
  <c r="P1089" i="1"/>
  <c r="P2634" i="1"/>
  <c r="P3586" i="1"/>
  <c r="P3220" i="1"/>
  <c r="P466" i="1"/>
  <c r="P2261" i="1"/>
  <c r="P2274" i="1"/>
  <c r="P2230" i="1"/>
  <c r="P2243" i="1"/>
  <c r="P2263" i="1"/>
  <c r="P2082" i="1"/>
  <c r="P316" i="1"/>
  <c r="P308" i="1"/>
  <c r="P3485" i="1"/>
  <c r="P111" i="1"/>
  <c r="P1285" i="1"/>
  <c r="P1841" i="1"/>
  <c r="P790" i="1"/>
  <c r="P2621" i="1"/>
  <c r="P2638" i="1"/>
  <c r="P2837" i="1"/>
  <c r="P3590" i="1"/>
  <c r="P3346" i="1"/>
  <c r="P2670" i="1"/>
  <c r="P37" i="1"/>
  <c r="P2851" i="1"/>
  <c r="P3513" i="1"/>
  <c r="P2181" i="1"/>
  <c r="P2967" i="1"/>
  <c r="P2281" i="1"/>
  <c r="P3252" i="1"/>
  <c r="P3355" i="1"/>
  <c r="P3773" i="1"/>
  <c r="P268" i="1"/>
  <c r="P1900" i="1"/>
  <c r="P3552" i="1"/>
  <c r="P1677" i="1"/>
  <c r="P2104" i="1"/>
  <c r="P1886" i="1"/>
  <c r="P2120" i="1"/>
  <c r="P1355" i="1"/>
  <c r="P2802" i="1"/>
  <c r="P3753" i="1"/>
  <c r="P2968" i="1"/>
  <c r="P412" i="1"/>
  <c r="P2938" i="1"/>
  <c r="P3434" i="1"/>
  <c r="P3393" i="1"/>
  <c r="P816" i="1"/>
  <c r="P3034" i="1"/>
  <c r="P1932" i="1"/>
  <c r="P3575" i="1"/>
  <c r="P3226" i="1"/>
  <c r="P2844" i="1"/>
  <c r="P418" i="1"/>
  <c r="P2784" i="1"/>
  <c r="P2789" i="1"/>
  <c r="P2469" i="1"/>
  <c r="P1626" i="1"/>
  <c r="P1682" i="1"/>
  <c r="P3232" i="1"/>
  <c r="E5" i="5" s="1"/>
  <c r="P2806" i="1"/>
  <c r="P3786" i="1"/>
  <c r="P1760" i="1"/>
  <c r="P1896" i="1"/>
  <c r="P2785" i="1"/>
  <c r="P1622" i="1"/>
  <c r="P3522" i="1"/>
  <c r="P3338" i="1"/>
  <c r="P3564" i="1"/>
  <c r="P3471" i="1"/>
  <c r="P95" i="1"/>
  <c r="P3501" i="1"/>
  <c r="P2539" i="1"/>
  <c r="P1364" i="1"/>
  <c r="P3470" i="1"/>
  <c r="P3592" i="1"/>
  <c r="P3349" i="1"/>
  <c r="P1665" i="1"/>
  <c r="P3350" i="1"/>
  <c r="P3210" i="1"/>
  <c r="P3622" i="1"/>
  <c r="P3403" i="1"/>
  <c r="P2500" i="1"/>
  <c r="P1640" i="1"/>
  <c r="P3271" i="1"/>
  <c r="P312" i="1"/>
  <c r="P782" i="1"/>
  <c r="P813" i="1"/>
  <c r="P3275" i="1"/>
  <c r="P3462" i="1"/>
  <c r="P3551" i="1"/>
  <c r="P2472" i="1"/>
  <c r="P1833" i="1"/>
  <c r="P1672" i="1"/>
  <c r="P786" i="1"/>
  <c r="P1039" i="1"/>
  <c r="P3452" i="1"/>
  <c r="P2210" i="1"/>
  <c r="P1615" i="1"/>
  <c r="P2221" i="1"/>
  <c r="P1213" i="1"/>
  <c r="P2299" i="1"/>
  <c r="P3040" i="1"/>
  <c r="P3467" i="1"/>
  <c r="P2995" i="1"/>
  <c r="P1840" i="1"/>
  <c r="P2290" i="1"/>
  <c r="P2484" i="1"/>
  <c r="P3525" i="1"/>
  <c r="P3618" i="1"/>
  <c r="P392" i="1"/>
  <c r="P1847" i="1"/>
  <c r="P2174" i="1"/>
  <c r="P2823" i="1"/>
  <c r="P2930" i="1"/>
  <c r="P2990" i="1"/>
  <c r="P2901" i="1"/>
  <c r="P3407" i="1"/>
  <c r="P3415" i="1"/>
  <c r="P3611" i="1"/>
  <c r="P887" i="1"/>
  <c r="P3817" i="1"/>
  <c r="P3696" i="1"/>
  <c r="P236" i="1"/>
  <c r="P3976" i="1"/>
  <c r="P1548" i="1"/>
  <c r="P241" i="1"/>
  <c r="P3205" i="1"/>
  <c r="P3670" i="1"/>
  <c r="P3974" i="1"/>
  <c r="P1596" i="1"/>
  <c r="P181" i="1"/>
  <c r="P1240" i="1"/>
  <c r="P4072" i="1"/>
  <c r="P3909" i="1"/>
  <c r="P3071" i="1"/>
  <c r="P224" i="1"/>
  <c r="P2140" i="1"/>
  <c r="P1235" i="1"/>
  <c r="P1737" i="1"/>
  <c r="P2761" i="1"/>
  <c r="P3825" i="1"/>
  <c r="P4105" i="1"/>
  <c r="P1584" i="1"/>
  <c r="P1119" i="1"/>
  <c r="P2327" i="1"/>
  <c r="P1997" i="1"/>
  <c r="P890" i="1"/>
  <c r="P1410" i="1"/>
  <c r="P4010" i="1"/>
  <c r="P3642" i="1"/>
  <c r="P446" i="1"/>
  <c r="P1137" i="1"/>
  <c r="P3897" i="1"/>
  <c r="P4088" i="1"/>
  <c r="P1077" i="1"/>
  <c r="P1430" i="1"/>
  <c r="P1184" i="1"/>
  <c r="P3108" i="1"/>
  <c r="P3852" i="1"/>
  <c r="P4092" i="1"/>
  <c r="P2951" i="1"/>
  <c r="P3857" i="1"/>
  <c r="P432" i="1"/>
  <c r="P2135" i="1"/>
  <c r="P2349" i="1"/>
  <c r="P1904" i="1"/>
  <c r="P586" i="1"/>
  <c r="P3683" i="1"/>
  <c r="P2386" i="1"/>
  <c r="P1115" i="1"/>
  <c r="P1583" i="1"/>
  <c r="P2585" i="1"/>
  <c r="P4074" i="1"/>
  <c r="P1130" i="1"/>
  <c r="P1741" i="1"/>
  <c r="P2346" i="1"/>
  <c r="P3119" i="1"/>
  <c r="P3647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3700" i="1"/>
  <c r="P3894" i="1"/>
  <c r="P385" i="1"/>
  <c r="P1885" i="1"/>
  <c r="P3361" i="1"/>
  <c r="P3435" i="1"/>
  <c r="P2636" i="1"/>
  <c r="P1244" i="1"/>
  <c r="P2525" i="1"/>
  <c r="P3028" i="1"/>
  <c r="P1901" i="1"/>
  <c r="P3468" i="1"/>
  <c r="P2559" i="1"/>
  <c r="P1208" i="1"/>
  <c r="P3483" i="1"/>
  <c r="P1842" i="1"/>
  <c r="P3413" i="1"/>
  <c r="P75" i="1"/>
  <c r="P932" i="1"/>
  <c r="P1448" i="1"/>
  <c r="P3609" i="1"/>
  <c r="P21" i="1"/>
  <c r="P1298" i="1"/>
  <c r="P2295" i="1"/>
  <c r="P2839" i="1"/>
  <c r="P3984" i="1"/>
  <c r="P3827" i="1"/>
  <c r="P949" i="1"/>
  <c r="P2630" i="1"/>
  <c r="P3217" i="1"/>
  <c r="P825" i="1"/>
  <c r="P3352" i="1"/>
  <c r="P2836" i="1"/>
  <c r="P3599" i="1"/>
  <c r="P783" i="1"/>
  <c r="P648" i="1"/>
  <c r="P2106" i="1"/>
  <c r="P3559" i="1"/>
  <c r="P1613" i="1"/>
  <c r="P2671" i="1"/>
  <c r="P2798" i="1"/>
  <c r="P3659" i="1"/>
  <c r="P2561" i="1"/>
  <c r="P3547" i="1"/>
  <c r="P3166" i="1"/>
  <c r="P1855" i="1"/>
  <c r="P2302" i="1"/>
  <c r="P3230" i="1"/>
  <c r="P1949" i="1"/>
  <c r="P3511" i="1"/>
  <c r="P3893" i="1"/>
  <c r="P474" i="1"/>
  <c r="P4026" i="1"/>
  <c r="P2771" i="1"/>
  <c r="P1600" i="1"/>
  <c r="P611" i="1"/>
  <c r="P3671" i="1"/>
  <c r="P3455" i="1"/>
  <c r="P2723" i="1"/>
  <c r="P2737" i="1"/>
  <c r="P83" i="1"/>
  <c r="P2284" i="1"/>
  <c r="P2479" i="1"/>
  <c r="P2881" i="1"/>
  <c r="P2207" i="1"/>
  <c r="P3567" i="1"/>
  <c r="P1862" i="1"/>
  <c r="P2860" i="1"/>
  <c r="P1396" i="1"/>
  <c r="P2193" i="1"/>
  <c r="P3270" i="1"/>
  <c r="P2085" i="1"/>
  <c r="P2933" i="1"/>
  <c r="P3532" i="1"/>
  <c r="P1625" i="1"/>
  <c r="P454" i="1"/>
  <c r="P3118" i="1"/>
  <c r="P901" i="1"/>
  <c r="P3724" i="1"/>
  <c r="P1552" i="1"/>
  <c r="P3910" i="1"/>
  <c r="P3924" i="1"/>
  <c r="P1560" i="1"/>
  <c r="P1075" i="1"/>
  <c r="P3743" i="1"/>
  <c r="P560" i="1"/>
  <c r="P1557" i="1"/>
  <c r="P2558" i="1"/>
  <c r="P3520" i="1"/>
  <c r="P3591" i="1"/>
  <c r="P2177" i="1"/>
  <c r="P2467" i="1"/>
  <c r="P3494" i="1"/>
  <c r="P3246" i="1"/>
  <c r="P3323" i="1"/>
  <c r="P758" i="1"/>
  <c r="P1825" i="1"/>
  <c r="P2797" i="1"/>
  <c r="P2544" i="1"/>
  <c r="P3025" i="1"/>
  <c r="P3178" i="1"/>
  <c r="P3357" i="1"/>
  <c r="P784" i="1"/>
  <c r="P3832" i="1"/>
  <c r="P4039" i="1"/>
  <c r="P1550" i="1"/>
  <c r="P3644" i="1"/>
  <c r="P3679" i="1"/>
  <c r="P4078" i="1"/>
  <c r="P3977" i="1"/>
  <c r="P3440" i="1"/>
  <c r="P1916" i="1"/>
  <c r="P1361" i="1"/>
  <c r="P2277" i="1"/>
  <c r="P1942" i="1"/>
  <c r="P1266" i="1"/>
  <c r="P2826" i="1"/>
  <c r="P3354" i="1"/>
  <c r="P203" i="1"/>
  <c r="P1044" i="1"/>
  <c r="P3548" i="1"/>
  <c r="P3876" i="1"/>
  <c r="P1839" i="1"/>
  <c r="P2216" i="1"/>
  <c r="P384" i="1"/>
  <c r="P2335" i="1"/>
  <c r="P1939" i="1"/>
  <c r="P3009" i="1"/>
  <c r="P814" i="1"/>
  <c r="P1465" i="1"/>
  <c r="P2102" i="1"/>
  <c r="P2454" i="1"/>
  <c r="P27" i="1"/>
  <c r="P2819" i="1"/>
  <c r="P3480" i="1"/>
  <c r="P70" i="1"/>
  <c r="P2494" i="1"/>
  <c r="P3442" i="1"/>
  <c r="P3629" i="1"/>
  <c r="P3177" i="1"/>
  <c r="P2502" i="1"/>
  <c r="P3052" i="1"/>
  <c r="P1929" i="1"/>
  <c r="P2076" i="1"/>
  <c r="P2098" i="1"/>
  <c r="P388" i="1"/>
  <c r="P52" i="1"/>
  <c r="P3697" i="1"/>
  <c r="P4046" i="1"/>
  <c r="P4022" i="1"/>
  <c r="P3821" i="1"/>
  <c r="P1080" i="1"/>
  <c r="P3797" i="1"/>
  <c r="P132" i="1"/>
  <c r="P4103" i="1"/>
  <c r="P4014" i="1"/>
  <c r="P2217" i="1"/>
  <c r="P745" i="1"/>
  <c r="P3297" i="1"/>
  <c r="P3757" i="1"/>
  <c r="P3281" i="1"/>
  <c r="P3510" i="1"/>
  <c r="P912" i="1"/>
  <c r="P3686" i="1"/>
  <c r="P463" i="1"/>
  <c r="P1086" i="1"/>
  <c r="P2775" i="1"/>
  <c r="P4063" i="1"/>
  <c r="P1590" i="1"/>
  <c r="P617" i="1"/>
  <c r="P467" i="1"/>
  <c r="P2619" i="1"/>
  <c r="P2603" i="1"/>
  <c r="P2256" i="1"/>
  <c r="P3256" i="1"/>
  <c r="P2005" i="1"/>
  <c r="P3601" i="1"/>
  <c r="P3294" i="1"/>
  <c r="P3269" i="1"/>
  <c r="P3265" i="1"/>
  <c r="P3374" i="1"/>
  <c r="P3039" i="1"/>
  <c r="P3311" i="1"/>
  <c r="P3502" i="1"/>
  <c r="P3363" i="1"/>
  <c r="P3298" i="1"/>
  <c r="P787" i="1"/>
  <c r="P2639" i="1"/>
  <c r="P2224" i="1"/>
  <c r="P3394" i="1"/>
  <c r="P3353" i="1"/>
  <c r="P2211" i="1"/>
  <c r="P3049" i="1"/>
  <c r="P1391" i="1"/>
  <c r="P3364" i="1"/>
  <c r="P411" i="1"/>
  <c r="P1894" i="1"/>
  <c r="P1192" i="1"/>
  <c r="P2803" i="1"/>
  <c r="P3172" i="1"/>
  <c r="P3432" i="1"/>
  <c r="P3248" i="1"/>
  <c r="P3316" i="1"/>
  <c r="P1041" i="1"/>
  <c r="P2473" i="1"/>
  <c r="P3672" i="1"/>
  <c r="P72" i="1"/>
  <c r="P3490" i="1"/>
  <c r="P3362" i="1"/>
  <c r="P3436" i="1"/>
  <c r="P11" i="1"/>
  <c r="P1374" i="1"/>
  <c r="P3312" i="1"/>
  <c r="P1296" i="1"/>
  <c r="P3307" i="1"/>
  <c r="P2492" i="1"/>
  <c r="P3583" i="1"/>
  <c r="P106" i="1"/>
  <c r="P377" i="1"/>
  <c r="P3174" i="1"/>
  <c r="P3594" i="1"/>
  <c r="P3754" i="1"/>
  <c r="P76" i="1"/>
  <c r="P1661" i="1"/>
  <c r="P1393" i="1"/>
  <c r="P1614" i="1"/>
  <c r="P3417" i="1"/>
  <c r="P2897" i="1"/>
  <c r="P3669" i="1"/>
  <c r="P3222" i="1"/>
  <c r="P3224" i="1"/>
  <c r="P3654" i="1"/>
  <c r="P3428" i="1"/>
  <c r="P3466" i="1"/>
  <c r="P4" i="1"/>
  <c r="P3751" i="1"/>
  <c r="P831" i="1"/>
  <c r="P1837" i="1"/>
  <c r="P3534" i="1"/>
  <c r="P1639" i="1"/>
  <c r="P2493" i="1"/>
  <c r="P541" i="1"/>
  <c r="P92" i="1"/>
  <c r="P3652" i="1"/>
  <c r="P86" i="1"/>
  <c r="P141" i="1"/>
  <c r="P2924" i="1"/>
  <c r="P3002" i="1"/>
  <c r="P3295" i="1"/>
  <c r="P3475" i="1"/>
  <c r="P3482" i="1"/>
  <c r="P3533" i="1"/>
  <c r="P3763" i="1"/>
  <c r="P776" i="1"/>
  <c r="P4041" i="1"/>
  <c r="P2757" i="1"/>
  <c r="P3677" i="1"/>
  <c r="P1921" i="1"/>
  <c r="P888" i="1"/>
  <c r="P1551" i="1"/>
  <c r="P2749" i="1"/>
  <c r="P4104" i="1"/>
  <c r="P1069" i="1"/>
  <c r="P595" i="1"/>
  <c r="P4055" i="1"/>
  <c r="P3634" i="1"/>
  <c r="P3993" i="1"/>
  <c r="P127" i="1"/>
  <c r="P4018" i="1"/>
  <c r="P2125" i="1"/>
  <c r="P3649" i="1"/>
  <c r="P2133" i="1"/>
  <c r="P3883" i="1"/>
  <c r="P3737" i="1"/>
  <c r="P1544" i="1"/>
  <c r="P3860" i="1"/>
  <c r="P1917" i="1"/>
  <c r="P546" i="1"/>
  <c r="P3691" i="1"/>
  <c r="P780" i="1"/>
  <c r="P1416" i="1"/>
  <c r="P2424" i="1"/>
  <c r="P4006" i="1"/>
  <c r="P931" i="1"/>
  <c r="P1053" i="1"/>
  <c r="P1143" i="1"/>
  <c r="P1601" i="1"/>
  <c r="P3206" i="1"/>
  <c r="P4053" i="1"/>
  <c r="P4111" i="1"/>
  <c r="P2069" i="1"/>
  <c r="P2258" i="1"/>
  <c r="P1898" i="1"/>
  <c r="P117" i="1"/>
  <c r="P2838" i="1"/>
  <c r="P179" i="1"/>
  <c r="P1812" i="1"/>
  <c r="P441" i="1"/>
  <c r="P2219" i="1"/>
  <c r="P2364" i="1"/>
  <c r="P79" i="1"/>
  <c r="P1835" i="1"/>
  <c r="P1388" i="1"/>
  <c r="P1642" i="1"/>
  <c r="P2163" i="1"/>
  <c r="P3228" i="1"/>
  <c r="P2807" i="1"/>
  <c r="P821" i="1"/>
  <c r="P2450" i="1"/>
  <c r="P99" i="1"/>
  <c r="P2319" i="1"/>
  <c r="P3397" i="1"/>
  <c r="P1108" i="1"/>
  <c r="P3989" i="1"/>
  <c r="P3727" i="1"/>
  <c r="P443" i="1"/>
  <c r="P583" i="1"/>
  <c r="P620" i="1"/>
  <c r="P2172" i="1"/>
  <c r="P3424" i="1"/>
  <c r="P1402" i="1"/>
  <c r="P3212" i="1"/>
  <c r="P820" i="1"/>
  <c r="P3461" i="1"/>
  <c r="P1834" i="1"/>
  <c r="P3308" i="1"/>
  <c r="P97" i="1"/>
  <c r="P24" i="1"/>
  <c r="P1687" i="1"/>
  <c r="P3569" i="1"/>
  <c r="P3789" i="1"/>
  <c r="P2640" i="1"/>
  <c r="P3576" i="1"/>
  <c r="P3465" i="1"/>
  <c r="P2996" i="1"/>
  <c r="P2301" i="1"/>
  <c r="P3347" i="1"/>
  <c r="P2488" i="1"/>
  <c r="P3535" i="1"/>
  <c r="P2283" i="1"/>
  <c r="P2457" i="1"/>
  <c r="P3138" i="1"/>
  <c r="P2641" i="1"/>
  <c r="P78" i="1"/>
  <c r="P3623" i="1"/>
  <c r="P3587" i="1"/>
  <c r="P2481" i="1"/>
  <c r="P3356" i="1"/>
  <c r="P3608" i="1"/>
  <c r="P374" i="1"/>
  <c r="P1347" i="1"/>
  <c r="P3013" i="1"/>
  <c r="P3443" i="1"/>
  <c r="P3378" i="1"/>
  <c r="P2218" i="1"/>
  <c r="P3379" i="1"/>
  <c r="P829" i="1"/>
  <c r="P2742" i="1"/>
  <c r="P1851" i="1"/>
  <c r="P850" i="1"/>
  <c r="P855" i="1"/>
  <c r="P1824" i="1"/>
  <c r="P2114" i="1"/>
  <c r="P2925" i="1"/>
  <c r="P4112" i="1"/>
  <c r="P1095" i="1"/>
  <c r="P3056" i="1"/>
  <c r="P4045" i="1"/>
  <c r="P1878" i="1"/>
  <c r="P4102" i="1"/>
  <c r="P3614" i="1"/>
  <c r="P1289" i="1"/>
  <c r="P2817" i="1"/>
  <c r="P759" i="1"/>
  <c r="P3621" i="1"/>
  <c r="P858" i="1"/>
  <c r="P3365" i="1"/>
  <c r="P3508" i="1"/>
  <c r="P2545" i="1"/>
  <c r="P3373" i="1"/>
  <c r="P3326" i="1"/>
  <c r="P3300" i="1"/>
  <c r="P3627" i="1"/>
  <c r="P96" i="1"/>
  <c r="P3448" i="1"/>
  <c r="P3239" i="1"/>
  <c r="P3345" i="1"/>
  <c r="P3543" i="1"/>
  <c r="P2325" i="1"/>
  <c r="P3703" i="1"/>
  <c r="P4013" i="1"/>
  <c r="P2156" i="1"/>
  <c r="P609" i="1"/>
  <c r="P4080" i="1"/>
  <c r="P3546" i="1"/>
  <c r="P3553" i="1"/>
  <c r="P2267" i="1"/>
  <c r="P3602" i="1"/>
  <c r="P3658" i="1"/>
  <c r="P3274" i="1"/>
  <c r="P2822" i="1"/>
  <c r="P85" i="1"/>
  <c r="P3491" i="1"/>
  <c r="P1365" i="1"/>
  <c r="P3318" i="1"/>
  <c r="P3190" i="1"/>
  <c r="P3997" i="1"/>
  <c r="P1093" i="1"/>
  <c r="P3728" i="1"/>
  <c r="P227" i="1"/>
  <c r="P2363" i="1"/>
  <c r="P3674" i="1"/>
  <c r="P1064" i="1"/>
  <c r="P3124" i="1"/>
  <c r="P2171" i="1"/>
  <c r="P2627" i="1"/>
  <c r="P2629" i="1"/>
  <c r="P3439" i="1"/>
  <c r="P3332" i="1"/>
  <c r="P2169" i="1"/>
  <c r="P3830" i="1"/>
  <c r="P3927" i="1"/>
  <c r="P4084" i="1"/>
  <c r="P2366" i="1"/>
  <c r="P1925" i="1"/>
  <c r="P2203" i="1"/>
  <c r="P1422" i="1"/>
  <c r="P3175" i="1"/>
  <c r="P2236" i="1"/>
  <c r="P1764" i="1"/>
  <c r="P1194" i="1"/>
  <c r="P3653" i="1"/>
  <c r="P3411" i="1"/>
  <c r="P1763" i="1"/>
  <c r="P2923" i="1"/>
  <c r="P2825" i="1"/>
  <c r="P3479" i="1"/>
  <c r="P3840" i="1"/>
  <c r="P2150" i="1"/>
  <c r="P1073" i="1"/>
  <c r="P1662" i="1"/>
  <c r="P2858" i="1"/>
  <c r="P642" i="1"/>
  <c r="P1879" i="1"/>
  <c r="P80" i="1"/>
  <c r="P2796" i="1"/>
  <c r="P3558" i="1"/>
  <c r="P1043" i="1"/>
  <c r="P734" i="1"/>
  <c r="P1382" i="1"/>
  <c r="P1757" i="1"/>
  <c r="P2538" i="1"/>
  <c r="P1594" i="1"/>
  <c r="P1549" i="1"/>
  <c r="P33" i="1"/>
  <c r="P1255" i="1"/>
  <c r="P3503" i="1"/>
  <c r="P849" i="1"/>
  <c r="P2215" i="1"/>
  <c r="P2701" i="1"/>
  <c r="P2736" i="1"/>
  <c r="P2245" i="1"/>
  <c r="P3663" i="1"/>
  <c r="P124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38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3744" i="1"/>
  <c r="O3807" i="1"/>
  <c r="O238" i="1"/>
  <c r="O371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661" i="1"/>
  <c r="O3460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682" i="1"/>
  <c r="O669" i="1"/>
  <c r="O1326" i="1"/>
  <c r="O2602" i="1"/>
  <c r="O1341" i="1"/>
  <c r="O3675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370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373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372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574" i="1"/>
  <c r="O335" i="1"/>
  <c r="O643" i="1"/>
  <c r="O1469" i="1"/>
  <c r="O3006" i="1"/>
  <c r="O349" i="1"/>
  <c r="O333" i="1"/>
  <c r="O2342" i="1"/>
  <c r="O286" i="1"/>
  <c r="O2705" i="1"/>
  <c r="O3531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3699" i="1"/>
  <c r="O773" i="1"/>
  <c r="O487" i="1"/>
  <c r="O1523" i="1"/>
  <c r="O2390" i="1"/>
  <c r="O1461" i="1"/>
  <c r="O243" i="1"/>
  <c r="O2146" i="1"/>
  <c r="O2329" i="1"/>
  <c r="O2611" i="1"/>
  <c r="O1954" i="1"/>
  <c r="O2998" i="1"/>
  <c r="O2882" i="1"/>
  <c r="O1532" i="1"/>
  <c r="O650" i="1"/>
  <c r="O342" i="1"/>
  <c r="O357" i="1"/>
  <c r="O3450" i="1"/>
  <c r="O2056" i="1"/>
  <c r="O2708" i="1"/>
  <c r="O363" i="1"/>
  <c r="O26" i="1"/>
  <c r="O259" i="1"/>
  <c r="O406" i="1"/>
  <c r="O323" i="1"/>
  <c r="O2332" i="1"/>
  <c r="O332" i="1"/>
  <c r="O2456" i="1"/>
  <c r="O2973" i="1"/>
  <c r="O2911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369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165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328" i="1"/>
  <c r="O2461" i="1"/>
  <c r="O2920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668" i="1"/>
  <c r="O449" i="1"/>
  <c r="O4008" i="1"/>
  <c r="O2696" i="1"/>
  <c r="O3812" i="1"/>
  <c r="O495" i="1"/>
  <c r="O1571" i="1"/>
  <c r="O2381" i="1"/>
  <c r="O2388" i="1"/>
  <c r="O2574" i="1"/>
  <c r="O2688" i="1"/>
  <c r="O373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133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38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681" i="1"/>
  <c r="O3645" i="1"/>
  <c r="O3956" i="1"/>
  <c r="O1772" i="1"/>
  <c r="O506" i="1"/>
  <c r="O570" i="1"/>
  <c r="O361" i="1"/>
  <c r="O2444" i="1"/>
  <c r="O256" i="1"/>
  <c r="O1787" i="1"/>
  <c r="O4035" i="1"/>
  <c r="O1528" i="1"/>
  <c r="O2907" i="1"/>
  <c r="O3142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2981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2863" i="1"/>
  <c r="O2633" i="1"/>
  <c r="O386" i="1"/>
  <c r="O29" i="1"/>
  <c r="O2188" i="1"/>
  <c r="O1299" i="1"/>
  <c r="O3041" i="1"/>
  <c r="O277" i="1"/>
  <c r="O2965" i="1"/>
  <c r="O263" i="1"/>
  <c r="O401" i="1"/>
  <c r="O2664" i="1"/>
  <c r="O322" i="1"/>
  <c r="O2665" i="1"/>
  <c r="O2606" i="1"/>
  <c r="O313" i="1"/>
  <c r="O2537" i="1"/>
  <c r="O3136" i="1"/>
  <c r="O1353" i="1"/>
  <c r="O299" i="1"/>
  <c r="O393" i="1"/>
  <c r="O2972" i="1"/>
  <c r="O727" i="1"/>
  <c r="O1830" i="1"/>
  <c r="O61" i="1"/>
  <c r="O2915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823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371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371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836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157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2903" i="1"/>
  <c r="O381" i="1"/>
  <c r="O1940" i="1"/>
  <c r="O318" i="1"/>
  <c r="O1282" i="1"/>
  <c r="O340" i="1"/>
  <c r="O3045" i="1"/>
  <c r="O3305" i="1"/>
  <c r="O288" i="1"/>
  <c r="O3664" i="1"/>
  <c r="O2046" i="1"/>
  <c r="O1755" i="1"/>
  <c r="O242" i="1"/>
  <c r="O398" i="1"/>
  <c r="O1279" i="1"/>
  <c r="O2620" i="1"/>
  <c r="O2997" i="1"/>
  <c r="O291" i="1"/>
  <c r="O536" i="1"/>
  <c r="O3187" i="1"/>
  <c r="O2318" i="1"/>
  <c r="O3781" i="1"/>
  <c r="O367" i="1"/>
  <c r="O1222" i="1"/>
  <c r="O3314" i="1"/>
  <c r="O2971" i="1"/>
  <c r="O1295" i="1"/>
  <c r="O3241" i="1"/>
  <c r="O1856" i="1"/>
  <c r="O3150" i="1"/>
  <c r="O59" i="1"/>
  <c r="O3169" i="1"/>
  <c r="O2452" i="1"/>
  <c r="O1832" i="1"/>
  <c r="O1463" i="1"/>
  <c r="O2340" i="1"/>
  <c r="O2916" i="1"/>
  <c r="O834" i="1"/>
  <c r="O485" i="1"/>
  <c r="O956" i="1"/>
  <c r="O371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38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2879" i="1"/>
  <c r="O1206" i="1"/>
  <c r="O743" i="1"/>
  <c r="O3137" i="1"/>
  <c r="O1207" i="1"/>
  <c r="O3850" i="1"/>
  <c r="O1442" i="1"/>
  <c r="O1427" i="1"/>
  <c r="O1445" i="1"/>
  <c r="O2401" i="1"/>
  <c r="O1092" i="1"/>
  <c r="O415" i="1"/>
  <c r="O370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145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560" i="1"/>
  <c r="O2910" i="1"/>
  <c r="O2914" i="1"/>
  <c r="O1765" i="1"/>
  <c r="O362" i="1"/>
  <c r="O3131" i="1"/>
  <c r="O30" i="1"/>
  <c r="O18" i="1"/>
  <c r="O51" i="1"/>
  <c r="O527" i="1"/>
  <c r="O3073" i="1"/>
  <c r="O1816" i="1"/>
  <c r="O212" i="1"/>
  <c r="O3722" i="1"/>
  <c r="O3805" i="1"/>
  <c r="O1098" i="1"/>
  <c r="O3102" i="1"/>
  <c r="O968" i="1"/>
  <c r="O1245" i="1"/>
  <c r="O1697" i="1"/>
  <c r="O143" i="1"/>
  <c r="O666" i="1"/>
  <c r="O1435" i="1"/>
  <c r="O430" i="1"/>
  <c r="O373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219" i="1"/>
  <c r="O1311" i="1"/>
  <c r="O2637" i="1"/>
  <c r="O3925" i="1"/>
  <c r="O351" i="1"/>
  <c r="O372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523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155" i="1"/>
  <c r="O1609" i="1"/>
  <c r="O792" i="1"/>
  <c r="O1354" i="1"/>
  <c r="O1197" i="1"/>
  <c r="O3139" i="1"/>
  <c r="O755" i="1"/>
  <c r="O2805" i="1"/>
  <c r="O2978" i="1"/>
  <c r="O1845" i="1"/>
  <c r="O2044" i="1"/>
  <c r="O534" i="1"/>
  <c r="O3371" i="1"/>
  <c r="O2987" i="1"/>
  <c r="O2048" i="1"/>
  <c r="O842" i="1"/>
  <c r="O2718" i="1"/>
  <c r="O3384" i="1"/>
  <c r="O1836" i="1"/>
  <c r="O1030" i="1"/>
  <c r="O354" i="1"/>
  <c r="O54" i="1"/>
  <c r="O2009" i="1"/>
  <c r="O2453" i="1"/>
  <c r="O1272" i="1"/>
  <c r="O3292" i="1"/>
  <c r="O1399" i="1"/>
  <c r="O2848" i="1"/>
  <c r="O251" i="1"/>
  <c r="O402" i="1"/>
  <c r="O1031" i="1"/>
  <c r="O1381" i="1"/>
  <c r="O2982" i="1"/>
  <c r="O71" i="1"/>
  <c r="O1941" i="1"/>
  <c r="O2795" i="1"/>
  <c r="O1646" i="1"/>
  <c r="O397" i="1"/>
  <c r="O2451" i="1"/>
  <c r="O1033" i="1"/>
  <c r="O2845" i="1"/>
  <c r="O262" i="1"/>
  <c r="O2820" i="1"/>
  <c r="O751" i="1"/>
  <c r="O1893" i="1"/>
  <c r="O3337" i="1"/>
  <c r="O331" i="1"/>
  <c r="O1375" i="1"/>
  <c r="O3410" i="1"/>
  <c r="O1618" i="1"/>
  <c r="O5" i="1"/>
  <c r="O2999" i="1"/>
  <c r="O3366" i="1"/>
  <c r="O369" i="1"/>
  <c r="O350" i="1"/>
  <c r="O2889" i="1"/>
  <c r="O3261" i="1"/>
  <c r="O60" i="1"/>
  <c r="O1753" i="1"/>
  <c r="O3768" i="1"/>
  <c r="O1395" i="1"/>
  <c r="O3597" i="1"/>
  <c r="O3181" i="1"/>
  <c r="O3427" i="1"/>
  <c r="O798" i="1"/>
  <c r="O3478" i="1"/>
  <c r="O336" i="1"/>
  <c r="O3324" i="1"/>
  <c r="O56" i="1"/>
  <c r="O2932" i="1"/>
  <c r="O3024" i="1"/>
  <c r="O529" i="1"/>
  <c r="O3358" i="1"/>
  <c r="O304" i="1"/>
  <c r="O3303" i="1"/>
  <c r="O3309" i="1"/>
  <c r="O2813" i="1"/>
  <c r="O3171" i="1"/>
  <c r="O2541" i="1"/>
  <c r="O1635" i="1"/>
  <c r="O2992" i="1"/>
  <c r="O3680" i="1"/>
  <c r="O1799" i="1"/>
  <c r="O3064" i="1"/>
  <c r="O1922" i="1"/>
  <c r="O4037" i="1"/>
  <c r="O2704" i="1"/>
  <c r="O2674" i="1"/>
  <c r="O1689" i="1"/>
  <c r="O1016" i="1"/>
  <c r="O1577" i="1"/>
  <c r="O1167" i="1"/>
  <c r="O372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3713" i="1"/>
  <c r="O2385" i="1"/>
  <c r="O3801" i="1"/>
  <c r="O3666" i="1"/>
  <c r="O3072" i="1"/>
  <c r="O172" i="1"/>
  <c r="O2345" i="1"/>
  <c r="O3117" i="1"/>
  <c r="O4062" i="1"/>
  <c r="O373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676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38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374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3810" i="1"/>
  <c r="O4089" i="1"/>
  <c r="O2043" i="1"/>
  <c r="O2905" i="1"/>
  <c r="O1470" i="1"/>
  <c r="O1268" i="1"/>
  <c r="O2830" i="1"/>
  <c r="O3336" i="1"/>
  <c r="O934" i="1"/>
  <c r="O4065" i="1"/>
  <c r="O369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263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2977" i="1"/>
  <c r="O1756" i="1"/>
  <c r="O2993" i="1"/>
  <c r="O337" i="1"/>
  <c r="O3018" i="1"/>
  <c r="O326" i="1"/>
  <c r="O2462" i="1"/>
  <c r="O1569" i="1"/>
  <c r="O3841" i="1"/>
  <c r="O2582" i="1"/>
  <c r="O462" i="1"/>
  <c r="O48" i="1"/>
  <c r="O3185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242" i="1"/>
  <c r="O2885" i="1"/>
  <c r="O2941" i="1"/>
  <c r="O2979" i="1"/>
  <c r="O2799" i="1"/>
  <c r="O1664" i="1"/>
  <c r="O1670" i="1"/>
  <c r="O2931" i="1"/>
  <c r="O3152" i="1"/>
  <c r="O3545" i="1"/>
  <c r="O3229" i="1"/>
  <c r="O1628" i="1"/>
  <c r="O3280" i="1"/>
  <c r="O1608" i="1"/>
  <c r="O2122" i="1"/>
  <c r="O1829" i="1"/>
  <c r="O421" i="1"/>
  <c r="O2527" i="1"/>
  <c r="O2857" i="1"/>
  <c r="O3279" i="1"/>
  <c r="O898" i="1"/>
  <c r="O3913" i="1"/>
  <c r="O4042" i="1"/>
  <c r="O2747" i="1"/>
  <c r="O207" i="1"/>
  <c r="O1104" i="1"/>
  <c r="O170" i="1"/>
  <c r="O369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3688" i="1"/>
  <c r="O3806" i="1"/>
  <c r="O3933" i="1"/>
  <c r="O3048" i="1"/>
  <c r="O1663" i="1"/>
  <c r="O2958" i="1"/>
  <c r="O2105" i="1"/>
  <c r="O960" i="1"/>
  <c r="O3266" i="1"/>
  <c r="O1237" i="1"/>
  <c r="O1029" i="1"/>
  <c r="O1536" i="1"/>
  <c r="O1627" i="1"/>
  <c r="O3595" i="1"/>
  <c r="O1948" i="1"/>
  <c r="O2474" i="1"/>
  <c r="O307" i="1"/>
  <c r="O1368" i="1"/>
  <c r="O400" i="1"/>
  <c r="O1938" i="1"/>
  <c r="O2265" i="1"/>
  <c r="O2535" i="1"/>
  <c r="O3489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687" i="1"/>
  <c r="O146" i="1"/>
  <c r="O2326" i="1"/>
  <c r="O1426" i="1"/>
  <c r="O2361" i="1"/>
  <c r="O3882" i="1"/>
  <c r="O944" i="1"/>
  <c r="O1983" i="1"/>
  <c r="O374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2870" i="1"/>
  <c r="O1283" i="1"/>
  <c r="O366" i="1"/>
  <c r="O2887" i="1"/>
  <c r="O3004" i="1"/>
  <c r="O67" i="1"/>
  <c r="O2250" i="1"/>
  <c r="O726" i="1"/>
  <c r="O3141" i="1"/>
  <c r="O2115" i="1"/>
  <c r="O1540" i="1"/>
  <c r="O2964" i="1"/>
  <c r="O2898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213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149" i="1"/>
  <c r="O376" i="1"/>
  <c r="O104" i="1"/>
  <c r="O1363" i="1"/>
  <c r="O2087" i="1"/>
  <c r="O2786" i="1"/>
  <c r="O3430" i="1"/>
  <c r="O91" i="1"/>
  <c r="O2214" i="1"/>
  <c r="O1679" i="1"/>
  <c r="O3788" i="1"/>
  <c r="O2721" i="1"/>
  <c r="O341" i="1"/>
  <c r="O1398" i="1"/>
  <c r="O2311" i="1"/>
  <c r="O88" i="1"/>
  <c r="O2286" i="1"/>
  <c r="O1211" i="1"/>
  <c r="O2852" i="1"/>
  <c r="O2531" i="1"/>
  <c r="O1631" i="1"/>
  <c r="O3327" i="1"/>
  <c r="O1203" i="1"/>
  <c r="O2550" i="1"/>
  <c r="O1253" i="1"/>
  <c r="O835" i="1"/>
  <c r="O3245" i="1"/>
  <c r="O410" i="1"/>
  <c r="O804" i="1"/>
  <c r="O2094" i="1"/>
  <c r="O16" i="1"/>
  <c r="O2306" i="1"/>
  <c r="O1607" i="1"/>
  <c r="O3752" i="1"/>
  <c r="O1745" i="1"/>
  <c r="O2100" i="1"/>
  <c r="O2909" i="1"/>
  <c r="O3287" i="1"/>
  <c r="O2498" i="1"/>
  <c r="O2824" i="1"/>
  <c r="O3235" i="1"/>
  <c r="O3799" i="1"/>
  <c r="O4038" i="1"/>
  <c r="O1572" i="1"/>
  <c r="O894" i="1"/>
  <c r="O2684" i="1"/>
  <c r="O202" i="1"/>
  <c r="O3862" i="1"/>
  <c r="O677" i="1"/>
  <c r="O3719" i="1"/>
  <c r="O434" i="1"/>
  <c r="O374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2975" i="1"/>
  <c r="O3107" i="1"/>
  <c r="O3162" i="1"/>
  <c r="O3477" i="1"/>
  <c r="O1321" i="1"/>
  <c r="O4048" i="1"/>
  <c r="O1860" i="1"/>
  <c r="O1259" i="1"/>
  <c r="O2714" i="1"/>
  <c r="O836" i="1"/>
  <c r="O283" i="1"/>
  <c r="O2549" i="1"/>
  <c r="O1746" i="1"/>
  <c r="O3456" i="1"/>
  <c r="O3132" i="1"/>
  <c r="O1758" i="1"/>
  <c r="O2166" i="1"/>
  <c r="O3445" i="1"/>
  <c r="O2872" i="1"/>
  <c r="O828" i="1"/>
  <c r="O3251" i="1"/>
  <c r="O3180" i="1"/>
  <c r="O806" i="1"/>
  <c r="O3742" i="1"/>
  <c r="O3209" i="1"/>
  <c r="O1989" i="1"/>
  <c r="O1783" i="1"/>
  <c r="O2780" i="1"/>
  <c r="O1774" i="1"/>
  <c r="O3826" i="1"/>
  <c r="O1727" i="1"/>
  <c r="O3734" i="1"/>
  <c r="O2374" i="1"/>
  <c r="O1790" i="1"/>
  <c r="O3943" i="1"/>
  <c r="O145" i="1"/>
  <c r="O922" i="1"/>
  <c r="O1708" i="1"/>
  <c r="O2344" i="1"/>
  <c r="O372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2871" i="1"/>
  <c r="O254" i="1"/>
  <c r="O2315" i="1"/>
  <c r="O2855" i="1"/>
  <c r="O1655" i="1"/>
  <c r="O2447" i="1"/>
  <c r="O3030" i="1"/>
  <c r="O2448" i="1"/>
  <c r="O3050" i="1"/>
  <c r="O1762" i="1"/>
  <c r="O1466" i="1"/>
  <c r="O3437" i="1"/>
  <c r="O63" i="1"/>
  <c r="O2740" i="1"/>
  <c r="O2296" i="1"/>
  <c r="O3515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164" i="1"/>
  <c r="O1623" i="1"/>
  <c r="O2320" i="1"/>
  <c r="O525" i="1"/>
  <c r="O13" i="1"/>
  <c r="O847" i="1"/>
  <c r="O293" i="1"/>
  <c r="O47" i="1"/>
  <c r="O2969" i="1"/>
  <c r="O266" i="1"/>
  <c r="O2801" i="1"/>
  <c r="O841" i="1"/>
  <c r="O3538" i="1"/>
  <c r="O1759" i="1"/>
  <c r="O1369" i="1"/>
  <c r="O2874" i="1"/>
  <c r="O2849" i="1"/>
  <c r="O3264" i="1"/>
  <c r="O3457" i="1"/>
  <c r="O2814" i="1"/>
  <c r="O120" i="1"/>
  <c r="O3392" i="1"/>
  <c r="O321" i="1"/>
  <c r="O754" i="1"/>
  <c r="O270" i="1"/>
  <c r="O267" i="1"/>
  <c r="O1647" i="1"/>
  <c r="O1370" i="1"/>
  <c r="O3581" i="1"/>
  <c r="O3774" i="1"/>
  <c r="O2460" i="1"/>
  <c r="O3625" i="1"/>
  <c r="O2843" i="1"/>
  <c r="O2891" i="1"/>
  <c r="O725" i="1"/>
  <c r="O3143" i="1"/>
  <c r="O2322" i="1"/>
  <c r="O3160" i="1"/>
  <c r="O3775" i="1"/>
  <c r="O2063" i="1"/>
  <c r="O275" i="1"/>
  <c r="O49" i="1"/>
  <c r="O3255" i="1"/>
  <c r="O2182" i="1"/>
  <c r="O1383" i="1"/>
  <c r="O3398" i="1"/>
  <c r="O1761" i="1"/>
  <c r="O1274" i="1"/>
  <c r="O3339" i="1"/>
  <c r="O3539" i="1"/>
  <c r="O3568" i="1"/>
  <c r="O3628" i="1"/>
  <c r="O405" i="1"/>
  <c r="O3343" i="1"/>
  <c r="O94" i="1"/>
  <c r="O2821" i="1"/>
  <c r="O1649" i="1"/>
  <c r="O2116" i="1"/>
  <c r="O2787" i="1"/>
  <c r="O523" i="1"/>
  <c r="O3234" i="1"/>
  <c r="O1251" i="1"/>
  <c r="O1352" i="1"/>
  <c r="O114" i="1"/>
  <c r="O1003" i="1"/>
  <c r="O3272" i="1"/>
  <c r="O247" i="1"/>
  <c r="O3750" i="1"/>
  <c r="O2904" i="1"/>
  <c r="O3755" i="1"/>
  <c r="O2663" i="1"/>
  <c r="O1616" i="1"/>
  <c r="O3367" i="1"/>
  <c r="O746" i="1"/>
  <c r="O522" i="1"/>
  <c r="O2984" i="1"/>
  <c r="O2856" i="1"/>
  <c r="O761" i="1"/>
  <c r="O2800" i="1"/>
  <c r="O2861" i="1"/>
  <c r="O843" i="1"/>
  <c r="O3254" i="1"/>
  <c r="O2055" i="1"/>
  <c r="O3762" i="1"/>
  <c r="O838" i="1"/>
  <c r="O2546" i="1"/>
  <c r="O3604" i="1"/>
  <c r="O2846" i="1"/>
  <c r="O108" i="1"/>
  <c r="O3472" i="1"/>
  <c r="O3238" i="1"/>
  <c r="O3570" i="1"/>
  <c r="O3493" i="1"/>
  <c r="O801" i="1"/>
  <c r="O2476" i="1"/>
  <c r="O102" i="1"/>
  <c r="O296" i="1"/>
  <c r="O2524" i="1"/>
  <c r="O3765" i="1"/>
  <c r="O3651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3820" i="1"/>
  <c r="O869" i="1"/>
  <c r="O2407" i="1"/>
  <c r="O3844" i="1"/>
  <c r="O3845" i="1"/>
  <c r="O1882" i="1"/>
  <c r="O2517" i="1"/>
  <c r="O4057" i="1"/>
  <c r="O3646" i="1"/>
  <c r="O189" i="1"/>
  <c r="O3093" i="1"/>
  <c r="O371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824" i="1"/>
  <c r="O1778" i="1"/>
  <c r="O1156" i="1"/>
  <c r="O371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837" i="1"/>
  <c r="O3694" i="1"/>
  <c r="O3921" i="1"/>
  <c r="O880" i="1"/>
  <c r="O999" i="1"/>
  <c r="O3866" i="1"/>
  <c r="O2750" i="1"/>
  <c r="O472" i="1"/>
  <c r="O1705" i="1"/>
  <c r="O1062" i="1"/>
  <c r="O1991" i="1"/>
  <c r="O3796" i="1"/>
  <c r="O3708" i="1"/>
  <c r="O1234" i="1"/>
  <c r="O2695" i="1"/>
  <c r="O3745" i="1"/>
  <c r="O2763" i="1"/>
  <c r="O552" i="1"/>
  <c r="O1712" i="1"/>
  <c r="O919" i="1"/>
  <c r="O2508" i="1"/>
  <c r="O1101" i="1"/>
  <c r="O373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168" i="1"/>
  <c r="O1446" i="1"/>
  <c r="O2047" i="1"/>
  <c r="O1348" i="1"/>
  <c r="O3376" i="1"/>
  <c r="O1202" i="1"/>
  <c r="O1779" i="1"/>
  <c r="O2754" i="1"/>
  <c r="O396" i="1"/>
  <c r="O2197" i="1"/>
  <c r="O1037" i="1"/>
  <c r="O1314" i="1"/>
  <c r="O2278" i="1"/>
  <c r="O1887" i="1"/>
  <c r="O3176" i="1"/>
  <c r="O2289" i="1"/>
  <c r="O3159" i="1"/>
  <c r="O3023" i="1"/>
  <c r="O2913" i="1"/>
  <c r="O1038" i="1"/>
  <c r="O2164" i="1"/>
  <c r="O3783" i="1"/>
  <c r="O292" i="1"/>
  <c r="O1638" i="1"/>
  <c r="O62" i="1"/>
  <c r="O3606" i="1"/>
  <c r="O2876" i="1"/>
  <c r="O3247" i="1"/>
  <c r="O3758" i="1"/>
  <c r="O1654" i="1"/>
  <c r="O119" i="1"/>
  <c r="O2533" i="1"/>
  <c r="O2810" i="1"/>
  <c r="O810" i="1"/>
  <c r="O3557" i="1"/>
  <c r="O147" i="1"/>
  <c r="O1120" i="1"/>
  <c r="O863" i="1"/>
  <c r="O1419" i="1"/>
  <c r="O4101" i="1"/>
  <c r="O543" i="1"/>
  <c r="O1736" i="1"/>
  <c r="O3693" i="1"/>
  <c r="O499" i="1"/>
  <c r="O752" i="1"/>
  <c r="O1400" i="1"/>
  <c r="O1417" i="1"/>
  <c r="O217" i="1"/>
  <c r="O1054" i="1"/>
  <c r="O2900" i="1"/>
  <c r="O3607" i="1"/>
  <c r="O1554" i="1"/>
  <c r="O765" i="1"/>
  <c r="O2175" i="1"/>
  <c r="O2895" i="1"/>
  <c r="O3020" i="1"/>
  <c r="O1773" i="1"/>
  <c r="O2394" i="1"/>
  <c r="O1138" i="1"/>
  <c r="O3667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492" i="1"/>
  <c r="O2878" i="1"/>
  <c r="O2908" i="1"/>
  <c r="O2534" i="1"/>
  <c r="O851" i="1"/>
  <c r="O3319" i="1"/>
  <c r="O3014" i="1"/>
  <c r="O3426" i="1"/>
  <c r="O3556" i="1"/>
  <c r="O2528" i="1"/>
  <c r="O2483" i="1"/>
  <c r="O2499" i="1"/>
  <c r="O2212" i="1"/>
  <c r="O3301" i="1"/>
  <c r="O3761" i="1"/>
  <c r="O3218" i="1"/>
  <c r="O1464" i="1"/>
  <c r="O3770" i="1"/>
  <c r="O3156" i="1"/>
  <c r="O2530" i="1"/>
  <c r="O817" i="1"/>
  <c r="O2111" i="1"/>
  <c r="O3262" i="1"/>
  <c r="O2173" i="1"/>
  <c r="O3405" i="1"/>
  <c r="O809" i="1"/>
  <c r="O861" i="1"/>
  <c r="O811" i="1"/>
  <c r="O1275" i="1"/>
  <c r="O2917" i="1"/>
  <c r="O2176" i="1"/>
  <c r="O1405" i="1"/>
  <c r="O3284" i="1"/>
  <c r="O2529" i="1"/>
  <c r="O3188" i="1"/>
  <c r="O2336" i="1"/>
  <c r="O3529" i="1"/>
  <c r="O1634" i="1"/>
  <c r="O2940" i="1"/>
  <c r="O32" i="1"/>
  <c r="O2873" i="1"/>
  <c r="O1630" i="1"/>
  <c r="O3321" i="1"/>
  <c r="O3600" i="1"/>
  <c r="O2088" i="1"/>
  <c r="O1290" i="1"/>
  <c r="O2970" i="1"/>
  <c r="O3578" i="1"/>
  <c r="O3505" i="1"/>
  <c r="O84" i="1"/>
  <c r="O533" i="1"/>
  <c r="O3420" i="1"/>
  <c r="O1690" i="1"/>
  <c r="O771" i="1"/>
  <c r="O3106" i="1"/>
  <c r="O3095" i="1"/>
  <c r="O1739" i="1"/>
  <c r="O3834" i="1"/>
  <c r="O2776" i="1"/>
  <c r="O950" i="1"/>
  <c r="O370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237" i="1"/>
  <c r="O556" i="1"/>
  <c r="O3395" i="1"/>
  <c r="O1651" i="1"/>
  <c r="O882" i="1"/>
  <c r="O775" i="1"/>
  <c r="O3329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369" i="1"/>
  <c r="O253" i="1"/>
  <c r="O1386" i="1"/>
  <c r="O1301" i="1"/>
  <c r="O2667" i="1"/>
  <c r="O3211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566" i="1"/>
  <c r="O1529" i="1"/>
  <c r="O526" i="1"/>
  <c r="O1292" i="1"/>
  <c r="O3759" i="1"/>
  <c r="O3577" i="1"/>
  <c r="O2543" i="1"/>
  <c r="O2308" i="1"/>
  <c r="O343" i="1"/>
  <c r="O3277" i="1"/>
  <c r="O2850" i="1"/>
  <c r="O854" i="1"/>
  <c r="O3236" i="1"/>
  <c r="O3624" i="1"/>
  <c r="O3253" i="1"/>
  <c r="O356" i="1"/>
  <c r="O90" i="1"/>
  <c r="O3598" i="1"/>
  <c r="O2222" i="1"/>
  <c r="O2866" i="1"/>
  <c r="O2937" i="1"/>
  <c r="O3554" i="1"/>
  <c r="O3285" i="1"/>
  <c r="O2867" i="1"/>
  <c r="O10" i="1"/>
  <c r="O103" i="1"/>
  <c r="O3197" i="1"/>
  <c r="O1804" i="1"/>
  <c r="O198" i="1"/>
  <c r="O3637" i="1"/>
  <c r="O3053" i="1"/>
  <c r="O4059" i="1"/>
  <c r="O1685" i="1"/>
  <c r="O4085" i="1"/>
  <c r="O868" i="1"/>
  <c r="O374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488" i="1"/>
  <c r="O3017" i="1"/>
  <c r="O2703" i="1"/>
  <c r="O3386" i="1"/>
  <c r="O1884" i="1"/>
  <c r="O3244" i="1"/>
  <c r="O1581" i="1"/>
  <c r="O2264" i="1"/>
  <c r="O538" i="1"/>
  <c r="O1262" i="1"/>
  <c r="O3603" i="1"/>
  <c r="O3429" i="1"/>
  <c r="O3225" i="1"/>
  <c r="O3144" i="1"/>
  <c r="O3640" i="1"/>
  <c r="O422" i="1"/>
  <c r="O476" i="1"/>
  <c r="O918" i="1"/>
  <c r="O2753" i="1"/>
  <c r="O1719" i="1"/>
  <c r="O3940" i="1"/>
  <c r="O121" i="1"/>
  <c r="O2408" i="1"/>
  <c r="O1598" i="1"/>
  <c r="O2764" i="1"/>
  <c r="O3463" i="1"/>
  <c r="O100" i="1"/>
  <c r="O2478" i="1"/>
  <c r="O2902" i="1"/>
  <c r="O1931" i="1"/>
  <c r="O2853" i="1"/>
  <c r="O1124" i="1"/>
  <c r="O1996" i="1"/>
  <c r="O878" i="1"/>
  <c r="O2919" i="1"/>
  <c r="O2934" i="1"/>
  <c r="O2184" i="1"/>
  <c r="O1023" i="1"/>
  <c r="O2869" i="1"/>
  <c r="O1530" i="1"/>
  <c r="O845" i="1"/>
  <c r="O2042" i="1"/>
  <c r="O1526" i="1"/>
  <c r="O1257" i="1"/>
  <c r="O846" i="1"/>
  <c r="O3359" i="1"/>
  <c r="O274" i="1"/>
  <c r="O3389" i="1"/>
  <c r="O64" i="1"/>
  <c r="O2455" i="1"/>
  <c r="O3650" i="1"/>
  <c r="O3035" i="1"/>
  <c r="O1293" i="1"/>
  <c r="O2818" i="1"/>
  <c r="O3565" i="1"/>
  <c r="O3385" i="1"/>
  <c r="O3243" i="1"/>
  <c r="O305" i="1"/>
  <c r="O3183" i="1"/>
  <c r="O1302" i="1"/>
  <c r="O3184" i="1"/>
  <c r="O2101" i="1"/>
  <c r="O1861" i="1"/>
  <c r="O3509" i="1"/>
  <c r="O2030" i="1"/>
  <c r="O2906" i="1"/>
  <c r="O2928" i="1"/>
  <c r="O3399" i="1"/>
  <c r="O31" i="1"/>
  <c r="O2556" i="1"/>
  <c r="O2287" i="1"/>
  <c r="O3391" i="1"/>
  <c r="O93" i="1"/>
  <c r="O824" i="1"/>
  <c r="O753" i="1"/>
  <c r="O3572" i="1"/>
  <c r="O3290" i="1"/>
  <c r="O3182" i="1"/>
  <c r="O2883" i="1"/>
  <c r="O2090" i="1"/>
  <c r="O3487" i="1"/>
  <c r="O1678" i="1"/>
  <c r="O524" i="1"/>
  <c r="O1926" i="1"/>
  <c r="O2859" i="1"/>
  <c r="O3507" i="1"/>
  <c r="O3563" i="1"/>
  <c r="O1476" i="1"/>
  <c r="O2808" i="1"/>
  <c r="O380" i="1"/>
  <c r="O1360" i="1"/>
  <c r="O1889" i="1"/>
  <c r="O3544" i="1"/>
  <c r="O2464" i="1"/>
  <c r="O2833" i="1"/>
  <c r="O3496" i="1"/>
  <c r="O3524" i="1"/>
  <c r="O55" i="1"/>
  <c r="O2862" i="1"/>
  <c r="O3571" i="1"/>
  <c r="O3585" i="1"/>
  <c r="O3325" i="1"/>
  <c r="O3657" i="1"/>
  <c r="O2446" i="1"/>
  <c r="O3313" i="1"/>
  <c r="O3486" i="1"/>
  <c r="O2086" i="1"/>
  <c r="O2314" i="1"/>
  <c r="O2321" i="1"/>
  <c r="O799" i="1"/>
  <c r="O3042" i="1"/>
  <c r="O742" i="1"/>
  <c r="O1850" i="1"/>
  <c r="O2490" i="1"/>
  <c r="O2554" i="1"/>
  <c r="O3412" i="1"/>
  <c r="O3267" i="1"/>
  <c r="O2642" i="1"/>
  <c r="O2792" i="1"/>
  <c r="O807" i="1"/>
  <c r="O3527" i="1"/>
  <c r="O2994" i="1"/>
  <c r="O3283" i="1"/>
  <c r="O1278" i="1"/>
  <c r="O3317" i="1"/>
  <c r="O116" i="1"/>
  <c r="O2827" i="1"/>
  <c r="O3550" i="1"/>
  <c r="O3476" i="1"/>
  <c r="O3418" i="1"/>
  <c r="O3528" i="1"/>
  <c r="O3542" i="1"/>
  <c r="O3257" i="1"/>
  <c r="O2804" i="1"/>
  <c r="O3167" i="1"/>
  <c r="O3555" i="1"/>
  <c r="O3409" i="1"/>
  <c r="O339" i="1"/>
  <c r="O2791" i="1"/>
  <c r="O3005" i="1"/>
  <c r="O3010" i="1"/>
  <c r="O2890" i="1"/>
  <c r="O3340" i="1"/>
  <c r="O3370" i="1"/>
  <c r="O2285" i="1"/>
  <c r="O661" i="1"/>
  <c r="O2976" i="1"/>
  <c r="O12" i="1"/>
  <c r="O654" i="1"/>
  <c r="O2562" i="1"/>
  <c r="O1826" i="1"/>
  <c r="O1859" i="1"/>
  <c r="O2099" i="1"/>
  <c r="O2832" i="1"/>
  <c r="O3278" i="1"/>
  <c r="O3315" i="1"/>
  <c r="O3904" i="1"/>
  <c r="O1905" i="1"/>
  <c r="O3937" i="1"/>
  <c r="O2600" i="1"/>
  <c r="O3731" i="1"/>
  <c r="O4054" i="1"/>
  <c r="O3639" i="1"/>
  <c r="O1439" i="1"/>
  <c r="O2748" i="1"/>
  <c r="O876" i="1"/>
  <c r="O4106" i="1"/>
  <c r="O3738" i="1"/>
  <c r="O3065" i="1"/>
  <c r="O1992" i="1"/>
  <c r="O3998" i="1"/>
  <c r="O433" i="1"/>
  <c r="O137" i="1"/>
  <c r="O926" i="1"/>
  <c r="O2378" i="1"/>
  <c r="O945" i="1"/>
  <c r="O1695" i="1"/>
  <c r="O4029" i="1"/>
  <c r="O426" i="1"/>
  <c r="O3698" i="1"/>
  <c r="O1227" i="1"/>
  <c r="O892" i="1"/>
  <c r="O1793" i="1"/>
  <c r="O3949" i="1"/>
  <c r="O4113" i="1"/>
  <c r="O1067" i="1"/>
  <c r="O2384" i="1"/>
  <c r="O372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372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3714" i="1"/>
  <c r="O2945" i="1"/>
  <c r="O3643" i="1"/>
  <c r="O3804" i="1"/>
  <c r="O3923" i="1"/>
  <c r="O3991" i="1"/>
  <c r="O3999" i="1"/>
  <c r="O4082" i="1"/>
  <c r="O159" i="1"/>
  <c r="O748" i="1"/>
  <c r="O3304" i="1"/>
  <c r="O1492" i="1"/>
  <c r="O909" i="1"/>
  <c r="O3707" i="1"/>
  <c r="O3939" i="1"/>
  <c r="O1724" i="1"/>
  <c r="O3588" i="1"/>
  <c r="O3971" i="1"/>
  <c r="O407" i="1"/>
  <c r="O2238" i="1"/>
  <c r="O2815" i="1"/>
  <c r="O1606" i="1"/>
  <c r="O3416" i="1"/>
  <c r="O3372" i="1"/>
  <c r="O2974" i="1"/>
  <c r="O1392" i="1"/>
  <c r="O408" i="1"/>
  <c r="O1502" i="1"/>
  <c r="O164" i="1"/>
  <c r="O3322" i="1"/>
  <c r="O795" i="1"/>
  <c r="O3433" i="1"/>
  <c r="O4076" i="1"/>
  <c r="O3678" i="1"/>
  <c r="O941" i="1"/>
  <c r="O1231" i="1"/>
  <c r="O1441" i="1"/>
  <c r="O3148" i="1"/>
  <c r="O1193" i="1"/>
  <c r="O2835" i="1"/>
  <c r="O979" i="1"/>
  <c r="O2324" i="1"/>
  <c r="O1201" i="1"/>
  <c r="O1527" i="1"/>
  <c r="O36" i="1"/>
  <c r="O3498" i="1"/>
  <c r="O2966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514" i="1"/>
  <c r="O1823" i="1"/>
  <c r="O2165" i="1"/>
  <c r="O1214" i="1"/>
  <c r="O414" i="1"/>
  <c r="O2918" i="1"/>
  <c r="O3519" i="1"/>
  <c r="O2884" i="1"/>
  <c r="O1357" i="1"/>
  <c r="O1666" i="1"/>
  <c r="O839" i="1"/>
  <c r="O1849" i="1"/>
  <c r="O735" i="1"/>
  <c r="O2091" i="1"/>
  <c r="O3526" i="1"/>
  <c r="O3756" i="1"/>
  <c r="O3782" i="1"/>
  <c r="O2276" i="1"/>
  <c r="O2788" i="1"/>
  <c r="O2893" i="1"/>
  <c r="O2834" i="1"/>
  <c r="O3387" i="1"/>
  <c r="O1394" i="1"/>
  <c r="O3146" i="1"/>
  <c r="O2628" i="1"/>
  <c r="O3240" i="1"/>
  <c r="O40" i="1"/>
  <c r="O3214" i="1"/>
  <c r="O1902" i="1"/>
  <c r="O1404" i="1"/>
  <c r="O2899" i="1"/>
  <c r="O1937" i="1"/>
  <c r="O1603" i="1"/>
  <c r="O2812" i="1"/>
  <c r="O2936" i="1"/>
  <c r="O3406" i="1"/>
  <c r="O2942" i="1"/>
  <c r="O3518" i="1"/>
  <c r="O2880" i="1"/>
  <c r="O2831" i="1"/>
  <c r="O3626" i="1"/>
  <c r="O3130" i="1"/>
  <c r="O3453" i="1"/>
  <c r="O2477" i="1"/>
  <c r="O89" i="1"/>
  <c r="O844" i="1"/>
  <c r="O1261" i="1"/>
  <c r="O3341" i="1"/>
  <c r="O1895" i="1"/>
  <c r="O2842" i="1"/>
  <c r="O3268" i="1"/>
  <c r="O3408" i="1"/>
  <c r="O2542" i="1"/>
  <c r="O3161" i="1"/>
  <c r="O3147" i="1"/>
  <c r="O2935" i="1"/>
  <c r="O2317" i="1"/>
  <c r="O3344" i="1"/>
  <c r="O3500" i="1"/>
  <c r="O2811" i="1"/>
  <c r="O3464" i="1"/>
  <c r="O1349" i="1"/>
  <c r="O760" i="1"/>
  <c r="O1297" i="1"/>
  <c r="O757" i="1"/>
  <c r="O728" i="1"/>
  <c r="O1643" i="1"/>
  <c r="O3223" i="1"/>
  <c r="O3517" i="1"/>
  <c r="O3582" i="1"/>
  <c r="O794" i="1"/>
  <c r="O2179" i="1"/>
  <c r="O2248" i="1"/>
  <c r="O3215" i="1"/>
  <c r="O1304" i="1"/>
  <c r="O2097" i="1"/>
  <c r="O2468" i="1"/>
  <c r="O3170" i="1"/>
  <c r="O3419" i="1"/>
  <c r="O3447" i="1"/>
  <c r="O3776" i="1"/>
  <c r="O1776" i="1"/>
  <c r="O3715" i="1"/>
  <c r="O3916" i="1"/>
  <c r="O3853" i="1"/>
  <c r="O600" i="1"/>
  <c r="O3900" i="1"/>
  <c r="O205" i="1"/>
  <c r="O2744" i="1"/>
  <c r="O964" i="1"/>
  <c r="O3822" i="1"/>
  <c r="O2000" i="1"/>
  <c r="O1692" i="1"/>
  <c r="O171" i="1"/>
  <c r="O370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3706" i="1"/>
  <c r="O2649" i="1"/>
  <c r="O3842" i="1"/>
  <c r="O3929" i="1"/>
  <c r="O571" i="1"/>
  <c r="O1865" i="1"/>
  <c r="O196" i="1"/>
  <c r="O374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458" i="1"/>
  <c r="O1495" i="1"/>
  <c r="O1533" i="1"/>
  <c r="O2304" i="1"/>
  <c r="O272" i="1"/>
  <c r="O1650" i="1"/>
  <c r="O805" i="1"/>
  <c r="O3135" i="1"/>
  <c r="O1545" i="1"/>
  <c r="O4083" i="1"/>
  <c r="O747" i="1"/>
  <c r="O1385" i="1"/>
  <c r="O2260" i="1"/>
  <c r="O1223" i="1"/>
  <c r="O74" i="1"/>
  <c r="O107" i="1"/>
  <c r="O2108" i="1"/>
  <c r="O2868" i="1"/>
  <c r="O3459" i="1"/>
  <c r="O1071" i="1"/>
  <c r="O867" i="1"/>
  <c r="O762" i="1"/>
  <c r="O3838" i="1"/>
  <c r="O1675" i="1"/>
  <c r="O3351" i="1"/>
  <c r="O3451" i="1"/>
  <c r="O3616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579" i="1"/>
  <c r="O2183" i="1"/>
  <c r="O3787" i="1"/>
  <c r="O2168" i="1"/>
  <c r="O840" i="1"/>
  <c r="O3779" i="1"/>
  <c r="O404" i="1"/>
  <c r="O1652" i="1"/>
  <c r="O3360" i="1"/>
  <c r="O1671" i="1"/>
  <c r="O822" i="1"/>
  <c r="O1216" i="1"/>
  <c r="O853" i="1"/>
  <c r="O3441" i="1"/>
  <c r="O3151" i="1"/>
  <c r="O3390" i="1"/>
  <c r="O3495" i="1"/>
  <c r="O3221" i="1"/>
  <c r="O1359" i="1"/>
  <c r="O1637" i="1"/>
  <c r="O1844" i="1"/>
  <c r="O2220" i="1"/>
  <c r="O3173" i="1"/>
  <c r="O1933" i="1"/>
  <c r="O539" i="1"/>
  <c r="O1247" i="1"/>
  <c r="O2829" i="1"/>
  <c r="O2840" i="1"/>
  <c r="O3250" i="1"/>
  <c r="O68" i="1"/>
  <c r="O25" i="1"/>
  <c r="O837" i="1"/>
  <c r="O1248" i="1"/>
  <c r="O1629" i="1"/>
  <c r="O3769" i="1"/>
  <c r="O69" i="1"/>
  <c r="O2465" i="1"/>
  <c r="O3216" i="1"/>
  <c r="O1924" i="1"/>
  <c r="O2888" i="1"/>
  <c r="O1024" i="1"/>
  <c r="O3473" i="1"/>
  <c r="O2625" i="1"/>
  <c r="O65" i="1"/>
  <c r="O2103" i="1"/>
  <c r="O3381" i="1"/>
  <c r="O2886" i="1"/>
  <c r="O803" i="1"/>
  <c r="O2466" i="1"/>
  <c r="O3540" i="1"/>
  <c r="O1648" i="1"/>
  <c r="O3562" i="1"/>
  <c r="O3335" i="1"/>
  <c r="O2205" i="1"/>
  <c r="O3615" i="1"/>
  <c r="O1744" i="1"/>
  <c r="O3333" i="1"/>
  <c r="O3580" i="1"/>
  <c r="O50" i="1"/>
  <c r="O2828" i="1"/>
  <c r="O2109" i="1"/>
  <c r="O2794" i="1"/>
  <c r="O2557" i="1"/>
  <c r="O2294" i="1"/>
  <c r="O3620" i="1"/>
  <c r="O2470" i="1"/>
  <c r="O3310" i="1"/>
  <c r="O649" i="1"/>
  <c r="O17" i="1"/>
  <c r="O1891" i="1"/>
  <c r="O2113" i="1"/>
  <c r="O3140" i="1"/>
  <c r="O3402" i="1"/>
  <c r="O2854" i="1"/>
  <c r="O2877" i="1"/>
  <c r="O1827" i="1"/>
  <c r="O2536" i="1"/>
  <c r="O3289" i="1"/>
  <c r="O3469" i="1"/>
  <c r="O1300" i="1"/>
  <c r="O3504" i="1"/>
  <c r="O1246" i="1"/>
  <c r="O756" i="1"/>
  <c r="O3282" i="1"/>
  <c r="O2487" i="1"/>
  <c r="O3438" i="1"/>
  <c r="O3163" i="1"/>
  <c r="O3368" i="1"/>
  <c r="O1303" i="1"/>
  <c r="O3331" i="1"/>
  <c r="O537" i="1"/>
  <c r="O2790" i="1"/>
  <c r="O2793" i="1"/>
  <c r="O3561" i="1"/>
  <c r="O2921" i="1"/>
  <c r="O3660" i="1"/>
  <c r="O3375" i="1"/>
  <c r="O1843" i="1"/>
  <c r="O3784" i="1"/>
  <c r="O1287" i="1"/>
  <c r="O409" i="1"/>
  <c r="O3596" i="1"/>
  <c r="O42" i="1"/>
  <c r="O3422" i="1"/>
  <c r="O1263" i="1"/>
  <c r="O1858" i="1"/>
  <c r="O3612" i="1"/>
  <c r="O3662" i="1"/>
  <c r="O1286" i="1"/>
  <c r="O1828" i="1"/>
  <c r="O3260" i="1"/>
  <c r="O3377" i="1"/>
  <c r="O3521" i="1"/>
  <c r="O1653" i="1"/>
  <c r="O2121" i="1"/>
  <c r="O3423" i="1"/>
  <c r="O3610" i="1"/>
  <c r="O1673" i="1"/>
  <c r="O1636" i="1"/>
  <c r="O3536" i="1"/>
  <c r="O2112" i="1"/>
  <c r="O750" i="1"/>
  <c r="O3276" i="1"/>
  <c r="O3777" i="1"/>
  <c r="O22" i="1"/>
  <c r="O535" i="1"/>
  <c r="O2912" i="1"/>
  <c r="O1605" i="1"/>
  <c r="O43" i="1"/>
  <c r="O46" i="1"/>
  <c r="O2209" i="1"/>
  <c r="O2475" i="1"/>
  <c r="O2482" i="1"/>
  <c r="O3288" i="1"/>
  <c r="O3306" i="1"/>
  <c r="O3334" i="1"/>
  <c r="O3348" i="1"/>
  <c r="O3530" i="1"/>
  <c r="O3772" i="1"/>
  <c r="O1587" i="1"/>
  <c r="O879" i="1"/>
  <c r="O1706" i="1"/>
  <c r="O4096" i="1"/>
  <c r="O3960" i="1"/>
  <c r="O3987" i="1"/>
  <c r="O4077" i="1"/>
  <c r="O4030" i="1"/>
  <c r="O687" i="1"/>
  <c r="O3890" i="1"/>
  <c r="O3819" i="1"/>
  <c r="O4066" i="1"/>
  <c r="O2755" i="1"/>
  <c r="O3835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3701" i="1"/>
  <c r="O3889" i="1"/>
  <c r="O4015" i="1"/>
  <c r="O3203" i="1"/>
  <c r="O1094" i="1"/>
  <c r="O373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3689" i="1"/>
  <c r="O3918" i="1"/>
  <c r="O2752" i="1"/>
  <c r="O2309" i="1"/>
  <c r="O3512" i="1"/>
  <c r="O4011" i="1"/>
  <c r="O722" i="1"/>
  <c r="O2892" i="1"/>
  <c r="O1788" i="1"/>
  <c r="O1580" i="1"/>
  <c r="O3818" i="1"/>
  <c r="O2185" i="1"/>
  <c r="O3231" i="1"/>
  <c r="O2864" i="1"/>
  <c r="O2929" i="1"/>
  <c r="O73" i="1"/>
  <c r="O3186" i="1"/>
  <c r="O3380" i="1"/>
  <c r="O832" i="1"/>
  <c r="O3153" i="1"/>
  <c r="O3158" i="1"/>
  <c r="O1641" i="1"/>
  <c r="O3813" i="1"/>
  <c r="O3258" i="1"/>
  <c r="O3286" i="1"/>
  <c r="O3032" i="1"/>
  <c r="O2605" i="1"/>
  <c r="O3957" i="1"/>
  <c r="O1711" i="1"/>
  <c r="O1456" i="1"/>
  <c r="O1582" i="1"/>
  <c r="O1674" i="1"/>
  <c r="O1294" i="1"/>
  <c r="O791" i="1"/>
  <c r="O3320" i="1"/>
  <c r="O3969" i="1"/>
  <c r="O1342" i="1"/>
  <c r="O3401" i="1"/>
  <c r="O3431" i="1"/>
  <c r="O3388" i="1"/>
  <c r="O3992" i="1"/>
  <c r="O1481" i="1"/>
  <c r="O826" i="1"/>
  <c r="O3497" i="1"/>
  <c r="O2980" i="1"/>
  <c r="O4093" i="1"/>
  <c r="O3898" i="1"/>
  <c r="O1987" i="1"/>
  <c r="O2010" i="1"/>
  <c r="O2551" i="1"/>
  <c r="O3400" i="1"/>
  <c r="O1022" i="1"/>
  <c r="O1346" i="1"/>
  <c r="O2268" i="1"/>
  <c r="O110" i="1"/>
  <c r="O833" i="1"/>
  <c r="O2117" i="1"/>
  <c r="O1928" i="1"/>
  <c r="O2022" i="1"/>
  <c r="O1376" i="1"/>
  <c r="O2458" i="1"/>
  <c r="O3189" i="1"/>
  <c r="O3537" i="1"/>
  <c r="O1362" i="1"/>
  <c r="O2894" i="1"/>
  <c r="O3506" i="1"/>
  <c r="O1831" i="1"/>
  <c r="O815" i="1"/>
  <c r="O3012" i="1"/>
  <c r="O2555" i="1"/>
  <c r="O802" i="1"/>
  <c r="O785" i="1"/>
  <c r="O1040" i="1"/>
  <c r="O3179" i="1"/>
  <c r="O1657" i="1"/>
  <c r="O3383" i="1"/>
  <c r="O3617" i="1"/>
  <c r="O819" i="1"/>
  <c r="O1923" i="1"/>
  <c r="O2875" i="1"/>
  <c r="O1621" i="1"/>
  <c r="O2939" i="1"/>
  <c r="O2206" i="1"/>
  <c r="O2624" i="1"/>
  <c r="O3154" i="1"/>
  <c r="O3044" i="1"/>
  <c r="O3382" i="1"/>
  <c r="O2497" i="1"/>
  <c r="O1472" i="1"/>
  <c r="O1291" i="1"/>
  <c r="O3474" i="1"/>
  <c r="O3613" i="1"/>
  <c r="O3589" i="1"/>
  <c r="O1475" i="1"/>
  <c r="O3573" i="1"/>
  <c r="O3619" i="1"/>
  <c r="O1265" i="1"/>
  <c r="O1680" i="1"/>
  <c r="O1611" i="1"/>
  <c r="O3273" i="1"/>
  <c r="O98" i="1"/>
  <c r="O528" i="1"/>
  <c r="O652" i="1"/>
  <c r="O1508" i="1"/>
  <c r="O3605" i="1"/>
  <c r="O2084" i="1"/>
  <c r="O3134" i="1"/>
  <c r="O2669" i="1"/>
  <c r="O1927" i="1"/>
  <c r="O3421" i="1"/>
  <c r="O3249" i="1"/>
  <c r="O2847" i="1"/>
  <c r="O1288" i="1"/>
  <c r="O2816" i="1"/>
  <c r="O2291" i="1"/>
  <c r="O740" i="1"/>
  <c r="O3233" i="1"/>
  <c r="O101" i="1"/>
  <c r="O3296" i="1"/>
  <c r="O1620" i="1"/>
  <c r="O812" i="1"/>
  <c r="O3446" i="1"/>
  <c r="O3299" i="1"/>
  <c r="O2292" i="1"/>
  <c r="O3291" i="1"/>
  <c r="O1372" i="1"/>
  <c r="O2089" i="1"/>
  <c r="O2095" i="1"/>
  <c r="O3293" i="1"/>
  <c r="O3760" i="1"/>
  <c r="O3454" i="1"/>
  <c r="O3227" i="1"/>
  <c r="O1846" i="1"/>
  <c r="O3259" i="1"/>
  <c r="O3414" i="1"/>
  <c r="O2496" i="1"/>
  <c r="O255" i="1"/>
  <c r="O19" i="1"/>
  <c r="O3404" i="1"/>
  <c r="O3541" i="1"/>
  <c r="O3584" i="1"/>
  <c r="O1604" i="1"/>
  <c r="O2288" i="1"/>
  <c r="O2489" i="1"/>
  <c r="O3481" i="1"/>
  <c r="O3033" i="1"/>
  <c r="O3330" i="1"/>
  <c r="O3396" i="1"/>
  <c r="O3484" i="1"/>
  <c r="O3766" i="1"/>
  <c r="O3908" i="1"/>
  <c r="O4058" i="1"/>
  <c r="O1558" i="1"/>
  <c r="O3809" i="1"/>
  <c r="O3829" i="1"/>
  <c r="O884" i="1"/>
  <c r="O3833" i="1"/>
  <c r="O3907" i="1"/>
  <c r="O4020" i="1"/>
  <c r="O3986" i="1"/>
  <c r="O2599" i="1"/>
  <c r="O3746" i="1"/>
  <c r="O186" i="1"/>
  <c r="O516" i="1"/>
  <c r="O774" i="1"/>
  <c r="O3673" i="1"/>
  <c r="O156" i="1"/>
  <c r="O3873" i="1"/>
  <c r="O3990" i="1"/>
  <c r="O2593" i="1"/>
  <c r="O1055" i="1"/>
  <c r="O2643" i="1"/>
  <c r="O2759" i="1"/>
  <c r="O3123" i="1"/>
  <c r="O3831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3684" i="1"/>
  <c r="O3828" i="1"/>
  <c r="O3793" i="1"/>
  <c r="O3905" i="1"/>
  <c r="O857" i="1"/>
  <c r="O744" i="1"/>
  <c r="O417" i="1"/>
  <c r="O3964" i="1"/>
  <c r="O938" i="1"/>
  <c r="O3425" i="1"/>
  <c r="O2045" i="1"/>
  <c r="O3001" i="1"/>
  <c r="O1035" i="1"/>
  <c r="O3593" i="1"/>
  <c r="O112" i="1"/>
  <c r="O81" i="1"/>
  <c r="O1379" i="1"/>
  <c r="O830" i="1"/>
  <c r="O105" i="1"/>
  <c r="O1853" i="1"/>
  <c r="O3978" i="1"/>
  <c r="O28" i="1"/>
  <c r="O2560" i="1"/>
  <c r="O3764" i="1"/>
  <c r="O2783" i="1"/>
  <c r="O2865" i="1"/>
  <c r="O3516" i="1"/>
  <c r="O1730" i="1"/>
  <c r="O4000" i="1"/>
  <c r="O4071" i="1"/>
  <c r="O4004" i="1"/>
  <c r="O3665" i="1"/>
  <c r="O2191" i="1"/>
  <c r="O1754" i="1"/>
  <c r="O1509" i="1"/>
  <c r="O66" i="1"/>
  <c r="O2316" i="1"/>
  <c r="O2119" i="1"/>
  <c r="O860" i="1"/>
  <c r="O3342" i="1"/>
  <c r="O531" i="1"/>
  <c r="O1356" i="1"/>
  <c r="O3785" i="1"/>
  <c r="O87" i="1"/>
  <c r="O2297" i="1"/>
  <c r="O2963" i="1"/>
  <c r="O2896" i="1"/>
  <c r="O3656" i="1"/>
  <c r="O789" i="1"/>
  <c r="O2471" i="1"/>
  <c r="O1743" i="1"/>
  <c r="O3444" i="1"/>
  <c r="O3655" i="1"/>
  <c r="O2922" i="1"/>
  <c r="O3302" i="1"/>
  <c r="O1888" i="1"/>
  <c r="O1610" i="1"/>
  <c r="O859" i="1"/>
  <c r="O1644" i="1"/>
  <c r="O3549" i="1"/>
  <c r="O2957" i="1"/>
  <c r="O4003" i="1"/>
  <c r="O182" i="1"/>
  <c r="O3961" i="1"/>
  <c r="O2405" i="1"/>
  <c r="O1493" i="1"/>
  <c r="O1821" i="1"/>
  <c r="O133" i="1"/>
  <c r="O712" i="1"/>
  <c r="O1586" i="1"/>
  <c r="O1591" i="1"/>
  <c r="O3685" i="1"/>
  <c r="O3839" i="1"/>
  <c r="O3944" i="1"/>
  <c r="O530" i="1"/>
  <c r="O2514" i="1"/>
  <c r="O175" i="1"/>
  <c r="O2741" i="1"/>
  <c r="O848" i="1"/>
  <c r="O1656" i="1"/>
  <c r="O2485" i="1"/>
  <c r="O3499" i="1"/>
  <c r="O2208" i="1"/>
  <c r="O3449" i="1"/>
  <c r="O3771" i="1"/>
  <c r="O2126" i="1"/>
  <c r="O1061" i="1"/>
  <c r="O1089" i="1"/>
  <c r="O2634" i="1"/>
  <c r="O3586" i="1"/>
  <c r="O3220" i="1"/>
  <c r="O466" i="1"/>
  <c r="O2261" i="1"/>
  <c r="O2274" i="1"/>
  <c r="O2230" i="1"/>
  <c r="O2243" i="1"/>
  <c r="O2263" i="1"/>
  <c r="O2082" i="1"/>
  <c r="O316" i="1"/>
  <c r="O308" i="1"/>
  <c r="O3485" i="1"/>
  <c r="O111" i="1"/>
  <c r="O1285" i="1"/>
  <c r="O1841" i="1"/>
  <c r="O790" i="1"/>
  <c r="O2621" i="1"/>
  <c r="O2638" i="1"/>
  <c r="O2837" i="1"/>
  <c r="O3590" i="1"/>
  <c r="O3346" i="1"/>
  <c r="O2670" i="1"/>
  <c r="O37" i="1"/>
  <c r="O2851" i="1"/>
  <c r="O3513" i="1"/>
  <c r="O2181" i="1"/>
  <c r="O2967" i="1"/>
  <c r="O2281" i="1"/>
  <c r="O3252" i="1"/>
  <c r="O3355" i="1"/>
  <c r="O3773" i="1"/>
  <c r="O268" i="1"/>
  <c r="O1900" i="1"/>
  <c r="O3552" i="1"/>
  <c r="O1677" i="1"/>
  <c r="O2104" i="1"/>
  <c r="O1886" i="1"/>
  <c r="O2120" i="1"/>
  <c r="O1355" i="1"/>
  <c r="O2802" i="1"/>
  <c r="O3753" i="1"/>
  <c r="O2968" i="1"/>
  <c r="O412" i="1"/>
  <c r="O2938" i="1"/>
  <c r="O3434" i="1"/>
  <c r="O3393" i="1"/>
  <c r="O816" i="1"/>
  <c r="O3034" i="1"/>
  <c r="O1932" i="1"/>
  <c r="O3575" i="1"/>
  <c r="O3226" i="1"/>
  <c r="O2844" i="1"/>
  <c r="O418" i="1"/>
  <c r="O2784" i="1"/>
  <c r="O2789" i="1"/>
  <c r="O2469" i="1"/>
  <c r="O1626" i="1"/>
  <c r="O1682" i="1"/>
  <c r="O3232" i="1"/>
  <c r="O2806" i="1"/>
  <c r="O3786" i="1"/>
  <c r="O1760" i="1"/>
  <c r="O1896" i="1"/>
  <c r="O2785" i="1"/>
  <c r="O1622" i="1"/>
  <c r="O3522" i="1"/>
  <c r="O3338" i="1"/>
  <c r="O3564" i="1"/>
  <c r="O3471" i="1"/>
  <c r="O95" i="1"/>
  <c r="O3501" i="1"/>
  <c r="O2539" i="1"/>
  <c r="O1364" i="1"/>
  <c r="O3470" i="1"/>
  <c r="O3592" i="1"/>
  <c r="O3349" i="1"/>
  <c r="O1665" i="1"/>
  <c r="O3350" i="1"/>
  <c r="O3210" i="1"/>
  <c r="O3622" i="1"/>
  <c r="O3403" i="1"/>
  <c r="O2500" i="1"/>
  <c r="O1640" i="1"/>
  <c r="O3271" i="1"/>
  <c r="O312" i="1"/>
  <c r="O782" i="1"/>
  <c r="O813" i="1"/>
  <c r="O3275" i="1"/>
  <c r="O3462" i="1"/>
  <c r="O3551" i="1"/>
  <c r="O2472" i="1"/>
  <c r="O1833" i="1"/>
  <c r="O1672" i="1"/>
  <c r="O786" i="1"/>
  <c r="O1039" i="1"/>
  <c r="O3452" i="1"/>
  <c r="O2210" i="1"/>
  <c r="O1615" i="1"/>
  <c r="O2221" i="1"/>
  <c r="O1213" i="1"/>
  <c r="O2299" i="1"/>
  <c r="O3040" i="1"/>
  <c r="O3467" i="1"/>
  <c r="O2995" i="1"/>
  <c r="O1840" i="1"/>
  <c r="O2290" i="1"/>
  <c r="O2484" i="1"/>
  <c r="O3525" i="1"/>
  <c r="O3618" i="1"/>
  <c r="O392" i="1"/>
  <c r="O1847" i="1"/>
  <c r="O2174" i="1"/>
  <c r="O2823" i="1"/>
  <c r="O2930" i="1"/>
  <c r="O2990" i="1"/>
  <c r="O2901" i="1"/>
  <c r="O3407" i="1"/>
  <c r="O3415" i="1"/>
  <c r="O3611" i="1"/>
  <c r="O887" i="1"/>
  <c r="O3817" i="1"/>
  <c r="O3696" i="1"/>
  <c r="O236" i="1"/>
  <c r="O3976" i="1"/>
  <c r="O1548" i="1"/>
  <c r="O241" i="1"/>
  <c r="O3205" i="1"/>
  <c r="O3670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825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368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3700" i="1"/>
  <c r="O3894" i="1"/>
  <c r="O385" i="1"/>
  <c r="O1885" i="1"/>
  <c r="O3361" i="1"/>
  <c r="O3435" i="1"/>
  <c r="O2636" i="1"/>
  <c r="O1244" i="1"/>
  <c r="O2525" i="1"/>
  <c r="O3028" i="1"/>
  <c r="O1901" i="1"/>
  <c r="O3468" i="1"/>
  <c r="O2559" i="1"/>
  <c r="O1208" i="1"/>
  <c r="O3483" i="1"/>
  <c r="O1842" i="1"/>
  <c r="O3413" i="1"/>
  <c r="O75" i="1"/>
  <c r="O932" i="1"/>
  <c r="O1448" i="1"/>
  <c r="O3609" i="1"/>
  <c r="O21" i="1"/>
  <c r="O1298" i="1"/>
  <c r="O2295" i="1"/>
  <c r="O2839" i="1"/>
  <c r="O3984" i="1"/>
  <c r="O3827" i="1"/>
  <c r="O949" i="1"/>
  <c r="O2630" i="1"/>
  <c r="O3217" i="1"/>
  <c r="O825" i="1"/>
  <c r="O3352" i="1"/>
  <c r="O2836" i="1"/>
  <c r="O3599" i="1"/>
  <c r="O783" i="1"/>
  <c r="O648" i="1"/>
  <c r="O2106" i="1"/>
  <c r="O3559" i="1"/>
  <c r="O1613" i="1"/>
  <c r="O2671" i="1"/>
  <c r="O2798" i="1"/>
  <c r="O3659" i="1"/>
  <c r="O2561" i="1"/>
  <c r="O3547" i="1"/>
  <c r="O3166" i="1"/>
  <c r="O1855" i="1"/>
  <c r="O2302" i="1"/>
  <c r="O3230" i="1"/>
  <c r="O1949" i="1"/>
  <c r="O3511" i="1"/>
  <c r="O3893" i="1"/>
  <c r="O474" i="1"/>
  <c r="O4026" i="1"/>
  <c r="O2771" i="1"/>
  <c r="O1600" i="1"/>
  <c r="O611" i="1"/>
  <c r="O3671" i="1"/>
  <c r="O3455" i="1"/>
  <c r="O2723" i="1"/>
  <c r="O2737" i="1"/>
  <c r="O83" i="1"/>
  <c r="O2284" i="1"/>
  <c r="O2479" i="1"/>
  <c r="O2881" i="1"/>
  <c r="O2207" i="1"/>
  <c r="O3567" i="1"/>
  <c r="O1862" i="1"/>
  <c r="O2860" i="1"/>
  <c r="O1396" i="1"/>
  <c r="O2193" i="1"/>
  <c r="O3270" i="1"/>
  <c r="O2085" i="1"/>
  <c r="O2933" i="1"/>
  <c r="O3532" i="1"/>
  <c r="O1625" i="1"/>
  <c r="O454" i="1"/>
  <c r="O3118" i="1"/>
  <c r="O901" i="1"/>
  <c r="O3724" i="1"/>
  <c r="O1552" i="1"/>
  <c r="O3910" i="1"/>
  <c r="O3924" i="1"/>
  <c r="O1560" i="1"/>
  <c r="O1075" i="1"/>
  <c r="O3743" i="1"/>
  <c r="O560" i="1"/>
  <c r="O1557" i="1"/>
  <c r="O2558" i="1"/>
  <c r="O3520" i="1"/>
  <c r="O3591" i="1"/>
  <c r="O2177" i="1"/>
  <c r="O2467" i="1"/>
  <c r="O3494" i="1"/>
  <c r="O3246" i="1"/>
  <c r="O3323" i="1"/>
  <c r="O758" i="1"/>
  <c r="O1825" i="1"/>
  <c r="O2797" i="1"/>
  <c r="O2544" i="1"/>
  <c r="O3025" i="1"/>
  <c r="O3178" i="1"/>
  <c r="O3357" i="1"/>
  <c r="O784" i="1"/>
  <c r="O3832" i="1"/>
  <c r="O4039" i="1"/>
  <c r="O1550" i="1"/>
  <c r="O3644" i="1"/>
  <c r="O3679" i="1"/>
  <c r="O4078" i="1"/>
  <c r="O3977" i="1"/>
  <c r="O3440" i="1"/>
  <c r="O1916" i="1"/>
  <c r="O1361" i="1"/>
  <c r="O2277" i="1"/>
  <c r="O1942" i="1"/>
  <c r="O1266" i="1"/>
  <c r="O2826" i="1"/>
  <c r="O3354" i="1"/>
  <c r="O203" i="1"/>
  <c r="O1044" i="1"/>
  <c r="O3548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480" i="1"/>
  <c r="O70" i="1"/>
  <c r="O2494" i="1"/>
  <c r="O3442" i="1"/>
  <c r="O3629" i="1"/>
  <c r="O3177" i="1"/>
  <c r="O2502" i="1"/>
  <c r="O3052" i="1"/>
  <c r="O1929" i="1"/>
  <c r="O2076" i="1"/>
  <c r="O2098" i="1"/>
  <c r="O388" i="1"/>
  <c r="O52" i="1"/>
  <c r="O3697" i="1"/>
  <c r="O4046" i="1"/>
  <c r="O4022" i="1"/>
  <c r="O3821" i="1"/>
  <c r="O1080" i="1"/>
  <c r="O3797" i="1"/>
  <c r="O132" i="1"/>
  <c r="O4103" i="1"/>
  <c r="O4014" i="1"/>
  <c r="O2217" i="1"/>
  <c r="O745" i="1"/>
  <c r="O3297" i="1"/>
  <c r="O3757" i="1"/>
  <c r="O3281" i="1"/>
  <c r="O3510" i="1"/>
  <c r="O912" i="1"/>
  <c r="O3686" i="1"/>
  <c r="O463" i="1"/>
  <c r="O1086" i="1"/>
  <c r="O2775" i="1"/>
  <c r="O4063" i="1"/>
  <c r="O1590" i="1"/>
  <c r="O617" i="1"/>
  <c r="O467" i="1"/>
  <c r="O2619" i="1"/>
  <c r="O2603" i="1"/>
  <c r="O2256" i="1"/>
  <c r="O3256" i="1"/>
  <c r="O2005" i="1"/>
  <c r="O3601" i="1"/>
  <c r="O3294" i="1"/>
  <c r="O3269" i="1"/>
  <c r="O3265" i="1"/>
  <c r="O3374" i="1"/>
  <c r="O3039" i="1"/>
  <c r="O3311" i="1"/>
  <c r="O3502" i="1"/>
  <c r="O3363" i="1"/>
  <c r="O3298" i="1"/>
  <c r="O787" i="1"/>
  <c r="O2639" i="1"/>
  <c r="O2224" i="1"/>
  <c r="O3394" i="1"/>
  <c r="O3353" i="1"/>
  <c r="O2211" i="1"/>
  <c r="O3049" i="1"/>
  <c r="O1391" i="1"/>
  <c r="O3364" i="1"/>
  <c r="O411" i="1"/>
  <c r="O1894" i="1"/>
  <c r="O1192" i="1"/>
  <c r="O2803" i="1"/>
  <c r="O3172" i="1"/>
  <c r="O3432" i="1"/>
  <c r="O3248" i="1"/>
  <c r="O3316" i="1"/>
  <c r="O1041" i="1"/>
  <c r="O2473" i="1"/>
  <c r="O3672" i="1"/>
  <c r="O72" i="1"/>
  <c r="O3490" i="1"/>
  <c r="O3362" i="1"/>
  <c r="O3436" i="1"/>
  <c r="O11" i="1"/>
  <c r="O1374" i="1"/>
  <c r="O3312" i="1"/>
  <c r="O1296" i="1"/>
  <c r="O3307" i="1"/>
  <c r="O2492" i="1"/>
  <c r="O3583" i="1"/>
  <c r="O106" i="1"/>
  <c r="O377" i="1"/>
  <c r="O3174" i="1"/>
  <c r="O3594" i="1"/>
  <c r="O3754" i="1"/>
  <c r="O76" i="1"/>
  <c r="O1661" i="1"/>
  <c r="O1393" i="1"/>
  <c r="O1614" i="1"/>
  <c r="O3417" i="1"/>
  <c r="O2897" i="1"/>
  <c r="O3669" i="1"/>
  <c r="O3222" i="1"/>
  <c r="O3224" i="1"/>
  <c r="O3654" i="1"/>
  <c r="O3428" i="1"/>
  <c r="O3466" i="1"/>
  <c r="O4" i="1"/>
  <c r="O3751" i="1"/>
  <c r="O831" i="1"/>
  <c r="O1837" i="1"/>
  <c r="O3534" i="1"/>
  <c r="O1639" i="1"/>
  <c r="O2493" i="1"/>
  <c r="O541" i="1"/>
  <c r="O92" i="1"/>
  <c r="O3652" i="1"/>
  <c r="O86" i="1"/>
  <c r="O141" i="1"/>
  <c r="O2924" i="1"/>
  <c r="O3002" i="1"/>
  <c r="O3295" i="1"/>
  <c r="O3475" i="1"/>
  <c r="O3482" i="1"/>
  <c r="O3533" i="1"/>
  <c r="O3763" i="1"/>
  <c r="O776" i="1"/>
  <c r="O4041" i="1"/>
  <c r="O2757" i="1"/>
  <c r="O3677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3737" i="1"/>
  <c r="O1544" i="1"/>
  <c r="O3860" i="1"/>
  <c r="O1917" i="1"/>
  <c r="O546" i="1"/>
  <c r="O369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228" i="1"/>
  <c r="O2807" i="1"/>
  <c r="O821" i="1"/>
  <c r="O2450" i="1"/>
  <c r="O99" i="1"/>
  <c r="O2319" i="1"/>
  <c r="O3397" i="1"/>
  <c r="O1108" i="1"/>
  <c r="O3989" i="1"/>
  <c r="O3727" i="1"/>
  <c r="O443" i="1"/>
  <c r="O583" i="1"/>
  <c r="O620" i="1"/>
  <c r="O2172" i="1"/>
  <c r="O3424" i="1"/>
  <c r="O1402" i="1"/>
  <c r="O3212" i="1"/>
  <c r="O820" i="1"/>
  <c r="O3461" i="1"/>
  <c r="O1834" i="1"/>
  <c r="O3308" i="1"/>
  <c r="O97" i="1"/>
  <c r="O24" i="1"/>
  <c r="O1687" i="1"/>
  <c r="O3569" i="1"/>
  <c r="O3789" i="1"/>
  <c r="O2640" i="1"/>
  <c r="O3576" i="1"/>
  <c r="O3465" i="1"/>
  <c r="O2996" i="1"/>
  <c r="O2301" i="1"/>
  <c r="O3347" i="1"/>
  <c r="O2488" i="1"/>
  <c r="O3535" i="1"/>
  <c r="O2283" i="1"/>
  <c r="O2457" i="1"/>
  <c r="O3138" i="1"/>
  <c r="O2641" i="1"/>
  <c r="O78" i="1"/>
  <c r="O3623" i="1"/>
  <c r="O3587" i="1"/>
  <c r="O2481" i="1"/>
  <c r="O3356" i="1"/>
  <c r="O3608" i="1"/>
  <c r="O374" i="1"/>
  <c r="O1347" i="1"/>
  <c r="O3013" i="1"/>
  <c r="O3443" i="1"/>
  <c r="O3378" i="1"/>
  <c r="O2218" i="1"/>
  <c r="O3379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614" i="1"/>
  <c r="O1289" i="1"/>
  <c r="O2817" i="1"/>
  <c r="O759" i="1"/>
  <c r="O3621" i="1"/>
  <c r="O858" i="1"/>
  <c r="O3365" i="1"/>
  <c r="O3508" i="1"/>
  <c r="O2545" i="1"/>
  <c r="O3373" i="1"/>
  <c r="O3326" i="1"/>
  <c r="O3300" i="1"/>
  <c r="O3627" i="1"/>
  <c r="O96" i="1"/>
  <c r="O3448" i="1"/>
  <c r="O3239" i="1"/>
  <c r="O3345" i="1"/>
  <c r="O3543" i="1"/>
  <c r="O2325" i="1"/>
  <c r="O3703" i="1"/>
  <c r="O4013" i="1"/>
  <c r="O2156" i="1"/>
  <c r="O609" i="1"/>
  <c r="O4080" i="1"/>
  <c r="O3546" i="1"/>
  <c r="O3553" i="1"/>
  <c r="O2267" i="1"/>
  <c r="O3602" i="1"/>
  <c r="O3658" i="1"/>
  <c r="O3274" i="1"/>
  <c r="O2822" i="1"/>
  <c r="O85" i="1"/>
  <c r="O3491" i="1"/>
  <c r="O1365" i="1"/>
  <c r="O3318" i="1"/>
  <c r="O3190" i="1"/>
  <c r="O3997" i="1"/>
  <c r="O1093" i="1"/>
  <c r="O3728" i="1"/>
  <c r="O227" i="1"/>
  <c r="O2363" i="1"/>
  <c r="O3674" i="1"/>
  <c r="O1064" i="1"/>
  <c r="O3124" i="1"/>
  <c r="O2171" i="1"/>
  <c r="O2627" i="1"/>
  <c r="O2629" i="1"/>
  <c r="O3439" i="1"/>
  <c r="O3332" i="1"/>
  <c r="O2169" i="1"/>
  <c r="O3830" i="1"/>
  <c r="O3927" i="1"/>
  <c r="O4084" i="1"/>
  <c r="O2366" i="1"/>
  <c r="O1925" i="1"/>
  <c r="O2203" i="1"/>
  <c r="O1422" i="1"/>
  <c r="O3175" i="1"/>
  <c r="O2236" i="1"/>
  <c r="O1764" i="1"/>
  <c r="O1194" i="1"/>
  <c r="O3653" i="1"/>
  <c r="O3411" i="1"/>
  <c r="O1763" i="1"/>
  <c r="O2923" i="1"/>
  <c r="O2825" i="1"/>
  <c r="O3479" i="1"/>
  <c r="O3840" i="1"/>
  <c r="O2150" i="1"/>
  <c r="O1073" i="1"/>
  <c r="O1662" i="1"/>
  <c r="O2858" i="1"/>
  <c r="O642" i="1"/>
  <c r="O1879" i="1"/>
  <c r="O80" i="1"/>
  <c r="O2796" i="1"/>
  <c r="O3558" i="1"/>
  <c r="O1043" i="1"/>
  <c r="O734" i="1"/>
  <c r="O1382" i="1"/>
  <c r="O1757" i="1"/>
  <c r="O2538" i="1"/>
  <c r="O1594" i="1"/>
  <c r="O1549" i="1"/>
  <c r="O33" i="1"/>
  <c r="O1255" i="1"/>
  <c r="O3503" i="1"/>
  <c r="O849" i="1"/>
  <c r="O2215" i="1"/>
  <c r="O2701" i="1"/>
  <c r="O2736" i="1"/>
  <c r="O2245" i="1"/>
  <c r="O3663" i="1"/>
  <c r="O124" i="1"/>
</calcChain>
</file>

<file path=xl/sharedStrings.xml><?xml version="1.0" encoding="utf-8"?>
<sst xmlns="http://schemas.openxmlformats.org/spreadsheetml/2006/main" count="33042" uniqueCount="8422">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</sst>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4018261659600241"/>
          <c:y val="4.92753623188405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BB-B144-84A3-1A72178F57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BB-B144-84A3-1A72178F57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CBB-B144-84A3-1A72178F57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CBB-B144-84A3-1A72178F5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0259327"/>
        <c:axId val="670164319"/>
      </c:barChart>
      <c:catAx>
        <c:axId val="67025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64319"/>
        <c:crosses val="autoZero"/>
        <c:auto val="1"/>
        <c:lblAlgn val="ctr"/>
        <c:lblOffset val="100"/>
        <c:noMultiLvlLbl val="0"/>
      </c:catAx>
      <c:valAx>
        <c:axId val="67016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25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2-B248-9D64-E0D704D8B5A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4D2-B248-9D64-E0D704D8B5A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D2-B248-9D64-E0D704D8B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2202271"/>
        <c:axId val="722203903"/>
      </c:barChart>
      <c:catAx>
        <c:axId val="72220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203903"/>
        <c:crosses val="autoZero"/>
        <c:auto val="1"/>
        <c:lblAlgn val="ctr"/>
        <c:lblOffset val="100"/>
        <c:noMultiLvlLbl val="0"/>
      </c:catAx>
      <c:valAx>
        <c:axId val="72220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20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ED-5C47-AFCC-1956F1A606CF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FED-5C47-AFCC-1956F1A606CF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FED-5C47-AFCC-1956F1A606CF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FED-5C47-AFCC-1956F1A60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84367"/>
        <c:axId val="744585999"/>
      </c:lineChart>
      <c:catAx>
        <c:axId val="74458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85999"/>
        <c:crosses val="autoZero"/>
        <c:auto val="1"/>
        <c:lblAlgn val="ctr"/>
        <c:lblOffset val="100"/>
        <c:noMultiLvlLbl val="0"/>
      </c:catAx>
      <c:valAx>
        <c:axId val="74458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8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vs Launch Date</a:t>
            </a:r>
          </a:p>
        </c:rich>
      </c:tx>
      <c:layout>
        <c:manualLayout>
          <c:xMode val="edge"/>
          <c:yMode val="edge"/>
          <c:x val="0.46562260340134065"/>
          <c:y val="7.756232686980608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6-0A42-9E7E-32F2E9503F4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56-0A42-9E7E-32F2E9503F4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56-0A42-9E7E-32F2E9503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522031"/>
        <c:axId val="327506431"/>
      </c:lineChart>
      <c:catAx>
        <c:axId val="32752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06431"/>
        <c:crosses val="autoZero"/>
        <c:auto val="1"/>
        <c:lblAlgn val="ctr"/>
        <c:lblOffset val="100"/>
        <c:noMultiLvlLbl val="0"/>
      </c:catAx>
      <c:valAx>
        <c:axId val="32750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2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layout>
        <c:manualLayout>
          <c:xMode val="edge"/>
          <c:yMode val="edge"/>
          <c:x val="0.39471550463320249"/>
          <c:y val="6.8421052631578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0.64687499999999998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7-654E-8E26-4B48B298E07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0.35312500000000002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A7-654E-8E26-4B48B298E07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A7-654E-8E26-4B48B298E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0959215"/>
        <c:axId val="721758863"/>
      </c:lineChart>
      <c:catAx>
        <c:axId val="33095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758863"/>
        <c:crosses val="autoZero"/>
        <c:auto val="1"/>
        <c:lblAlgn val="ctr"/>
        <c:lblOffset val="100"/>
        <c:noMultiLvlLbl val="0"/>
      </c:catAx>
      <c:valAx>
        <c:axId val="72175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5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0</xdr:rowOff>
    </xdr:from>
    <xdr:to>
      <xdr:col>15</xdr:col>
      <xdr:colOff>12700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BF36DF-516E-9F42-9D46-81CA63DB5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0</xdr:row>
      <xdr:rowOff>177800</xdr:rowOff>
    </xdr:from>
    <xdr:to>
      <xdr:col>15</xdr:col>
      <xdr:colOff>12700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1777E-ADB3-624A-B280-E0545C01F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4</xdr:row>
      <xdr:rowOff>114300</xdr:rowOff>
    </xdr:from>
    <xdr:to>
      <xdr:col>14</xdr:col>
      <xdr:colOff>317500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3BC0E-D3D5-8248-8716-488B4C456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0</xdr:row>
      <xdr:rowOff>139700</xdr:rowOff>
    </xdr:from>
    <xdr:to>
      <xdr:col>14</xdr:col>
      <xdr:colOff>469900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78D631-891F-234B-993D-2C65330EA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615950</xdr:colOff>
      <xdr:row>1</xdr:row>
      <xdr:rowOff>101600</xdr:rowOff>
    </xdr:from>
    <xdr:to>
      <xdr:col>19</xdr:col>
      <xdr:colOff>800100</xdr:colOff>
      <xdr:row>26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87EB01F-45E2-8F4C-A1AB-780298E91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 deVidal" refreshedDate="44108.563439004633" createdVersion="6" refreshedVersion="6" minRefreshableVersion="3" recordCount="4114" xr:uid="{D9C3DA4E-969D-FE45-8E3E-C2B318C6DC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 deVidal" refreshedDate="44108.586769212961" createdVersion="6" refreshedVersion="6" minRefreshableVersion="3" recordCount="4114" xr:uid="{F3A97E77-7186-9C42-B5F8-6D50CE507D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 deVidal" refreshedDate="44108.744618055556" createdVersion="6" refreshedVersion="6" minRefreshableVersion="3" recordCount="4114" xr:uid="{B206F4F0-0528-0A4F-8050-F49429049AF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E9B4F-1361-C94D-A3E9-5C75A35D8777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C039B-8CF0-614C-90CB-5A04D8C96ABA}" name="PivotTable2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BFB6E-6A38-054F-A80D-846DFA8604A2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368CA-744B-E644-ABD0-B97859ABACCC}" name="PivotTable4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110" zoomScaleNormal="110" workbookViewId="0">
      <selection activeCell="W6" sqref="W6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12.1640625" bestFit="1" customWidth="1"/>
    <col min="8" max="8" width="8" bestFit="1" customWidth="1"/>
    <col min="9" max="10" width="11.1640625" bestFit="1" customWidth="1"/>
    <col min="11" max="11" width="8.33203125" customWidth="1"/>
    <col min="12" max="12" width="17.33203125" bestFit="1" customWidth="1"/>
    <col min="13" max="13" width="13" bestFit="1" customWidth="1"/>
    <col min="14" max="14" width="24" bestFit="1" customWidth="1"/>
    <col min="15" max="15" width="16.33203125" bestFit="1" customWidth="1"/>
    <col min="16" max="16" width="20" bestFit="1" customWidth="1"/>
    <col min="17" max="17" width="24" bestFit="1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6" t="s">
        <v>8371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 t="shared" ref="U2:U65" si="4"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si="4"/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si="9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si="14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si="24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si="29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si="34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2961</v>
      </c>
      <c r="B2843" s="3" t="s">
        <v>2961</v>
      </c>
      <c r="C2843" s="3" t="s">
        <v>7071</v>
      </c>
      <c r="D2843" s="6">
        <v>5000</v>
      </c>
      <c r="E2843" s="8">
        <v>5481</v>
      </c>
      <c r="F2843" t="s">
        <v>8218</v>
      </c>
      <c r="G2843" t="s">
        <v>8223</v>
      </c>
      <c r="H2843" t="s">
        <v>8245</v>
      </c>
      <c r="I2843">
        <v>1427342400</v>
      </c>
      <c r="J2843">
        <v>1424927159</v>
      </c>
      <c r="K2843" t="b">
        <v>0</v>
      </c>
      <c r="L2843">
        <v>108</v>
      </c>
      <c r="M2843" t="b">
        <v>1</v>
      </c>
      <c r="N2843" t="s">
        <v>8269</v>
      </c>
      <c r="O2843">
        <f t="shared" si="220"/>
        <v>110</v>
      </c>
      <c r="P2843">
        <f t="shared" si="221"/>
        <v>50.75</v>
      </c>
      <c r="Q2843" s="10" t="s">
        <v>8315</v>
      </c>
      <c r="R2843" t="s">
        <v>8316</v>
      </c>
      <c r="S2843" s="15">
        <f t="shared" si="222"/>
        <v>42061.212488425925</v>
      </c>
      <c r="T2843" s="15">
        <f t="shared" si="223"/>
        <v>42089.166666666672</v>
      </c>
      <c r="U2843">
        <f t="shared" si="224"/>
        <v>2015</v>
      </c>
    </row>
    <row r="2844" spans="1:21" ht="48" x14ac:dyDescent="0.2">
      <c r="A2844">
        <v>2962</v>
      </c>
      <c r="B2844" s="3" t="s">
        <v>2962</v>
      </c>
      <c r="C2844" s="3" t="s">
        <v>7072</v>
      </c>
      <c r="D2844" s="6">
        <v>1000</v>
      </c>
      <c r="E2844" s="8">
        <v>1218</v>
      </c>
      <c r="F2844" t="s">
        <v>8218</v>
      </c>
      <c r="G2844" t="s">
        <v>8223</v>
      </c>
      <c r="H2844" t="s">
        <v>8245</v>
      </c>
      <c r="I2844">
        <v>1425193140</v>
      </c>
      <c r="J2844">
        <v>1422769906</v>
      </c>
      <c r="K2844" t="b">
        <v>0</v>
      </c>
      <c r="L2844">
        <v>20</v>
      </c>
      <c r="M2844" t="b">
        <v>1</v>
      </c>
      <c r="N2844" t="s">
        <v>8269</v>
      </c>
      <c r="O2844">
        <f t="shared" si="220"/>
        <v>122</v>
      </c>
      <c r="P2844">
        <f t="shared" si="221"/>
        <v>60.9</v>
      </c>
      <c r="Q2844" s="10" t="s">
        <v>8315</v>
      </c>
      <c r="R2844" t="s">
        <v>8316</v>
      </c>
      <c r="S2844" s="15">
        <f t="shared" si="222"/>
        <v>42036.24428240741</v>
      </c>
      <c r="T2844" s="15">
        <f t="shared" si="223"/>
        <v>42064.290972222225</v>
      </c>
      <c r="U2844">
        <f t="shared" si="224"/>
        <v>2015</v>
      </c>
    </row>
    <row r="2845" spans="1:21" ht="64" x14ac:dyDescent="0.2">
      <c r="A2845">
        <v>2963</v>
      </c>
      <c r="B2845" s="3" t="s">
        <v>2963</v>
      </c>
      <c r="C2845" s="3" t="s">
        <v>7073</v>
      </c>
      <c r="D2845" s="6">
        <v>10000</v>
      </c>
      <c r="E2845" s="8">
        <v>10685</v>
      </c>
      <c r="F2845" t="s">
        <v>8218</v>
      </c>
      <c r="G2845" t="s">
        <v>8223</v>
      </c>
      <c r="H2845" t="s">
        <v>8245</v>
      </c>
      <c r="I2845">
        <v>1435835824</v>
      </c>
      <c r="J2845">
        <v>1433243824</v>
      </c>
      <c r="K2845" t="b">
        <v>0</v>
      </c>
      <c r="L2845">
        <v>98</v>
      </c>
      <c r="M2845" t="b">
        <v>1</v>
      </c>
      <c r="N2845" t="s">
        <v>8269</v>
      </c>
      <c r="O2845">
        <f t="shared" si="220"/>
        <v>107</v>
      </c>
      <c r="P2845">
        <f t="shared" si="221"/>
        <v>109.03</v>
      </c>
      <c r="Q2845" s="10" t="s">
        <v>8315</v>
      </c>
      <c r="R2845" t="s">
        <v>8316</v>
      </c>
      <c r="S2845" s="15">
        <f t="shared" si="222"/>
        <v>42157.470185185186</v>
      </c>
      <c r="T2845" s="15">
        <f t="shared" si="223"/>
        <v>42187.470185185186</v>
      </c>
      <c r="U2845">
        <f t="shared" si="224"/>
        <v>2015</v>
      </c>
    </row>
    <row r="2846" spans="1:21" ht="48" x14ac:dyDescent="0.2">
      <c r="A2846">
        <v>2964</v>
      </c>
      <c r="B2846" s="3" t="s">
        <v>2964</v>
      </c>
      <c r="C2846" s="3" t="s">
        <v>7074</v>
      </c>
      <c r="D2846" s="6">
        <v>5000</v>
      </c>
      <c r="E2846" s="8">
        <v>5035.6899999999996</v>
      </c>
      <c r="F2846" t="s">
        <v>8218</v>
      </c>
      <c r="G2846" t="s">
        <v>8223</v>
      </c>
      <c r="H2846" t="s">
        <v>8245</v>
      </c>
      <c r="I2846">
        <v>1407360720</v>
      </c>
      <c r="J2846">
        <v>1404769819</v>
      </c>
      <c r="K2846" t="b">
        <v>0</v>
      </c>
      <c r="L2846">
        <v>196</v>
      </c>
      <c r="M2846" t="b">
        <v>1</v>
      </c>
      <c r="N2846" t="s">
        <v>8269</v>
      </c>
      <c r="O2846">
        <f t="shared" si="220"/>
        <v>101</v>
      </c>
      <c r="P2846">
        <f t="shared" si="221"/>
        <v>25.69</v>
      </c>
      <c r="Q2846" s="10" t="s">
        <v>8315</v>
      </c>
      <c r="R2846" t="s">
        <v>8316</v>
      </c>
      <c r="S2846" s="15">
        <f t="shared" si="222"/>
        <v>41827.909942129627</v>
      </c>
      <c r="T2846" s="15">
        <f t="shared" si="223"/>
        <v>41857.897222222222</v>
      </c>
      <c r="U2846">
        <f t="shared" si="224"/>
        <v>2014</v>
      </c>
    </row>
    <row r="2847" spans="1:21" ht="48" x14ac:dyDescent="0.2">
      <c r="A2847">
        <v>2965</v>
      </c>
      <c r="B2847" s="3" t="s">
        <v>2965</v>
      </c>
      <c r="C2847" s="3" t="s">
        <v>7075</v>
      </c>
      <c r="D2847" s="6">
        <v>1500</v>
      </c>
      <c r="E2847" s="8">
        <v>1635</v>
      </c>
      <c r="F2847" t="s">
        <v>8218</v>
      </c>
      <c r="G2847" t="s">
        <v>8223</v>
      </c>
      <c r="H2847" t="s">
        <v>8245</v>
      </c>
      <c r="I2847">
        <v>1436290233</v>
      </c>
      <c r="J2847">
        <v>1433698233</v>
      </c>
      <c r="K2847" t="b">
        <v>0</v>
      </c>
      <c r="L2847">
        <v>39</v>
      </c>
      <c r="M2847" t="b">
        <v>1</v>
      </c>
      <c r="N2847" t="s">
        <v>8269</v>
      </c>
      <c r="O2847">
        <f t="shared" si="220"/>
        <v>109</v>
      </c>
      <c r="P2847">
        <f t="shared" si="221"/>
        <v>41.92</v>
      </c>
      <c r="Q2847" s="10" t="s">
        <v>8315</v>
      </c>
      <c r="R2847" t="s">
        <v>8316</v>
      </c>
      <c r="S2847" s="15">
        <f t="shared" si="222"/>
        <v>42162.729548611111</v>
      </c>
      <c r="T2847" s="15">
        <f t="shared" si="223"/>
        <v>42192.729548611111</v>
      </c>
      <c r="U2847">
        <f t="shared" si="224"/>
        <v>2015</v>
      </c>
    </row>
    <row r="2848" spans="1:21" ht="48" x14ac:dyDescent="0.2">
      <c r="A2848">
        <v>2966</v>
      </c>
      <c r="B2848" s="3" t="s">
        <v>2966</v>
      </c>
      <c r="C2848" s="3" t="s">
        <v>7076</v>
      </c>
      <c r="D2848" s="6">
        <v>10000</v>
      </c>
      <c r="E2848" s="8">
        <v>11363</v>
      </c>
      <c r="F2848" t="s">
        <v>8218</v>
      </c>
      <c r="G2848" t="s">
        <v>8223</v>
      </c>
      <c r="H2848" t="s">
        <v>8245</v>
      </c>
      <c r="I2848">
        <v>1442425412</v>
      </c>
      <c r="J2848">
        <v>1439833412</v>
      </c>
      <c r="K2848" t="b">
        <v>0</v>
      </c>
      <c r="L2848">
        <v>128</v>
      </c>
      <c r="M2848" t="b">
        <v>1</v>
      </c>
      <c r="N2848" t="s">
        <v>8269</v>
      </c>
      <c r="O2848">
        <f t="shared" si="220"/>
        <v>114</v>
      </c>
      <c r="P2848">
        <f t="shared" si="221"/>
        <v>88.77</v>
      </c>
      <c r="Q2848" s="10" t="s">
        <v>8315</v>
      </c>
      <c r="R2848" t="s">
        <v>8316</v>
      </c>
      <c r="S2848" s="15">
        <f t="shared" si="222"/>
        <v>42233.738564814819</v>
      </c>
      <c r="T2848" s="15">
        <f t="shared" si="223"/>
        <v>42263.738564814819</v>
      </c>
      <c r="U2848">
        <f t="shared" si="224"/>
        <v>2015</v>
      </c>
    </row>
    <row r="2849" spans="1:21" ht="48" x14ac:dyDescent="0.2">
      <c r="A2849">
        <v>2967</v>
      </c>
      <c r="B2849" s="3" t="s">
        <v>2967</v>
      </c>
      <c r="C2849" s="3" t="s">
        <v>7077</v>
      </c>
      <c r="D2849" s="6">
        <v>5000</v>
      </c>
      <c r="E2849" s="8">
        <v>5696</v>
      </c>
      <c r="F2849" t="s">
        <v>8218</v>
      </c>
      <c r="G2849" t="s">
        <v>8223</v>
      </c>
      <c r="H2849" t="s">
        <v>8245</v>
      </c>
      <c r="I2849">
        <v>1425872692</v>
      </c>
      <c r="J2849">
        <v>1423284292</v>
      </c>
      <c r="K2849" t="b">
        <v>0</v>
      </c>
      <c r="L2849">
        <v>71</v>
      </c>
      <c r="M2849" t="b">
        <v>1</v>
      </c>
      <c r="N2849" t="s">
        <v>8269</v>
      </c>
      <c r="O2849">
        <f t="shared" si="220"/>
        <v>114</v>
      </c>
      <c r="P2849">
        <f t="shared" si="221"/>
        <v>80.23</v>
      </c>
      <c r="Q2849" s="10" t="s">
        <v>8315</v>
      </c>
      <c r="R2849" t="s">
        <v>8316</v>
      </c>
      <c r="S2849" s="15">
        <f t="shared" si="222"/>
        <v>42042.197824074072</v>
      </c>
      <c r="T2849" s="15">
        <f t="shared" si="223"/>
        <v>42072.156157407408</v>
      </c>
      <c r="U2849">
        <f t="shared" si="224"/>
        <v>2015</v>
      </c>
    </row>
    <row r="2850" spans="1:21" ht="32" x14ac:dyDescent="0.2">
      <c r="A2850">
        <v>2968</v>
      </c>
      <c r="B2850" s="3" t="s">
        <v>2968</v>
      </c>
      <c r="C2850" s="3" t="s">
        <v>7078</v>
      </c>
      <c r="D2850" s="6">
        <v>3500</v>
      </c>
      <c r="E2850" s="8">
        <v>3710</v>
      </c>
      <c r="F2850" t="s">
        <v>8218</v>
      </c>
      <c r="G2850" t="s">
        <v>8223</v>
      </c>
      <c r="H2850" t="s">
        <v>8245</v>
      </c>
      <c r="I2850">
        <v>1471406340</v>
      </c>
      <c r="J2850">
        <v>1470227660</v>
      </c>
      <c r="K2850" t="b">
        <v>0</v>
      </c>
      <c r="L2850">
        <v>47</v>
      </c>
      <c r="M2850" t="b">
        <v>1</v>
      </c>
      <c r="N2850" t="s">
        <v>8269</v>
      </c>
      <c r="O2850">
        <f t="shared" si="220"/>
        <v>106</v>
      </c>
      <c r="P2850">
        <f t="shared" si="221"/>
        <v>78.94</v>
      </c>
      <c r="Q2850" s="10" t="s">
        <v>8315</v>
      </c>
      <c r="R2850" t="s">
        <v>8316</v>
      </c>
      <c r="S2850" s="15">
        <f t="shared" si="222"/>
        <v>42585.523842592593</v>
      </c>
      <c r="T2850" s="15">
        <f t="shared" si="223"/>
        <v>42599.165972222225</v>
      </c>
      <c r="U2850">
        <f t="shared" si="224"/>
        <v>2016</v>
      </c>
    </row>
    <row r="2851" spans="1:21" ht="48" x14ac:dyDescent="0.2">
      <c r="A2851">
        <v>2969</v>
      </c>
      <c r="B2851" s="3" t="s">
        <v>2969</v>
      </c>
      <c r="C2851" s="3" t="s">
        <v>7079</v>
      </c>
      <c r="D2851" s="6">
        <v>1000</v>
      </c>
      <c r="E2851" s="8">
        <v>1625</v>
      </c>
      <c r="F2851" t="s">
        <v>8218</v>
      </c>
      <c r="G2851" t="s">
        <v>8228</v>
      </c>
      <c r="H2851" t="s">
        <v>8250</v>
      </c>
      <c r="I2851">
        <v>1430693460</v>
      </c>
      <c r="J2851">
        <v>1428087153</v>
      </c>
      <c r="K2851" t="b">
        <v>0</v>
      </c>
      <c r="L2851">
        <v>17</v>
      </c>
      <c r="M2851" t="b">
        <v>1</v>
      </c>
      <c r="N2851" t="s">
        <v>8269</v>
      </c>
      <c r="O2851">
        <f t="shared" si="220"/>
        <v>163</v>
      </c>
      <c r="P2851">
        <f t="shared" si="221"/>
        <v>95.59</v>
      </c>
      <c r="Q2851" s="10" t="s">
        <v>8315</v>
      </c>
      <c r="R2851" t="s">
        <v>8316</v>
      </c>
      <c r="S2851" s="15">
        <f t="shared" si="222"/>
        <v>42097.786493055552</v>
      </c>
      <c r="T2851" s="15">
        <f t="shared" si="223"/>
        <v>42127.952083333337</v>
      </c>
      <c r="U2851">
        <f t="shared" si="224"/>
        <v>2015</v>
      </c>
    </row>
    <row r="2852" spans="1:21" ht="48" x14ac:dyDescent="0.2">
      <c r="A2852">
        <v>2970</v>
      </c>
      <c r="B2852" s="3" t="s">
        <v>2970</v>
      </c>
      <c r="C2852" s="3" t="s">
        <v>7080</v>
      </c>
      <c r="D2852" s="6">
        <v>6000</v>
      </c>
      <c r="E2852" s="8">
        <v>6360</v>
      </c>
      <c r="F2852" t="s">
        <v>8218</v>
      </c>
      <c r="G2852" t="s">
        <v>8223</v>
      </c>
      <c r="H2852" t="s">
        <v>8245</v>
      </c>
      <c r="I2852">
        <v>1405699451</v>
      </c>
      <c r="J2852">
        <v>1403107451</v>
      </c>
      <c r="K2852" t="b">
        <v>0</v>
      </c>
      <c r="L2852">
        <v>91</v>
      </c>
      <c r="M2852" t="b">
        <v>1</v>
      </c>
      <c r="N2852" t="s">
        <v>8269</v>
      </c>
      <c r="O2852">
        <f t="shared" si="220"/>
        <v>106</v>
      </c>
      <c r="P2852">
        <f t="shared" si="221"/>
        <v>69.89</v>
      </c>
      <c r="Q2852" s="10" t="s">
        <v>8315</v>
      </c>
      <c r="R2852" t="s">
        <v>8316</v>
      </c>
      <c r="S2852" s="15">
        <f t="shared" si="222"/>
        <v>41808.669571759259</v>
      </c>
      <c r="T2852" s="15">
        <f t="shared" si="223"/>
        <v>41838.669571759259</v>
      </c>
      <c r="U2852">
        <f t="shared" si="224"/>
        <v>2014</v>
      </c>
    </row>
    <row r="2853" spans="1:21" ht="48" x14ac:dyDescent="0.2">
      <c r="A2853">
        <v>2971</v>
      </c>
      <c r="B2853" s="3" t="s">
        <v>2971</v>
      </c>
      <c r="C2853" s="3" t="s">
        <v>7081</v>
      </c>
      <c r="D2853" s="6">
        <v>3200</v>
      </c>
      <c r="E2853" s="8">
        <v>3205</v>
      </c>
      <c r="F2853" t="s">
        <v>8218</v>
      </c>
      <c r="G2853" t="s">
        <v>8223</v>
      </c>
      <c r="H2853" t="s">
        <v>8245</v>
      </c>
      <c r="I2853">
        <v>1409500078</v>
      </c>
      <c r="J2853">
        <v>1406908078</v>
      </c>
      <c r="K2853" t="b">
        <v>0</v>
      </c>
      <c r="L2853">
        <v>43</v>
      </c>
      <c r="M2853" t="b">
        <v>1</v>
      </c>
      <c r="N2853" t="s">
        <v>8269</v>
      </c>
      <c r="O2853">
        <f t="shared" si="220"/>
        <v>100</v>
      </c>
      <c r="P2853">
        <f t="shared" si="221"/>
        <v>74.53</v>
      </c>
      <c r="Q2853" s="10" t="s">
        <v>8315</v>
      </c>
      <c r="R2853" t="s">
        <v>8316</v>
      </c>
      <c r="S2853" s="15">
        <f t="shared" si="222"/>
        <v>41852.658310185187</v>
      </c>
      <c r="T2853" s="15">
        <f t="shared" si="223"/>
        <v>41882.658310185187</v>
      </c>
      <c r="U2853">
        <f t="shared" si="224"/>
        <v>2014</v>
      </c>
    </row>
    <row r="2854" spans="1:21" ht="32" x14ac:dyDescent="0.2">
      <c r="A2854">
        <v>2972</v>
      </c>
      <c r="B2854" s="3" t="s">
        <v>2972</v>
      </c>
      <c r="C2854" s="3" t="s">
        <v>7082</v>
      </c>
      <c r="D2854" s="6">
        <v>2000</v>
      </c>
      <c r="E2854" s="8">
        <v>2107</v>
      </c>
      <c r="F2854" t="s">
        <v>8218</v>
      </c>
      <c r="G2854" t="s">
        <v>8223</v>
      </c>
      <c r="H2854" t="s">
        <v>8245</v>
      </c>
      <c r="I2854">
        <v>1480899600</v>
      </c>
      <c r="J2854">
        <v>1479609520</v>
      </c>
      <c r="K2854" t="b">
        <v>0</v>
      </c>
      <c r="L2854">
        <v>17</v>
      </c>
      <c r="M2854" t="b">
        <v>1</v>
      </c>
      <c r="N2854" t="s">
        <v>8269</v>
      </c>
      <c r="O2854">
        <f t="shared" si="220"/>
        <v>105</v>
      </c>
      <c r="P2854">
        <f t="shared" si="221"/>
        <v>123.94</v>
      </c>
      <c r="Q2854" s="10" t="s">
        <v>8315</v>
      </c>
      <c r="R2854" t="s">
        <v>8316</v>
      </c>
      <c r="S2854" s="15">
        <f t="shared" si="222"/>
        <v>42694.110185185185</v>
      </c>
      <c r="T2854" s="15">
        <f t="shared" si="223"/>
        <v>42709.041666666672</v>
      </c>
      <c r="U2854">
        <f t="shared" si="224"/>
        <v>2016</v>
      </c>
    </row>
    <row r="2855" spans="1:21" ht="48" x14ac:dyDescent="0.2">
      <c r="A2855">
        <v>2973</v>
      </c>
      <c r="B2855" s="3" t="s">
        <v>2973</v>
      </c>
      <c r="C2855" s="3" t="s">
        <v>7083</v>
      </c>
      <c r="D2855" s="6">
        <v>5000</v>
      </c>
      <c r="E2855" s="8">
        <v>8740</v>
      </c>
      <c r="F2855" t="s">
        <v>8218</v>
      </c>
      <c r="G2855" t="s">
        <v>8223</v>
      </c>
      <c r="H2855" t="s">
        <v>8245</v>
      </c>
      <c r="I2855">
        <v>1451620800</v>
      </c>
      <c r="J2855">
        <v>1449171508</v>
      </c>
      <c r="K2855" t="b">
        <v>0</v>
      </c>
      <c r="L2855">
        <v>33</v>
      </c>
      <c r="M2855" t="b">
        <v>1</v>
      </c>
      <c r="N2855" t="s">
        <v>8269</v>
      </c>
      <c r="O2855">
        <f t="shared" si="220"/>
        <v>175</v>
      </c>
      <c r="P2855">
        <f t="shared" si="221"/>
        <v>264.85000000000002</v>
      </c>
      <c r="Q2855" s="10" t="s">
        <v>8315</v>
      </c>
      <c r="R2855" t="s">
        <v>8316</v>
      </c>
      <c r="S2855" s="15">
        <f t="shared" si="222"/>
        <v>42341.818379629629</v>
      </c>
      <c r="T2855" s="15">
        <f t="shared" si="223"/>
        <v>42370.166666666672</v>
      </c>
      <c r="U2855">
        <f t="shared" si="224"/>
        <v>2015</v>
      </c>
    </row>
    <row r="2856" spans="1:21" ht="48" x14ac:dyDescent="0.2">
      <c r="A2856">
        <v>2974</v>
      </c>
      <c r="B2856" s="3" t="s">
        <v>2974</v>
      </c>
      <c r="C2856" s="3" t="s">
        <v>7084</v>
      </c>
      <c r="D2856" s="6">
        <v>5000</v>
      </c>
      <c r="E2856" s="8">
        <v>5100</v>
      </c>
      <c r="F2856" t="s">
        <v>8218</v>
      </c>
      <c r="G2856" t="s">
        <v>8223</v>
      </c>
      <c r="H2856" t="s">
        <v>8245</v>
      </c>
      <c r="I2856">
        <v>1411695300</v>
      </c>
      <c r="J2856">
        <v>1409275671</v>
      </c>
      <c r="K2856" t="b">
        <v>0</v>
      </c>
      <c r="L2856">
        <v>87</v>
      </c>
      <c r="M2856" t="b">
        <v>1</v>
      </c>
      <c r="N2856" t="s">
        <v>8269</v>
      </c>
      <c r="O2856">
        <f t="shared" si="220"/>
        <v>102</v>
      </c>
      <c r="P2856">
        <f t="shared" si="221"/>
        <v>58.62</v>
      </c>
      <c r="Q2856" s="10" t="s">
        <v>8315</v>
      </c>
      <c r="R2856" t="s">
        <v>8316</v>
      </c>
      <c r="S2856" s="15">
        <f t="shared" si="222"/>
        <v>41880.061006944445</v>
      </c>
      <c r="T2856" s="15">
        <f t="shared" si="223"/>
        <v>41908.065972222219</v>
      </c>
      <c r="U2856">
        <f t="shared" si="224"/>
        <v>2014</v>
      </c>
    </row>
    <row r="2857" spans="1:21" ht="48" x14ac:dyDescent="0.2">
      <c r="A2857">
        <v>2975</v>
      </c>
      <c r="B2857" s="3" t="s">
        <v>2975</v>
      </c>
      <c r="C2857" s="3" t="s">
        <v>7085</v>
      </c>
      <c r="D2857" s="6">
        <v>8000</v>
      </c>
      <c r="E2857" s="8">
        <v>8010</v>
      </c>
      <c r="F2857" t="s">
        <v>8218</v>
      </c>
      <c r="G2857" t="s">
        <v>8223</v>
      </c>
      <c r="H2857" t="s">
        <v>8245</v>
      </c>
      <c r="I2857">
        <v>1417057200</v>
      </c>
      <c r="J2857">
        <v>1414599886</v>
      </c>
      <c r="K2857" t="b">
        <v>0</v>
      </c>
      <c r="L2857">
        <v>113</v>
      </c>
      <c r="M2857" t="b">
        <v>1</v>
      </c>
      <c r="N2857" t="s">
        <v>8269</v>
      </c>
      <c r="O2857">
        <f t="shared" si="220"/>
        <v>100</v>
      </c>
      <c r="P2857">
        <f t="shared" si="221"/>
        <v>70.88</v>
      </c>
      <c r="Q2857" s="10" t="s">
        <v>8315</v>
      </c>
      <c r="R2857" t="s">
        <v>8316</v>
      </c>
      <c r="S2857" s="15">
        <f t="shared" si="222"/>
        <v>41941.683865740742</v>
      </c>
      <c r="T2857" s="15">
        <f t="shared" si="223"/>
        <v>41970.125</v>
      </c>
      <c r="U2857">
        <f t="shared" si="224"/>
        <v>2014</v>
      </c>
    </row>
    <row r="2858" spans="1:21" ht="48" x14ac:dyDescent="0.2">
      <c r="A2858">
        <v>2976</v>
      </c>
      <c r="B2858" s="3" t="s">
        <v>2976</v>
      </c>
      <c r="C2858" s="3" t="s">
        <v>7086</v>
      </c>
      <c r="D2858" s="6">
        <v>70</v>
      </c>
      <c r="E2858" s="8">
        <v>120</v>
      </c>
      <c r="F2858" t="s">
        <v>8218</v>
      </c>
      <c r="G2858" t="s">
        <v>8224</v>
      </c>
      <c r="H2858" t="s">
        <v>8246</v>
      </c>
      <c r="I2858">
        <v>1457870400</v>
      </c>
      <c r="J2858">
        <v>1456421530</v>
      </c>
      <c r="K2858" t="b">
        <v>0</v>
      </c>
      <c r="L2858">
        <v>14</v>
      </c>
      <c r="M2858" t="b">
        <v>1</v>
      </c>
      <c r="N2858" t="s">
        <v>8269</v>
      </c>
      <c r="O2858">
        <f t="shared" si="220"/>
        <v>171</v>
      </c>
      <c r="P2858">
        <f t="shared" si="221"/>
        <v>8.57</v>
      </c>
      <c r="Q2858" s="10" t="s">
        <v>8315</v>
      </c>
      <c r="R2858" t="s">
        <v>8316</v>
      </c>
      <c r="S2858" s="15">
        <f t="shared" si="222"/>
        <v>42425.730671296296</v>
      </c>
      <c r="T2858" s="15">
        <f t="shared" si="223"/>
        <v>42442.5</v>
      </c>
      <c r="U2858">
        <f t="shared" si="224"/>
        <v>2016</v>
      </c>
    </row>
    <row r="2859" spans="1:21" ht="64" x14ac:dyDescent="0.2">
      <c r="A2859">
        <v>2977</v>
      </c>
      <c r="B2859" s="3" t="s">
        <v>2977</v>
      </c>
      <c r="C2859" s="3" t="s">
        <v>7087</v>
      </c>
      <c r="D2859" s="6">
        <v>3000</v>
      </c>
      <c r="E2859" s="8">
        <v>3407</v>
      </c>
      <c r="F2859" t="s">
        <v>8218</v>
      </c>
      <c r="G2859" t="s">
        <v>8223</v>
      </c>
      <c r="H2859" t="s">
        <v>8245</v>
      </c>
      <c r="I2859">
        <v>1427076840</v>
      </c>
      <c r="J2859">
        <v>1421960934</v>
      </c>
      <c r="K2859" t="b">
        <v>0</v>
      </c>
      <c r="L2859">
        <v>30</v>
      </c>
      <c r="M2859" t="b">
        <v>1</v>
      </c>
      <c r="N2859" t="s">
        <v>8269</v>
      </c>
      <c r="O2859">
        <f t="shared" si="220"/>
        <v>114</v>
      </c>
      <c r="P2859">
        <f t="shared" si="221"/>
        <v>113.57</v>
      </c>
      <c r="Q2859" s="10" t="s">
        <v>8315</v>
      </c>
      <c r="R2859" t="s">
        <v>8316</v>
      </c>
      <c r="S2859" s="15">
        <f t="shared" si="222"/>
        <v>42026.88118055556</v>
      </c>
      <c r="T2859" s="15">
        <f t="shared" si="223"/>
        <v>42086.093055555553</v>
      </c>
      <c r="U2859">
        <f t="shared" si="224"/>
        <v>2015</v>
      </c>
    </row>
    <row r="2860" spans="1:21" ht="48" x14ac:dyDescent="0.2">
      <c r="A2860">
        <v>2978</v>
      </c>
      <c r="B2860" s="3" t="s">
        <v>2978</v>
      </c>
      <c r="C2860" s="3" t="s">
        <v>7088</v>
      </c>
      <c r="D2860" s="6">
        <v>750</v>
      </c>
      <c r="E2860" s="8">
        <v>971</v>
      </c>
      <c r="F2860" t="s">
        <v>8218</v>
      </c>
      <c r="G2860" t="s">
        <v>8223</v>
      </c>
      <c r="H2860" t="s">
        <v>8245</v>
      </c>
      <c r="I2860">
        <v>1413784740</v>
      </c>
      <c r="J2860">
        <v>1412954547</v>
      </c>
      <c r="K2860" t="b">
        <v>0</v>
      </c>
      <c r="L2860">
        <v>16</v>
      </c>
      <c r="M2860" t="b">
        <v>1</v>
      </c>
      <c r="N2860" t="s">
        <v>8269</v>
      </c>
      <c r="O2860">
        <f t="shared" si="220"/>
        <v>129</v>
      </c>
      <c r="P2860">
        <f t="shared" si="221"/>
        <v>60.69</v>
      </c>
      <c r="Q2860" s="10" t="s">
        <v>8315</v>
      </c>
      <c r="R2860" t="s">
        <v>8316</v>
      </c>
      <c r="S2860" s="15">
        <f t="shared" si="222"/>
        <v>41922.640590277777</v>
      </c>
      <c r="T2860" s="15">
        <f t="shared" si="223"/>
        <v>41932.249305555553</v>
      </c>
      <c r="U2860">
        <f t="shared" si="224"/>
        <v>2014</v>
      </c>
    </row>
    <row r="2861" spans="1:21" ht="48" x14ac:dyDescent="0.2">
      <c r="A2861">
        <v>2979</v>
      </c>
      <c r="B2861" s="3" t="s">
        <v>2979</v>
      </c>
      <c r="C2861" s="3" t="s">
        <v>7089</v>
      </c>
      <c r="D2861" s="6">
        <v>5000</v>
      </c>
      <c r="E2861" s="8">
        <v>5070</v>
      </c>
      <c r="F2861" t="s">
        <v>8218</v>
      </c>
      <c r="G2861" t="s">
        <v>8223</v>
      </c>
      <c r="H2861" t="s">
        <v>8245</v>
      </c>
      <c r="I2861">
        <v>1420524000</v>
      </c>
      <c r="J2861">
        <v>1419104823</v>
      </c>
      <c r="K2861" t="b">
        <v>0</v>
      </c>
      <c r="L2861">
        <v>46</v>
      </c>
      <c r="M2861" t="b">
        <v>1</v>
      </c>
      <c r="N2861" t="s">
        <v>8269</v>
      </c>
      <c r="O2861">
        <f t="shared" si="220"/>
        <v>101</v>
      </c>
      <c r="P2861">
        <f t="shared" si="221"/>
        <v>110.22</v>
      </c>
      <c r="Q2861" s="10" t="s">
        <v>8315</v>
      </c>
      <c r="R2861" t="s">
        <v>8316</v>
      </c>
      <c r="S2861" s="15">
        <f t="shared" si="222"/>
        <v>41993.824340277773</v>
      </c>
      <c r="T2861" s="15">
        <f t="shared" si="223"/>
        <v>42010.25</v>
      </c>
      <c r="U2861">
        <f t="shared" si="224"/>
        <v>2014</v>
      </c>
    </row>
    <row r="2862" spans="1:21" ht="48" x14ac:dyDescent="0.2">
      <c r="A2862">
        <v>2980</v>
      </c>
      <c r="B2862" s="3" t="s">
        <v>2980</v>
      </c>
      <c r="C2862" s="3" t="s">
        <v>7090</v>
      </c>
      <c r="D2862" s="6">
        <v>3000</v>
      </c>
      <c r="E2862" s="8">
        <v>3275</v>
      </c>
      <c r="F2862" t="s">
        <v>8218</v>
      </c>
      <c r="G2862" t="s">
        <v>8223</v>
      </c>
      <c r="H2862" t="s">
        <v>8245</v>
      </c>
      <c r="I2862">
        <v>1440381600</v>
      </c>
      <c r="J2862">
        <v>1438639130</v>
      </c>
      <c r="K2862" t="b">
        <v>0</v>
      </c>
      <c r="L2862">
        <v>24</v>
      </c>
      <c r="M2862" t="b">
        <v>1</v>
      </c>
      <c r="N2862" t="s">
        <v>8269</v>
      </c>
      <c r="O2862">
        <f t="shared" si="220"/>
        <v>109</v>
      </c>
      <c r="P2862">
        <f t="shared" si="221"/>
        <v>136.46</v>
      </c>
      <c r="Q2862" s="10" t="s">
        <v>8315</v>
      </c>
      <c r="R2862" t="s">
        <v>8316</v>
      </c>
      <c r="S2862" s="15">
        <f t="shared" si="222"/>
        <v>42219.915856481486</v>
      </c>
      <c r="T2862" s="15">
        <f t="shared" si="223"/>
        <v>42240.083333333328</v>
      </c>
      <c r="U2862">
        <f t="shared" si="224"/>
        <v>2015</v>
      </c>
    </row>
    <row r="2863" spans="1:21" ht="48" x14ac:dyDescent="0.2">
      <c r="A2863">
        <v>3147</v>
      </c>
      <c r="B2863" s="3" t="s">
        <v>3147</v>
      </c>
      <c r="C2863" s="3" t="s">
        <v>7257</v>
      </c>
      <c r="D2863" s="6">
        <v>20000</v>
      </c>
      <c r="E2863" s="8">
        <v>23505</v>
      </c>
      <c r="F2863" t="s">
        <v>8218</v>
      </c>
      <c r="G2863" t="s">
        <v>8223</v>
      </c>
      <c r="H2863" t="s">
        <v>8245</v>
      </c>
      <c r="I2863">
        <v>1415319355</v>
      </c>
      <c r="J2863">
        <v>1411859755</v>
      </c>
      <c r="K2863" t="b">
        <v>1</v>
      </c>
      <c r="L2863">
        <v>213</v>
      </c>
      <c r="M2863" t="b">
        <v>1</v>
      </c>
      <c r="N2863" t="s">
        <v>8269</v>
      </c>
      <c r="O2863">
        <f t="shared" si="220"/>
        <v>118</v>
      </c>
      <c r="P2863">
        <f t="shared" si="221"/>
        <v>110.35</v>
      </c>
      <c r="Q2863" s="10" t="s">
        <v>8315</v>
      </c>
      <c r="R2863" t="s">
        <v>8316</v>
      </c>
      <c r="S2863" s="15">
        <f t="shared" si="222"/>
        <v>41909.969386574077</v>
      </c>
      <c r="T2863" s="15">
        <f t="shared" si="223"/>
        <v>41950.011053240742</v>
      </c>
      <c r="U2863">
        <f t="shared" si="224"/>
        <v>2014</v>
      </c>
    </row>
    <row r="2864" spans="1:21" ht="32" x14ac:dyDescent="0.2">
      <c r="A2864">
        <v>3148</v>
      </c>
      <c r="B2864" s="3" t="s">
        <v>3148</v>
      </c>
      <c r="C2864" s="3" t="s">
        <v>7258</v>
      </c>
      <c r="D2864" s="6">
        <v>1800</v>
      </c>
      <c r="E2864" s="8">
        <v>2361</v>
      </c>
      <c r="F2864" t="s">
        <v>8218</v>
      </c>
      <c r="G2864" t="s">
        <v>8223</v>
      </c>
      <c r="H2864" t="s">
        <v>8245</v>
      </c>
      <c r="I2864">
        <v>1412136000</v>
      </c>
      <c r="J2864">
        <v>1410278284</v>
      </c>
      <c r="K2864" t="b">
        <v>1</v>
      </c>
      <c r="L2864">
        <v>57</v>
      </c>
      <c r="M2864" t="b">
        <v>1</v>
      </c>
      <c r="N2864" t="s">
        <v>8269</v>
      </c>
      <c r="O2864">
        <f t="shared" si="220"/>
        <v>131</v>
      </c>
      <c r="P2864">
        <f t="shared" si="221"/>
        <v>41.42</v>
      </c>
      <c r="Q2864" s="10" t="s">
        <v>8315</v>
      </c>
      <c r="R2864" t="s">
        <v>8316</v>
      </c>
      <c r="S2864" s="15">
        <f t="shared" si="222"/>
        <v>41891.665324074071</v>
      </c>
      <c r="T2864" s="15">
        <f t="shared" si="223"/>
        <v>41913.166666666664</v>
      </c>
      <c r="U2864">
        <f t="shared" si="224"/>
        <v>2014</v>
      </c>
    </row>
    <row r="2865" spans="1:21" ht="48" x14ac:dyDescent="0.2">
      <c r="A2865">
        <v>3149</v>
      </c>
      <c r="B2865" s="3" t="s">
        <v>3149</v>
      </c>
      <c r="C2865" s="3" t="s">
        <v>7259</v>
      </c>
      <c r="D2865" s="6">
        <v>1250</v>
      </c>
      <c r="E2865" s="8">
        <v>1300</v>
      </c>
      <c r="F2865" t="s">
        <v>8218</v>
      </c>
      <c r="G2865" t="s">
        <v>8223</v>
      </c>
      <c r="H2865" t="s">
        <v>8245</v>
      </c>
      <c r="I2865">
        <v>1354845600</v>
      </c>
      <c r="J2865">
        <v>1352766300</v>
      </c>
      <c r="K2865" t="b">
        <v>1</v>
      </c>
      <c r="L2865">
        <v>25</v>
      </c>
      <c r="M2865" t="b">
        <v>1</v>
      </c>
      <c r="N2865" t="s">
        <v>8269</v>
      </c>
      <c r="O2865">
        <f t="shared" si="220"/>
        <v>104</v>
      </c>
      <c r="P2865">
        <f t="shared" si="221"/>
        <v>52</v>
      </c>
      <c r="Q2865" s="10" t="s">
        <v>8315</v>
      </c>
      <c r="R2865" t="s">
        <v>8316</v>
      </c>
      <c r="S2865" s="15">
        <f t="shared" si="222"/>
        <v>41226.017361111109</v>
      </c>
      <c r="T2865" s="15">
        <f t="shared" si="223"/>
        <v>41250.083333333336</v>
      </c>
      <c r="U2865">
        <f t="shared" si="224"/>
        <v>2012</v>
      </c>
    </row>
    <row r="2866" spans="1:21" ht="64" x14ac:dyDescent="0.2">
      <c r="A2866">
        <v>3150</v>
      </c>
      <c r="B2866" s="3" t="s">
        <v>3150</v>
      </c>
      <c r="C2866" s="3" t="s">
        <v>7260</v>
      </c>
      <c r="D2866" s="6">
        <v>3500</v>
      </c>
      <c r="E2866" s="8">
        <v>3535</v>
      </c>
      <c r="F2866" t="s">
        <v>8218</v>
      </c>
      <c r="G2866" t="s">
        <v>8223</v>
      </c>
      <c r="H2866" t="s">
        <v>8245</v>
      </c>
      <c r="I2866">
        <v>1295928000</v>
      </c>
      <c r="J2866">
        <v>1288160403</v>
      </c>
      <c r="K2866" t="b">
        <v>1</v>
      </c>
      <c r="L2866">
        <v>104</v>
      </c>
      <c r="M2866" t="b">
        <v>1</v>
      </c>
      <c r="N2866" t="s">
        <v>8269</v>
      </c>
      <c r="O2866">
        <f t="shared" si="220"/>
        <v>101</v>
      </c>
      <c r="P2866">
        <f t="shared" si="221"/>
        <v>33.99</v>
      </c>
      <c r="Q2866" s="10" t="s">
        <v>8315</v>
      </c>
      <c r="R2866" t="s">
        <v>8316</v>
      </c>
      <c r="S2866" s="15">
        <f t="shared" si="222"/>
        <v>40478.263923611114</v>
      </c>
      <c r="T2866" s="15">
        <f t="shared" si="223"/>
        <v>40568.166666666664</v>
      </c>
      <c r="U2866">
        <f t="shared" si="224"/>
        <v>2010</v>
      </c>
    </row>
    <row r="2867" spans="1:21" ht="32" x14ac:dyDescent="0.2">
      <c r="A2867">
        <v>3151</v>
      </c>
      <c r="B2867" s="3" t="s">
        <v>3151</v>
      </c>
      <c r="C2867" s="3" t="s">
        <v>7261</v>
      </c>
      <c r="D2867" s="6">
        <v>3500</v>
      </c>
      <c r="E2867" s="8">
        <v>3514</v>
      </c>
      <c r="F2867" t="s">
        <v>8218</v>
      </c>
      <c r="G2867" t="s">
        <v>8223</v>
      </c>
      <c r="H2867" t="s">
        <v>8245</v>
      </c>
      <c r="I2867">
        <v>1410379774</v>
      </c>
      <c r="J2867">
        <v>1407787774</v>
      </c>
      <c r="K2867" t="b">
        <v>1</v>
      </c>
      <c r="L2867">
        <v>34</v>
      </c>
      <c r="M2867" t="b">
        <v>1</v>
      </c>
      <c r="N2867" t="s">
        <v>8269</v>
      </c>
      <c r="O2867">
        <f t="shared" si="220"/>
        <v>100</v>
      </c>
      <c r="P2867">
        <f t="shared" si="221"/>
        <v>103.35</v>
      </c>
      <c r="Q2867" s="10" t="s">
        <v>8315</v>
      </c>
      <c r="R2867" t="s">
        <v>8316</v>
      </c>
      <c r="S2867" s="15">
        <f t="shared" si="222"/>
        <v>41862.83997685185</v>
      </c>
      <c r="T2867" s="15">
        <f t="shared" si="223"/>
        <v>41892.83997685185</v>
      </c>
      <c r="U2867">
        <f t="shared" si="224"/>
        <v>2014</v>
      </c>
    </row>
    <row r="2868" spans="1:21" ht="48" x14ac:dyDescent="0.2">
      <c r="A2868">
        <v>3152</v>
      </c>
      <c r="B2868" s="3" t="s">
        <v>3152</v>
      </c>
      <c r="C2868" s="3" t="s">
        <v>7262</v>
      </c>
      <c r="D2868" s="6">
        <v>2200</v>
      </c>
      <c r="E2868" s="8">
        <v>2331</v>
      </c>
      <c r="F2868" t="s">
        <v>8218</v>
      </c>
      <c r="G2868" t="s">
        <v>8224</v>
      </c>
      <c r="H2868" t="s">
        <v>8246</v>
      </c>
      <c r="I2868">
        <v>1383425367</v>
      </c>
      <c r="J2868">
        <v>1380833367</v>
      </c>
      <c r="K2868" t="b">
        <v>1</v>
      </c>
      <c r="L2868">
        <v>67</v>
      </c>
      <c r="M2868" t="b">
        <v>1</v>
      </c>
      <c r="N2868" t="s">
        <v>8269</v>
      </c>
      <c r="O2868">
        <f t="shared" si="220"/>
        <v>106</v>
      </c>
      <c r="P2868">
        <f t="shared" si="221"/>
        <v>34.79</v>
      </c>
      <c r="Q2868" s="10" t="s">
        <v>8315</v>
      </c>
      <c r="R2868" t="s">
        <v>8316</v>
      </c>
      <c r="S2868" s="15">
        <f t="shared" si="222"/>
        <v>41550.867673611108</v>
      </c>
      <c r="T2868" s="15">
        <f t="shared" si="223"/>
        <v>41580.867673611108</v>
      </c>
      <c r="U2868">
        <f t="shared" si="224"/>
        <v>2013</v>
      </c>
    </row>
    <row r="2869" spans="1:21" ht="48" x14ac:dyDescent="0.2">
      <c r="A2869">
        <v>3153</v>
      </c>
      <c r="B2869" s="3" t="s">
        <v>3153</v>
      </c>
      <c r="C2869" s="3" t="s">
        <v>7263</v>
      </c>
      <c r="D2869" s="6">
        <v>3000</v>
      </c>
      <c r="E2869" s="8">
        <v>10067.5</v>
      </c>
      <c r="F2869" t="s">
        <v>8218</v>
      </c>
      <c r="G2869" t="s">
        <v>8223</v>
      </c>
      <c r="H2869" t="s">
        <v>8245</v>
      </c>
      <c r="I2869">
        <v>1304225940</v>
      </c>
      <c r="J2869">
        <v>1301542937</v>
      </c>
      <c r="K2869" t="b">
        <v>1</v>
      </c>
      <c r="L2869">
        <v>241</v>
      </c>
      <c r="M2869" t="b">
        <v>1</v>
      </c>
      <c r="N2869" t="s">
        <v>8269</v>
      </c>
      <c r="O2869">
        <f t="shared" si="220"/>
        <v>336</v>
      </c>
      <c r="P2869">
        <f t="shared" si="221"/>
        <v>41.77</v>
      </c>
      <c r="Q2869" s="10" t="s">
        <v>8315</v>
      </c>
      <c r="R2869" t="s">
        <v>8316</v>
      </c>
      <c r="S2869" s="15">
        <f t="shared" si="222"/>
        <v>40633.154363425929</v>
      </c>
      <c r="T2869" s="15">
        <f t="shared" si="223"/>
        <v>40664.207638888889</v>
      </c>
      <c r="U2869">
        <f t="shared" si="224"/>
        <v>2011</v>
      </c>
    </row>
    <row r="2870" spans="1:21" ht="48" x14ac:dyDescent="0.2">
      <c r="A2870">
        <v>3154</v>
      </c>
      <c r="B2870" s="3" t="s">
        <v>3154</v>
      </c>
      <c r="C2870" s="3" t="s">
        <v>7264</v>
      </c>
      <c r="D2870" s="6">
        <v>7000</v>
      </c>
      <c r="E2870" s="8">
        <v>7905</v>
      </c>
      <c r="F2870" t="s">
        <v>8218</v>
      </c>
      <c r="G2870" t="s">
        <v>8223</v>
      </c>
      <c r="H2870" t="s">
        <v>8245</v>
      </c>
      <c r="I2870">
        <v>1333310458</v>
      </c>
      <c r="J2870">
        <v>1330722058</v>
      </c>
      <c r="K2870" t="b">
        <v>1</v>
      </c>
      <c r="L2870">
        <v>123</v>
      </c>
      <c r="M2870" t="b">
        <v>1</v>
      </c>
      <c r="N2870" t="s">
        <v>8269</v>
      </c>
      <c r="O2870">
        <f t="shared" si="220"/>
        <v>113</v>
      </c>
      <c r="P2870">
        <f t="shared" si="221"/>
        <v>64.27</v>
      </c>
      <c r="Q2870" s="10" t="s">
        <v>8315</v>
      </c>
      <c r="R2870" t="s">
        <v>8316</v>
      </c>
      <c r="S2870" s="15">
        <f t="shared" si="222"/>
        <v>40970.875671296293</v>
      </c>
      <c r="T2870" s="15">
        <f t="shared" si="223"/>
        <v>41000.834004629629</v>
      </c>
      <c r="U2870">
        <f t="shared" si="224"/>
        <v>2012</v>
      </c>
    </row>
    <row r="2871" spans="1:21" ht="48" x14ac:dyDescent="0.2">
      <c r="A2871">
        <v>3155</v>
      </c>
      <c r="B2871" s="3" t="s">
        <v>3155</v>
      </c>
      <c r="C2871" s="3" t="s">
        <v>7265</v>
      </c>
      <c r="D2871" s="6">
        <v>5000</v>
      </c>
      <c r="E2871" s="8">
        <v>9425.23</v>
      </c>
      <c r="F2871" t="s">
        <v>8218</v>
      </c>
      <c r="G2871" t="s">
        <v>8224</v>
      </c>
      <c r="H2871" t="s">
        <v>8246</v>
      </c>
      <c r="I2871">
        <v>1356004725</v>
      </c>
      <c r="J2871">
        <v>1353412725</v>
      </c>
      <c r="K2871" t="b">
        <v>1</v>
      </c>
      <c r="L2871">
        <v>302</v>
      </c>
      <c r="M2871" t="b">
        <v>1</v>
      </c>
      <c r="N2871" t="s">
        <v>8269</v>
      </c>
      <c r="O2871">
        <f t="shared" si="220"/>
        <v>189</v>
      </c>
      <c r="P2871">
        <f t="shared" si="221"/>
        <v>31.21</v>
      </c>
      <c r="Q2871" s="10" t="s">
        <v>8315</v>
      </c>
      <c r="R2871" t="s">
        <v>8316</v>
      </c>
      <c r="S2871" s="15">
        <f t="shared" si="222"/>
        <v>41233.499131944445</v>
      </c>
      <c r="T2871" s="15">
        <f t="shared" si="223"/>
        <v>41263.499131944445</v>
      </c>
      <c r="U2871">
        <f t="shared" si="224"/>
        <v>2012</v>
      </c>
    </row>
    <row r="2872" spans="1:21" ht="48" x14ac:dyDescent="0.2">
      <c r="A2872">
        <v>3156</v>
      </c>
      <c r="B2872" s="3" t="s">
        <v>3156</v>
      </c>
      <c r="C2872" s="3" t="s">
        <v>7266</v>
      </c>
      <c r="D2872" s="6">
        <v>5500</v>
      </c>
      <c r="E2872" s="8">
        <v>5600</v>
      </c>
      <c r="F2872" t="s">
        <v>8218</v>
      </c>
      <c r="G2872" t="s">
        <v>8223</v>
      </c>
      <c r="H2872" t="s">
        <v>8245</v>
      </c>
      <c r="I2872">
        <v>1338591144</v>
      </c>
      <c r="J2872">
        <v>1335567144</v>
      </c>
      <c r="K2872" t="b">
        <v>1</v>
      </c>
      <c r="L2872">
        <v>89</v>
      </c>
      <c r="M2872" t="b">
        <v>1</v>
      </c>
      <c r="N2872" t="s">
        <v>8269</v>
      </c>
      <c r="O2872">
        <f t="shared" si="220"/>
        <v>102</v>
      </c>
      <c r="P2872">
        <f t="shared" si="221"/>
        <v>62.92</v>
      </c>
      <c r="Q2872" s="10" t="s">
        <v>8315</v>
      </c>
      <c r="R2872" t="s">
        <v>8316</v>
      </c>
      <c r="S2872" s="15">
        <f t="shared" si="222"/>
        <v>41026.953055555554</v>
      </c>
      <c r="T2872" s="15">
        <f t="shared" si="223"/>
        <v>41061.953055555554</v>
      </c>
      <c r="U2872">
        <f t="shared" si="224"/>
        <v>2012</v>
      </c>
    </row>
    <row r="2873" spans="1:21" ht="32" x14ac:dyDescent="0.2">
      <c r="A2873">
        <v>3157</v>
      </c>
      <c r="B2873" s="3" t="s">
        <v>3157</v>
      </c>
      <c r="C2873" s="3" t="s">
        <v>7267</v>
      </c>
      <c r="D2873" s="6">
        <v>4000</v>
      </c>
      <c r="E2873" s="8">
        <v>4040</v>
      </c>
      <c r="F2873" t="s">
        <v>8218</v>
      </c>
      <c r="G2873" t="s">
        <v>8223</v>
      </c>
      <c r="H2873" t="s">
        <v>8245</v>
      </c>
      <c r="I2873">
        <v>1405746000</v>
      </c>
      <c r="J2873">
        <v>1404932105</v>
      </c>
      <c r="K2873" t="b">
        <v>1</v>
      </c>
      <c r="L2873">
        <v>41</v>
      </c>
      <c r="M2873" t="b">
        <v>1</v>
      </c>
      <c r="N2873" t="s">
        <v>8269</v>
      </c>
      <c r="O2873">
        <f t="shared" si="220"/>
        <v>101</v>
      </c>
      <c r="P2873">
        <f t="shared" si="221"/>
        <v>98.54</v>
      </c>
      <c r="Q2873" s="10" t="s">
        <v>8315</v>
      </c>
      <c r="R2873" t="s">
        <v>8316</v>
      </c>
      <c r="S2873" s="15">
        <f t="shared" si="222"/>
        <v>41829.788252314815</v>
      </c>
      <c r="T2873" s="15">
        <f t="shared" si="223"/>
        <v>41839.208333333336</v>
      </c>
      <c r="U2873">
        <f t="shared" si="224"/>
        <v>2014</v>
      </c>
    </row>
    <row r="2874" spans="1:21" ht="32" x14ac:dyDescent="0.2">
      <c r="A2874">
        <v>3158</v>
      </c>
      <c r="B2874" s="3" t="s">
        <v>3158</v>
      </c>
      <c r="C2874" s="3" t="s">
        <v>7268</v>
      </c>
      <c r="D2874" s="6">
        <v>5000</v>
      </c>
      <c r="E2874" s="8">
        <v>5700</v>
      </c>
      <c r="F2874" t="s">
        <v>8218</v>
      </c>
      <c r="G2874" t="s">
        <v>8223</v>
      </c>
      <c r="H2874" t="s">
        <v>8245</v>
      </c>
      <c r="I2874">
        <v>1374523752</v>
      </c>
      <c r="J2874">
        <v>1371931752</v>
      </c>
      <c r="K2874" t="b">
        <v>1</v>
      </c>
      <c r="L2874">
        <v>69</v>
      </c>
      <c r="M2874" t="b">
        <v>1</v>
      </c>
      <c r="N2874" t="s">
        <v>8269</v>
      </c>
      <c r="O2874">
        <f t="shared" si="220"/>
        <v>114</v>
      </c>
      <c r="P2874">
        <f t="shared" si="221"/>
        <v>82.61</v>
      </c>
      <c r="Q2874" s="10" t="s">
        <v>8315</v>
      </c>
      <c r="R2874" t="s">
        <v>8316</v>
      </c>
      <c r="S2874" s="15">
        <f t="shared" si="222"/>
        <v>41447.839722222219</v>
      </c>
      <c r="T2874" s="15">
        <f t="shared" si="223"/>
        <v>41477.839722222219</v>
      </c>
      <c r="U2874">
        <f t="shared" si="224"/>
        <v>2013</v>
      </c>
    </row>
    <row r="2875" spans="1:21" ht="32" x14ac:dyDescent="0.2">
      <c r="A2875">
        <v>3159</v>
      </c>
      <c r="B2875" s="3" t="s">
        <v>3159</v>
      </c>
      <c r="C2875" s="3" t="s">
        <v>7269</v>
      </c>
      <c r="D2875" s="6">
        <v>1500</v>
      </c>
      <c r="E2875" s="8">
        <v>2002.22</v>
      </c>
      <c r="F2875" t="s">
        <v>8218</v>
      </c>
      <c r="G2875" t="s">
        <v>8223</v>
      </c>
      <c r="H2875" t="s">
        <v>8245</v>
      </c>
      <c r="I2875">
        <v>1326927600</v>
      </c>
      <c r="J2875">
        <v>1323221761</v>
      </c>
      <c r="K2875" t="b">
        <v>1</v>
      </c>
      <c r="L2875">
        <v>52</v>
      </c>
      <c r="M2875" t="b">
        <v>1</v>
      </c>
      <c r="N2875" t="s">
        <v>8269</v>
      </c>
      <c r="O2875">
        <f t="shared" si="220"/>
        <v>133</v>
      </c>
      <c r="P2875">
        <f t="shared" si="221"/>
        <v>38.5</v>
      </c>
      <c r="Q2875" s="10" t="s">
        <v>8315</v>
      </c>
      <c r="R2875" t="s">
        <v>8316</v>
      </c>
      <c r="S2875" s="15">
        <f t="shared" si="222"/>
        <v>40884.066678240742</v>
      </c>
      <c r="T2875" s="15">
        <f t="shared" si="223"/>
        <v>40926.958333333336</v>
      </c>
      <c r="U2875">
        <f t="shared" si="224"/>
        <v>2011</v>
      </c>
    </row>
    <row r="2876" spans="1:21" ht="48" x14ac:dyDescent="0.2">
      <c r="A2876">
        <v>3160</v>
      </c>
      <c r="B2876" s="3" t="s">
        <v>3160</v>
      </c>
      <c r="C2876" s="3" t="s">
        <v>7270</v>
      </c>
      <c r="D2876" s="6">
        <v>4500</v>
      </c>
      <c r="E2876" s="8">
        <v>4569</v>
      </c>
      <c r="F2876" t="s">
        <v>8218</v>
      </c>
      <c r="G2876" t="s">
        <v>8223</v>
      </c>
      <c r="H2876" t="s">
        <v>8245</v>
      </c>
      <c r="I2876">
        <v>1407905940</v>
      </c>
      <c r="J2876">
        <v>1405923687</v>
      </c>
      <c r="K2876" t="b">
        <v>1</v>
      </c>
      <c r="L2876">
        <v>57</v>
      </c>
      <c r="M2876" t="b">
        <v>1</v>
      </c>
      <c r="N2876" t="s">
        <v>8269</v>
      </c>
      <c r="O2876">
        <f t="shared" si="220"/>
        <v>102</v>
      </c>
      <c r="P2876">
        <f t="shared" si="221"/>
        <v>80.16</v>
      </c>
      <c r="Q2876" s="10" t="s">
        <v>8315</v>
      </c>
      <c r="R2876" t="s">
        <v>8316</v>
      </c>
      <c r="S2876" s="15">
        <f t="shared" si="222"/>
        <v>41841.26489583333</v>
      </c>
      <c r="T2876" s="15">
        <f t="shared" si="223"/>
        <v>41864.207638888889</v>
      </c>
      <c r="U2876">
        <f t="shared" si="224"/>
        <v>2014</v>
      </c>
    </row>
    <row r="2877" spans="1:21" ht="48" x14ac:dyDescent="0.2">
      <c r="A2877">
        <v>3161</v>
      </c>
      <c r="B2877" s="3" t="s">
        <v>3161</v>
      </c>
      <c r="C2877" s="3" t="s">
        <v>7271</v>
      </c>
      <c r="D2877" s="6">
        <v>2000</v>
      </c>
      <c r="E2877" s="8">
        <v>2102</v>
      </c>
      <c r="F2877" t="s">
        <v>8218</v>
      </c>
      <c r="G2877" t="s">
        <v>8224</v>
      </c>
      <c r="H2877" t="s">
        <v>8246</v>
      </c>
      <c r="I2877">
        <v>1413377522</v>
      </c>
      <c r="J2877">
        <v>1410785522</v>
      </c>
      <c r="K2877" t="b">
        <v>1</v>
      </c>
      <c r="L2877">
        <v>74</v>
      </c>
      <c r="M2877" t="b">
        <v>1</v>
      </c>
      <c r="N2877" t="s">
        <v>8269</v>
      </c>
      <c r="O2877">
        <f t="shared" si="220"/>
        <v>105</v>
      </c>
      <c r="P2877">
        <f t="shared" si="221"/>
        <v>28.41</v>
      </c>
      <c r="Q2877" s="10" t="s">
        <v>8315</v>
      </c>
      <c r="R2877" t="s">
        <v>8316</v>
      </c>
      <c r="S2877" s="15">
        <f t="shared" si="222"/>
        <v>41897.536134259259</v>
      </c>
      <c r="T2877" s="15">
        <f t="shared" si="223"/>
        <v>41927.536134259259</v>
      </c>
      <c r="U2877">
        <f t="shared" si="224"/>
        <v>2014</v>
      </c>
    </row>
    <row r="2878" spans="1:21" ht="48" x14ac:dyDescent="0.2">
      <c r="A2878">
        <v>3162</v>
      </c>
      <c r="B2878" s="3" t="s">
        <v>3162</v>
      </c>
      <c r="C2878" s="3" t="s">
        <v>7272</v>
      </c>
      <c r="D2878" s="6">
        <v>4000</v>
      </c>
      <c r="E2878" s="8">
        <v>5086</v>
      </c>
      <c r="F2878" t="s">
        <v>8218</v>
      </c>
      <c r="G2878" t="s">
        <v>8223</v>
      </c>
      <c r="H2878" t="s">
        <v>8245</v>
      </c>
      <c r="I2878">
        <v>1404698400</v>
      </c>
      <c r="J2878">
        <v>1402331262</v>
      </c>
      <c r="K2878" t="b">
        <v>1</v>
      </c>
      <c r="L2878">
        <v>63</v>
      </c>
      <c r="M2878" t="b">
        <v>1</v>
      </c>
      <c r="N2878" t="s">
        <v>8269</v>
      </c>
      <c r="O2878">
        <f t="shared" si="220"/>
        <v>127</v>
      </c>
      <c r="P2878">
        <f t="shared" si="221"/>
        <v>80.73</v>
      </c>
      <c r="Q2878" s="10" t="s">
        <v>8315</v>
      </c>
      <c r="R2878" t="s">
        <v>8316</v>
      </c>
      <c r="S2878" s="15">
        <f t="shared" si="222"/>
        <v>41799.685902777775</v>
      </c>
      <c r="T2878" s="15">
        <f t="shared" si="223"/>
        <v>41827.083333333336</v>
      </c>
      <c r="U2878">
        <f t="shared" si="224"/>
        <v>2014</v>
      </c>
    </row>
    <row r="2879" spans="1:21" ht="48" x14ac:dyDescent="0.2">
      <c r="A2879">
        <v>3163</v>
      </c>
      <c r="B2879" s="3" t="s">
        <v>3163</v>
      </c>
      <c r="C2879" s="3" t="s">
        <v>7273</v>
      </c>
      <c r="D2879" s="6">
        <v>13000</v>
      </c>
      <c r="E2879" s="8">
        <v>14450</v>
      </c>
      <c r="F2879" t="s">
        <v>8218</v>
      </c>
      <c r="G2879" t="s">
        <v>8223</v>
      </c>
      <c r="H2879" t="s">
        <v>8245</v>
      </c>
      <c r="I2879">
        <v>1402855525</v>
      </c>
      <c r="J2879">
        <v>1400263525</v>
      </c>
      <c r="K2879" t="b">
        <v>1</v>
      </c>
      <c r="L2879">
        <v>72</v>
      </c>
      <c r="M2879" t="b">
        <v>1</v>
      </c>
      <c r="N2879" t="s">
        <v>8269</v>
      </c>
      <c r="O2879">
        <f t="shared" si="220"/>
        <v>111</v>
      </c>
      <c r="P2879">
        <f t="shared" si="221"/>
        <v>200.69</v>
      </c>
      <c r="Q2879" s="10" t="s">
        <v>8315</v>
      </c>
      <c r="R2879" t="s">
        <v>8316</v>
      </c>
      <c r="S2879" s="15">
        <f t="shared" si="222"/>
        <v>41775.753761574073</v>
      </c>
      <c r="T2879" s="15">
        <f t="shared" si="223"/>
        <v>41805.753761574073</v>
      </c>
      <c r="U2879">
        <f t="shared" si="224"/>
        <v>2014</v>
      </c>
    </row>
    <row r="2880" spans="1:21" ht="48" x14ac:dyDescent="0.2">
      <c r="A2880">
        <v>3164</v>
      </c>
      <c r="B2880" s="3" t="s">
        <v>3164</v>
      </c>
      <c r="C2880" s="3" t="s">
        <v>7274</v>
      </c>
      <c r="D2880" s="6">
        <v>2500</v>
      </c>
      <c r="E2880" s="8">
        <v>2669</v>
      </c>
      <c r="F2880" t="s">
        <v>8218</v>
      </c>
      <c r="G2880" t="s">
        <v>8223</v>
      </c>
      <c r="H2880" t="s">
        <v>8245</v>
      </c>
      <c r="I2880">
        <v>1402341615</v>
      </c>
      <c r="J2880">
        <v>1399490415</v>
      </c>
      <c r="K2880" t="b">
        <v>1</v>
      </c>
      <c r="L2880">
        <v>71</v>
      </c>
      <c r="M2880" t="b">
        <v>1</v>
      </c>
      <c r="N2880" t="s">
        <v>8269</v>
      </c>
      <c r="O2880">
        <f t="shared" si="220"/>
        <v>107</v>
      </c>
      <c r="P2880">
        <f t="shared" si="221"/>
        <v>37.590000000000003</v>
      </c>
      <c r="Q2880" s="10" t="s">
        <v>8315</v>
      </c>
      <c r="R2880" t="s">
        <v>8316</v>
      </c>
      <c r="S2880" s="15">
        <f t="shared" si="222"/>
        <v>41766.80572916667</v>
      </c>
      <c r="T2880" s="15">
        <f t="shared" si="223"/>
        <v>41799.80572916667</v>
      </c>
      <c r="U2880">
        <f t="shared" si="224"/>
        <v>2014</v>
      </c>
    </row>
    <row r="2881" spans="1:21" ht="48" x14ac:dyDescent="0.2">
      <c r="A2881">
        <v>3165</v>
      </c>
      <c r="B2881" s="3" t="s">
        <v>3165</v>
      </c>
      <c r="C2881" s="3" t="s">
        <v>7275</v>
      </c>
      <c r="D2881" s="6">
        <v>750</v>
      </c>
      <c r="E2881" s="8">
        <v>1220</v>
      </c>
      <c r="F2881" t="s">
        <v>8218</v>
      </c>
      <c r="G2881" t="s">
        <v>8223</v>
      </c>
      <c r="H2881" t="s">
        <v>8245</v>
      </c>
      <c r="I2881">
        <v>1304395140</v>
      </c>
      <c r="J2881">
        <v>1302493760</v>
      </c>
      <c r="K2881" t="b">
        <v>1</v>
      </c>
      <c r="L2881">
        <v>21</v>
      </c>
      <c r="M2881" t="b">
        <v>1</v>
      </c>
      <c r="N2881" t="s">
        <v>8269</v>
      </c>
      <c r="O2881">
        <f t="shared" si="220"/>
        <v>163</v>
      </c>
      <c r="P2881">
        <f t="shared" si="221"/>
        <v>58.1</v>
      </c>
      <c r="Q2881" s="10" t="s">
        <v>8315</v>
      </c>
      <c r="R2881" t="s">
        <v>8316</v>
      </c>
      <c r="S2881" s="15">
        <f t="shared" si="222"/>
        <v>40644.159259259257</v>
      </c>
      <c r="T2881" s="15">
        <f t="shared" si="223"/>
        <v>40666.165972222225</v>
      </c>
      <c r="U2881">
        <f t="shared" si="224"/>
        <v>2011</v>
      </c>
    </row>
    <row r="2882" spans="1:21" ht="48" x14ac:dyDescent="0.2">
      <c r="A2882">
        <v>3166</v>
      </c>
      <c r="B2882" s="3" t="s">
        <v>3166</v>
      </c>
      <c r="C2882" s="3" t="s">
        <v>7276</v>
      </c>
      <c r="D2882" s="6">
        <v>35000</v>
      </c>
      <c r="E2882" s="8">
        <v>56079.83</v>
      </c>
      <c r="F2882" t="s">
        <v>8218</v>
      </c>
      <c r="G2882" t="s">
        <v>8223</v>
      </c>
      <c r="H2882" t="s">
        <v>8245</v>
      </c>
      <c r="I2882">
        <v>1416988740</v>
      </c>
      <c r="J2882">
        <v>1414514153</v>
      </c>
      <c r="K2882" t="b">
        <v>1</v>
      </c>
      <c r="L2882">
        <v>930</v>
      </c>
      <c r="M2882" t="b">
        <v>1</v>
      </c>
      <c r="N2882" t="s">
        <v>8269</v>
      </c>
      <c r="O2882">
        <f t="shared" ref="O2882:O2945" si="225">ROUND(E2882/D2882*100,0)</f>
        <v>160</v>
      </c>
      <c r="P2882">
        <f t="shared" ref="P2882:P2945" si="226">IFERROR(ROUND(E2882/L2882,2),0)</f>
        <v>60.3</v>
      </c>
      <c r="Q2882" s="10" t="s">
        <v>8315</v>
      </c>
      <c r="R2882" t="s">
        <v>8316</v>
      </c>
      <c r="S2882" s="15">
        <f t="shared" ref="S2882:S2945" si="227">(((J2882/60)/60)/24)+DATE(1970,1,1)</f>
        <v>41940.69158564815</v>
      </c>
      <c r="T2882" s="15">
        <f t="shared" ref="T2882:T2945" si="228">(((I2882/60)/60)/24)+DATE(1970,1,1)</f>
        <v>41969.332638888889</v>
      </c>
      <c r="U2882">
        <f t="shared" ref="U2882:U2945" si="229">YEAR(S2882)</f>
        <v>2014</v>
      </c>
    </row>
    <row r="2883" spans="1:21" ht="32" x14ac:dyDescent="0.2">
      <c r="A2883">
        <v>3167</v>
      </c>
      <c r="B2883" s="3" t="s">
        <v>3167</v>
      </c>
      <c r="C2883" s="3" t="s">
        <v>7277</v>
      </c>
      <c r="D2883" s="6">
        <v>3000</v>
      </c>
      <c r="E2883" s="8">
        <v>3485</v>
      </c>
      <c r="F2883" t="s">
        <v>8218</v>
      </c>
      <c r="G2883" t="s">
        <v>8223</v>
      </c>
      <c r="H2883" t="s">
        <v>8245</v>
      </c>
      <c r="I2883">
        <v>1406952781</v>
      </c>
      <c r="J2883">
        <v>1405743181</v>
      </c>
      <c r="K2883" t="b">
        <v>1</v>
      </c>
      <c r="L2883">
        <v>55</v>
      </c>
      <c r="M2883" t="b">
        <v>1</v>
      </c>
      <c r="N2883" t="s">
        <v>8269</v>
      </c>
      <c r="O2883">
        <f t="shared" si="225"/>
        <v>116</v>
      </c>
      <c r="P2883">
        <f t="shared" si="226"/>
        <v>63.36</v>
      </c>
      <c r="Q2883" s="10" t="s">
        <v>8315</v>
      </c>
      <c r="R2883" t="s">
        <v>8316</v>
      </c>
      <c r="S2883" s="15">
        <f t="shared" si="227"/>
        <v>41839.175706018519</v>
      </c>
      <c r="T2883" s="15">
        <f t="shared" si="228"/>
        <v>41853.175706018519</v>
      </c>
      <c r="U2883">
        <f t="shared" si="229"/>
        <v>2014</v>
      </c>
    </row>
    <row r="2884" spans="1:21" ht="48" x14ac:dyDescent="0.2">
      <c r="A2884">
        <v>3168</v>
      </c>
      <c r="B2884" s="3" t="s">
        <v>3168</v>
      </c>
      <c r="C2884" s="3" t="s">
        <v>7278</v>
      </c>
      <c r="D2884" s="6">
        <v>2500</v>
      </c>
      <c r="E2884" s="8">
        <v>3105</v>
      </c>
      <c r="F2884" t="s">
        <v>8218</v>
      </c>
      <c r="G2884" t="s">
        <v>8223</v>
      </c>
      <c r="H2884" t="s">
        <v>8245</v>
      </c>
      <c r="I2884">
        <v>1402696800</v>
      </c>
      <c r="J2884">
        <v>1399948353</v>
      </c>
      <c r="K2884" t="b">
        <v>1</v>
      </c>
      <c r="L2884">
        <v>61</v>
      </c>
      <c r="M2884" t="b">
        <v>1</v>
      </c>
      <c r="N2884" t="s">
        <v>8269</v>
      </c>
      <c r="O2884">
        <f t="shared" si="225"/>
        <v>124</v>
      </c>
      <c r="P2884">
        <f t="shared" si="226"/>
        <v>50.9</v>
      </c>
      <c r="Q2884" s="10" t="s">
        <v>8315</v>
      </c>
      <c r="R2884" t="s">
        <v>8316</v>
      </c>
      <c r="S2884" s="15">
        <f t="shared" si="227"/>
        <v>41772.105937500004</v>
      </c>
      <c r="T2884" s="15">
        <f t="shared" si="228"/>
        <v>41803.916666666664</v>
      </c>
      <c r="U2884">
        <f t="shared" si="229"/>
        <v>2014</v>
      </c>
    </row>
    <row r="2885" spans="1:21" ht="32" x14ac:dyDescent="0.2">
      <c r="A2885">
        <v>3169</v>
      </c>
      <c r="B2885" s="3" t="s">
        <v>3169</v>
      </c>
      <c r="C2885" s="3" t="s">
        <v>7279</v>
      </c>
      <c r="D2885" s="6">
        <v>8000</v>
      </c>
      <c r="E2885" s="8">
        <v>8241</v>
      </c>
      <c r="F2885" t="s">
        <v>8218</v>
      </c>
      <c r="G2885" t="s">
        <v>8223</v>
      </c>
      <c r="H2885" t="s">
        <v>8245</v>
      </c>
      <c r="I2885">
        <v>1386910740</v>
      </c>
      <c r="J2885">
        <v>1384364561</v>
      </c>
      <c r="K2885" t="b">
        <v>1</v>
      </c>
      <c r="L2885">
        <v>82</v>
      </c>
      <c r="M2885" t="b">
        <v>1</v>
      </c>
      <c r="N2885" t="s">
        <v>8269</v>
      </c>
      <c r="O2885">
        <f t="shared" si="225"/>
        <v>103</v>
      </c>
      <c r="P2885">
        <f t="shared" si="226"/>
        <v>100.5</v>
      </c>
      <c r="Q2885" s="10" t="s">
        <v>8315</v>
      </c>
      <c r="R2885" t="s">
        <v>8316</v>
      </c>
      <c r="S2885" s="15">
        <f t="shared" si="227"/>
        <v>41591.737974537034</v>
      </c>
      <c r="T2885" s="15">
        <f t="shared" si="228"/>
        <v>41621.207638888889</v>
      </c>
      <c r="U2885">
        <f t="shared" si="229"/>
        <v>2013</v>
      </c>
    </row>
    <row r="2886" spans="1:21" ht="32" x14ac:dyDescent="0.2">
      <c r="A2886">
        <v>3170</v>
      </c>
      <c r="B2886" s="3" t="s">
        <v>3170</v>
      </c>
      <c r="C2886" s="3" t="s">
        <v>7280</v>
      </c>
      <c r="D2886" s="6">
        <v>2000</v>
      </c>
      <c r="E2886" s="8">
        <v>2245</v>
      </c>
      <c r="F2886" t="s">
        <v>8218</v>
      </c>
      <c r="G2886" t="s">
        <v>8223</v>
      </c>
      <c r="H2886" t="s">
        <v>8245</v>
      </c>
      <c r="I2886">
        <v>1404273600</v>
      </c>
      <c r="J2886">
        <v>1401414944</v>
      </c>
      <c r="K2886" t="b">
        <v>1</v>
      </c>
      <c r="L2886">
        <v>71</v>
      </c>
      <c r="M2886" t="b">
        <v>1</v>
      </c>
      <c r="N2886" t="s">
        <v>8269</v>
      </c>
      <c r="O2886">
        <f t="shared" si="225"/>
        <v>112</v>
      </c>
      <c r="P2886">
        <f t="shared" si="226"/>
        <v>31.62</v>
      </c>
      <c r="Q2886" s="10" t="s">
        <v>8315</v>
      </c>
      <c r="R2886" t="s">
        <v>8316</v>
      </c>
      <c r="S2886" s="15">
        <f t="shared" si="227"/>
        <v>41789.080370370371</v>
      </c>
      <c r="T2886" s="15">
        <f t="shared" si="228"/>
        <v>41822.166666666664</v>
      </c>
      <c r="U2886">
        <f t="shared" si="229"/>
        <v>2014</v>
      </c>
    </row>
    <row r="2887" spans="1:21" ht="48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225"/>
        <v>109</v>
      </c>
      <c r="P2887">
        <f t="shared" si="226"/>
        <v>65.099999999999994</v>
      </c>
      <c r="Q2887" s="10" t="s">
        <v>8315</v>
      </c>
      <c r="R2887" t="s">
        <v>8316</v>
      </c>
      <c r="S2887" s="15">
        <f t="shared" si="227"/>
        <v>42466.608310185184</v>
      </c>
      <c r="T2887" s="15">
        <f t="shared" si="228"/>
        <v>42496.608310185184</v>
      </c>
      <c r="U2887">
        <f t="shared" si="229"/>
        <v>2016</v>
      </c>
    </row>
    <row r="2888" spans="1:21" ht="48" x14ac:dyDescent="0.2">
      <c r="A2888">
        <v>3172</v>
      </c>
      <c r="B2888" s="3" t="s">
        <v>3172</v>
      </c>
      <c r="C2888" s="3" t="s">
        <v>7282</v>
      </c>
      <c r="D2888" s="6">
        <v>2000</v>
      </c>
      <c r="E2888" s="8">
        <v>2300</v>
      </c>
      <c r="F2888" t="s">
        <v>8218</v>
      </c>
      <c r="G2888" t="s">
        <v>8223</v>
      </c>
      <c r="H2888" t="s">
        <v>8245</v>
      </c>
      <c r="I2888">
        <v>1329240668</v>
      </c>
      <c r="J2888">
        <v>1326648668</v>
      </c>
      <c r="K2888" t="b">
        <v>1</v>
      </c>
      <c r="L2888">
        <v>29</v>
      </c>
      <c r="M2888" t="b">
        <v>1</v>
      </c>
      <c r="N2888" t="s">
        <v>8269</v>
      </c>
      <c r="O2888">
        <f t="shared" si="225"/>
        <v>115</v>
      </c>
      <c r="P2888">
        <f t="shared" si="226"/>
        <v>79.31</v>
      </c>
      <c r="Q2888" s="10" t="s">
        <v>8315</v>
      </c>
      <c r="R2888" t="s">
        <v>8316</v>
      </c>
      <c r="S2888" s="15">
        <f t="shared" si="227"/>
        <v>40923.729953703703</v>
      </c>
      <c r="T2888" s="15">
        <f t="shared" si="228"/>
        <v>40953.729953703703</v>
      </c>
      <c r="U2888">
        <f t="shared" si="229"/>
        <v>2012</v>
      </c>
    </row>
    <row r="2889" spans="1:21" ht="48" x14ac:dyDescent="0.2">
      <c r="A2889">
        <v>3173</v>
      </c>
      <c r="B2889" s="3" t="s">
        <v>3173</v>
      </c>
      <c r="C2889" s="3" t="s">
        <v>7283</v>
      </c>
      <c r="D2889" s="6">
        <v>10000</v>
      </c>
      <c r="E2889" s="8">
        <v>10300</v>
      </c>
      <c r="F2889" t="s">
        <v>8218</v>
      </c>
      <c r="G2889" t="s">
        <v>8223</v>
      </c>
      <c r="H2889" t="s">
        <v>8245</v>
      </c>
      <c r="I2889">
        <v>1411765492</v>
      </c>
      <c r="J2889">
        <v>1409173492</v>
      </c>
      <c r="K2889" t="b">
        <v>1</v>
      </c>
      <c r="L2889">
        <v>74</v>
      </c>
      <c r="M2889" t="b">
        <v>1</v>
      </c>
      <c r="N2889" t="s">
        <v>8269</v>
      </c>
      <c r="O2889">
        <f t="shared" si="225"/>
        <v>103</v>
      </c>
      <c r="P2889">
        <f t="shared" si="226"/>
        <v>139.19</v>
      </c>
      <c r="Q2889" s="10" t="s">
        <v>8315</v>
      </c>
      <c r="R2889" t="s">
        <v>8316</v>
      </c>
      <c r="S2889" s="15">
        <f t="shared" si="227"/>
        <v>41878.878379629627</v>
      </c>
      <c r="T2889" s="15">
        <f t="shared" si="228"/>
        <v>41908.878379629627</v>
      </c>
      <c r="U2889">
        <f t="shared" si="229"/>
        <v>2014</v>
      </c>
    </row>
    <row r="2890" spans="1:21" ht="48" x14ac:dyDescent="0.2">
      <c r="A2890">
        <v>3174</v>
      </c>
      <c r="B2890" s="3" t="s">
        <v>3174</v>
      </c>
      <c r="C2890" s="3" t="s">
        <v>7284</v>
      </c>
      <c r="D2890" s="6">
        <v>3000</v>
      </c>
      <c r="E2890" s="8">
        <v>3034</v>
      </c>
      <c r="F2890" t="s">
        <v>8218</v>
      </c>
      <c r="G2890" t="s">
        <v>8223</v>
      </c>
      <c r="H2890" t="s">
        <v>8245</v>
      </c>
      <c r="I2890">
        <v>1408999508</v>
      </c>
      <c r="J2890">
        <v>1407789908</v>
      </c>
      <c r="K2890" t="b">
        <v>1</v>
      </c>
      <c r="L2890">
        <v>23</v>
      </c>
      <c r="M2890" t="b">
        <v>1</v>
      </c>
      <c r="N2890" t="s">
        <v>8269</v>
      </c>
      <c r="O2890">
        <f t="shared" si="225"/>
        <v>101</v>
      </c>
      <c r="P2890">
        <f t="shared" si="226"/>
        <v>131.91</v>
      </c>
      <c r="Q2890" s="10" t="s">
        <v>8315</v>
      </c>
      <c r="R2890" t="s">
        <v>8316</v>
      </c>
      <c r="S2890" s="15">
        <f t="shared" si="227"/>
        <v>41862.864675925928</v>
      </c>
      <c r="T2890" s="15">
        <f t="shared" si="228"/>
        <v>41876.864675925928</v>
      </c>
      <c r="U2890">
        <f t="shared" si="229"/>
        <v>2014</v>
      </c>
    </row>
    <row r="2891" spans="1:21" ht="48" x14ac:dyDescent="0.2">
      <c r="A2891">
        <v>3175</v>
      </c>
      <c r="B2891" s="3" t="s">
        <v>3175</v>
      </c>
      <c r="C2891" s="3" t="s">
        <v>7285</v>
      </c>
      <c r="D2891" s="6">
        <v>5000</v>
      </c>
      <c r="E2891" s="8">
        <v>5478</v>
      </c>
      <c r="F2891" t="s">
        <v>8218</v>
      </c>
      <c r="G2891" t="s">
        <v>8223</v>
      </c>
      <c r="H2891" t="s">
        <v>8245</v>
      </c>
      <c r="I2891">
        <v>1297977427</v>
      </c>
      <c r="J2891">
        <v>1292793427</v>
      </c>
      <c r="K2891" t="b">
        <v>1</v>
      </c>
      <c r="L2891">
        <v>60</v>
      </c>
      <c r="M2891" t="b">
        <v>1</v>
      </c>
      <c r="N2891" t="s">
        <v>8269</v>
      </c>
      <c r="O2891">
        <f t="shared" si="225"/>
        <v>110</v>
      </c>
      <c r="P2891">
        <f t="shared" si="226"/>
        <v>91.3</v>
      </c>
      <c r="Q2891" s="10" t="s">
        <v>8315</v>
      </c>
      <c r="R2891" t="s">
        <v>8316</v>
      </c>
      <c r="S2891" s="15">
        <f t="shared" si="227"/>
        <v>40531.886886574073</v>
      </c>
      <c r="T2891" s="15">
        <f t="shared" si="228"/>
        <v>40591.886886574073</v>
      </c>
      <c r="U2891">
        <f t="shared" si="229"/>
        <v>2010</v>
      </c>
    </row>
    <row r="2892" spans="1:21" ht="48" x14ac:dyDescent="0.2">
      <c r="A2892">
        <v>3176</v>
      </c>
      <c r="B2892" s="3" t="s">
        <v>3176</v>
      </c>
      <c r="C2892" s="3" t="s">
        <v>7286</v>
      </c>
      <c r="D2892" s="6">
        <v>1900</v>
      </c>
      <c r="E2892" s="8">
        <v>2182</v>
      </c>
      <c r="F2892" t="s">
        <v>8218</v>
      </c>
      <c r="G2892" t="s">
        <v>8223</v>
      </c>
      <c r="H2892" t="s">
        <v>8245</v>
      </c>
      <c r="I2892">
        <v>1376838000</v>
      </c>
      <c r="J2892">
        <v>1374531631</v>
      </c>
      <c r="K2892" t="b">
        <v>1</v>
      </c>
      <c r="L2892">
        <v>55</v>
      </c>
      <c r="M2892" t="b">
        <v>1</v>
      </c>
      <c r="N2892" t="s">
        <v>8269</v>
      </c>
      <c r="O2892">
        <f t="shared" si="225"/>
        <v>115</v>
      </c>
      <c r="P2892">
        <f t="shared" si="226"/>
        <v>39.67</v>
      </c>
      <c r="Q2892" s="10" t="s">
        <v>8315</v>
      </c>
      <c r="R2892" t="s">
        <v>8316</v>
      </c>
      <c r="S2892" s="15">
        <f t="shared" si="227"/>
        <v>41477.930914351848</v>
      </c>
      <c r="T2892" s="15">
        <f t="shared" si="228"/>
        <v>41504.625</v>
      </c>
      <c r="U2892">
        <f t="shared" si="229"/>
        <v>2013</v>
      </c>
    </row>
    <row r="2893" spans="1:21" ht="48" x14ac:dyDescent="0.2">
      <c r="A2893">
        <v>3177</v>
      </c>
      <c r="B2893" s="3" t="s">
        <v>3177</v>
      </c>
      <c r="C2893" s="3" t="s">
        <v>7287</v>
      </c>
      <c r="D2893" s="6">
        <v>2500</v>
      </c>
      <c r="E2893" s="8">
        <v>2935</v>
      </c>
      <c r="F2893" t="s">
        <v>8218</v>
      </c>
      <c r="G2893" t="s">
        <v>8223</v>
      </c>
      <c r="H2893" t="s">
        <v>8245</v>
      </c>
      <c r="I2893">
        <v>1403366409</v>
      </c>
      <c r="J2893">
        <v>1400774409</v>
      </c>
      <c r="K2893" t="b">
        <v>1</v>
      </c>
      <c r="L2893">
        <v>51</v>
      </c>
      <c r="M2893" t="b">
        <v>1</v>
      </c>
      <c r="N2893" t="s">
        <v>8269</v>
      </c>
      <c r="O2893">
        <f t="shared" si="225"/>
        <v>117</v>
      </c>
      <c r="P2893">
        <f t="shared" si="226"/>
        <v>57.55</v>
      </c>
      <c r="Q2893" s="10" t="s">
        <v>8315</v>
      </c>
      <c r="R2893" t="s">
        <v>8316</v>
      </c>
      <c r="S2893" s="15">
        <f t="shared" si="227"/>
        <v>41781.666770833333</v>
      </c>
      <c r="T2893" s="15">
        <f t="shared" si="228"/>
        <v>41811.666770833333</v>
      </c>
      <c r="U2893">
        <f t="shared" si="229"/>
        <v>2014</v>
      </c>
    </row>
    <row r="2894" spans="1:21" ht="48" x14ac:dyDescent="0.2">
      <c r="A2894">
        <v>3178</v>
      </c>
      <c r="B2894" s="3" t="s">
        <v>3178</v>
      </c>
      <c r="C2894" s="3" t="s">
        <v>7288</v>
      </c>
      <c r="D2894" s="6">
        <v>1500</v>
      </c>
      <c r="E2894" s="8">
        <v>2576</v>
      </c>
      <c r="F2894" t="s">
        <v>8218</v>
      </c>
      <c r="G2894" t="s">
        <v>8224</v>
      </c>
      <c r="H2894" t="s">
        <v>8246</v>
      </c>
      <c r="I2894">
        <v>1405521075</v>
      </c>
      <c r="J2894">
        <v>1402929075</v>
      </c>
      <c r="K2894" t="b">
        <v>1</v>
      </c>
      <c r="L2894">
        <v>78</v>
      </c>
      <c r="M2894" t="b">
        <v>1</v>
      </c>
      <c r="N2894" t="s">
        <v>8269</v>
      </c>
      <c r="O2894">
        <f t="shared" si="225"/>
        <v>172</v>
      </c>
      <c r="P2894">
        <f t="shared" si="226"/>
        <v>33.03</v>
      </c>
      <c r="Q2894" s="10" t="s">
        <v>8315</v>
      </c>
      <c r="R2894" t="s">
        <v>8316</v>
      </c>
      <c r="S2894" s="15">
        <f t="shared" si="227"/>
        <v>41806.605034722219</v>
      </c>
      <c r="T2894" s="15">
        <f t="shared" si="228"/>
        <v>41836.605034722219</v>
      </c>
      <c r="U2894">
        <f t="shared" si="229"/>
        <v>2014</v>
      </c>
    </row>
    <row r="2895" spans="1:21" ht="32" x14ac:dyDescent="0.2">
      <c r="A2895">
        <v>3179</v>
      </c>
      <c r="B2895" s="3" t="s">
        <v>3179</v>
      </c>
      <c r="C2895" s="3" t="s">
        <v>7289</v>
      </c>
      <c r="D2895" s="6">
        <v>4200</v>
      </c>
      <c r="E2895" s="8">
        <v>4794.82</v>
      </c>
      <c r="F2895" t="s">
        <v>8218</v>
      </c>
      <c r="G2895" t="s">
        <v>8223</v>
      </c>
      <c r="H2895" t="s">
        <v>8245</v>
      </c>
      <c r="I2895">
        <v>1367859071</v>
      </c>
      <c r="J2895">
        <v>1365699071</v>
      </c>
      <c r="K2895" t="b">
        <v>1</v>
      </c>
      <c r="L2895">
        <v>62</v>
      </c>
      <c r="M2895" t="b">
        <v>1</v>
      </c>
      <c r="N2895" t="s">
        <v>8269</v>
      </c>
      <c r="O2895">
        <f t="shared" si="225"/>
        <v>114</v>
      </c>
      <c r="P2895">
        <f t="shared" si="226"/>
        <v>77.34</v>
      </c>
      <c r="Q2895" s="10" t="s">
        <v>8315</v>
      </c>
      <c r="R2895" t="s">
        <v>8316</v>
      </c>
      <c r="S2895" s="15">
        <f t="shared" si="227"/>
        <v>41375.702210648145</v>
      </c>
      <c r="T2895" s="15">
        <f t="shared" si="228"/>
        <v>41400.702210648145</v>
      </c>
      <c r="U2895">
        <f t="shared" si="229"/>
        <v>2013</v>
      </c>
    </row>
    <row r="2896" spans="1:21" ht="48" x14ac:dyDescent="0.2">
      <c r="A2896">
        <v>3180</v>
      </c>
      <c r="B2896" s="3" t="s">
        <v>3180</v>
      </c>
      <c r="C2896" s="3" t="s">
        <v>7290</v>
      </c>
      <c r="D2896" s="6">
        <v>1200</v>
      </c>
      <c r="E2896" s="8">
        <v>1437</v>
      </c>
      <c r="F2896" t="s">
        <v>8218</v>
      </c>
      <c r="G2896" t="s">
        <v>8224</v>
      </c>
      <c r="H2896" t="s">
        <v>8246</v>
      </c>
      <c r="I2896">
        <v>1403258049</v>
      </c>
      <c r="J2896">
        <v>1400666049</v>
      </c>
      <c r="K2896" t="b">
        <v>1</v>
      </c>
      <c r="L2896">
        <v>45</v>
      </c>
      <c r="M2896" t="b">
        <v>1</v>
      </c>
      <c r="N2896" t="s">
        <v>8269</v>
      </c>
      <c r="O2896">
        <f t="shared" si="225"/>
        <v>120</v>
      </c>
      <c r="P2896">
        <f t="shared" si="226"/>
        <v>31.93</v>
      </c>
      <c r="Q2896" s="10" t="s">
        <v>8315</v>
      </c>
      <c r="R2896" t="s">
        <v>8316</v>
      </c>
      <c r="S2896" s="15">
        <f t="shared" si="227"/>
        <v>41780.412604166668</v>
      </c>
      <c r="T2896" s="15">
        <f t="shared" si="228"/>
        <v>41810.412604166668</v>
      </c>
      <c r="U2896">
        <f t="shared" si="229"/>
        <v>2014</v>
      </c>
    </row>
    <row r="2897" spans="1:21" ht="48" x14ac:dyDescent="0.2">
      <c r="A2897">
        <v>3181</v>
      </c>
      <c r="B2897" s="3" t="s">
        <v>3181</v>
      </c>
      <c r="C2897" s="3" t="s">
        <v>7291</v>
      </c>
      <c r="D2897" s="6">
        <v>500</v>
      </c>
      <c r="E2897" s="8">
        <v>545</v>
      </c>
      <c r="F2897" t="s">
        <v>8218</v>
      </c>
      <c r="G2897" t="s">
        <v>8224</v>
      </c>
      <c r="H2897" t="s">
        <v>8246</v>
      </c>
      <c r="I2897">
        <v>1402848000</v>
      </c>
      <c r="J2897">
        <v>1400570787</v>
      </c>
      <c r="K2897" t="b">
        <v>1</v>
      </c>
      <c r="L2897">
        <v>15</v>
      </c>
      <c r="M2897" t="b">
        <v>1</v>
      </c>
      <c r="N2897" t="s">
        <v>8269</v>
      </c>
      <c r="O2897">
        <f t="shared" si="225"/>
        <v>109</v>
      </c>
      <c r="P2897">
        <f t="shared" si="226"/>
        <v>36.33</v>
      </c>
      <c r="Q2897" s="10" t="s">
        <v>8315</v>
      </c>
      <c r="R2897" t="s">
        <v>8316</v>
      </c>
      <c r="S2897" s="15">
        <f t="shared" si="227"/>
        <v>41779.310034722221</v>
      </c>
      <c r="T2897" s="15">
        <f t="shared" si="228"/>
        <v>41805.666666666664</v>
      </c>
      <c r="U2897">
        <f t="shared" si="229"/>
        <v>2014</v>
      </c>
    </row>
    <row r="2898" spans="1:21" ht="64" x14ac:dyDescent="0.2">
      <c r="A2898">
        <v>3182</v>
      </c>
      <c r="B2898" s="3" t="s">
        <v>3182</v>
      </c>
      <c r="C2898" s="3" t="s">
        <v>7292</v>
      </c>
      <c r="D2898" s="6">
        <v>7000</v>
      </c>
      <c r="E2898" s="8">
        <v>7062</v>
      </c>
      <c r="F2898" t="s">
        <v>8218</v>
      </c>
      <c r="G2898" t="s">
        <v>8223</v>
      </c>
      <c r="H2898" t="s">
        <v>8245</v>
      </c>
      <c r="I2898">
        <v>1328029200</v>
      </c>
      <c r="J2898">
        <v>1323211621</v>
      </c>
      <c r="K2898" t="b">
        <v>1</v>
      </c>
      <c r="L2898">
        <v>151</v>
      </c>
      <c r="M2898" t="b">
        <v>1</v>
      </c>
      <c r="N2898" t="s">
        <v>8269</v>
      </c>
      <c r="O2898">
        <f t="shared" si="225"/>
        <v>101</v>
      </c>
      <c r="P2898">
        <f t="shared" si="226"/>
        <v>46.77</v>
      </c>
      <c r="Q2898" s="10" t="s">
        <v>8315</v>
      </c>
      <c r="R2898" t="s">
        <v>8316</v>
      </c>
      <c r="S2898" s="15">
        <f t="shared" si="227"/>
        <v>40883.949317129627</v>
      </c>
      <c r="T2898" s="15">
        <f t="shared" si="228"/>
        <v>40939.708333333336</v>
      </c>
      <c r="U2898">
        <f t="shared" si="229"/>
        <v>2011</v>
      </c>
    </row>
    <row r="2899" spans="1:21" ht="48" x14ac:dyDescent="0.2">
      <c r="A2899">
        <v>3183</v>
      </c>
      <c r="B2899" s="3" t="s">
        <v>3183</v>
      </c>
      <c r="C2899" s="3" t="s">
        <v>7293</v>
      </c>
      <c r="D2899" s="6">
        <v>2500</v>
      </c>
      <c r="E2899" s="8">
        <v>2725</v>
      </c>
      <c r="F2899" t="s">
        <v>8218</v>
      </c>
      <c r="G2899" t="s">
        <v>8223</v>
      </c>
      <c r="H2899" t="s">
        <v>8245</v>
      </c>
      <c r="I2899">
        <v>1377284669</v>
      </c>
      <c r="J2899">
        <v>1375729469</v>
      </c>
      <c r="K2899" t="b">
        <v>1</v>
      </c>
      <c r="L2899">
        <v>68</v>
      </c>
      <c r="M2899" t="b">
        <v>1</v>
      </c>
      <c r="N2899" t="s">
        <v>8269</v>
      </c>
      <c r="O2899">
        <f t="shared" si="225"/>
        <v>109</v>
      </c>
      <c r="P2899">
        <f t="shared" si="226"/>
        <v>40.07</v>
      </c>
      <c r="Q2899" s="10" t="s">
        <v>8315</v>
      </c>
      <c r="R2899" t="s">
        <v>8316</v>
      </c>
      <c r="S2899" s="15">
        <f t="shared" si="227"/>
        <v>41491.79478009259</v>
      </c>
      <c r="T2899" s="15">
        <f t="shared" si="228"/>
        <v>41509.79478009259</v>
      </c>
      <c r="U2899">
        <f t="shared" si="229"/>
        <v>2013</v>
      </c>
    </row>
    <row r="2900" spans="1:21" ht="48" x14ac:dyDescent="0.2">
      <c r="A2900">
        <v>3184</v>
      </c>
      <c r="B2900" s="3" t="s">
        <v>3184</v>
      </c>
      <c r="C2900" s="3" t="s">
        <v>7294</v>
      </c>
      <c r="D2900" s="6">
        <v>4300</v>
      </c>
      <c r="E2900" s="8">
        <v>4610</v>
      </c>
      <c r="F2900" t="s">
        <v>8218</v>
      </c>
      <c r="G2900" t="s">
        <v>8223</v>
      </c>
      <c r="H2900" t="s">
        <v>8245</v>
      </c>
      <c r="I2900">
        <v>1404258631</v>
      </c>
      <c r="J2900">
        <v>1401666631</v>
      </c>
      <c r="K2900" t="b">
        <v>1</v>
      </c>
      <c r="L2900">
        <v>46</v>
      </c>
      <c r="M2900" t="b">
        <v>1</v>
      </c>
      <c r="N2900" t="s">
        <v>8269</v>
      </c>
      <c r="O2900">
        <f t="shared" si="225"/>
        <v>107</v>
      </c>
      <c r="P2900">
        <f t="shared" si="226"/>
        <v>100.22</v>
      </c>
      <c r="Q2900" s="10" t="s">
        <v>8315</v>
      </c>
      <c r="R2900" t="s">
        <v>8316</v>
      </c>
      <c r="S2900" s="15">
        <f t="shared" si="227"/>
        <v>41791.993414351848</v>
      </c>
      <c r="T2900" s="15">
        <f t="shared" si="228"/>
        <v>41821.993414351848</v>
      </c>
      <c r="U2900">
        <f t="shared" si="229"/>
        <v>2014</v>
      </c>
    </row>
    <row r="2901" spans="1:21" ht="48" x14ac:dyDescent="0.2">
      <c r="A2901">
        <v>3185</v>
      </c>
      <c r="B2901" s="3" t="s">
        <v>3185</v>
      </c>
      <c r="C2901" s="3" t="s">
        <v>7295</v>
      </c>
      <c r="D2901" s="6">
        <v>1000</v>
      </c>
      <c r="E2901" s="8">
        <v>1000</v>
      </c>
      <c r="F2901" t="s">
        <v>8218</v>
      </c>
      <c r="G2901" t="s">
        <v>8224</v>
      </c>
      <c r="H2901" t="s">
        <v>8246</v>
      </c>
      <c r="I2901">
        <v>1405553241</v>
      </c>
      <c r="J2901">
        <v>1404948441</v>
      </c>
      <c r="K2901" t="b">
        <v>1</v>
      </c>
      <c r="L2901">
        <v>24</v>
      </c>
      <c r="M2901" t="b">
        <v>1</v>
      </c>
      <c r="N2901" t="s">
        <v>8269</v>
      </c>
      <c r="O2901">
        <f t="shared" si="225"/>
        <v>100</v>
      </c>
      <c r="P2901">
        <f t="shared" si="226"/>
        <v>41.67</v>
      </c>
      <c r="Q2901" s="10" t="s">
        <v>8315</v>
      </c>
      <c r="R2901" t="s">
        <v>8316</v>
      </c>
      <c r="S2901" s="15">
        <f t="shared" si="227"/>
        <v>41829.977326388893</v>
      </c>
      <c r="T2901" s="15">
        <f t="shared" si="228"/>
        <v>41836.977326388893</v>
      </c>
      <c r="U2901">
        <f t="shared" si="229"/>
        <v>2014</v>
      </c>
    </row>
    <row r="2902" spans="1:21" ht="48" x14ac:dyDescent="0.2">
      <c r="A2902">
        <v>3186</v>
      </c>
      <c r="B2902" s="3" t="s">
        <v>3186</v>
      </c>
      <c r="C2902" s="3" t="s">
        <v>7296</v>
      </c>
      <c r="D2902" s="6">
        <v>3200</v>
      </c>
      <c r="E2902" s="8">
        <v>3270</v>
      </c>
      <c r="F2902" t="s">
        <v>8218</v>
      </c>
      <c r="G2902" t="s">
        <v>8224</v>
      </c>
      <c r="H2902" t="s">
        <v>8246</v>
      </c>
      <c r="I2902">
        <v>1410901200</v>
      </c>
      <c r="J2902">
        <v>1408313438</v>
      </c>
      <c r="K2902" t="b">
        <v>1</v>
      </c>
      <c r="L2902">
        <v>70</v>
      </c>
      <c r="M2902" t="b">
        <v>1</v>
      </c>
      <c r="N2902" t="s">
        <v>8269</v>
      </c>
      <c r="O2902">
        <f t="shared" si="225"/>
        <v>102</v>
      </c>
      <c r="P2902">
        <f t="shared" si="226"/>
        <v>46.71</v>
      </c>
      <c r="Q2902" s="10" t="s">
        <v>8315</v>
      </c>
      <c r="R2902" t="s">
        <v>8316</v>
      </c>
      <c r="S2902" s="15">
        <f t="shared" si="227"/>
        <v>41868.924050925925</v>
      </c>
      <c r="T2902" s="15">
        <f t="shared" si="228"/>
        <v>41898.875</v>
      </c>
      <c r="U2902">
        <f t="shared" si="229"/>
        <v>2014</v>
      </c>
    </row>
    <row r="2903" spans="1:21" ht="48" x14ac:dyDescent="0.2">
      <c r="A2903">
        <v>3187</v>
      </c>
      <c r="B2903" s="3" t="s">
        <v>3187</v>
      </c>
      <c r="C2903" s="3" t="s">
        <v>7297</v>
      </c>
      <c r="D2903" s="6">
        <v>15000</v>
      </c>
      <c r="E2903" s="8">
        <v>17444</v>
      </c>
      <c r="F2903" t="s">
        <v>8218</v>
      </c>
      <c r="G2903" t="s">
        <v>8223</v>
      </c>
      <c r="H2903" t="s">
        <v>8245</v>
      </c>
      <c r="I2903">
        <v>1407167973</v>
      </c>
      <c r="J2903">
        <v>1405439973</v>
      </c>
      <c r="K2903" t="b">
        <v>1</v>
      </c>
      <c r="L2903">
        <v>244</v>
      </c>
      <c r="M2903" t="b">
        <v>1</v>
      </c>
      <c r="N2903" t="s">
        <v>8269</v>
      </c>
      <c r="O2903">
        <f t="shared" si="225"/>
        <v>116</v>
      </c>
      <c r="P2903">
        <f t="shared" si="226"/>
        <v>71.489999999999995</v>
      </c>
      <c r="Q2903" s="10" t="s">
        <v>8315</v>
      </c>
      <c r="R2903" t="s">
        <v>8316</v>
      </c>
      <c r="S2903" s="15">
        <f t="shared" si="227"/>
        <v>41835.666354166664</v>
      </c>
      <c r="T2903" s="15">
        <f t="shared" si="228"/>
        <v>41855.666354166664</v>
      </c>
      <c r="U2903">
        <f t="shared" si="229"/>
        <v>2014</v>
      </c>
    </row>
    <row r="2904" spans="1:21" ht="48" x14ac:dyDescent="0.2">
      <c r="A2904">
        <v>3208</v>
      </c>
      <c r="B2904" s="3" t="s">
        <v>3208</v>
      </c>
      <c r="C2904" s="3" t="s">
        <v>7318</v>
      </c>
      <c r="D2904" s="6">
        <v>5000</v>
      </c>
      <c r="E2904" s="8">
        <v>5175</v>
      </c>
      <c r="F2904" t="s">
        <v>8218</v>
      </c>
      <c r="G2904" t="s">
        <v>8223</v>
      </c>
      <c r="H2904" t="s">
        <v>8245</v>
      </c>
      <c r="I2904">
        <v>1406557877</v>
      </c>
      <c r="J2904">
        <v>1404743477</v>
      </c>
      <c r="K2904" t="b">
        <v>1</v>
      </c>
      <c r="L2904">
        <v>82</v>
      </c>
      <c r="M2904" t="b">
        <v>1</v>
      </c>
      <c r="N2904" t="s">
        <v>8269</v>
      </c>
      <c r="O2904">
        <f t="shared" si="225"/>
        <v>104</v>
      </c>
      <c r="P2904">
        <f t="shared" si="226"/>
        <v>63.11</v>
      </c>
      <c r="Q2904" s="10" t="s">
        <v>8315</v>
      </c>
      <c r="R2904" t="s">
        <v>8316</v>
      </c>
      <c r="S2904" s="15">
        <f t="shared" si="227"/>
        <v>41827.605057870373</v>
      </c>
      <c r="T2904" s="15">
        <f t="shared" si="228"/>
        <v>41848.605057870373</v>
      </c>
      <c r="U2904">
        <f t="shared" si="229"/>
        <v>2014</v>
      </c>
    </row>
    <row r="2905" spans="1:21" ht="48" x14ac:dyDescent="0.2">
      <c r="A2905">
        <v>3209</v>
      </c>
      <c r="B2905" s="3" t="s">
        <v>3209</v>
      </c>
      <c r="C2905" s="3" t="s">
        <v>7319</v>
      </c>
      <c r="D2905" s="6">
        <v>9500</v>
      </c>
      <c r="E2905" s="8">
        <v>11335.7</v>
      </c>
      <c r="F2905" t="s">
        <v>8218</v>
      </c>
      <c r="G2905" t="s">
        <v>8223</v>
      </c>
      <c r="H2905" t="s">
        <v>8245</v>
      </c>
      <c r="I2905">
        <v>1403305200</v>
      </c>
      <c r="J2905">
        <v>1400512658</v>
      </c>
      <c r="K2905" t="b">
        <v>1</v>
      </c>
      <c r="L2905">
        <v>226</v>
      </c>
      <c r="M2905" t="b">
        <v>1</v>
      </c>
      <c r="N2905" t="s">
        <v>8269</v>
      </c>
      <c r="O2905">
        <f t="shared" si="225"/>
        <v>119</v>
      </c>
      <c r="P2905">
        <f t="shared" si="226"/>
        <v>50.16</v>
      </c>
      <c r="Q2905" s="10" t="s">
        <v>8315</v>
      </c>
      <c r="R2905" t="s">
        <v>8316</v>
      </c>
      <c r="S2905" s="15">
        <f t="shared" si="227"/>
        <v>41778.637245370373</v>
      </c>
      <c r="T2905" s="15">
        <f t="shared" si="228"/>
        <v>41810.958333333336</v>
      </c>
      <c r="U2905">
        <f t="shared" si="229"/>
        <v>2014</v>
      </c>
    </row>
    <row r="2906" spans="1:21" ht="48" x14ac:dyDescent="0.2">
      <c r="A2906">
        <v>3210</v>
      </c>
      <c r="B2906" s="3" t="s">
        <v>3210</v>
      </c>
      <c r="C2906" s="3" t="s">
        <v>7320</v>
      </c>
      <c r="D2906" s="6">
        <v>3000</v>
      </c>
      <c r="E2906" s="8">
        <v>3773</v>
      </c>
      <c r="F2906" t="s">
        <v>8218</v>
      </c>
      <c r="G2906" t="s">
        <v>8223</v>
      </c>
      <c r="H2906" t="s">
        <v>8245</v>
      </c>
      <c r="I2906">
        <v>1338523140</v>
      </c>
      <c r="J2906">
        <v>1334442519</v>
      </c>
      <c r="K2906" t="b">
        <v>1</v>
      </c>
      <c r="L2906">
        <v>60</v>
      </c>
      <c r="M2906" t="b">
        <v>1</v>
      </c>
      <c r="N2906" t="s">
        <v>8269</v>
      </c>
      <c r="O2906">
        <f t="shared" si="225"/>
        <v>126</v>
      </c>
      <c r="P2906">
        <f t="shared" si="226"/>
        <v>62.88</v>
      </c>
      <c r="Q2906" s="10" t="s">
        <v>8315</v>
      </c>
      <c r="R2906" t="s">
        <v>8316</v>
      </c>
      <c r="S2906" s="15">
        <f t="shared" si="227"/>
        <v>41013.936562499999</v>
      </c>
      <c r="T2906" s="15">
        <f t="shared" si="228"/>
        <v>41061.165972222225</v>
      </c>
      <c r="U2906">
        <f t="shared" si="229"/>
        <v>2012</v>
      </c>
    </row>
    <row r="2907" spans="1:21" ht="48" x14ac:dyDescent="0.2">
      <c r="A2907">
        <v>3211</v>
      </c>
      <c r="B2907" s="3" t="s">
        <v>3211</v>
      </c>
      <c r="C2907" s="3" t="s">
        <v>7321</v>
      </c>
      <c r="D2907" s="6">
        <v>23000</v>
      </c>
      <c r="E2907" s="8">
        <v>27541</v>
      </c>
      <c r="F2907" t="s">
        <v>8218</v>
      </c>
      <c r="G2907" t="s">
        <v>8223</v>
      </c>
      <c r="H2907" t="s">
        <v>8245</v>
      </c>
      <c r="I2907">
        <v>1408068000</v>
      </c>
      <c r="J2907">
        <v>1405346680</v>
      </c>
      <c r="K2907" t="b">
        <v>1</v>
      </c>
      <c r="L2907">
        <v>322</v>
      </c>
      <c r="M2907" t="b">
        <v>1</v>
      </c>
      <c r="N2907" t="s">
        <v>8269</v>
      </c>
      <c r="O2907">
        <f t="shared" si="225"/>
        <v>120</v>
      </c>
      <c r="P2907">
        <f t="shared" si="226"/>
        <v>85.53</v>
      </c>
      <c r="Q2907" s="10" t="s">
        <v>8315</v>
      </c>
      <c r="R2907" t="s">
        <v>8316</v>
      </c>
      <c r="S2907" s="15">
        <f t="shared" si="227"/>
        <v>41834.586574074077</v>
      </c>
      <c r="T2907" s="15">
        <f t="shared" si="228"/>
        <v>41866.083333333336</v>
      </c>
      <c r="U2907">
        <f t="shared" si="229"/>
        <v>2014</v>
      </c>
    </row>
    <row r="2908" spans="1:21" ht="32" x14ac:dyDescent="0.2">
      <c r="A2908">
        <v>3212</v>
      </c>
      <c r="B2908" s="3" t="s">
        <v>3212</v>
      </c>
      <c r="C2908" s="3" t="s">
        <v>7322</v>
      </c>
      <c r="D2908" s="6">
        <v>4000</v>
      </c>
      <c r="E2908" s="8">
        <v>5050</v>
      </c>
      <c r="F2908" t="s">
        <v>8218</v>
      </c>
      <c r="G2908" t="s">
        <v>8223</v>
      </c>
      <c r="H2908" t="s">
        <v>8245</v>
      </c>
      <c r="I2908">
        <v>1407524751</v>
      </c>
      <c r="J2908">
        <v>1404932751</v>
      </c>
      <c r="K2908" t="b">
        <v>1</v>
      </c>
      <c r="L2908">
        <v>94</v>
      </c>
      <c r="M2908" t="b">
        <v>1</v>
      </c>
      <c r="N2908" t="s">
        <v>8269</v>
      </c>
      <c r="O2908">
        <f t="shared" si="225"/>
        <v>126</v>
      </c>
      <c r="P2908">
        <f t="shared" si="226"/>
        <v>53.72</v>
      </c>
      <c r="Q2908" s="10" t="s">
        <v>8315</v>
      </c>
      <c r="R2908" t="s">
        <v>8316</v>
      </c>
      <c r="S2908" s="15">
        <f t="shared" si="227"/>
        <v>41829.795729166668</v>
      </c>
      <c r="T2908" s="15">
        <f t="shared" si="228"/>
        <v>41859.795729166668</v>
      </c>
      <c r="U2908">
        <f t="shared" si="229"/>
        <v>2014</v>
      </c>
    </row>
    <row r="2909" spans="1:21" ht="48" x14ac:dyDescent="0.2">
      <c r="A2909">
        <v>3213</v>
      </c>
      <c r="B2909" s="3" t="s">
        <v>3213</v>
      </c>
      <c r="C2909" s="3" t="s">
        <v>7323</v>
      </c>
      <c r="D2909" s="6">
        <v>6000</v>
      </c>
      <c r="E2909" s="8">
        <v>6007</v>
      </c>
      <c r="F2909" t="s">
        <v>8218</v>
      </c>
      <c r="G2909" t="s">
        <v>8224</v>
      </c>
      <c r="H2909" t="s">
        <v>8246</v>
      </c>
      <c r="I2909">
        <v>1437934759</v>
      </c>
      <c r="J2909">
        <v>1434478759</v>
      </c>
      <c r="K2909" t="b">
        <v>1</v>
      </c>
      <c r="L2909">
        <v>47</v>
      </c>
      <c r="M2909" t="b">
        <v>1</v>
      </c>
      <c r="N2909" t="s">
        <v>8269</v>
      </c>
      <c r="O2909">
        <f t="shared" si="225"/>
        <v>100</v>
      </c>
      <c r="P2909">
        <f t="shared" si="226"/>
        <v>127.81</v>
      </c>
      <c r="Q2909" s="10" t="s">
        <v>8315</v>
      </c>
      <c r="R2909" t="s">
        <v>8316</v>
      </c>
      <c r="S2909" s="15">
        <f t="shared" si="227"/>
        <v>42171.763414351852</v>
      </c>
      <c r="T2909" s="15">
        <f t="shared" si="228"/>
        <v>42211.763414351852</v>
      </c>
      <c r="U2909">
        <f t="shared" si="229"/>
        <v>2015</v>
      </c>
    </row>
    <row r="2910" spans="1:21" ht="48" x14ac:dyDescent="0.2">
      <c r="A2910">
        <v>3214</v>
      </c>
      <c r="B2910" s="3" t="s">
        <v>3214</v>
      </c>
      <c r="C2910" s="3" t="s">
        <v>7324</v>
      </c>
      <c r="D2910" s="6">
        <v>12000</v>
      </c>
      <c r="E2910" s="8">
        <v>12256</v>
      </c>
      <c r="F2910" t="s">
        <v>8218</v>
      </c>
      <c r="G2910" t="s">
        <v>8224</v>
      </c>
      <c r="H2910" t="s">
        <v>8246</v>
      </c>
      <c r="I2910">
        <v>1452038100</v>
      </c>
      <c r="J2910">
        <v>1448823673</v>
      </c>
      <c r="K2910" t="b">
        <v>1</v>
      </c>
      <c r="L2910">
        <v>115</v>
      </c>
      <c r="M2910" t="b">
        <v>1</v>
      </c>
      <c r="N2910" t="s">
        <v>8269</v>
      </c>
      <c r="O2910">
        <f t="shared" si="225"/>
        <v>102</v>
      </c>
      <c r="P2910">
        <f t="shared" si="226"/>
        <v>106.57</v>
      </c>
      <c r="Q2910" s="10" t="s">
        <v>8315</v>
      </c>
      <c r="R2910" t="s">
        <v>8316</v>
      </c>
      <c r="S2910" s="15">
        <f t="shared" si="227"/>
        <v>42337.792511574073</v>
      </c>
      <c r="T2910" s="15">
        <f t="shared" si="228"/>
        <v>42374.996527777781</v>
      </c>
      <c r="U2910">
        <f t="shared" si="229"/>
        <v>2015</v>
      </c>
    </row>
    <row r="2911" spans="1:21" ht="64" x14ac:dyDescent="0.2">
      <c r="A2911">
        <v>3215</v>
      </c>
      <c r="B2911" s="3" t="s">
        <v>3215</v>
      </c>
      <c r="C2911" s="3" t="s">
        <v>7325</v>
      </c>
      <c r="D2911" s="6">
        <v>35000</v>
      </c>
      <c r="E2911" s="8">
        <v>35123</v>
      </c>
      <c r="F2911" t="s">
        <v>8218</v>
      </c>
      <c r="G2911" t="s">
        <v>8223</v>
      </c>
      <c r="H2911" t="s">
        <v>8245</v>
      </c>
      <c r="I2911">
        <v>1441857540</v>
      </c>
      <c r="J2911">
        <v>1438617471</v>
      </c>
      <c r="K2911" t="b">
        <v>1</v>
      </c>
      <c r="L2911">
        <v>134</v>
      </c>
      <c r="M2911" t="b">
        <v>1</v>
      </c>
      <c r="N2911" t="s">
        <v>8269</v>
      </c>
      <c r="O2911">
        <f t="shared" si="225"/>
        <v>100</v>
      </c>
      <c r="P2911">
        <f t="shared" si="226"/>
        <v>262.11</v>
      </c>
      <c r="Q2911" s="10" t="s">
        <v>8315</v>
      </c>
      <c r="R2911" t="s">
        <v>8316</v>
      </c>
      <c r="S2911" s="15">
        <f t="shared" si="227"/>
        <v>42219.665173611109</v>
      </c>
      <c r="T2911" s="15">
        <f t="shared" si="228"/>
        <v>42257.165972222225</v>
      </c>
      <c r="U2911">
        <f t="shared" si="229"/>
        <v>2015</v>
      </c>
    </row>
    <row r="2912" spans="1:21" ht="48" x14ac:dyDescent="0.2">
      <c r="A2912">
        <v>3216</v>
      </c>
      <c r="B2912" s="3" t="s">
        <v>3216</v>
      </c>
      <c r="C2912" s="3" t="s">
        <v>7326</v>
      </c>
      <c r="D2912" s="6">
        <v>2000</v>
      </c>
      <c r="E2912" s="8">
        <v>2001</v>
      </c>
      <c r="F2912" t="s">
        <v>8218</v>
      </c>
      <c r="G2912" t="s">
        <v>8224</v>
      </c>
      <c r="H2912" t="s">
        <v>8246</v>
      </c>
      <c r="I2912">
        <v>1436625000</v>
      </c>
      <c r="J2912">
        <v>1433934371</v>
      </c>
      <c r="K2912" t="b">
        <v>1</v>
      </c>
      <c r="L2912">
        <v>35</v>
      </c>
      <c r="M2912" t="b">
        <v>1</v>
      </c>
      <c r="N2912" t="s">
        <v>8269</v>
      </c>
      <c r="O2912">
        <f t="shared" si="225"/>
        <v>100</v>
      </c>
      <c r="P2912">
        <f t="shared" si="226"/>
        <v>57.17</v>
      </c>
      <c r="Q2912" s="10" t="s">
        <v>8315</v>
      </c>
      <c r="R2912" t="s">
        <v>8316</v>
      </c>
      <c r="S2912" s="15">
        <f t="shared" si="227"/>
        <v>42165.462627314817</v>
      </c>
      <c r="T2912" s="15">
        <f t="shared" si="228"/>
        <v>42196.604166666672</v>
      </c>
      <c r="U2912">
        <f t="shared" si="229"/>
        <v>2015</v>
      </c>
    </row>
    <row r="2913" spans="1:21" ht="32" x14ac:dyDescent="0.2">
      <c r="A2913">
        <v>3217</v>
      </c>
      <c r="B2913" s="3" t="s">
        <v>3217</v>
      </c>
      <c r="C2913" s="3" t="s">
        <v>7327</v>
      </c>
      <c r="D2913" s="6">
        <v>4500</v>
      </c>
      <c r="E2913" s="8">
        <v>5221</v>
      </c>
      <c r="F2913" t="s">
        <v>8218</v>
      </c>
      <c r="G2913" t="s">
        <v>8223</v>
      </c>
      <c r="H2913" t="s">
        <v>8245</v>
      </c>
      <c r="I2913">
        <v>1478264784</v>
      </c>
      <c r="J2913">
        <v>1475672784</v>
      </c>
      <c r="K2913" t="b">
        <v>1</v>
      </c>
      <c r="L2913">
        <v>104</v>
      </c>
      <c r="M2913" t="b">
        <v>1</v>
      </c>
      <c r="N2913" t="s">
        <v>8269</v>
      </c>
      <c r="O2913">
        <f t="shared" si="225"/>
        <v>116</v>
      </c>
      <c r="P2913">
        <f t="shared" si="226"/>
        <v>50.2</v>
      </c>
      <c r="Q2913" s="10" t="s">
        <v>8315</v>
      </c>
      <c r="R2913" t="s">
        <v>8316</v>
      </c>
      <c r="S2913" s="15">
        <f t="shared" si="227"/>
        <v>42648.546111111107</v>
      </c>
      <c r="T2913" s="15">
        <f t="shared" si="228"/>
        <v>42678.546111111107</v>
      </c>
      <c r="U2913">
        <f t="shared" si="229"/>
        <v>2016</v>
      </c>
    </row>
    <row r="2914" spans="1:21" ht="48" x14ac:dyDescent="0.2">
      <c r="A2914">
        <v>3218</v>
      </c>
      <c r="B2914" s="3" t="s">
        <v>3218</v>
      </c>
      <c r="C2914" s="3" t="s">
        <v>7328</v>
      </c>
      <c r="D2914" s="6">
        <v>12000</v>
      </c>
      <c r="E2914" s="8">
        <v>12252</v>
      </c>
      <c r="F2914" t="s">
        <v>8218</v>
      </c>
      <c r="G2914" t="s">
        <v>8224</v>
      </c>
      <c r="H2914" t="s">
        <v>8246</v>
      </c>
      <c r="I2914">
        <v>1419984000</v>
      </c>
      <c r="J2914">
        <v>1417132986</v>
      </c>
      <c r="K2914" t="b">
        <v>1</v>
      </c>
      <c r="L2914">
        <v>184</v>
      </c>
      <c r="M2914" t="b">
        <v>1</v>
      </c>
      <c r="N2914" t="s">
        <v>8269</v>
      </c>
      <c r="O2914">
        <f t="shared" si="225"/>
        <v>102</v>
      </c>
      <c r="P2914">
        <f t="shared" si="226"/>
        <v>66.59</v>
      </c>
      <c r="Q2914" s="10" t="s">
        <v>8315</v>
      </c>
      <c r="R2914" t="s">
        <v>8316</v>
      </c>
      <c r="S2914" s="15">
        <f t="shared" si="227"/>
        <v>41971.002152777779</v>
      </c>
      <c r="T2914" s="15">
        <f t="shared" si="228"/>
        <v>42004</v>
      </c>
      <c r="U2914">
        <f t="shared" si="229"/>
        <v>2014</v>
      </c>
    </row>
    <row r="2915" spans="1:21" ht="32" x14ac:dyDescent="0.2">
      <c r="A2915">
        <v>3219</v>
      </c>
      <c r="B2915" s="3" t="s">
        <v>3219</v>
      </c>
      <c r="C2915" s="3" t="s">
        <v>7329</v>
      </c>
      <c r="D2915" s="6">
        <v>20000</v>
      </c>
      <c r="E2915" s="8">
        <v>20022</v>
      </c>
      <c r="F2915" t="s">
        <v>8218</v>
      </c>
      <c r="G2915" t="s">
        <v>8223</v>
      </c>
      <c r="H2915" t="s">
        <v>8245</v>
      </c>
      <c r="I2915">
        <v>1427063747</v>
      </c>
      <c r="J2915">
        <v>1424043347</v>
      </c>
      <c r="K2915" t="b">
        <v>1</v>
      </c>
      <c r="L2915">
        <v>119</v>
      </c>
      <c r="M2915" t="b">
        <v>1</v>
      </c>
      <c r="N2915" t="s">
        <v>8269</v>
      </c>
      <c r="O2915">
        <f t="shared" si="225"/>
        <v>100</v>
      </c>
      <c r="P2915">
        <f t="shared" si="226"/>
        <v>168.25</v>
      </c>
      <c r="Q2915" s="10" t="s">
        <v>8315</v>
      </c>
      <c r="R2915" t="s">
        <v>8316</v>
      </c>
      <c r="S2915" s="15">
        <f t="shared" si="227"/>
        <v>42050.983182870375</v>
      </c>
      <c r="T2915" s="15">
        <f t="shared" si="228"/>
        <v>42085.941516203704</v>
      </c>
      <c r="U2915">
        <f t="shared" si="229"/>
        <v>2015</v>
      </c>
    </row>
    <row r="2916" spans="1:21" ht="32" x14ac:dyDescent="0.2">
      <c r="A2916">
        <v>3220</v>
      </c>
      <c r="B2916" s="3" t="s">
        <v>3220</v>
      </c>
      <c r="C2916" s="3" t="s">
        <v>7330</v>
      </c>
      <c r="D2916" s="6">
        <v>15000</v>
      </c>
      <c r="E2916" s="8">
        <v>15126</v>
      </c>
      <c r="F2916" t="s">
        <v>8218</v>
      </c>
      <c r="G2916" t="s">
        <v>8223</v>
      </c>
      <c r="H2916" t="s">
        <v>8245</v>
      </c>
      <c r="I2916">
        <v>1489352400</v>
      </c>
      <c r="J2916">
        <v>1486411204</v>
      </c>
      <c r="K2916" t="b">
        <v>1</v>
      </c>
      <c r="L2916">
        <v>59</v>
      </c>
      <c r="M2916" t="b">
        <v>1</v>
      </c>
      <c r="N2916" t="s">
        <v>8269</v>
      </c>
      <c r="O2916">
        <f t="shared" si="225"/>
        <v>101</v>
      </c>
      <c r="P2916">
        <f t="shared" si="226"/>
        <v>256.37</v>
      </c>
      <c r="Q2916" s="10" t="s">
        <v>8315</v>
      </c>
      <c r="R2916" t="s">
        <v>8316</v>
      </c>
      <c r="S2916" s="15">
        <f t="shared" si="227"/>
        <v>42772.833379629628</v>
      </c>
      <c r="T2916" s="15">
        <f t="shared" si="228"/>
        <v>42806.875</v>
      </c>
      <c r="U2916">
        <f t="shared" si="229"/>
        <v>2017</v>
      </c>
    </row>
    <row r="2917" spans="1:21" ht="48" x14ac:dyDescent="0.2">
      <c r="A2917">
        <v>3221</v>
      </c>
      <c r="B2917" s="3" t="s">
        <v>3221</v>
      </c>
      <c r="C2917" s="3" t="s">
        <v>7331</v>
      </c>
      <c r="D2917" s="6">
        <v>4000</v>
      </c>
      <c r="E2917" s="8">
        <v>4137</v>
      </c>
      <c r="F2917" t="s">
        <v>8218</v>
      </c>
      <c r="G2917" t="s">
        <v>8224</v>
      </c>
      <c r="H2917" t="s">
        <v>8246</v>
      </c>
      <c r="I2917">
        <v>1436114603</v>
      </c>
      <c r="J2917">
        <v>1433090603</v>
      </c>
      <c r="K2917" t="b">
        <v>1</v>
      </c>
      <c r="L2917">
        <v>113</v>
      </c>
      <c r="M2917" t="b">
        <v>1</v>
      </c>
      <c r="N2917" t="s">
        <v>8269</v>
      </c>
      <c r="O2917">
        <f t="shared" si="225"/>
        <v>103</v>
      </c>
      <c r="P2917">
        <f t="shared" si="226"/>
        <v>36.61</v>
      </c>
      <c r="Q2917" s="10" t="s">
        <v>8315</v>
      </c>
      <c r="R2917" t="s">
        <v>8316</v>
      </c>
      <c r="S2917" s="15">
        <f t="shared" si="227"/>
        <v>42155.696793981479</v>
      </c>
      <c r="T2917" s="15">
        <f t="shared" si="228"/>
        <v>42190.696793981479</v>
      </c>
      <c r="U2917">
        <f t="shared" si="229"/>
        <v>2015</v>
      </c>
    </row>
    <row r="2918" spans="1:21" ht="32" x14ac:dyDescent="0.2">
      <c r="A2918">
        <v>3222</v>
      </c>
      <c r="B2918" s="3" t="s">
        <v>3222</v>
      </c>
      <c r="C2918" s="3" t="s">
        <v>7332</v>
      </c>
      <c r="D2918" s="6">
        <v>2500</v>
      </c>
      <c r="E2918" s="8">
        <v>3120</v>
      </c>
      <c r="F2918" t="s">
        <v>8218</v>
      </c>
      <c r="G2918" t="s">
        <v>8223</v>
      </c>
      <c r="H2918" t="s">
        <v>8245</v>
      </c>
      <c r="I2918">
        <v>1445722140</v>
      </c>
      <c r="J2918">
        <v>1443016697</v>
      </c>
      <c r="K2918" t="b">
        <v>1</v>
      </c>
      <c r="L2918">
        <v>84</v>
      </c>
      <c r="M2918" t="b">
        <v>1</v>
      </c>
      <c r="N2918" t="s">
        <v>8269</v>
      </c>
      <c r="O2918">
        <f t="shared" si="225"/>
        <v>125</v>
      </c>
      <c r="P2918">
        <f t="shared" si="226"/>
        <v>37.14</v>
      </c>
      <c r="Q2918" s="10" t="s">
        <v>8315</v>
      </c>
      <c r="R2918" t="s">
        <v>8316</v>
      </c>
      <c r="S2918" s="15">
        <f t="shared" si="227"/>
        <v>42270.582141203704</v>
      </c>
      <c r="T2918" s="15">
        <f t="shared" si="228"/>
        <v>42301.895138888889</v>
      </c>
      <c r="U2918">
        <f t="shared" si="229"/>
        <v>2015</v>
      </c>
    </row>
    <row r="2919" spans="1:21" ht="32" x14ac:dyDescent="0.2">
      <c r="A2919">
        <v>3223</v>
      </c>
      <c r="B2919" s="3" t="s">
        <v>3223</v>
      </c>
      <c r="C2919" s="3" t="s">
        <v>7333</v>
      </c>
      <c r="D2919" s="6">
        <v>3100</v>
      </c>
      <c r="E2919" s="8">
        <v>3395</v>
      </c>
      <c r="F2919" t="s">
        <v>8218</v>
      </c>
      <c r="G2919" t="s">
        <v>8223</v>
      </c>
      <c r="H2919" t="s">
        <v>8245</v>
      </c>
      <c r="I2919">
        <v>1440100976</v>
      </c>
      <c r="J2919">
        <v>1437508976</v>
      </c>
      <c r="K2919" t="b">
        <v>1</v>
      </c>
      <c r="L2919">
        <v>74</v>
      </c>
      <c r="M2919" t="b">
        <v>1</v>
      </c>
      <c r="N2919" t="s">
        <v>8269</v>
      </c>
      <c r="O2919">
        <f t="shared" si="225"/>
        <v>110</v>
      </c>
      <c r="P2919">
        <f t="shared" si="226"/>
        <v>45.88</v>
      </c>
      <c r="Q2919" s="10" t="s">
        <v>8315</v>
      </c>
      <c r="R2919" t="s">
        <v>8316</v>
      </c>
      <c r="S2919" s="15">
        <f t="shared" si="227"/>
        <v>42206.835370370376</v>
      </c>
      <c r="T2919" s="15">
        <f t="shared" si="228"/>
        <v>42236.835370370376</v>
      </c>
      <c r="U2919">
        <f t="shared" si="229"/>
        <v>2015</v>
      </c>
    </row>
    <row r="2920" spans="1:21" ht="48" x14ac:dyDescent="0.2">
      <c r="A2920">
        <v>3224</v>
      </c>
      <c r="B2920" s="3" t="s">
        <v>3224</v>
      </c>
      <c r="C2920" s="3" t="s">
        <v>7334</v>
      </c>
      <c r="D2920" s="6">
        <v>30000</v>
      </c>
      <c r="E2920" s="8">
        <v>30610</v>
      </c>
      <c r="F2920" t="s">
        <v>8218</v>
      </c>
      <c r="G2920" t="s">
        <v>8223</v>
      </c>
      <c r="H2920" t="s">
        <v>8245</v>
      </c>
      <c r="I2920">
        <v>1484024400</v>
      </c>
      <c r="J2920">
        <v>1479932713</v>
      </c>
      <c r="K2920" t="b">
        <v>1</v>
      </c>
      <c r="L2920">
        <v>216</v>
      </c>
      <c r="M2920" t="b">
        <v>1</v>
      </c>
      <c r="N2920" t="s">
        <v>8269</v>
      </c>
      <c r="O2920">
        <f t="shared" si="225"/>
        <v>102</v>
      </c>
      <c r="P2920">
        <f t="shared" si="226"/>
        <v>141.71</v>
      </c>
      <c r="Q2920" s="10" t="s">
        <v>8315</v>
      </c>
      <c r="R2920" t="s">
        <v>8316</v>
      </c>
      <c r="S2920" s="15">
        <f t="shared" si="227"/>
        <v>42697.850844907407</v>
      </c>
      <c r="T2920" s="15">
        <f t="shared" si="228"/>
        <v>42745.208333333328</v>
      </c>
      <c r="U2920">
        <f t="shared" si="229"/>
        <v>2016</v>
      </c>
    </row>
    <row r="2921" spans="1:21" ht="48" x14ac:dyDescent="0.2">
      <c r="A2921">
        <v>3225</v>
      </c>
      <c r="B2921" s="3" t="s">
        <v>3225</v>
      </c>
      <c r="C2921" s="3" t="s">
        <v>7335</v>
      </c>
      <c r="D2921" s="6">
        <v>2000</v>
      </c>
      <c r="E2921" s="8">
        <v>2047</v>
      </c>
      <c r="F2921" t="s">
        <v>8218</v>
      </c>
      <c r="G2921" t="s">
        <v>8223</v>
      </c>
      <c r="H2921" t="s">
        <v>8245</v>
      </c>
      <c r="I2921">
        <v>1464987600</v>
      </c>
      <c r="J2921">
        <v>1463145938</v>
      </c>
      <c r="K2921" t="b">
        <v>1</v>
      </c>
      <c r="L2921">
        <v>39</v>
      </c>
      <c r="M2921" t="b">
        <v>1</v>
      </c>
      <c r="N2921" t="s">
        <v>8269</v>
      </c>
      <c r="O2921">
        <f t="shared" si="225"/>
        <v>102</v>
      </c>
      <c r="P2921">
        <f t="shared" si="226"/>
        <v>52.49</v>
      </c>
      <c r="Q2921" s="10" t="s">
        <v>8315</v>
      </c>
      <c r="R2921" t="s">
        <v>8316</v>
      </c>
      <c r="S2921" s="15">
        <f t="shared" si="227"/>
        <v>42503.559467592597</v>
      </c>
      <c r="T2921" s="15">
        <f t="shared" si="228"/>
        <v>42524.875</v>
      </c>
      <c r="U2921">
        <f t="shared" si="229"/>
        <v>2016</v>
      </c>
    </row>
    <row r="2922" spans="1:21" ht="48" x14ac:dyDescent="0.2">
      <c r="A2922">
        <v>3226</v>
      </c>
      <c r="B2922" s="3" t="s">
        <v>3226</v>
      </c>
      <c r="C2922" s="3" t="s">
        <v>7336</v>
      </c>
      <c r="D2922" s="6">
        <v>1200</v>
      </c>
      <c r="E2922" s="8">
        <v>1250</v>
      </c>
      <c r="F2922" t="s">
        <v>8218</v>
      </c>
      <c r="G2922" t="s">
        <v>8224</v>
      </c>
      <c r="H2922" t="s">
        <v>8246</v>
      </c>
      <c r="I2922">
        <v>1446213612</v>
      </c>
      <c r="J2922">
        <v>1443621612</v>
      </c>
      <c r="K2922" t="b">
        <v>1</v>
      </c>
      <c r="L2922">
        <v>21</v>
      </c>
      <c r="M2922" t="b">
        <v>1</v>
      </c>
      <c r="N2922" t="s">
        <v>8269</v>
      </c>
      <c r="O2922">
        <f t="shared" si="225"/>
        <v>104</v>
      </c>
      <c r="P2922">
        <f t="shared" si="226"/>
        <v>59.52</v>
      </c>
      <c r="Q2922" s="10" t="s">
        <v>8315</v>
      </c>
      <c r="R2922" t="s">
        <v>8316</v>
      </c>
      <c r="S2922" s="15">
        <f t="shared" si="227"/>
        <v>42277.583472222221</v>
      </c>
      <c r="T2922" s="15">
        <f t="shared" si="228"/>
        <v>42307.583472222221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3227</v>
      </c>
      <c r="B2963" s="3" t="s">
        <v>3227</v>
      </c>
      <c r="C2963" s="3" t="s">
        <v>7337</v>
      </c>
      <c r="D2963" s="6">
        <v>1200</v>
      </c>
      <c r="E2963" s="8">
        <v>1500</v>
      </c>
      <c r="F2963" t="s">
        <v>8218</v>
      </c>
      <c r="G2963" t="s">
        <v>8224</v>
      </c>
      <c r="H2963" t="s">
        <v>8246</v>
      </c>
      <c r="I2963">
        <v>1484687436</v>
      </c>
      <c r="J2963">
        <v>1482095436</v>
      </c>
      <c r="K2963" t="b">
        <v>0</v>
      </c>
      <c r="L2963">
        <v>30</v>
      </c>
      <c r="M2963" t="b">
        <v>1</v>
      </c>
      <c r="N2963" t="s">
        <v>8269</v>
      </c>
      <c r="O2963">
        <f t="shared" si="230"/>
        <v>125</v>
      </c>
      <c r="P2963">
        <f t="shared" si="231"/>
        <v>50</v>
      </c>
      <c r="Q2963" s="10" t="s">
        <v>8315</v>
      </c>
      <c r="R2963" t="s">
        <v>8316</v>
      </c>
      <c r="S2963" s="15">
        <f t="shared" si="232"/>
        <v>42722.882361111115</v>
      </c>
      <c r="T2963" s="15">
        <f t="shared" si="233"/>
        <v>42752.882361111115</v>
      </c>
      <c r="U2963">
        <f t="shared" si="234"/>
        <v>2016</v>
      </c>
    </row>
    <row r="2964" spans="1:21" ht="16" x14ac:dyDescent="0.2">
      <c r="A2964">
        <v>3228</v>
      </c>
      <c r="B2964" s="3" t="s">
        <v>3228</v>
      </c>
      <c r="C2964" s="3" t="s">
        <v>7338</v>
      </c>
      <c r="D2964" s="6">
        <v>7000</v>
      </c>
      <c r="E2964" s="8">
        <v>7164</v>
      </c>
      <c r="F2964" t="s">
        <v>8218</v>
      </c>
      <c r="G2964" t="s">
        <v>8223</v>
      </c>
      <c r="H2964" t="s">
        <v>8245</v>
      </c>
      <c r="I2964">
        <v>1450328340</v>
      </c>
      <c r="J2964">
        <v>1447606884</v>
      </c>
      <c r="K2964" t="b">
        <v>1</v>
      </c>
      <c r="L2964">
        <v>37</v>
      </c>
      <c r="M2964" t="b">
        <v>1</v>
      </c>
      <c r="N2964" t="s">
        <v>8269</v>
      </c>
      <c r="O2964">
        <f t="shared" si="230"/>
        <v>102</v>
      </c>
      <c r="P2964">
        <f t="shared" si="231"/>
        <v>193.62</v>
      </c>
      <c r="Q2964" s="10" t="s">
        <v>8315</v>
      </c>
      <c r="R2964" t="s">
        <v>8316</v>
      </c>
      <c r="S2964" s="15">
        <f t="shared" si="232"/>
        <v>42323.70930555556</v>
      </c>
      <c r="T2964" s="15">
        <f t="shared" si="233"/>
        <v>42355.207638888889</v>
      </c>
      <c r="U2964">
        <f t="shared" si="234"/>
        <v>2015</v>
      </c>
    </row>
    <row r="2965" spans="1:21" ht="48" x14ac:dyDescent="0.2">
      <c r="A2965">
        <v>3229</v>
      </c>
      <c r="B2965" s="3" t="s">
        <v>3229</v>
      </c>
      <c r="C2965" s="3" t="s">
        <v>7339</v>
      </c>
      <c r="D2965" s="6">
        <v>20000</v>
      </c>
      <c r="E2965" s="8">
        <v>21573</v>
      </c>
      <c r="F2965" t="s">
        <v>8218</v>
      </c>
      <c r="G2965" t="s">
        <v>8223</v>
      </c>
      <c r="H2965" t="s">
        <v>8245</v>
      </c>
      <c r="I2965">
        <v>1416470398</v>
      </c>
      <c r="J2965">
        <v>1413874798</v>
      </c>
      <c r="K2965" t="b">
        <v>1</v>
      </c>
      <c r="L2965">
        <v>202</v>
      </c>
      <c r="M2965" t="b">
        <v>1</v>
      </c>
      <c r="N2965" t="s">
        <v>8269</v>
      </c>
      <c r="O2965">
        <f t="shared" si="230"/>
        <v>108</v>
      </c>
      <c r="P2965">
        <f t="shared" si="231"/>
        <v>106.8</v>
      </c>
      <c r="Q2965" s="10" t="s">
        <v>8315</v>
      </c>
      <c r="R2965" t="s">
        <v>8316</v>
      </c>
      <c r="S2965" s="15">
        <f t="shared" si="232"/>
        <v>41933.291643518518</v>
      </c>
      <c r="T2965" s="15">
        <f t="shared" si="233"/>
        <v>41963.333310185189</v>
      </c>
      <c r="U2965">
        <f t="shared" si="234"/>
        <v>2014</v>
      </c>
    </row>
    <row r="2966" spans="1:21" ht="48" x14ac:dyDescent="0.2">
      <c r="A2966">
        <v>3230</v>
      </c>
      <c r="B2966" s="3" t="s">
        <v>3230</v>
      </c>
      <c r="C2966" s="3" t="s">
        <v>7340</v>
      </c>
      <c r="D2966" s="6">
        <v>2600</v>
      </c>
      <c r="E2966" s="8">
        <v>2857</v>
      </c>
      <c r="F2966" t="s">
        <v>8218</v>
      </c>
      <c r="G2966" t="s">
        <v>8223</v>
      </c>
      <c r="H2966" t="s">
        <v>8245</v>
      </c>
      <c r="I2966">
        <v>1412135940</v>
      </c>
      <c r="J2966">
        <v>1410840126</v>
      </c>
      <c r="K2966" t="b">
        <v>1</v>
      </c>
      <c r="L2966">
        <v>37</v>
      </c>
      <c r="M2966" t="b">
        <v>1</v>
      </c>
      <c r="N2966" t="s">
        <v>8269</v>
      </c>
      <c r="O2966">
        <f t="shared" si="230"/>
        <v>110</v>
      </c>
      <c r="P2966">
        <f t="shared" si="231"/>
        <v>77.22</v>
      </c>
      <c r="Q2966" s="10" t="s">
        <v>8315</v>
      </c>
      <c r="R2966" t="s">
        <v>8316</v>
      </c>
      <c r="S2966" s="15">
        <f t="shared" si="232"/>
        <v>41898.168125000004</v>
      </c>
      <c r="T2966" s="15">
        <f t="shared" si="233"/>
        <v>41913.165972222225</v>
      </c>
      <c r="U2966">
        <f t="shared" si="234"/>
        <v>2014</v>
      </c>
    </row>
    <row r="2967" spans="1:21" ht="48" x14ac:dyDescent="0.2">
      <c r="A2967">
        <v>3231</v>
      </c>
      <c r="B2967" s="3" t="s">
        <v>3231</v>
      </c>
      <c r="C2967" s="3" t="s">
        <v>7341</v>
      </c>
      <c r="D2967" s="6">
        <v>1000</v>
      </c>
      <c r="E2967" s="8">
        <v>1610</v>
      </c>
      <c r="F2967" t="s">
        <v>8218</v>
      </c>
      <c r="G2967" t="s">
        <v>8223</v>
      </c>
      <c r="H2967" t="s">
        <v>8245</v>
      </c>
      <c r="I2967">
        <v>1460846347</v>
      </c>
      <c r="J2967">
        <v>1458254347</v>
      </c>
      <c r="K2967" t="b">
        <v>0</v>
      </c>
      <c r="L2967">
        <v>28</v>
      </c>
      <c r="M2967" t="b">
        <v>1</v>
      </c>
      <c r="N2967" t="s">
        <v>8269</v>
      </c>
      <c r="O2967">
        <f t="shared" si="230"/>
        <v>161</v>
      </c>
      <c r="P2967">
        <f t="shared" si="231"/>
        <v>57.5</v>
      </c>
      <c r="Q2967" s="10" t="s">
        <v>8315</v>
      </c>
      <c r="R2967" t="s">
        <v>8316</v>
      </c>
      <c r="S2967" s="15">
        <f t="shared" si="232"/>
        <v>42446.943831018521</v>
      </c>
      <c r="T2967" s="15">
        <f t="shared" si="233"/>
        <v>42476.943831018521</v>
      </c>
      <c r="U2967">
        <f t="shared" si="234"/>
        <v>2016</v>
      </c>
    </row>
    <row r="2968" spans="1:21" ht="48" x14ac:dyDescent="0.2">
      <c r="A2968">
        <v>3232</v>
      </c>
      <c r="B2968" s="3" t="s">
        <v>3232</v>
      </c>
      <c r="C2968" s="3" t="s">
        <v>7342</v>
      </c>
      <c r="D2968" s="6">
        <v>1000</v>
      </c>
      <c r="E2968" s="8">
        <v>1312</v>
      </c>
      <c r="F2968" t="s">
        <v>8218</v>
      </c>
      <c r="G2968" t="s">
        <v>8223</v>
      </c>
      <c r="H2968" t="s">
        <v>8245</v>
      </c>
      <c r="I2968">
        <v>1462334340</v>
      </c>
      <c r="J2968">
        <v>1459711917</v>
      </c>
      <c r="K2968" t="b">
        <v>1</v>
      </c>
      <c r="L2968">
        <v>26</v>
      </c>
      <c r="M2968" t="b">
        <v>1</v>
      </c>
      <c r="N2968" t="s">
        <v>8269</v>
      </c>
      <c r="O2968">
        <f t="shared" si="230"/>
        <v>131</v>
      </c>
      <c r="P2968">
        <f t="shared" si="231"/>
        <v>50.46</v>
      </c>
      <c r="Q2968" s="10" t="s">
        <v>8315</v>
      </c>
      <c r="R2968" t="s">
        <v>8316</v>
      </c>
      <c r="S2968" s="15">
        <f t="shared" si="232"/>
        <v>42463.81385416667</v>
      </c>
      <c r="T2968" s="15">
        <f t="shared" si="233"/>
        <v>42494.165972222225</v>
      </c>
      <c r="U2968">
        <f t="shared" si="234"/>
        <v>2016</v>
      </c>
    </row>
    <row r="2969" spans="1:21" ht="48" x14ac:dyDescent="0.2">
      <c r="A2969">
        <v>3233</v>
      </c>
      <c r="B2969" s="3" t="s">
        <v>3233</v>
      </c>
      <c r="C2969" s="3" t="s">
        <v>7343</v>
      </c>
      <c r="D2969" s="6">
        <v>5000</v>
      </c>
      <c r="E2969" s="8">
        <v>5940</v>
      </c>
      <c r="F2969" t="s">
        <v>8218</v>
      </c>
      <c r="G2969" t="s">
        <v>8223</v>
      </c>
      <c r="H2969" t="s">
        <v>8245</v>
      </c>
      <c r="I2969">
        <v>1488482355</v>
      </c>
      <c r="J2969">
        <v>1485890355</v>
      </c>
      <c r="K2969" t="b">
        <v>0</v>
      </c>
      <c r="L2969">
        <v>61</v>
      </c>
      <c r="M2969" t="b">
        <v>1</v>
      </c>
      <c r="N2969" t="s">
        <v>8269</v>
      </c>
      <c r="O2969">
        <f t="shared" si="230"/>
        <v>119</v>
      </c>
      <c r="P2969">
        <f t="shared" si="231"/>
        <v>97.38</v>
      </c>
      <c r="Q2969" s="10" t="s">
        <v>8315</v>
      </c>
      <c r="R2969" t="s">
        <v>8316</v>
      </c>
      <c r="S2969" s="15">
        <f t="shared" si="232"/>
        <v>42766.805034722223</v>
      </c>
      <c r="T2969" s="15">
        <f t="shared" si="233"/>
        <v>42796.805034722223</v>
      </c>
      <c r="U2969">
        <f t="shared" si="234"/>
        <v>2017</v>
      </c>
    </row>
    <row r="2970" spans="1:21" ht="48" x14ac:dyDescent="0.2">
      <c r="A2970">
        <v>3234</v>
      </c>
      <c r="B2970" s="3" t="s">
        <v>3234</v>
      </c>
      <c r="C2970" s="3" t="s">
        <v>7344</v>
      </c>
      <c r="D2970" s="6">
        <v>4000</v>
      </c>
      <c r="E2970" s="8">
        <v>4015.71</v>
      </c>
      <c r="F2970" t="s">
        <v>8218</v>
      </c>
      <c r="G2970" t="s">
        <v>8224</v>
      </c>
      <c r="H2970" t="s">
        <v>8246</v>
      </c>
      <c r="I2970">
        <v>1485991860</v>
      </c>
      <c r="J2970">
        <v>1483124208</v>
      </c>
      <c r="K2970" t="b">
        <v>0</v>
      </c>
      <c r="L2970">
        <v>115</v>
      </c>
      <c r="M2970" t="b">
        <v>1</v>
      </c>
      <c r="N2970" t="s">
        <v>8269</v>
      </c>
      <c r="O2970">
        <f t="shared" si="230"/>
        <v>100</v>
      </c>
      <c r="P2970">
        <f t="shared" si="231"/>
        <v>34.92</v>
      </c>
      <c r="Q2970" s="10" t="s">
        <v>8315</v>
      </c>
      <c r="R2970" t="s">
        <v>8316</v>
      </c>
      <c r="S2970" s="15">
        <f t="shared" si="232"/>
        <v>42734.789444444439</v>
      </c>
      <c r="T2970" s="15">
        <f t="shared" si="233"/>
        <v>42767.979861111111</v>
      </c>
      <c r="U2970">
        <f t="shared" si="234"/>
        <v>2016</v>
      </c>
    </row>
    <row r="2971" spans="1:21" ht="48" x14ac:dyDescent="0.2">
      <c r="A2971">
        <v>3235</v>
      </c>
      <c r="B2971" s="3" t="s">
        <v>3235</v>
      </c>
      <c r="C2971" s="3" t="s">
        <v>7345</v>
      </c>
      <c r="D2971" s="6">
        <v>15000</v>
      </c>
      <c r="E2971" s="8">
        <v>15481</v>
      </c>
      <c r="F2971" t="s">
        <v>8218</v>
      </c>
      <c r="G2971" t="s">
        <v>8223</v>
      </c>
      <c r="H2971" t="s">
        <v>8245</v>
      </c>
      <c r="I2971">
        <v>1467361251</v>
      </c>
      <c r="J2971">
        <v>1464769251</v>
      </c>
      <c r="K2971" t="b">
        <v>1</v>
      </c>
      <c r="L2971">
        <v>181</v>
      </c>
      <c r="M2971" t="b">
        <v>1</v>
      </c>
      <c r="N2971" t="s">
        <v>8269</v>
      </c>
      <c r="O2971">
        <f t="shared" si="230"/>
        <v>103</v>
      </c>
      <c r="P2971">
        <f t="shared" si="231"/>
        <v>85.53</v>
      </c>
      <c r="Q2971" s="10" t="s">
        <v>8315</v>
      </c>
      <c r="R2971" t="s">
        <v>8316</v>
      </c>
      <c r="S2971" s="15">
        <f t="shared" si="232"/>
        <v>42522.347812499997</v>
      </c>
      <c r="T2971" s="15">
        <f t="shared" si="233"/>
        <v>42552.347812499997</v>
      </c>
      <c r="U2971">
        <f t="shared" si="234"/>
        <v>2016</v>
      </c>
    </row>
    <row r="2972" spans="1:21" ht="48" x14ac:dyDescent="0.2">
      <c r="A2972">
        <v>3236</v>
      </c>
      <c r="B2972" s="3" t="s">
        <v>3236</v>
      </c>
      <c r="C2972" s="3" t="s">
        <v>7346</v>
      </c>
      <c r="D2972" s="6">
        <v>20000</v>
      </c>
      <c r="E2972" s="8">
        <v>20120</v>
      </c>
      <c r="F2972" t="s">
        <v>8218</v>
      </c>
      <c r="G2972" t="s">
        <v>8223</v>
      </c>
      <c r="H2972" t="s">
        <v>8245</v>
      </c>
      <c r="I2972">
        <v>1482962433</v>
      </c>
      <c r="J2972">
        <v>1480370433</v>
      </c>
      <c r="K2972" t="b">
        <v>0</v>
      </c>
      <c r="L2972">
        <v>110</v>
      </c>
      <c r="M2972" t="b">
        <v>1</v>
      </c>
      <c r="N2972" t="s">
        <v>8269</v>
      </c>
      <c r="O2972">
        <f t="shared" si="230"/>
        <v>101</v>
      </c>
      <c r="P2972">
        <f t="shared" si="231"/>
        <v>182.91</v>
      </c>
      <c r="Q2972" s="10" t="s">
        <v>8315</v>
      </c>
      <c r="R2972" t="s">
        <v>8316</v>
      </c>
      <c r="S2972" s="15">
        <f t="shared" si="232"/>
        <v>42702.917048611111</v>
      </c>
      <c r="T2972" s="15">
        <f t="shared" si="233"/>
        <v>42732.917048611111</v>
      </c>
      <c r="U2972">
        <f t="shared" si="234"/>
        <v>2016</v>
      </c>
    </row>
    <row r="2973" spans="1:21" ht="32" x14ac:dyDescent="0.2">
      <c r="A2973">
        <v>3237</v>
      </c>
      <c r="B2973" s="3" t="s">
        <v>3237</v>
      </c>
      <c r="C2973" s="3" t="s">
        <v>7347</v>
      </c>
      <c r="D2973" s="6">
        <v>35000</v>
      </c>
      <c r="E2973" s="8">
        <v>35275.64</v>
      </c>
      <c r="F2973" t="s">
        <v>8218</v>
      </c>
      <c r="G2973" t="s">
        <v>8223</v>
      </c>
      <c r="H2973" t="s">
        <v>8245</v>
      </c>
      <c r="I2973">
        <v>1443499140</v>
      </c>
      <c r="J2973">
        <v>1441452184</v>
      </c>
      <c r="K2973" t="b">
        <v>1</v>
      </c>
      <c r="L2973">
        <v>269</v>
      </c>
      <c r="M2973" t="b">
        <v>1</v>
      </c>
      <c r="N2973" t="s">
        <v>8269</v>
      </c>
      <c r="O2973">
        <f t="shared" si="230"/>
        <v>101</v>
      </c>
      <c r="P2973">
        <f t="shared" si="231"/>
        <v>131.13999999999999</v>
      </c>
      <c r="Q2973" s="10" t="s">
        <v>8315</v>
      </c>
      <c r="R2973" t="s">
        <v>8316</v>
      </c>
      <c r="S2973" s="15">
        <f t="shared" si="232"/>
        <v>42252.474351851852</v>
      </c>
      <c r="T2973" s="15">
        <f t="shared" si="233"/>
        <v>42276.165972222225</v>
      </c>
      <c r="U2973">
        <f t="shared" si="234"/>
        <v>2015</v>
      </c>
    </row>
    <row r="2974" spans="1:21" ht="48" x14ac:dyDescent="0.2">
      <c r="A2974">
        <v>3238</v>
      </c>
      <c r="B2974" s="3" t="s">
        <v>3238</v>
      </c>
      <c r="C2974" s="3" t="s">
        <v>7348</v>
      </c>
      <c r="D2974" s="6">
        <v>2800</v>
      </c>
      <c r="E2974" s="8">
        <v>3145</v>
      </c>
      <c r="F2974" t="s">
        <v>8218</v>
      </c>
      <c r="G2974" t="s">
        <v>8224</v>
      </c>
      <c r="H2974" t="s">
        <v>8246</v>
      </c>
      <c r="I2974">
        <v>1435752898</v>
      </c>
      <c r="J2974">
        <v>1433160898</v>
      </c>
      <c r="K2974" t="b">
        <v>1</v>
      </c>
      <c r="L2974">
        <v>79</v>
      </c>
      <c r="M2974" t="b">
        <v>1</v>
      </c>
      <c r="N2974" t="s">
        <v>8269</v>
      </c>
      <c r="O2974">
        <f t="shared" si="230"/>
        <v>112</v>
      </c>
      <c r="P2974">
        <f t="shared" si="231"/>
        <v>39.81</v>
      </c>
      <c r="Q2974" s="10" t="s">
        <v>8315</v>
      </c>
      <c r="R2974" t="s">
        <v>8316</v>
      </c>
      <c r="S2974" s="15">
        <f t="shared" si="232"/>
        <v>42156.510393518518</v>
      </c>
      <c r="T2974" s="15">
        <f t="shared" si="233"/>
        <v>42186.510393518518</v>
      </c>
      <c r="U2974">
        <f t="shared" si="234"/>
        <v>2015</v>
      </c>
    </row>
    <row r="2975" spans="1:21" ht="48" x14ac:dyDescent="0.2">
      <c r="A2975">
        <v>3239</v>
      </c>
      <c r="B2975" s="3" t="s">
        <v>3239</v>
      </c>
      <c r="C2975" s="3" t="s">
        <v>7349</v>
      </c>
      <c r="D2975" s="6">
        <v>5862</v>
      </c>
      <c r="E2975" s="8">
        <v>6208.98</v>
      </c>
      <c r="F2975" t="s">
        <v>8218</v>
      </c>
      <c r="G2975" t="s">
        <v>8224</v>
      </c>
      <c r="H2975" t="s">
        <v>8246</v>
      </c>
      <c r="I2975">
        <v>1445817540</v>
      </c>
      <c r="J2975">
        <v>1443665293</v>
      </c>
      <c r="K2975" t="b">
        <v>1</v>
      </c>
      <c r="L2975">
        <v>104</v>
      </c>
      <c r="M2975" t="b">
        <v>1</v>
      </c>
      <c r="N2975" t="s">
        <v>8269</v>
      </c>
      <c r="O2975">
        <f t="shared" si="230"/>
        <v>106</v>
      </c>
      <c r="P2975">
        <f t="shared" si="231"/>
        <v>59.7</v>
      </c>
      <c r="Q2975" s="10" t="s">
        <v>8315</v>
      </c>
      <c r="R2975" t="s">
        <v>8316</v>
      </c>
      <c r="S2975" s="15">
        <f t="shared" si="232"/>
        <v>42278.089039351849</v>
      </c>
      <c r="T2975" s="15">
        <f t="shared" si="233"/>
        <v>42302.999305555553</v>
      </c>
      <c r="U2975">
        <f t="shared" si="234"/>
        <v>2015</v>
      </c>
    </row>
    <row r="2976" spans="1:21" ht="48" x14ac:dyDescent="0.2">
      <c r="A2976">
        <v>3240</v>
      </c>
      <c r="B2976" s="3" t="s">
        <v>3240</v>
      </c>
      <c r="C2976" s="3" t="s">
        <v>7350</v>
      </c>
      <c r="D2976" s="6">
        <v>3000</v>
      </c>
      <c r="E2976" s="8">
        <v>3017</v>
      </c>
      <c r="F2976" t="s">
        <v>8218</v>
      </c>
      <c r="G2976" t="s">
        <v>8224</v>
      </c>
      <c r="H2976" t="s">
        <v>8246</v>
      </c>
      <c r="I2976">
        <v>1487286000</v>
      </c>
      <c r="J2976">
        <v>1484843948</v>
      </c>
      <c r="K2976" t="b">
        <v>0</v>
      </c>
      <c r="L2976">
        <v>34</v>
      </c>
      <c r="M2976" t="b">
        <v>1</v>
      </c>
      <c r="N2976" t="s">
        <v>8269</v>
      </c>
      <c r="O2976">
        <f t="shared" si="230"/>
        <v>101</v>
      </c>
      <c r="P2976">
        <f t="shared" si="231"/>
        <v>88.74</v>
      </c>
      <c r="Q2976" s="10" t="s">
        <v>8315</v>
      </c>
      <c r="R2976" t="s">
        <v>8316</v>
      </c>
      <c r="S2976" s="15">
        <f t="shared" si="232"/>
        <v>42754.693842592591</v>
      </c>
      <c r="T2976" s="15">
        <f t="shared" si="233"/>
        <v>42782.958333333328</v>
      </c>
      <c r="U2976">
        <f t="shared" si="234"/>
        <v>2017</v>
      </c>
    </row>
    <row r="2977" spans="1:21" ht="64" x14ac:dyDescent="0.2">
      <c r="A2977">
        <v>3241</v>
      </c>
      <c r="B2977" s="3" t="s">
        <v>3241</v>
      </c>
      <c r="C2977" s="3" t="s">
        <v>7351</v>
      </c>
      <c r="D2977" s="6">
        <v>8500</v>
      </c>
      <c r="E2977" s="8">
        <v>9801</v>
      </c>
      <c r="F2977" t="s">
        <v>8218</v>
      </c>
      <c r="G2977" t="s">
        <v>8223</v>
      </c>
      <c r="H2977" t="s">
        <v>8245</v>
      </c>
      <c r="I2977">
        <v>1413269940</v>
      </c>
      <c r="J2977">
        <v>1410421670</v>
      </c>
      <c r="K2977" t="b">
        <v>1</v>
      </c>
      <c r="L2977">
        <v>167</v>
      </c>
      <c r="M2977" t="b">
        <v>1</v>
      </c>
      <c r="N2977" t="s">
        <v>8269</v>
      </c>
      <c r="O2977">
        <f t="shared" si="230"/>
        <v>115</v>
      </c>
      <c r="P2977">
        <f t="shared" si="231"/>
        <v>58.69</v>
      </c>
      <c r="Q2977" s="10" t="s">
        <v>8315</v>
      </c>
      <c r="R2977" t="s">
        <v>8316</v>
      </c>
      <c r="S2977" s="15">
        <f t="shared" si="232"/>
        <v>41893.324884259258</v>
      </c>
      <c r="T2977" s="15">
        <f t="shared" si="233"/>
        <v>41926.290972222225</v>
      </c>
      <c r="U2977">
        <f t="shared" si="234"/>
        <v>2014</v>
      </c>
    </row>
    <row r="2978" spans="1:21" ht="32" x14ac:dyDescent="0.2">
      <c r="A2978">
        <v>3242</v>
      </c>
      <c r="B2978" s="3" t="s">
        <v>3242</v>
      </c>
      <c r="C2978" s="3" t="s">
        <v>7352</v>
      </c>
      <c r="D2978" s="6">
        <v>10000</v>
      </c>
      <c r="E2978" s="8">
        <v>12730.42</v>
      </c>
      <c r="F2978" t="s">
        <v>8218</v>
      </c>
      <c r="G2978" t="s">
        <v>8223</v>
      </c>
      <c r="H2978" t="s">
        <v>8245</v>
      </c>
      <c r="I2978">
        <v>1411150092</v>
      </c>
      <c r="J2978">
        <v>1408558092</v>
      </c>
      <c r="K2978" t="b">
        <v>1</v>
      </c>
      <c r="L2978">
        <v>183</v>
      </c>
      <c r="M2978" t="b">
        <v>1</v>
      </c>
      <c r="N2978" t="s">
        <v>8269</v>
      </c>
      <c r="O2978">
        <f t="shared" si="230"/>
        <v>127</v>
      </c>
      <c r="P2978">
        <f t="shared" si="231"/>
        <v>69.569999999999993</v>
      </c>
      <c r="Q2978" s="10" t="s">
        <v>8315</v>
      </c>
      <c r="R2978" t="s">
        <v>8316</v>
      </c>
      <c r="S2978" s="15">
        <f t="shared" si="232"/>
        <v>41871.755694444444</v>
      </c>
      <c r="T2978" s="15">
        <f t="shared" si="233"/>
        <v>41901.755694444444</v>
      </c>
      <c r="U2978">
        <f t="shared" si="234"/>
        <v>2014</v>
      </c>
    </row>
    <row r="2979" spans="1:21" ht="48" x14ac:dyDescent="0.2">
      <c r="A2979">
        <v>3243</v>
      </c>
      <c r="B2979" s="3" t="s">
        <v>3243</v>
      </c>
      <c r="C2979" s="3" t="s">
        <v>7353</v>
      </c>
      <c r="D2979" s="6">
        <v>8000</v>
      </c>
      <c r="E2979" s="8">
        <v>8227</v>
      </c>
      <c r="F2979" t="s">
        <v>8218</v>
      </c>
      <c r="G2979" t="s">
        <v>8223</v>
      </c>
      <c r="H2979" t="s">
        <v>8245</v>
      </c>
      <c r="I2979">
        <v>1444348800</v>
      </c>
      <c r="J2979">
        <v>1442283562</v>
      </c>
      <c r="K2979" t="b">
        <v>1</v>
      </c>
      <c r="L2979">
        <v>71</v>
      </c>
      <c r="M2979" t="b">
        <v>1</v>
      </c>
      <c r="N2979" t="s">
        <v>8269</v>
      </c>
      <c r="O2979">
        <f t="shared" si="230"/>
        <v>103</v>
      </c>
      <c r="P2979">
        <f t="shared" si="231"/>
        <v>115.87</v>
      </c>
      <c r="Q2979" s="10" t="s">
        <v>8315</v>
      </c>
      <c r="R2979" t="s">
        <v>8316</v>
      </c>
      <c r="S2979" s="15">
        <f t="shared" si="232"/>
        <v>42262.096782407403</v>
      </c>
      <c r="T2979" s="15">
        <f t="shared" si="233"/>
        <v>42286</v>
      </c>
      <c r="U2979">
        <f t="shared" si="234"/>
        <v>2015</v>
      </c>
    </row>
    <row r="2980" spans="1:21" ht="48" x14ac:dyDescent="0.2">
      <c r="A2980">
        <v>3244</v>
      </c>
      <c r="B2980" s="3" t="s">
        <v>3244</v>
      </c>
      <c r="C2980" s="3" t="s">
        <v>7354</v>
      </c>
      <c r="D2980" s="6">
        <v>1600</v>
      </c>
      <c r="E2980" s="8">
        <v>1647</v>
      </c>
      <c r="F2980" t="s">
        <v>8218</v>
      </c>
      <c r="G2980" t="s">
        <v>8224</v>
      </c>
      <c r="H2980" t="s">
        <v>8246</v>
      </c>
      <c r="I2980">
        <v>1480613982</v>
      </c>
      <c r="J2980">
        <v>1478018382</v>
      </c>
      <c r="K2980" t="b">
        <v>0</v>
      </c>
      <c r="L2980">
        <v>69</v>
      </c>
      <c r="M2980" t="b">
        <v>1</v>
      </c>
      <c r="N2980" t="s">
        <v>8269</v>
      </c>
      <c r="O2980">
        <f t="shared" si="230"/>
        <v>103</v>
      </c>
      <c r="P2980">
        <f t="shared" si="231"/>
        <v>23.87</v>
      </c>
      <c r="Q2980" s="10" t="s">
        <v>8315</v>
      </c>
      <c r="R2980" t="s">
        <v>8316</v>
      </c>
      <c r="S2980" s="15">
        <f t="shared" si="232"/>
        <v>42675.694236111114</v>
      </c>
      <c r="T2980" s="15">
        <f t="shared" si="233"/>
        <v>42705.735902777778</v>
      </c>
      <c r="U2980">
        <f t="shared" si="234"/>
        <v>2016</v>
      </c>
    </row>
    <row r="2981" spans="1:21" ht="48" x14ac:dyDescent="0.2">
      <c r="A2981">
        <v>3245</v>
      </c>
      <c r="B2981" s="3" t="s">
        <v>3245</v>
      </c>
      <c r="C2981" s="3" t="s">
        <v>7355</v>
      </c>
      <c r="D2981" s="6">
        <v>21000</v>
      </c>
      <c r="E2981" s="8">
        <v>21904</v>
      </c>
      <c r="F2981" t="s">
        <v>8218</v>
      </c>
      <c r="G2981" t="s">
        <v>8223</v>
      </c>
      <c r="H2981" t="s">
        <v>8245</v>
      </c>
      <c r="I2981">
        <v>1434074400</v>
      </c>
      <c r="J2981">
        <v>1431354258</v>
      </c>
      <c r="K2981" t="b">
        <v>0</v>
      </c>
      <c r="L2981">
        <v>270</v>
      </c>
      <c r="M2981" t="b">
        <v>1</v>
      </c>
      <c r="N2981" t="s">
        <v>8269</v>
      </c>
      <c r="O2981">
        <f t="shared" si="230"/>
        <v>104</v>
      </c>
      <c r="P2981">
        <f t="shared" si="231"/>
        <v>81.13</v>
      </c>
      <c r="Q2981" s="10" t="s">
        <v>8315</v>
      </c>
      <c r="R2981" t="s">
        <v>8316</v>
      </c>
      <c r="S2981" s="15">
        <f t="shared" si="232"/>
        <v>42135.60020833333</v>
      </c>
      <c r="T2981" s="15">
        <f t="shared" si="233"/>
        <v>42167.083333333328</v>
      </c>
      <c r="U2981">
        <f t="shared" si="234"/>
        <v>2015</v>
      </c>
    </row>
    <row r="2982" spans="1:21" ht="48" x14ac:dyDescent="0.2">
      <c r="A2982">
        <v>3246</v>
      </c>
      <c r="B2982" s="3" t="s">
        <v>3246</v>
      </c>
      <c r="C2982" s="3" t="s">
        <v>7356</v>
      </c>
      <c r="D2982" s="6">
        <v>10000</v>
      </c>
      <c r="E2982" s="8">
        <v>11122</v>
      </c>
      <c r="F2982" t="s">
        <v>8218</v>
      </c>
      <c r="G2982" t="s">
        <v>8223</v>
      </c>
      <c r="H2982" t="s">
        <v>8245</v>
      </c>
      <c r="I2982">
        <v>1442030340</v>
      </c>
      <c r="J2982">
        <v>1439551200</v>
      </c>
      <c r="K2982" t="b">
        <v>1</v>
      </c>
      <c r="L2982">
        <v>193</v>
      </c>
      <c r="M2982" t="b">
        <v>1</v>
      </c>
      <c r="N2982" t="s">
        <v>8269</v>
      </c>
      <c r="O2982">
        <f t="shared" si="230"/>
        <v>111</v>
      </c>
      <c r="P2982">
        <f t="shared" si="231"/>
        <v>57.63</v>
      </c>
      <c r="Q2982" s="10" t="s">
        <v>8315</v>
      </c>
      <c r="R2982" t="s">
        <v>8316</v>
      </c>
      <c r="S2982" s="15">
        <f t="shared" si="232"/>
        <v>42230.472222222219</v>
      </c>
      <c r="T2982" s="15">
        <f t="shared" si="233"/>
        <v>42259.165972222225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3247</v>
      </c>
      <c r="B3130" s="3" t="s">
        <v>3247</v>
      </c>
      <c r="C3130" s="3" t="s">
        <v>7357</v>
      </c>
      <c r="D3130" s="6">
        <v>2500</v>
      </c>
      <c r="E3130" s="8">
        <v>2646.5</v>
      </c>
      <c r="F3130" t="s">
        <v>8218</v>
      </c>
      <c r="G3130" t="s">
        <v>8224</v>
      </c>
      <c r="H3130" t="s">
        <v>8246</v>
      </c>
      <c r="I3130">
        <v>1436696712</v>
      </c>
      <c r="J3130">
        <v>1434104712</v>
      </c>
      <c r="K3130" t="b">
        <v>1</v>
      </c>
      <c r="L3130">
        <v>57</v>
      </c>
      <c r="M3130" t="b">
        <v>1</v>
      </c>
      <c r="N3130" t="s">
        <v>8269</v>
      </c>
      <c r="O3130">
        <f t="shared" si="240"/>
        <v>106</v>
      </c>
      <c r="P3130">
        <f t="shared" si="241"/>
        <v>46.43</v>
      </c>
      <c r="Q3130" s="10" t="s">
        <v>8315</v>
      </c>
      <c r="R3130" t="s">
        <v>8316</v>
      </c>
      <c r="S3130" s="15">
        <f t="shared" si="242"/>
        <v>42167.434166666666</v>
      </c>
      <c r="T3130" s="15">
        <f t="shared" si="243"/>
        <v>42197.434166666666</v>
      </c>
      <c r="U3130">
        <f t="shared" si="244"/>
        <v>2015</v>
      </c>
    </row>
    <row r="3131" spans="1:21" ht="32" x14ac:dyDescent="0.2">
      <c r="A3131">
        <v>3248</v>
      </c>
      <c r="B3131" s="3" t="s">
        <v>3248</v>
      </c>
      <c r="C3131" s="3" t="s">
        <v>7358</v>
      </c>
      <c r="D3131" s="6">
        <v>12000</v>
      </c>
      <c r="E3131" s="8">
        <v>12095</v>
      </c>
      <c r="F3131" t="s">
        <v>8218</v>
      </c>
      <c r="G3131" t="s">
        <v>8223</v>
      </c>
      <c r="H3131" t="s">
        <v>8245</v>
      </c>
      <c r="I3131">
        <v>1428178757</v>
      </c>
      <c r="J3131">
        <v>1425590357</v>
      </c>
      <c r="K3131" t="b">
        <v>1</v>
      </c>
      <c r="L3131">
        <v>200</v>
      </c>
      <c r="M3131" t="b">
        <v>1</v>
      </c>
      <c r="N3131" t="s">
        <v>8269</v>
      </c>
      <c r="O3131">
        <f t="shared" si="240"/>
        <v>101</v>
      </c>
      <c r="P3131">
        <f t="shared" si="241"/>
        <v>60.48</v>
      </c>
      <c r="Q3131" s="10" t="s">
        <v>8315</v>
      </c>
      <c r="R3131" t="s">
        <v>8316</v>
      </c>
      <c r="S3131" s="15">
        <f t="shared" si="242"/>
        <v>42068.888391203705</v>
      </c>
      <c r="T3131" s="15">
        <f t="shared" si="243"/>
        <v>42098.846724537041</v>
      </c>
      <c r="U3131">
        <f t="shared" si="244"/>
        <v>2015</v>
      </c>
    </row>
    <row r="3132" spans="1:21" ht="48" x14ac:dyDescent="0.2">
      <c r="A3132">
        <v>3249</v>
      </c>
      <c r="B3132" s="3" t="s">
        <v>3249</v>
      </c>
      <c r="C3132" s="3" t="s">
        <v>7359</v>
      </c>
      <c r="D3132" s="6">
        <v>5500</v>
      </c>
      <c r="E3132" s="8">
        <v>5771</v>
      </c>
      <c r="F3132" t="s">
        <v>8218</v>
      </c>
      <c r="G3132" t="s">
        <v>8223</v>
      </c>
      <c r="H3132" t="s">
        <v>8245</v>
      </c>
      <c r="I3132">
        <v>1434822914</v>
      </c>
      <c r="J3132">
        <v>1432230914</v>
      </c>
      <c r="K3132" t="b">
        <v>1</v>
      </c>
      <c r="L3132">
        <v>88</v>
      </c>
      <c r="M3132" t="b">
        <v>1</v>
      </c>
      <c r="N3132" t="s">
        <v>8269</v>
      </c>
      <c r="O3132">
        <f t="shared" si="240"/>
        <v>105</v>
      </c>
      <c r="P3132">
        <f t="shared" si="241"/>
        <v>65.58</v>
      </c>
      <c r="Q3132" s="10" t="s">
        <v>8315</v>
      </c>
      <c r="R3132" t="s">
        <v>8316</v>
      </c>
      <c r="S3132" s="15">
        <f t="shared" si="242"/>
        <v>42145.746689814812</v>
      </c>
      <c r="T3132" s="15">
        <f t="shared" si="243"/>
        <v>42175.746689814812</v>
      </c>
      <c r="U3132">
        <f t="shared" si="244"/>
        <v>2015</v>
      </c>
    </row>
    <row r="3133" spans="1:21" ht="48" x14ac:dyDescent="0.2">
      <c r="A3133">
        <v>3250</v>
      </c>
      <c r="B3133" s="3" t="s">
        <v>3250</v>
      </c>
      <c r="C3133" s="3" t="s">
        <v>7360</v>
      </c>
      <c r="D3133" s="6">
        <v>25000</v>
      </c>
      <c r="E3133" s="8">
        <v>25388</v>
      </c>
      <c r="F3133" t="s">
        <v>8218</v>
      </c>
      <c r="G3133" t="s">
        <v>8223</v>
      </c>
      <c r="H3133" t="s">
        <v>8245</v>
      </c>
      <c r="I3133">
        <v>1415213324</v>
      </c>
      <c r="J3133">
        <v>1412617724</v>
      </c>
      <c r="K3133" t="b">
        <v>1</v>
      </c>
      <c r="L3133">
        <v>213</v>
      </c>
      <c r="M3133" t="b">
        <v>1</v>
      </c>
      <c r="N3133" t="s">
        <v>8269</v>
      </c>
      <c r="O3133">
        <f t="shared" si="240"/>
        <v>102</v>
      </c>
      <c r="P3133">
        <f t="shared" si="241"/>
        <v>119.19</v>
      </c>
      <c r="Q3133" s="10" t="s">
        <v>8315</v>
      </c>
      <c r="R3133" t="s">
        <v>8316</v>
      </c>
      <c r="S3133" s="15">
        <f t="shared" si="242"/>
        <v>41918.742175925923</v>
      </c>
      <c r="T3133" s="15">
        <f t="shared" si="243"/>
        <v>41948.783842592595</v>
      </c>
      <c r="U3133">
        <f t="shared" si="244"/>
        <v>2014</v>
      </c>
    </row>
    <row r="3134" spans="1:21" ht="48" x14ac:dyDescent="0.2">
      <c r="A3134">
        <v>3251</v>
      </c>
      <c r="B3134" s="3" t="s">
        <v>3251</v>
      </c>
      <c r="C3134" s="3" t="s">
        <v>7361</v>
      </c>
      <c r="D3134" s="6">
        <v>1500</v>
      </c>
      <c r="E3134" s="8">
        <v>1661</v>
      </c>
      <c r="F3134" t="s">
        <v>8218</v>
      </c>
      <c r="G3134" t="s">
        <v>8223</v>
      </c>
      <c r="H3134" t="s">
        <v>8245</v>
      </c>
      <c r="I3134">
        <v>1434907966</v>
      </c>
      <c r="J3134">
        <v>1432315966</v>
      </c>
      <c r="K3134" t="b">
        <v>1</v>
      </c>
      <c r="L3134">
        <v>20</v>
      </c>
      <c r="M3134" t="b">
        <v>1</v>
      </c>
      <c r="N3134" t="s">
        <v>8269</v>
      </c>
      <c r="O3134">
        <f t="shared" si="240"/>
        <v>111</v>
      </c>
      <c r="P3134">
        <f t="shared" si="241"/>
        <v>83.05</v>
      </c>
      <c r="Q3134" s="10" t="s">
        <v>8315</v>
      </c>
      <c r="R3134" t="s">
        <v>8316</v>
      </c>
      <c r="S3134" s="15">
        <f t="shared" si="242"/>
        <v>42146.731087962966</v>
      </c>
      <c r="T3134" s="15">
        <f t="shared" si="243"/>
        <v>42176.731087962966</v>
      </c>
      <c r="U3134">
        <f t="shared" si="244"/>
        <v>2015</v>
      </c>
    </row>
    <row r="3135" spans="1:21" ht="32" x14ac:dyDescent="0.2">
      <c r="A3135">
        <v>3252</v>
      </c>
      <c r="B3135" s="3" t="s">
        <v>3252</v>
      </c>
      <c r="C3135" s="3" t="s">
        <v>7362</v>
      </c>
      <c r="D3135" s="6">
        <v>2250</v>
      </c>
      <c r="E3135" s="8">
        <v>2876</v>
      </c>
      <c r="F3135" t="s">
        <v>8218</v>
      </c>
      <c r="G3135" t="s">
        <v>8224</v>
      </c>
      <c r="H3135" t="s">
        <v>8246</v>
      </c>
      <c r="I3135">
        <v>1473247240</v>
      </c>
      <c r="J3135">
        <v>1470655240</v>
      </c>
      <c r="K3135" t="b">
        <v>1</v>
      </c>
      <c r="L3135">
        <v>50</v>
      </c>
      <c r="M3135" t="b">
        <v>1</v>
      </c>
      <c r="N3135" t="s">
        <v>8269</v>
      </c>
      <c r="O3135">
        <f t="shared" si="240"/>
        <v>128</v>
      </c>
      <c r="P3135">
        <f t="shared" si="241"/>
        <v>57.52</v>
      </c>
      <c r="Q3135" s="10" t="s">
        <v>8315</v>
      </c>
      <c r="R3135" t="s">
        <v>8316</v>
      </c>
      <c r="S3135" s="15">
        <f t="shared" si="242"/>
        <v>42590.472685185188</v>
      </c>
      <c r="T3135" s="15">
        <f t="shared" si="243"/>
        <v>42620.472685185188</v>
      </c>
      <c r="U3135">
        <f t="shared" si="244"/>
        <v>2016</v>
      </c>
    </row>
    <row r="3136" spans="1:21" ht="48" x14ac:dyDescent="0.2">
      <c r="A3136">
        <v>3253</v>
      </c>
      <c r="B3136" s="3" t="s">
        <v>3253</v>
      </c>
      <c r="C3136" s="3" t="s">
        <v>7363</v>
      </c>
      <c r="D3136" s="6">
        <v>20000</v>
      </c>
      <c r="E3136" s="8">
        <v>20365</v>
      </c>
      <c r="F3136" t="s">
        <v>8218</v>
      </c>
      <c r="G3136" t="s">
        <v>8223</v>
      </c>
      <c r="H3136" t="s">
        <v>8245</v>
      </c>
      <c r="I3136">
        <v>1473306300</v>
      </c>
      <c r="J3136">
        <v>1471701028</v>
      </c>
      <c r="K3136" t="b">
        <v>1</v>
      </c>
      <c r="L3136">
        <v>115</v>
      </c>
      <c r="M3136" t="b">
        <v>1</v>
      </c>
      <c r="N3136" t="s">
        <v>8269</v>
      </c>
      <c r="O3136">
        <f t="shared" si="240"/>
        <v>102</v>
      </c>
      <c r="P3136">
        <f t="shared" si="241"/>
        <v>177.09</v>
      </c>
      <c r="Q3136" s="10" t="s">
        <v>8315</v>
      </c>
      <c r="R3136" t="s">
        <v>8316</v>
      </c>
      <c r="S3136" s="15">
        <f t="shared" si="242"/>
        <v>42602.576712962968</v>
      </c>
      <c r="T3136" s="15">
        <f t="shared" si="243"/>
        <v>42621.15625</v>
      </c>
      <c r="U3136">
        <f t="shared" si="244"/>
        <v>2016</v>
      </c>
    </row>
    <row r="3137" spans="1:21" ht="48" x14ac:dyDescent="0.2">
      <c r="A3137">
        <v>3254</v>
      </c>
      <c r="B3137" s="3" t="s">
        <v>3254</v>
      </c>
      <c r="C3137" s="3" t="s">
        <v>7364</v>
      </c>
      <c r="D3137" s="6">
        <v>13000</v>
      </c>
      <c r="E3137" s="8">
        <v>13163.5</v>
      </c>
      <c r="F3137" t="s">
        <v>8218</v>
      </c>
      <c r="G3137" t="s">
        <v>8224</v>
      </c>
      <c r="H3137" t="s">
        <v>8246</v>
      </c>
      <c r="I3137">
        <v>1427331809</v>
      </c>
      <c r="J3137">
        <v>1424743409</v>
      </c>
      <c r="K3137" t="b">
        <v>1</v>
      </c>
      <c r="L3137">
        <v>186</v>
      </c>
      <c r="M3137" t="b">
        <v>1</v>
      </c>
      <c r="N3137" t="s">
        <v>8269</v>
      </c>
      <c r="O3137">
        <f t="shared" si="240"/>
        <v>101</v>
      </c>
      <c r="P3137">
        <f t="shared" si="241"/>
        <v>70.77</v>
      </c>
      <c r="Q3137" s="10" t="s">
        <v>8315</v>
      </c>
      <c r="R3137" t="s">
        <v>8316</v>
      </c>
      <c r="S3137" s="15">
        <f t="shared" si="242"/>
        <v>42059.085752314815</v>
      </c>
      <c r="T3137" s="15">
        <f t="shared" si="243"/>
        <v>42089.044085648144</v>
      </c>
      <c r="U3137">
        <f t="shared" si="244"/>
        <v>2015</v>
      </c>
    </row>
    <row r="3138" spans="1:21" ht="48" x14ac:dyDescent="0.2">
      <c r="A3138">
        <v>3255</v>
      </c>
      <c r="B3138" s="3" t="s">
        <v>3255</v>
      </c>
      <c r="C3138" s="3" t="s">
        <v>7365</v>
      </c>
      <c r="D3138" s="6">
        <v>300</v>
      </c>
      <c r="E3138" s="8">
        <v>525</v>
      </c>
      <c r="F3138" t="s">
        <v>8218</v>
      </c>
      <c r="G3138" t="s">
        <v>8224</v>
      </c>
      <c r="H3138" t="s">
        <v>8246</v>
      </c>
      <c r="I3138">
        <v>1412706375</v>
      </c>
      <c r="J3138">
        <v>1410114375</v>
      </c>
      <c r="K3138" t="b">
        <v>1</v>
      </c>
      <c r="L3138">
        <v>18</v>
      </c>
      <c r="M3138" t="b">
        <v>1</v>
      </c>
      <c r="N3138" t="s">
        <v>8269</v>
      </c>
      <c r="O3138">
        <f t="shared" ref="O3138:O3201" si="245">ROUND(E3138/D3138*100,0)</f>
        <v>175</v>
      </c>
      <c r="P3138">
        <f t="shared" ref="P3138:P3201" si="246">IFERROR(ROUND(E3138/L3138,2),0)</f>
        <v>29.17</v>
      </c>
      <c r="Q3138" s="10" t="s">
        <v>8315</v>
      </c>
      <c r="R3138" t="s">
        <v>8316</v>
      </c>
      <c r="S3138" s="15">
        <f t="shared" ref="S3138:S3201" si="247">(((J3138/60)/60)/24)+DATE(1970,1,1)</f>
        <v>41889.768229166664</v>
      </c>
      <c r="T3138" s="15">
        <f t="shared" ref="T3138:T3201" si="248">(((I3138/60)/60)/24)+DATE(1970,1,1)</f>
        <v>41919.768229166664</v>
      </c>
      <c r="U3138">
        <f t="shared" ref="U3138:U3201" si="249">YEAR(S3138)</f>
        <v>2014</v>
      </c>
    </row>
    <row r="3139" spans="1:21" ht="48" x14ac:dyDescent="0.2">
      <c r="A3139">
        <v>3256</v>
      </c>
      <c r="B3139" s="3" t="s">
        <v>3256</v>
      </c>
      <c r="C3139" s="3" t="s">
        <v>7366</v>
      </c>
      <c r="D3139" s="6">
        <v>10000</v>
      </c>
      <c r="E3139" s="8">
        <v>12806</v>
      </c>
      <c r="F3139" t="s">
        <v>8218</v>
      </c>
      <c r="G3139" t="s">
        <v>8223</v>
      </c>
      <c r="H3139" t="s">
        <v>8245</v>
      </c>
      <c r="I3139">
        <v>1433995140</v>
      </c>
      <c r="J3139">
        <v>1432129577</v>
      </c>
      <c r="K3139" t="b">
        <v>1</v>
      </c>
      <c r="L3139">
        <v>176</v>
      </c>
      <c r="M3139" t="b">
        <v>1</v>
      </c>
      <c r="N3139" t="s">
        <v>8269</v>
      </c>
      <c r="O3139">
        <f t="shared" si="245"/>
        <v>128</v>
      </c>
      <c r="P3139">
        <f t="shared" si="246"/>
        <v>72.760000000000005</v>
      </c>
      <c r="Q3139" s="10" t="s">
        <v>8315</v>
      </c>
      <c r="R3139" t="s">
        <v>8316</v>
      </c>
      <c r="S3139" s="15">
        <f t="shared" si="247"/>
        <v>42144.573807870373</v>
      </c>
      <c r="T3139" s="15">
        <f t="shared" si="248"/>
        <v>42166.165972222225</v>
      </c>
      <c r="U3139">
        <f t="shared" si="249"/>
        <v>2015</v>
      </c>
    </row>
    <row r="3140" spans="1:21" ht="48" x14ac:dyDescent="0.2">
      <c r="A3140">
        <v>3257</v>
      </c>
      <c r="B3140" s="3" t="s">
        <v>3257</v>
      </c>
      <c r="C3140" s="3" t="s">
        <v>7367</v>
      </c>
      <c r="D3140" s="6">
        <v>2000</v>
      </c>
      <c r="E3140" s="8">
        <v>2125.9899999999998</v>
      </c>
      <c r="F3140" t="s">
        <v>8218</v>
      </c>
      <c r="G3140" t="s">
        <v>8224</v>
      </c>
      <c r="H3140" t="s">
        <v>8246</v>
      </c>
      <c r="I3140">
        <v>1487769952</v>
      </c>
      <c r="J3140">
        <v>1485177952</v>
      </c>
      <c r="K3140" t="b">
        <v>0</v>
      </c>
      <c r="L3140">
        <v>41</v>
      </c>
      <c r="M3140" t="b">
        <v>1</v>
      </c>
      <c r="N3140" t="s">
        <v>8269</v>
      </c>
      <c r="O3140">
        <f t="shared" si="245"/>
        <v>106</v>
      </c>
      <c r="P3140">
        <f t="shared" si="246"/>
        <v>51.85</v>
      </c>
      <c r="Q3140" s="10" t="s">
        <v>8315</v>
      </c>
      <c r="R3140" t="s">
        <v>8316</v>
      </c>
      <c r="S3140" s="15">
        <f t="shared" si="247"/>
        <v>42758.559629629628</v>
      </c>
      <c r="T3140" s="15">
        <f t="shared" si="248"/>
        <v>42788.559629629628</v>
      </c>
      <c r="U3140">
        <f t="shared" si="249"/>
        <v>2017</v>
      </c>
    </row>
    <row r="3141" spans="1:21" ht="32" x14ac:dyDescent="0.2">
      <c r="A3141">
        <v>3258</v>
      </c>
      <c r="B3141" s="3" t="s">
        <v>3258</v>
      </c>
      <c r="C3141" s="3" t="s">
        <v>7368</v>
      </c>
      <c r="D3141" s="6">
        <v>7000</v>
      </c>
      <c r="E3141" s="8">
        <v>7365</v>
      </c>
      <c r="F3141" t="s">
        <v>8218</v>
      </c>
      <c r="G3141" t="s">
        <v>8223</v>
      </c>
      <c r="H3141" t="s">
        <v>8245</v>
      </c>
      <c r="I3141">
        <v>1420751861</v>
      </c>
      <c r="J3141">
        <v>1418159861</v>
      </c>
      <c r="K3141" t="b">
        <v>1</v>
      </c>
      <c r="L3141">
        <v>75</v>
      </c>
      <c r="M3141" t="b">
        <v>1</v>
      </c>
      <c r="N3141" t="s">
        <v>8269</v>
      </c>
      <c r="O3141">
        <f t="shared" si="245"/>
        <v>105</v>
      </c>
      <c r="P3141">
        <f t="shared" si="246"/>
        <v>98.2</v>
      </c>
      <c r="Q3141" s="10" t="s">
        <v>8315</v>
      </c>
      <c r="R3141" t="s">
        <v>8316</v>
      </c>
      <c r="S3141" s="15">
        <f t="shared" si="247"/>
        <v>41982.887280092589</v>
      </c>
      <c r="T3141" s="15">
        <f t="shared" si="248"/>
        <v>42012.887280092589</v>
      </c>
      <c r="U3141">
        <f t="shared" si="249"/>
        <v>2014</v>
      </c>
    </row>
    <row r="3142" spans="1:21" ht="48" x14ac:dyDescent="0.2">
      <c r="A3142">
        <v>3259</v>
      </c>
      <c r="B3142" s="3" t="s">
        <v>3259</v>
      </c>
      <c r="C3142" s="3" t="s">
        <v>7369</v>
      </c>
      <c r="D3142" s="6">
        <v>23000</v>
      </c>
      <c r="E3142" s="8">
        <v>24418.6</v>
      </c>
      <c r="F3142" t="s">
        <v>8218</v>
      </c>
      <c r="G3142" t="s">
        <v>8223</v>
      </c>
      <c r="H3142" t="s">
        <v>8245</v>
      </c>
      <c r="I3142">
        <v>1475294340</v>
      </c>
      <c r="J3142">
        <v>1472753745</v>
      </c>
      <c r="K3142" t="b">
        <v>1</v>
      </c>
      <c r="L3142">
        <v>97</v>
      </c>
      <c r="M3142" t="b">
        <v>1</v>
      </c>
      <c r="N3142" t="s">
        <v>8269</v>
      </c>
      <c r="O3142">
        <f t="shared" si="245"/>
        <v>106</v>
      </c>
      <c r="P3142">
        <f t="shared" si="246"/>
        <v>251.74</v>
      </c>
      <c r="Q3142" s="10" t="s">
        <v>8315</v>
      </c>
      <c r="R3142" t="s">
        <v>8316</v>
      </c>
      <c r="S3142" s="15">
        <f t="shared" si="247"/>
        <v>42614.760937500003</v>
      </c>
      <c r="T3142" s="15">
        <f t="shared" si="248"/>
        <v>42644.165972222225</v>
      </c>
      <c r="U3142">
        <f t="shared" si="249"/>
        <v>2016</v>
      </c>
    </row>
    <row r="3143" spans="1:21" ht="48" x14ac:dyDescent="0.2">
      <c r="A3143">
        <v>3260</v>
      </c>
      <c r="B3143" s="3" t="s">
        <v>3260</v>
      </c>
      <c r="C3143" s="3" t="s">
        <v>7370</v>
      </c>
      <c r="D3143" s="6">
        <v>5000</v>
      </c>
      <c r="E3143" s="8">
        <v>5462</v>
      </c>
      <c r="F3143" t="s">
        <v>8218</v>
      </c>
      <c r="G3143" t="s">
        <v>8223</v>
      </c>
      <c r="H3143" t="s">
        <v>8245</v>
      </c>
      <c r="I3143">
        <v>1448903318</v>
      </c>
      <c r="J3143">
        <v>1445875718</v>
      </c>
      <c r="K3143" t="b">
        <v>1</v>
      </c>
      <c r="L3143">
        <v>73</v>
      </c>
      <c r="M3143" t="b">
        <v>1</v>
      </c>
      <c r="N3143" t="s">
        <v>8269</v>
      </c>
      <c r="O3143">
        <f t="shared" si="245"/>
        <v>109</v>
      </c>
      <c r="P3143">
        <f t="shared" si="246"/>
        <v>74.819999999999993</v>
      </c>
      <c r="Q3143" s="10" t="s">
        <v>8315</v>
      </c>
      <c r="R3143" t="s">
        <v>8316</v>
      </c>
      <c r="S3143" s="15">
        <f t="shared" si="247"/>
        <v>42303.672662037032</v>
      </c>
      <c r="T3143" s="15">
        <f t="shared" si="248"/>
        <v>42338.714328703703</v>
      </c>
      <c r="U3143">
        <f t="shared" si="249"/>
        <v>2015</v>
      </c>
    </row>
    <row r="3144" spans="1:21" ht="48" x14ac:dyDescent="0.2">
      <c r="A3144">
        <v>3261</v>
      </c>
      <c r="B3144" s="3" t="s">
        <v>3261</v>
      </c>
      <c r="C3144" s="3" t="s">
        <v>7371</v>
      </c>
      <c r="D3144" s="6">
        <v>3300</v>
      </c>
      <c r="E3144" s="8">
        <v>3315</v>
      </c>
      <c r="F3144" t="s">
        <v>8218</v>
      </c>
      <c r="G3144" t="s">
        <v>8223</v>
      </c>
      <c r="H3144" t="s">
        <v>8245</v>
      </c>
      <c r="I3144">
        <v>1437067476</v>
      </c>
      <c r="J3144">
        <v>1434475476</v>
      </c>
      <c r="K3144" t="b">
        <v>1</v>
      </c>
      <c r="L3144">
        <v>49</v>
      </c>
      <c r="M3144" t="b">
        <v>1</v>
      </c>
      <c r="N3144" t="s">
        <v>8269</v>
      </c>
      <c r="O3144">
        <f t="shared" si="245"/>
        <v>100</v>
      </c>
      <c r="P3144">
        <f t="shared" si="246"/>
        <v>67.650000000000006</v>
      </c>
      <c r="Q3144" s="10" t="s">
        <v>8315</v>
      </c>
      <c r="R3144" t="s">
        <v>8316</v>
      </c>
      <c r="S3144" s="15">
        <f t="shared" si="247"/>
        <v>42171.725416666668</v>
      </c>
      <c r="T3144" s="15">
        <f t="shared" si="248"/>
        <v>42201.725416666668</v>
      </c>
      <c r="U3144">
        <f t="shared" si="249"/>
        <v>2015</v>
      </c>
    </row>
    <row r="3145" spans="1:21" ht="32" x14ac:dyDescent="0.2">
      <c r="A3145">
        <v>3262</v>
      </c>
      <c r="B3145" s="3" t="s">
        <v>3262</v>
      </c>
      <c r="C3145" s="3" t="s">
        <v>7372</v>
      </c>
      <c r="D3145" s="6">
        <v>12200</v>
      </c>
      <c r="E3145" s="8">
        <v>12571</v>
      </c>
      <c r="F3145" t="s">
        <v>8218</v>
      </c>
      <c r="G3145" t="s">
        <v>8223</v>
      </c>
      <c r="H3145" t="s">
        <v>8245</v>
      </c>
      <c r="I3145">
        <v>1419220800</v>
      </c>
      <c r="J3145">
        <v>1416555262</v>
      </c>
      <c r="K3145" t="b">
        <v>1</v>
      </c>
      <c r="L3145">
        <v>134</v>
      </c>
      <c r="M3145" t="b">
        <v>1</v>
      </c>
      <c r="N3145" t="s">
        <v>8269</v>
      </c>
      <c r="O3145">
        <f t="shared" si="245"/>
        <v>103</v>
      </c>
      <c r="P3145">
        <f t="shared" si="246"/>
        <v>93.81</v>
      </c>
      <c r="Q3145" s="10" t="s">
        <v>8315</v>
      </c>
      <c r="R3145" t="s">
        <v>8316</v>
      </c>
      <c r="S3145" s="15">
        <f t="shared" si="247"/>
        <v>41964.315532407403</v>
      </c>
      <c r="T3145" s="15">
        <f t="shared" si="248"/>
        <v>41995.166666666672</v>
      </c>
      <c r="U3145">
        <f t="shared" si="249"/>
        <v>2014</v>
      </c>
    </row>
    <row r="3146" spans="1:21" ht="32" x14ac:dyDescent="0.2">
      <c r="A3146">
        <v>3263</v>
      </c>
      <c r="B3146" s="3" t="s">
        <v>3263</v>
      </c>
      <c r="C3146" s="3" t="s">
        <v>7373</v>
      </c>
      <c r="D3146" s="6">
        <v>2500</v>
      </c>
      <c r="E3146" s="8">
        <v>2804.16</v>
      </c>
      <c r="F3146" t="s">
        <v>8218</v>
      </c>
      <c r="G3146" t="s">
        <v>8223</v>
      </c>
      <c r="H3146" t="s">
        <v>8245</v>
      </c>
      <c r="I3146">
        <v>1446238800</v>
      </c>
      <c r="J3146">
        <v>1444220588</v>
      </c>
      <c r="K3146" t="b">
        <v>1</v>
      </c>
      <c r="L3146">
        <v>68</v>
      </c>
      <c r="M3146" t="b">
        <v>1</v>
      </c>
      <c r="N3146" t="s">
        <v>8269</v>
      </c>
      <c r="O3146">
        <f t="shared" si="245"/>
        <v>112</v>
      </c>
      <c r="P3146">
        <f t="shared" si="246"/>
        <v>41.24</v>
      </c>
      <c r="Q3146" s="10" t="s">
        <v>8315</v>
      </c>
      <c r="R3146" t="s">
        <v>8316</v>
      </c>
      <c r="S3146" s="15">
        <f t="shared" si="247"/>
        <v>42284.516064814816</v>
      </c>
      <c r="T3146" s="15">
        <f t="shared" si="248"/>
        <v>42307.875</v>
      </c>
      <c r="U3146">
        <f t="shared" si="249"/>
        <v>2015</v>
      </c>
    </row>
    <row r="3147" spans="1:21" ht="32" x14ac:dyDescent="0.2">
      <c r="A3147">
        <v>3264</v>
      </c>
      <c r="B3147" s="3" t="s">
        <v>3264</v>
      </c>
      <c r="C3147" s="3" t="s">
        <v>7374</v>
      </c>
      <c r="D3147" s="6">
        <v>2500</v>
      </c>
      <c r="E3147" s="8">
        <v>2575</v>
      </c>
      <c r="F3147" t="s">
        <v>8218</v>
      </c>
      <c r="G3147" t="s">
        <v>8223</v>
      </c>
      <c r="H3147" t="s">
        <v>8245</v>
      </c>
      <c r="I3147">
        <v>1422482400</v>
      </c>
      <c r="J3147">
        <v>1421089938</v>
      </c>
      <c r="K3147" t="b">
        <v>1</v>
      </c>
      <c r="L3147">
        <v>49</v>
      </c>
      <c r="M3147" t="b">
        <v>1</v>
      </c>
      <c r="N3147" t="s">
        <v>8269</v>
      </c>
      <c r="O3147">
        <f t="shared" si="245"/>
        <v>103</v>
      </c>
      <c r="P3147">
        <f t="shared" si="246"/>
        <v>52.55</v>
      </c>
      <c r="Q3147" s="10" t="s">
        <v>8315</v>
      </c>
      <c r="R3147" t="s">
        <v>8316</v>
      </c>
      <c r="S3147" s="15">
        <f t="shared" si="247"/>
        <v>42016.800208333334</v>
      </c>
      <c r="T3147" s="15">
        <f t="shared" si="248"/>
        <v>42032.916666666672</v>
      </c>
      <c r="U3147">
        <f t="shared" si="249"/>
        <v>2015</v>
      </c>
    </row>
    <row r="3148" spans="1:21" ht="48" x14ac:dyDescent="0.2">
      <c r="A3148">
        <v>3265</v>
      </c>
      <c r="B3148" s="3" t="s">
        <v>3265</v>
      </c>
      <c r="C3148" s="3" t="s">
        <v>7375</v>
      </c>
      <c r="D3148" s="6">
        <v>2700</v>
      </c>
      <c r="E3148" s="8">
        <v>4428</v>
      </c>
      <c r="F3148" t="s">
        <v>8218</v>
      </c>
      <c r="G3148" t="s">
        <v>8240</v>
      </c>
      <c r="H3148" t="s">
        <v>8248</v>
      </c>
      <c r="I3148">
        <v>1449162000</v>
      </c>
      <c r="J3148">
        <v>1446570315</v>
      </c>
      <c r="K3148" t="b">
        <v>1</v>
      </c>
      <c r="L3148">
        <v>63</v>
      </c>
      <c r="M3148" t="b">
        <v>1</v>
      </c>
      <c r="N3148" t="s">
        <v>8269</v>
      </c>
      <c r="O3148">
        <f t="shared" si="245"/>
        <v>164</v>
      </c>
      <c r="P3148">
        <f t="shared" si="246"/>
        <v>70.290000000000006</v>
      </c>
      <c r="Q3148" s="10" t="s">
        <v>8315</v>
      </c>
      <c r="R3148" t="s">
        <v>8316</v>
      </c>
      <c r="S3148" s="15">
        <f t="shared" si="247"/>
        <v>42311.711979166663</v>
      </c>
      <c r="T3148" s="15">
        <f t="shared" si="248"/>
        <v>42341.708333333328</v>
      </c>
      <c r="U3148">
        <f t="shared" si="249"/>
        <v>2015</v>
      </c>
    </row>
    <row r="3149" spans="1:21" ht="48" x14ac:dyDescent="0.2">
      <c r="A3149">
        <v>3266</v>
      </c>
      <c r="B3149" s="3" t="s">
        <v>3266</v>
      </c>
      <c r="C3149" s="3" t="s">
        <v>7376</v>
      </c>
      <c r="D3149" s="6">
        <v>6000</v>
      </c>
      <c r="E3149" s="8">
        <v>7877</v>
      </c>
      <c r="F3149" t="s">
        <v>8218</v>
      </c>
      <c r="G3149" t="s">
        <v>8223</v>
      </c>
      <c r="H3149" t="s">
        <v>8245</v>
      </c>
      <c r="I3149">
        <v>1434142800</v>
      </c>
      <c r="J3149">
        <v>1431435122</v>
      </c>
      <c r="K3149" t="b">
        <v>1</v>
      </c>
      <c r="L3149">
        <v>163</v>
      </c>
      <c r="M3149" t="b">
        <v>1</v>
      </c>
      <c r="N3149" t="s">
        <v>8269</v>
      </c>
      <c r="O3149">
        <f t="shared" si="245"/>
        <v>131</v>
      </c>
      <c r="P3149">
        <f t="shared" si="246"/>
        <v>48.33</v>
      </c>
      <c r="Q3149" s="10" t="s">
        <v>8315</v>
      </c>
      <c r="R3149" t="s">
        <v>8316</v>
      </c>
      <c r="S3149" s="15">
        <f t="shared" si="247"/>
        <v>42136.536134259266</v>
      </c>
      <c r="T3149" s="15">
        <f t="shared" si="248"/>
        <v>42167.875</v>
      </c>
      <c r="U3149">
        <f t="shared" si="249"/>
        <v>2015</v>
      </c>
    </row>
    <row r="3150" spans="1:21" ht="48" x14ac:dyDescent="0.2">
      <c r="A3150">
        <v>3267</v>
      </c>
      <c r="B3150" s="3" t="s">
        <v>3267</v>
      </c>
      <c r="C3150" s="3" t="s">
        <v>7377</v>
      </c>
      <c r="D3150" s="6">
        <v>15000</v>
      </c>
      <c r="E3150" s="8">
        <v>15315</v>
      </c>
      <c r="F3150" t="s">
        <v>8218</v>
      </c>
      <c r="G3150" t="s">
        <v>8223</v>
      </c>
      <c r="H3150" t="s">
        <v>8245</v>
      </c>
      <c r="I3150">
        <v>1437156660</v>
      </c>
      <c r="J3150">
        <v>1434564660</v>
      </c>
      <c r="K3150" t="b">
        <v>1</v>
      </c>
      <c r="L3150">
        <v>288</v>
      </c>
      <c r="M3150" t="b">
        <v>1</v>
      </c>
      <c r="N3150" t="s">
        <v>8269</v>
      </c>
      <c r="O3150">
        <f t="shared" si="245"/>
        <v>102</v>
      </c>
      <c r="P3150">
        <f t="shared" si="246"/>
        <v>53.18</v>
      </c>
      <c r="Q3150" s="10" t="s">
        <v>8315</v>
      </c>
      <c r="R3150" t="s">
        <v>8316</v>
      </c>
      <c r="S3150" s="15">
        <f t="shared" si="247"/>
        <v>42172.757638888885</v>
      </c>
      <c r="T3150" s="15">
        <f t="shared" si="248"/>
        <v>42202.757638888885</v>
      </c>
      <c r="U3150">
        <f t="shared" si="249"/>
        <v>2015</v>
      </c>
    </row>
    <row r="3151" spans="1:21" ht="48" x14ac:dyDescent="0.2">
      <c r="A3151">
        <v>3268</v>
      </c>
      <c r="B3151" s="3" t="s">
        <v>3268</v>
      </c>
      <c r="C3151" s="3" t="s">
        <v>7378</v>
      </c>
      <c r="D3151" s="6">
        <v>2000</v>
      </c>
      <c r="E3151" s="8">
        <v>2560</v>
      </c>
      <c r="F3151" t="s">
        <v>8218</v>
      </c>
      <c r="G3151" t="s">
        <v>8223</v>
      </c>
      <c r="H3151" t="s">
        <v>8245</v>
      </c>
      <c r="I3151">
        <v>1472074928</v>
      </c>
      <c r="J3151">
        <v>1470692528</v>
      </c>
      <c r="K3151" t="b">
        <v>1</v>
      </c>
      <c r="L3151">
        <v>42</v>
      </c>
      <c r="M3151" t="b">
        <v>1</v>
      </c>
      <c r="N3151" t="s">
        <v>8269</v>
      </c>
      <c r="O3151">
        <f t="shared" si="245"/>
        <v>128</v>
      </c>
      <c r="P3151">
        <f t="shared" si="246"/>
        <v>60.95</v>
      </c>
      <c r="Q3151" s="10" t="s">
        <v>8315</v>
      </c>
      <c r="R3151" t="s">
        <v>8316</v>
      </c>
      <c r="S3151" s="15">
        <f t="shared" si="247"/>
        <v>42590.90425925926</v>
      </c>
      <c r="T3151" s="15">
        <f t="shared" si="248"/>
        <v>42606.90425925926</v>
      </c>
      <c r="U3151">
        <f t="shared" si="249"/>
        <v>2016</v>
      </c>
    </row>
    <row r="3152" spans="1:21" ht="48" x14ac:dyDescent="0.2">
      <c r="A3152">
        <v>3269</v>
      </c>
      <c r="B3152" s="3" t="s">
        <v>3269</v>
      </c>
      <c r="C3152" s="3" t="s">
        <v>7379</v>
      </c>
      <c r="D3152" s="6">
        <v>8000</v>
      </c>
      <c r="E3152" s="8">
        <v>8120</v>
      </c>
      <c r="F3152" t="s">
        <v>8218</v>
      </c>
      <c r="G3152" t="s">
        <v>8224</v>
      </c>
      <c r="H3152" t="s">
        <v>8246</v>
      </c>
      <c r="I3152">
        <v>1434452400</v>
      </c>
      <c r="J3152">
        <v>1431509397</v>
      </c>
      <c r="K3152" t="b">
        <v>1</v>
      </c>
      <c r="L3152">
        <v>70</v>
      </c>
      <c r="M3152" t="b">
        <v>1</v>
      </c>
      <c r="N3152" t="s">
        <v>8269</v>
      </c>
      <c r="O3152">
        <f t="shared" si="245"/>
        <v>102</v>
      </c>
      <c r="P3152">
        <f t="shared" si="246"/>
        <v>116</v>
      </c>
      <c r="Q3152" s="10" t="s">
        <v>8315</v>
      </c>
      <c r="R3152" t="s">
        <v>8316</v>
      </c>
      <c r="S3152" s="15">
        <f t="shared" si="247"/>
        <v>42137.395798611105</v>
      </c>
      <c r="T3152" s="15">
        <f t="shared" si="248"/>
        <v>42171.458333333328</v>
      </c>
      <c r="U3152">
        <f t="shared" si="249"/>
        <v>2015</v>
      </c>
    </row>
    <row r="3153" spans="1:21" ht="48" x14ac:dyDescent="0.2">
      <c r="A3153">
        <v>3270</v>
      </c>
      <c r="B3153" s="3" t="s">
        <v>3270</v>
      </c>
      <c r="C3153" s="3" t="s">
        <v>7380</v>
      </c>
      <c r="D3153" s="6">
        <v>1800</v>
      </c>
      <c r="E3153" s="8">
        <v>1830</v>
      </c>
      <c r="F3153" t="s">
        <v>8218</v>
      </c>
      <c r="G3153" t="s">
        <v>8224</v>
      </c>
      <c r="H3153" t="s">
        <v>8246</v>
      </c>
      <c r="I3153">
        <v>1436705265</v>
      </c>
      <c r="J3153">
        <v>1434113265</v>
      </c>
      <c r="K3153" t="b">
        <v>1</v>
      </c>
      <c r="L3153">
        <v>30</v>
      </c>
      <c r="M3153" t="b">
        <v>1</v>
      </c>
      <c r="N3153" t="s">
        <v>8269</v>
      </c>
      <c r="O3153">
        <f t="shared" si="245"/>
        <v>102</v>
      </c>
      <c r="P3153">
        <f t="shared" si="246"/>
        <v>61</v>
      </c>
      <c r="Q3153" s="10" t="s">
        <v>8315</v>
      </c>
      <c r="R3153" t="s">
        <v>8316</v>
      </c>
      <c r="S3153" s="15">
        <f t="shared" si="247"/>
        <v>42167.533159722225</v>
      </c>
      <c r="T3153" s="15">
        <f t="shared" si="248"/>
        <v>42197.533159722225</v>
      </c>
      <c r="U3153">
        <f t="shared" si="249"/>
        <v>2015</v>
      </c>
    </row>
    <row r="3154" spans="1:21" ht="16" x14ac:dyDescent="0.2">
      <c r="A3154">
        <v>3271</v>
      </c>
      <c r="B3154" s="3" t="s">
        <v>3271</v>
      </c>
      <c r="C3154" s="3" t="s">
        <v>7381</v>
      </c>
      <c r="D3154" s="6">
        <v>1500</v>
      </c>
      <c r="E3154" s="8">
        <v>1950</v>
      </c>
      <c r="F3154" t="s">
        <v>8218</v>
      </c>
      <c r="G3154" t="s">
        <v>8224</v>
      </c>
      <c r="H3154" t="s">
        <v>8246</v>
      </c>
      <c r="I3154">
        <v>1414927775</v>
      </c>
      <c r="J3154">
        <v>1412332175</v>
      </c>
      <c r="K3154" t="b">
        <v>1</v>
      </c>
      <c r="L3154">
        <v>51</v>
      </c>
      <c r="M3154" t="b">
        <v>1</v>
      </c>
      <c r="N3154" t="s">
        <v>8269</v>
      </c>
      <c r="O3154">
        <f t="shared" si="245"/>
        <v>130</v>
      </c>
      <c r="P3154">
        <f t="shared" si="246"/>
        <v>38.24</v>
      </c>
      <c r="Q3154" s="10" t="s">
        <v>8315</v>
      </c>
      <c r="R3154" t="s">
        <v>8316</v>
      </c>
      <c r="S3154" s="15">
        <f t="shared" si="247"/>
        <v>41915.437210648146</v>
      </c>
      <c r="T3154" s="15">
        <f t="shared" si="248"/>
        <v>41945.478877314818</v>
      </c>
      <c r="U3154">
        <f t="shared" si="249"/>
        <v>2014</v>
      </c>
    </row>
    <row r="3155" spans="1:21" ht="48" x14ac:dyDescent="0.2">
      <c r="A3155">
        <v>3272</v>
      </c>
      <c r="B3155" s="3" t="s">
        <v>3272</v>
      </c>
      <c r="C3155" s="3" t="s">
        <v>7382</v>
      </c>
      <c r="D3155" s="6">
        <v>10000</v>
      </c>
      <c r="E3155" s="8">
        <v>15443</v>
      </c>
      <c r="F3155" t="s">
        <v>8218</v>
      </c>
      <c r="G3155" t="s">
        <v>8223</v>
      </c>
      <c r="H3155" t="s">
        <v>8245</v>
      </c>
      <c r="I3155">
        <v>1446814809</v>
      </c>
      <c r="J3155">
        <v>1444219209</v>
      </c>
      <c r="K3155" t="b">
        <v>1</v>
      </c>
      <c r="L3155">
        <v>145</v>
      </c>
      <c r="M3155" t="b">
        <v>1</v>
      </c>
      <c r="N3155" t="s">
        <v>8269</v>
      </c>
      <c r="O3155">
        <f t="shared" si="245"/>
        <v>154</v>
      </c>
      <c r="P3155">
        <f t="shared" si="246"/>
        <v>106.5</v>
      </c>
      <c r="Q3155" s="10" t="s">
        <v>8315</v>
      </c>
      <c r="R3155" t="s">
        <v>8316</v>
      </c>
      <c r="S3155" s="15">
        <f t="shared" si="247"/>
        <v>42284.500104166669</v>
      </c>
      <c r="T3155" s="15">
        <f t="shared" si="248"/>
        <v>42314.541770833333</v>
      </c>
      <c r="U3155">
        <f t="shared" si="249"/>
        <v>2015</v>
      </c>
    </row>
    <row r="3156" spans="1:21" ht="48" x14ac:dyDescent="0.2">
      <c r="A3156">
        <v>3273</v>
      </c>
      <c r="B3156" s="3" t="s">
        <v>3273</v>
      </c>
      <c r="C3156" s="3" t="s">
        <v>7383</v>
      </c>
      <c r="D3156" s="6">
        <v>4000</v>
      </c>
      <c r="E3156" s="8">
        <v>4296</v>
      </c>
      <c r="F3156" t="s">
        <v>8218</v>
      </c>
      <c r="G3156" t="s">
        <v>8223</v>
      </c>
      <c r="H3156" t="s">
        <v>8245</v>
      </c>
      <c r="I3156">
        <v>1473879600</v>
      </c>
      <c r="J3156">
        <v>1472498042</v>
      </c>
      <c r="K3156" t="b">
        <v>1</v>
      </c>
      <c r="L3156">
        <v>21</v>
      </c>
      <c r="M3156" t="b">
        <v>1</v>
      </c>
      <c r="N3156" t="s">
        <v>8269</v>
      </c>
      <c r="O3156">
        <f t="shared" si="245"/>
        <v>107</v>
      </c>
      <c r="P3156">
        <f t="shared" si="246"/>
        <v>204.57</v>
      </c>
      <c r="Q3156" s="10" t="s">
        <v>8315</v>
      </c>
      <c r="R3156" t="s">
        <v>8316</v>
      </c>
      <c r="S3156" s="15">
        <f t="shared" si="247"/>
        <v>42611.801412037035</v>
      </c>
      <c r="T3156" s="15">
        <f t="shared" si="248"/>
        <v>42627.791666666672</v>
      </c>
      <c r="U3156">
        <f t="shared" si="249"/>
        <v>2016</v>
      </c>
    </row>
    <row r="3157" spans="1:21" ht="48" x14ac:dyDescent="0.2">
      <c r="A3157">
        <v>3274</v>
      </c>
      <c r="B3157" s="3" t="s">
        <v>3274</v>
      </c>
      <c r="C3157" s="3" t="s">
        <v>7384</v>
      </c>
      <c r="D3157" s="6">
        <v>15500</v>
      </c>
      <c r="E3157" s="8">
        <v>15705</v>
      </c>
      <c r="F3157" t="s">
        <v>8218</v>
      </c>
      <c r="G3157" t="s">
        <v>8223</v>
      </c>
      <c r="H3157" t="s">
        <v>8245</v>
      </c>
      <c r="I3157">
        <v>1458075600</v>
      </c>
      <c r="J3157">
        <v>1454259272</v>
      </c>
      <c r="K3157" t="b">
        <v>1</v>
      </c>
      <c r="L3157">
        <v>286</v>
      </c>
      <c r="M3157" t="b">
        <v>1</v>
      </c>
      <c r="N3157" t="s">
        <v>8269</v>
      </c>
      <c r="O3157">
        <f t="shared" si="245"/>
        <v>101</v>
      </c>
      <c r="P3157">
        <f t="shared" si="246"/>
        <v>54.91</v>
      </c>
      <c r="Q3157" s="10" t="s">
        <v>8315</v>
      </c>
      <c r="R3157" t="s">
        <v>8316</v>
      </c>
      <c r="S3157" s="15">
        <f t="shared" si="247"/>
        <v>42400.704537037032</v>
      </c>
      <c r="T3157" s="15">
        <f t="shared" si="248"/>
        <v>42444.875</v>
      </c>
      <c r="U3157">
        <f t="shared" si="249"/>
        <v>2016</v>
      </c>
    </row>
    <row r="3158" spans="1:21" ht="48" x14ac:dyDescent="0.2">
      <c r="A3158">
        <v>3275</v>
      </c>
      <c r="B3158" s="3" t="s">
        <v>3275</v>
      </c>
      <c r="C3158" s="3" t="s">
        <v>7385</v>
      </c>
      <c r="D3158" s="6">
        <v>1800</v>
      </c>
      <c r="E3158" s="8">
        <v>1805</v>
      </c>
      <c r="F3158" t="s">
        <v>8218</v>
      </c>
      <c r="G3158" t="s">
        <v>8223</v>
      </c>
      <c r="H3158" t="s">
        <v>8245</v>
      </c>
      <c r="I3158">
        <v>1423456200</v>
      </c>
      <c r="J3158">
        <v>1421183271</v>
      </c>
      <c r="K3158" t="b">
        <v>1</v>
      </c>
      <c r="L3158">
        <v>12</v>
      </c>
      <c r="M3158" t="b">
        <v>1</v>
      </c>
      <c r="N3158" t="s">
        <v>8269</v>
      </c>
      <c r="O3158">
        <f t="shared" si="245"/>
        <v>100</v>
      </c>
      <c r="P3158">
        <f t="shared" si="246"/>
        <v>150.41999999999999</v>
      </c>
      <c r="Q3158" s="10" t="s">
        <v>8315</v>
      </c>
      <c r="R3158" t="s">
        <v>8316</v>
      </c>
      <c r="S3158" s="15">
        <f t="shared" si="247"/>
        <v>42017.88045138889</v>
      </c>
      <c r="T3158" s="15">
        <f t="shared" si="248"/>
        <v>42044.1875</v>
      </c>
      <c r="U3158">
        <f t="shared" si="249"/>
        <v>2015</v>
      </c>
    </row>
    <row r="3159" spans="1:21" ht="48" x14ac:dyDescent="0.2">
      <c r="A3159">
        <v>3276</v>
      </c>
      <c r="B3159" s="3" t="s">
        <v>3276</v>
      </c>
      <c r="C3159" s="3" t="s">
        <v>7386</v>
      </c>
      <c r="D3159" s="6">
        <v>4500</v>
      </c>
      <c r="E3159" s="8">
        <v>5258</v>
      </c>
      <c r="F3159" t="s">
        <v>8218</v>
      </c>
      <c r="G3159" t="s">
        <v>8228</v>
      </c>
      <c r="H3159" t="s">
        <v>8250</v>
      </c>
      <c r="I3159">
        <v>1459483140</v>
      </c>
      <c r="J3159">
        <v>1456526879</v>
      </c>
      <c r="K3159" t="b">
        <v>1</v>
      </c>
      <c r="L3159">
        <v>100</v>
      </c>
      <c r="M3159" t="b">
        <v>1</v>
      </c>
      <c r="N3159" t="s">
        <v>8269</v>
      </c>
      <c r="O3159">
        <f t="shared" si="245"/>
        <v>117</v>
      </c>
      <c r="P3159">
        <f t="shared" si="246"/>
        <v>52.58</v>
      </c>
      <c r="Q3159" s="10" t="s">
        <v>8315</v>
      </c>
      <c r="R3159" t="s">
        <v>8316</v>
      </c>
      <c r="S3159" s="15">
        <f t="shared" si="247"/>
        <v>42426.949988425928</v>
      </c>
      <c r="T3159" s="15">
        <f t="shared" si="248"/>
        <v>42461.165972222225</v>
      </c>
      <c r="U3159">
        <f t="shared" si="249"/>
        <v>2016</v>
      </c>
    </row>
    <row r="3160" spans="1:21" ht="48" x14ac:dyDescent="0.2">
      <c r="A3160">
        <v>3277</v>
      </c>
      <c r="B3160" s="3" t="s">
        <v>3277</v>
      </c>
      <c r="C3160" s="3" t="s">
        <v>7387</v>
      </c>
      <c r="D3160" s="6">
        <v>5000</v>
      </c>
      <c r="E3160" s="8">
        <v>5430</v>
      </c>
      <c r="F3160" t="s">
        <v>8218</v>
      </c>
      <c r="G3160" t="s">
        <v>8224</v>
      </c>
      <c r="H3160" t="s">
        <v>8246</v>
      </c>
      <c r="I3160">
        <v>1416331406</v>
      </c>
      <c r="J3160">
        <v>1413735806</v>
      </c>
      <c r="K3160" t="b">
        <v>1</v>
      </c>
      <c r="L3160">
        <v>100</v>
      </c>
      <c r="M3160" t="b">
        <v>1</v>
      </c>
      <c r="N3160" t="s">
        <v>8269</v>
      </c>
      <c r="O3160">
        <f t="shared" si="245"/>
        <v>109</v>
      </c>
      <c r="P3160">
        <f t="shared" si="246"/>
        <v>54.3</v>
      </c>
      <c r="Q3160" s="10" t="s">
        <v>8315</v>
      </c>
      <c r="R3160" t="s">
        <v>8316</v>
      </c>
      <c r="S3160" s="15">
        <f t="shared" si="247"/>
        <v>41931.682939814818</v>
      </c>
      <c r="T3160" s="15">
        <f t="shared" si="248"/>
        <v>41961.724606481483</v>
      </c>
      <c r="U3160">
        <f t="shared" si="249"/>
        <v>2014</v>
      </c>
    </row>
    <row r="3161" spans="1:21" ht="48" x14ac:dyDescent="0.2">
      <c r="A3161">
        <v>3278</v>
      </c>
      <c r="B3161" s="3" t="s">
        <v>3278</v>
      </c>
      <c r="C3161" s="3" t="s">
        <v>7388</v>
      </c>
      <c r="D3161" s="6">
        <v>2500</v>
      </c>
      <c r="E3161" s="8">
        <v>2585</v>
      </c>
      <c r="F3161" t="s">
        <v>8218</v>
      </c>
      <c r="G3161" t="s">
        <v>8224</v>
      </c>
      <c r="H3161" t="s">
        <v>8246</v>
      </c>
      <c r="I3161">
        <v>1433017303</v>
      </c>
      <c r="J3161">
        <v>1430425303</v>
      </c>
      <c r="K3161" t="b">
        <v>1</v>
      </c>
      <c r="L3161">
        <v>34</v>
      </c>
      <c r="M3161" t="b">
        <v>1</v>
      </c>
      <c r="N3161" t="s">
        <v>8269</v>
      </c>
      <c r="O3161">
        <f t="shared" si="245"/>
        <v>103</v>
      </c>
      <c r="P3161">
        <f t="shared" si="246"/>
        <v>76.03</v>
      </c>
      <c r="Q3161" s="10" t="s">
        <v>8315</v>
      </c>
      <c r="R3161" t="s">
        <v>8316</v>
      </c>
      <c r="S3161" s="15">
        <f t="shared" si="247"/>
        <v>42124.848414351851</v>
      </c>
      <c r="T3161" s="15">
        <f t="shared" si="248"/>
        <v>42154.848414351851</v>
      </c>
      <c r="U3161">
        <f t="shared" si="249"/>
        <v>2015</v>
      </c>
    </row>
    <row r="3162" spans="1:21" ht="48" x14ac:dyDescent="0.2">
      <c r="A3162">
        <v>3279</v>
      </c>
      <c r="B3162" s="3" t="s">
        <v>3279</v>
      </c>
      <c r="C3162" s="3" t="s">
        <v>7389</v>
      </c>
      <c r="D3162" s="6">
        <v>5800</v>
      </c>
      <c r="E3162" s="8">
        <v>6628</v>
      </c>
      <c r="F3162" t="s">
        <v>8218</v>
      </c>
      <c r="G3162" t="s">
        <v>8223</v>
      </c>
      <c r="H3162" t="s">
        <v>8245</v>
      </c>
      <c r="I3162">
        <v>1459474059</v>
      </c>
      <c r="J3162">
        <v>1456885659</v>
      </c>
      <c r="K3162" t="b">
        <v>0</v>
      </c>
      <c r="L3162">
        <v>63</v>
      </c>
      <c r="M3162" t="b">
        <v>1</v>
      </c>
      <c r="N3162" t="s">
        <v>8269</v>
      </c>
      <c r="O3162">
        <f t="shared" si="245"/>
        <v>114</v>
      </c>
      <c r="P3162">
        <f t="shared" si="246"/>
        <v>105.21</v>
      </c>
      <c r="Q3162" s="10" t="s">
        <v>8315</v>
      </c>
      <c r="R3162" t="s">
        <v>8316</v>
      </c>
      <c r="S3162" s="15">
        <f t="shared" si="247"/>
        <v>42431.102534722217</v>
      </c>
      <c r="T3162" s="15">
        <f t="shared" si="248"/>
        <v>42461.06086805556</v>
      </c>
      <c r="U3162">
        <f t="shared" si="249"/>
        <v>2016</v>
      </c>
    </row>
    <row r="3163" spans="1:21" ht="48" x14ac:dyDescent="0.2">
      <c r="A3163">
        <v>3280</v>
      </c>
      <c r="B3163" s="3" t="s">
        <v>3280</v>
      </c>
      <c r="C3163" s="3" t="s">
        <v>7390</v>
      </c>
      <c r="D3163" s="6">
        <v>2000</v>
      </c>
      <c r="E3163" s="8">
        <v>2060</v>
      </c>
      <c r="F3163" t="s">
        <v>8218</v>
      </c>
      <c r="G3163" t="s">
        <v>8223</v>
      </c>
      <c r="H3163" t="s">
        <v>8245</v>
      </c>
      <c r="I3163">
        <v>1433134800</v>
      </c>
      <c r="J3163">
        <v>1430158198</v>
      </c>
      <c r="K3163" t="b">
        <v>0</v>
      </c>
      <c r="L3163">
        <v>30</v>
      </c>
      <c r="M3163" t="b">
        <v>1</v>
      </c>
      <c r="N3163" t="s">
        <v>8269</v>
      </c>
      <c r="O3163">
        <f t="shared" si="245"/>
        <v>103</v>
      </c>
      <c r="P3163">
        <f t="shared" si="246"/>
        <v>68.67</v>
      </c>
      <c r="Q3163" s="10" t="s">
        <v>8315</v>
      </c>
      <c r="R3163" t="s">
        <v>8316</v>
      </c>
      <c r="S3163" s="15">
        <f t="shared" si="247"/>
        <v>42121.756921296299</v>
      </c>
      <c r="T3163" s="15">
        <f t="shared" si="248"/>
        <v>42156.208333333328</v>
      </c>
      <c r="U3163">
        <f t="shared" si="249"/>
        <v>2015</v>
      </c>
    </row>
    <row r="3164" spans="1:21" ht="32" x14ac:dyDescent="0.2">
      <c r="A3164">
        <v>3281</v>
      </c>
      <c r="B3164" s="3" t="s">
        <v>3281</v>
      </c>
      <c r="C3164" s="3" t="s">
        <v>7391</v>
      </c>
      <c r="D3164" s="6">
        <v>5000</v>
      </c>
      <c r="E3164" s="8">
        <v>6080</v>
      </c>
      <c r="F3164" t="s">
        <v>8218</v>
      </c>
      <c r="G3164" t="s">
        <v>8223</v>
      </c>
      <c r="H3164" t="s">
        <v>8245</v>
      </c>
      <c r="I3164">
        <v>1441153705</v>
      </c>
      <c r="J3164">
        <v>1438561705</v>
      </c>
      <c r="K3164" t="b">
        <v>0</v>
      </c>
      <c r="L3164">
        <v>47</v>
      </c>
      <c r="M3164" t="b">
        <v>1</v>
      </c>
      <c r="N3164" t="s">
        <v>8269</v>
      </c>
      <c r="O3164">
        <f t="shared" si="245"/>
        <v>122</v>
      </c>
      <c r="P3164">
        <f t="shared" si="246"/>
        <v>129.36000000000001</v>
      </c>
      <c r="Q3164" s="10" t="s">
        <v>8315</v>
      </c>
      <c r="R3164" t="s">
        <v>8316</v>
      </c>
      <c r="S3164" s="15">
        <f t="shared" si="247"/>
        <v>42219.019733796296</v>
      </c>
      <c r="T3164" s="15">
        <f t="shared" si="248"/>
        <v>42249.019733796296</v>
      </c>
      <c r="U3164">
        <f t="shared" si="249"/>
        <v>2015</v>
      </c>
    </row>
    <row r="3165" spans="1:21" ht="48" x14ac:dyDescent="0.2">
      <c r="A3165">
        <v>3282</v>
      </c>
      <c r="B3165" s="3" t="s">
        <v>3282</v>
      </c>
      <c r="C3165" s="3" t="s">
        <v>7392</v>
      </c>
      <c r="D3165" s="6">
        <v>31000</v>
      </c>
      <c r="E3165" s="8">
        <v>31820.5</v>
      </c>
      <c r="F3165" t="s">
        <v>8218</v>
      </c>
      <c r="G3165" t="s">
        <v>8223</v>
      </c>
      <c r="H3165" t="s">
        <v>8245</v>
      </c>
      <c r="I3165">
        <v>1461904788</v>
      </c>
      <c r="J3165">
        <v>1458103188</v>
      </c>
      <c r="K3165" t="b">
        <v>0</v>
      </c>
      <c r="L3165">
        <v>237</v>
      </c>
      <c r="M3165" t="b">
        <v>1</v>
      </c>
      <c r="N3165" t="s">
        <v>8269</v>
      </c>
      <c r="O3165">
        <f t="shared" si="245"/>
        <v>103</v>
      </c>
      <c r="P3165">
        <f t="shared" si="246"/>
        <v>134.26</v>
      </c>
      <c r="Q3165" s="10" t="s">
        <v>8315</v>
      </c>
      <c r="R3165" t="s">
        <v>8316</v>
      </c>
      <c r="S3165" s="15">
        <f t="shared" si="247"/>
        <v>42445.19430555556</v>
      </c>
      <c r="T3165" s="15">
        <f t="shared" si="248"/>
        <v>42489.19430555556</v>
      </c>
      <c r="U3165">
        <f t="shared" si="249"/>
        <v>2016</v>
      </c>
    </row>
    <row r="3166" spans="1:21" ht="48" x14ac:dyDescent="0.2">
      <c r="A3166">
        <v>3283</v>
      </c>
      <c r="B3166" s="3" t="s">
        <v>3283</v>
      </c>
      <c r="C3166" s="3" t="s">
        <v>7393</v>
      </c>
      <c r="D3166" s="6">
        <v>800</v>
      </c>
      <c r="E3166" s="8">
        <v>838</v>
      </c>
      <c r="F3166" t="s">
        <v>8218</v>
      </c>
      <c r="G3166" t="s">
        <v>8224</v>
      </c>
      <c r="H3166" t="s">
        <v>8246</v>
      </c>
      <c r="I3166">
        <v>1455138000</v>
      </c>
      <c r="J3166">
        <v>1452448298</v>
      </c>
      <c r="K3166" t="b">
        <v>0</v>
      </c>
      <c r="L3166">
        <v>47</v>
      </c>
      <c r="M3166" t="b">
        <v>1</v>
      </c>
      <c r="N3166" t="s">
        <v>8269</v>
      </c>
      <c r="O3166">
        <f t="shared" si="245"/>
        <v>105</v>
      </c>
      <c r="P3166">
        <f t="shared" si="246"/>
        <v>17.829999999999998</v>
      </c>
      <c r="Q3166" s="10" t="s">
        <v>8315</v>
      </c>
      <c r="R3166" t="s">
        <v>8316</v>
      </c>
      <c r="S3166" s="15">
        <f t="shared" si="247"/>
        <v>42379.74418981481</v>
      </c>
      <c r="T3166" s="15">
        <f t="shared" si="248"/>
        <v>42410.875</v>
      </c>
      <c r="U3166">
        <f t="shared" si="249"/>
        <v>2016</v>
      </c>
    </row>
    <row r="3167" spans="1:21" ht="48" x14ac:dyDescent="0.2">
      <c r="A3167">
        <v>3284</v>
      </c>
      <c r="B3167" s="3" t="s">
        <v>3284</v>
      </c>
      <c r="C3167" s="3" t="s">
        <v>7394</v>
      </c>
      <c r="D3167" s="6">
        <v>3000</v>
      </c>
      <c r="E3167" s="8">
        <v>3048</v>
      </c>
      <c r="F3167" t="s">
        <v>8218</v>
      </c>
      <c r="G3167" t="s">
        <v>8223</v>
      </c>
      <c r="H3167" t="s">
        <v>8245</v>
      </c>
      <c r="I3167">
        <v>1454047140</v>
      </c>
      <c r="J3167">
        <v>1452546853</v>
      </c>
      <c r="K3167" t="b">
        <v>0</v>
      </c>
      <c r="L3167">
        <v>15</v>
      </c>
      <c r="M3167" t="b">
        <v>1</v>
      </c>
      <c r="N3167" t="s">
        <v>8269</v>
      </c>
      <c r="O3167">
        <f t="shared" si="245"/>
        <v>102</v>
      </c>
      <c r="P3167">
        <f t="shared" si="246"/>
        <v>203.2</v>
      </c>
      <c r="Q3167" s="10" t="s">
        <v>8315</v>
      </c>
      <c r="R3167" t="s">
        <v>8316</v>
      </c>
      <c r="S3167" s="15">
        <f t="shared" si="247"/>
        <v>42380.884872685187</v>
      </c>
      <c r="T3167" s="15">
        <f t="shared" si="248"/>
        <v>42398.249305555553</v>
      </c>
      <c r="U3167">
        <f t="shared" si="249"/>
        <v>2016</v>
      </c>
    </row>
    <row r="3168" spans="1:21" ht="16" x14ac:dyDescent="0.2">
      <c r="A3168">
        <v>3285</v>
      </c>
      <c r="B3168" s="3" t="s">
        <v>3285</v>
      </c>
      <c r="C3168" s="3" t="s">
        <v>7395</v>
      </c>
      <c r="D3168" s="6">
        <v>4999</v>
      </c>
      <c r="E3168" s="8">
        <v>5604</v>
      </c>
      <c r="F3168" t="s">
        <v>8218</v>
      </c>
      <c r="G3168" t="s">
        <v>8223</v>
      </c>
      <c r="H3168" t="s">
        <v>8245</v>
      </c>
      <c r="I3168">
        <v>1488258000</v>
      </c>
      <c r="J3168">
        <v>1485556626</v>
      </c>
      <c r="K3168" t="b">
        <v>0</v>
      </c>
      <c r="L3168">
        <v>81</v>
      </c>
      <c r="M3168" t="b">
        <v>1</v>
      </c>
      <c r="N3168" t="s">
        <v>8269</v>
      </c>
      <c r="O3168">
        <f t="shared" si="245"/>
        <v>112</v>
      </c>
      <c r="P3168">
        <f t="shared" si="246"/>
        <v>69.19</v>
      </c>
      <c r="Q3168" s="10" t="s">
        <v>8315</v>
      </c>
      <c r="R3168" t="s">
        <v>8316</v>
      </c>
      <c r="S3168" s="15">
        <f t="shared" si="247"/>
        <v>42762.942430555559</v>
      </c>
      <c r="T3168" s="15">
        <f t="shared" si="248"/>
        <v>42794.208333333328</v>
      </c>
      <c r="U3168">
        <f t="shared" si="249"/>
        <v>2017</v>
      </c>
    </row>
    <row r="3169" spans="1:21" ht="48" x14ac:dyDescent="0.2">
      <c r="A3169">
        <v>3286</v>
      </c>
      <c r="B3169" s="3" t="s">
        <v>3286</v>
      </c>
      <c r="C3169" s="3" t="s">
        <v>7396</v>
      </c>
      <c r="D3169" s="6">
        <v>15000</v>
      </c>
      <c r="E3169" s="8">
        <v>15265</v>
      </c>
      <c r="F3169" t="s">
        <v>8218</v>
      </c>
      <c r="G3169" t="s">
        <v>8223</v>
      </c>
      <c r="H3169" t="s">
        <v>8245</v>
      </c>
      <c r="I3169">
        <v>1471291782</v>
      </c>
      <c r="J3169">
        <v>1468699782</v>
      </c>
      <c r="K3169" t="b">
        <v>0</v>
      </c>
      <c r="L3169">
        <v>122</v>
      </c>
      <c r="M3169" t="b">
        <v>1</v>
      </c>
      <c r="N3169" t="s">
        <v>8269</v>
      </c>
      <c r="O3169">
        <f t="shared" si="245"/>
        <v>102</v>
      </c>
      <c r="P3169">
        <f t="shared" si="246"/>
        <v>125.12</v>
      </c>
      <c r="Q3169" s="10" t="s">
        <v>8315</v>
      </c>
      <c r="R3169" t="s">
        <v>8316</v>
      </c>
      <c r="S3169" s="15">
        <f t="shared" si="247"/>
        <v>42567.840069444443</v>
      </c>
      <c r="T3169" s="15">
        <f t="shared" si="248"/>
        <v>42597.840069444443</v>
      </c>
      <c r="U3169">
        <f t="shared" si="249"/>
        <v>2016</v>
      </c>
    </row>
    <row r="3170" spans="1:21" ht="32" x14ac:dyDescent="0.2">
      <c r="A3170">
        <v>3287</v>
      </c>
      <c r="B3170" s="3" t="s">
        <v>3287</v>
      </c>
      <c r="C3170" s="3" t="s">
        <v>7397</v>
      </c>
      <c r="D3170" s="6">
        <v>2500</v>
      </c>
      <c r="E3170" s="8">
        <v>2500</v>
      </c>
      <c r="F3170" t="s">
        <v>8218</v>
      </c>
      <c r="G3170" t="s">
        <v>8228</v>
      </c>
      <c r="H3170" t="s">
        <v>8250</v>
      </c>
      <c r="I3170">
        <v>1448733628</v>
      </c>
      <c r="J3170">
        <v>1446573628</v>
      </c>
      <c r="K3170" t="b">
        <v>0</v>
      </c>
      <c r="L3170">
        <v>34</v>
      </c>
      <c r="M3170" t="b">
        <v>1</v>
      </c>
      <c r="N3170" t="s">
        <v>8269</v>
      </c>
      <c r="O3170">
        <f t="shared" si="245"/>
        <v>100</v>
      </c>
      <c r="P3170">
        <f t="shared" si="246"/>
        <v>73.53</v>
      </c>
      <c r="Q3170" s="10" t="s">
        <v>8315</v>
      </c>
      <c r="R3170" t="s">
        <v>8316</v>
      </c>
      <c r="S3170" s="15">
        <f t="shared" si="247"/>
        <v>42311.750324074077</v>
      </c>
      <c r="T3170" s="15">
        <f t="shared" si="248"/>
        <v>42336.750324074077</v>
      </c>
      <c r="U3170">
        <f t="shared" si="249"/>
        <v>2015</v>
      </c>
    </row>
    <row r="3171" spans="1:21" ht="48" x14ac:dyDescent="0.2">
      <c r="A3171">
        <v>3288</v>
      </c>
      <c r="B3171" s="3" t="s">
        <v>3288</v>
      </c>
      <c r="C3171" s="3" t="s">
        <v>7398</v>
      </c>
      <c r="D3171" s="6">
        <v>10000</v>
      </c>
      <c r="E3171" s="8">
        <v>10026.49</v>
      </c>
      <c r="F3171" t="s">
        <v>8218</v>
      </c>
      <c r="G3171" t="s">
        <v>8224</v>
      </c>
      <c r="H3171" t="s">
        <v>8246</v>
      </c>
      <c r="I3171">
        <v>1466463600</v>
      </c>
      <c r="J3171">
        <v>1463337315</v>
      </c>
      <c r="K3171" t="b">
        <v>0</v>
      </c>
      <c r="L3171">
        <v>207</v>
      </c>
      <c r="M3171" t="b">
        <v>1</v>
      </c>
      <c r="N3171" t="s">
        <v>8269</v>
      </c>
      <c r="O3171">
        <f t="shared" si="245"/>
        <v>100</v>
      </c>
      <c r="P3171">
        <f t="shared" si="246"/>
        <v>48.44</v>
      </c>
      <c r="Q3171" s="10" t="s">
        <v>8315</v>
      </c>
      <c r="R3171" t="s">
        <v>8316</v>
      </c>
      <c r="S3171" s="15">
        <f t="shared" si="247"/>
        <v>42505.774479166663</v>
      </c>
      <c r="T3171" s="15">
        <f t="shared" si="248"/>
        <v>42541.958333333328</v>
      </c>
      <c r="U3171">
        <f t="shared" si="249"/>
        <v>2016</v>
      </c>
    </row>
    <row r="3172" spans="1:21" ht="48" x14ac:dyDescent="0.2">
      <c r="A3172">
        <v>3289</v>
      </c>
      <c r="B3172" s="3" t="s">
        <v>3289</v>
      </c>
      <c r="C3172" s="3" t="s">
        <v>7399</v>
      </c>
      <c r="D3172" s="6">
        <v>500</v>
      </c>
      <c r="E3172" s="8">
        <v>665.21</v>
      </c>
      <c r="F3172" t="s">
        <v>8218</v>
      </c>
      <c r="G3172" t="s">
        <v>8224</v>
      </c>
      <c r="H3172" t="s">
        <v>8246</v>
      </c>
      <c r="I3172">
        <v>1487580602</v>
      </c>
      <c r="J3172">
        <v>1485161402</v>
      </c>
      <c r="K3172" t="b">
        <v>0</v>
      </c>
      <c r="L3172">
        <v>25</v>
      </c>
      <c r="M3172" t="b">
        <v>1</v>
      </c>
      <c r="N3172" t="s">
        <v>8269</v>
      </c>
      <c r="O3172">
        <f t="shared" si="245"/>
        <v>133</v>
      </c>
      <c r="P3172">
        <f t="shared" si="246"/>
        <v>26.61</v>
      </c>
      <c r="Q3172" s="10" t="s">
        <v>8315</v>
      </c>
      <c r="R3172" t="s">
        <v>8316</v>
      </c>
      <c r="S3172" s="15">
        <f t="shared" si="247"/>
        <v>42758.368078703701</v>
      </c>
      <c r="T3172" s="15">
        <f t="shared" si="248"/>
        <v>42786.368078703701</v>
      </c>
      <c r="U3172">
        <f t="shared" si="249"/>
        <v>2017</v>
      </c>
    </row>
    <row r="3173" spans="1:21" ht="80" x14ac:dyDescent="0.2">
      <c r="A3173">
        <v>3290</v>
      </c>
      <c r="B3173" s="3" t="s">
        <v>3290</v>
      </c>
      <c r="C3173" s="3" t="s">
        <v>7400</v>
      </c>
      <c r="D3173" s="6">
        <v>2000</v>
      </c>
      <c r="E3173" s="8">
        <v>2424</v>
      </c>
      <c r="F3173" t="s">
        <v>8218</v>
      </c>
      <c r="G3173" t="s">
        <v>8224</v>
      </c>
      <c r="H3173" t="s">
        <v>8246</v>
      </c>
      <c r="I3173">
        <v>1489234891</v>
      </c>
      <c r="J3173">
        <v>1486642891</v>
      </c>
      <c r="K3173" t="b">
        <v>0</v>
      </c>
      <c r="L3173">
        <v>72</v>
      </c>
      <c r="M3173" t="b">
        <v>1</v>
      </c>
      <c r="N3173" t="s">
        <v>8269</v>
      </c>
      <c r="O3173">
        <f t="shared" si="245"/>
        <v>121</v>
      </c>
      <c r="P3173">
        <f t="shared" si="246"/>
        <v>33.67</v>
      </c>
      <c r="Q3173" s="10" t="s">
        <v>8315</v>
      </c>
      <c r="R3173" t="s">
        <v>8316</v>
      </c>
      <c r="S3173" s="15">
        <f t="shared" si="247"/>
        <v>42775.51494212963</v>
      </c>
      <c r="T3173" s="15">
        <f t="shared" si="248"/>
        <v>42805.51494212963</v>
      </c>
      <c r="U3173">
        <f t="shared" si="249"/>
        <v>2017</v>
      </c>
    </row>
    <row r="3174" spans="1:21" ht="48" x14ac:dyDescent="0.2">
      <c r="A3174">
        <v>3291</v>
      </c>
      <c r="B3174" s="3" t="s">
        <v>3291</v>
      </c>
      <c r="C3174" s="3" t="s">
        <v>7401</v>
      </c>
      <c r="D3174" s="6">
        <v>500</v>
      </c>
      <c r="E3174" s="8">
        <v>570</v>
      </c>
      <c r="F3174" t="s">
        <v>8218</v>
      </c>
      <c r="G3174" t="s">
        <v>8223</v>
      </c>
      <c r="H3174" t="s">
        <v>8245</v>
      </c>
      <c r="I3174">
        <v>1442462340</v>
      </c>
      <c r="J3174">
        <v>1439743900</v>
      </c>
      <c r="K3174" t="b">
        <v>0</v>
      </c>
      <c r="L3174">
        <v>14</v>
      </c>
      <c r="M3174" t="b">
        <v>1</v>
      </c>
      <c r="N3174" t="s">
        <v>8269</v>
      </c>
      <c r="O3174">
        <f t="shared" si="245"/>
        <v>114</v>
      </c>
      <c r="P3174">
        <f t="shared" si="246"/>
        <v>40.71</v>
      </c>
      <c r="Q3174" s="10" t="s">
        <v>8315</v>
      </c>
      <c r="R3174" t="s">
        <v>8316</v>
      </c>
      <c r="S3174" s="15">
        <f t="shared" si="247"/>
        <v>42232.702546296292</v>
      </c>
      <c r="T3174" s="15">
        <f t="shared" si="248"/>
        <v>42264.165972222225</v>
      </c>
      <c r="U3174">
        <f t="shared" si="249"/>
        <v>2015</v>
      </c>
    </row>
    <row r="3175" spans="1:21" ht="48" x14ac:dyDescent="0.2">
      <c r="A3175">
        <v>3292</v>
      </c>
      <c r="B3175" s="3" t="s">
        <v>3292</v>
      </c>
      <c r="C3175" s="3" t="s">
        <v>7402</v>
      </c>
      <c r="D3175" s="6">
        <v>101</v>
      </c>
      <c r="E3175" s="8">
        <v>289</v>
      </c>
      <c r="F3175" t="s">
        <v>8218</v>
      </c>
      <c r="G3175" t="s">
        <v>8224</v>
      </c>
      <c r="H3175" t="s">
        <v>8246</v>
      </c>
      <c r="I3175">
        <v>1449257348</v>
      </c>
      <c r="J3175">
        <v>1444069748</v>
      </c>
      <c r="K3175" t="b">
        <v>0</v>
      </c>
      <c r="L3175">
        <v>15</v>
      </c>
      <c r="M3175" t="b">
        <v>1</v>
      </c>
      <c r="N3175" t="s">
        <v>8269</v>
      </c>
      <c r="O3175">
        <f t="shared" si="245"/>
        <v>286</v>
      </c>
      <c r="P3175">
        <f t="shared" si="246"/>
        <v>19.27</v>
      </c>
      <c r="Q3175" s="10" t="s">
        <v>8315</v>
      </c>
      <c r="R3175" t="s">
        <v>8316</v>
      </c>
      <c r="S3175" s="15">
        <f t="shared" si="247"/>
        <v>42282.770231481481</v>
      </c>
      <c r="T3175" s="15">
        <f t="shared" si="248"/>
        <v>42342.811898148153</v>
      </c>
      <c r="U3175">
        <f t="shared" si="249"/>
        <v>2015</v>
      </c>
    </row>
    <row r="3176" spans="1:21" ht="48" x14ac:dyDescent="0.2">
      <c r="A3176">
        <v>3293</v>
      </c>
      <c r="B3176" s="3" t="s">
        <v>3293</v>
      </c>
      <c r="C3176" s="3" t="s">
        <v>7403</v>
      </c>
      <c r="D3176" s="6">
        <v>4500</v>
      </c>
      <c r="E3176" s="8">
        <v>7670</v>
      </c>
      <c r="F3176" t="s">
        <v>8218</v>
      </c>
      <c r="G3176" t="s">
        <v>8227</v>
      </c>
      <c r="H3176" t="s">
        <v>8249</v>
      </c>
      <c r="I3176">
        <v>1488622352</v>
      </c>
      <c r="J3176">
        <v>1486030352</v>
      </c>
      <c r="K3176" t="b">
        <v>0</v>
      </c>
      <c r="L3176">
        <v>91</v>
      </c>
      <c r="M3176" t="b">
        <v>1</v>
      </c>
      <c r="N3176" t="s">
        <v>8269</v>
      </c>
      <c r="O3176">
        <f t="shared" si="245"/>
        <v>170</v>
      </c>
      <c r="P3176">
        <f t="shared" si="246"/>
        <v>84.29</v>
      </c>
      <c r="Q3176" s="10" t="s">
        <v>8315</v>
      </c>
      <c r="R3176" t="s">
        <v>8316</v>
      </c>
      <c r="S3176" s="15">
        <f t="shared" si="247"/>
        <v>42768.425370370373</v>
      </c>
      <c r="T3176" s="15">
        <f t="shared" si="248"/>
        <v>42798.425370370373</v>
      </c>
      <c r="U3176">
        <f t="shared" si="249"/>
        <v>2017</v>
      </c>
    </row>
    <row r="3177" spans="1:21" ht="48" x14ac:dyDescent="0.2">
      <c r="A3177">
        <v>3294</v>
      </c>
      <c r="B3177" s="3" t="s">
        <v>3294</v>
      </c>
      <c r="C3177" s="3" t="s">
        <v>7404</v>
      </c>
      <c r="D3177" s="6">
        <v>600</v>
      </c>
      <c r="E3177" s="8">
        <v>710</v>
      </c>
      <c r="F3177" t="s">
        <v>8218</v>
      </c>
      <c r="G3177" t="s">
        <v>8224</v>
      </c>
      <c r="H3177" t="s">
        <v>8246</v>
      </c>
      <c r="I3177">
        <v>1434459554</v>
      </c>
      <c r="J3177">
        <v>1431867554</v>
      </c>
      <c r="K3177" t="b">
        <v>0</v>
      </c>
      <c r="L3177">
        <v>24</v>
      </c>
      <c r="M3177" t="b">
        <v>1</v>
      </c>
      <c r="N3177" t="s">
        <v>8269</v>
      </c>
      <c r="O3177">
        <f t="shared" si="245"/>
        <v>118</v>
      </c>
      <c r="P3177">
        <f t="shared" si="246"/>
        <v>29.58</v>
      </c>
      <c r="Q3177" s="10" t="s">
        <v>8315</v>
      </c>
      <c r="R3177" t="s">
        <v>8316</v>
      </c>
      <c r="S3177" s="15">
        <f t="shared" si="247"/>
        <v>42141.541134259256</v>
      </c>
      <c r="T3177" s="15">
        <f t="shared" si="248"/>
        <v>42171.541134259256</v>
      </c>
      <c r="U3177">
        <f t="shared" si="249"/>
        <v>2015</v>
      </c>
    </row>
    <row r="3178" spans="1:21" ht="48" x14ac:dyDescent="0.2">
      <c r="A3178">
        <v>3295</v>
      </c>
      <c r="B3178" s="3" t="s">
        <v>3295</v>
      </c>
      <c r="C3178" s="3" t="s">
        <v>7405</v>
      </c>
      <c r="D3178" s="6">
        <v>700</v>
      </c>
      <c r="E3178" s="8">
        <v>720.01</v>
      </c>
      <c r="F3178" t="s">
        <v>8218</v>
      </c>
      <c r="G3178" t="s">
        <v>8224</v>
      </c>
      <c r="H3178" t="s">
        <v>8246</v>
      </c>
      <c r="I3178">
        <v>1474886229</v>
      </c>
      <c r="J3178">
        <v>1472294229</v>
      </c>
      <c r="K3178" t="b">
        <v>0</v>
      </c>
      <c r="L3178">
        <v>27</v>
      </c>
      <c r="M3178" t="b">
        <v>1</v>
      </c>
      <c r="N3178" t="s">
        <v>8269</v>
      </c>
      <c r="O3178">
        <f t="shared" si="245"/>
        <v>103</v>
      </c>
      <c r="P3178">
        <f t="shared" si="246"/>
        <v>26.67</v>
      </c>
      <c r="Q3178" s="10" t="s">
        <v>8315</v>
      </c>
      <c r="R3178" t="s">
        <v>8316</v>
      </c>
      <c r="S3178" s="15">
        <f t="shared" si="247"/>
        <v>42609.442465277782</v>
      </c>
      <c r="T3178" s="15">
        <f t="shared" si="248"/>
        <v>42639.442465277782</v>
      </c>
      <c r="U3178">
        <f t="shared" si="249"/>
        <v>2016</v>
      </c>
    </row>
    <row r="3179" spans="1:21" ht="48" x14ac:dyDescent="0.2">
      <c r="A3179">
        <v>3296</v>
      </c>
      <c r="B3179" s="3" t="s">
        <v>3296</v>
      </c>
      <c r="C3179" s="3" t="s">
        <v>7406</v>
      </c>
      <c r="D3179" s="6">
        <v>1500</v>
      </c>
      <c r="E3179" s="8">
        <v>2161</v>
      </c>
      <c r="F3179" t="s">
        <v>8218</v>
      </c>
      <c r="G3179" t="s">
        <v>8224</v>
      </c>
      <c r="H3179" t="s">
        <v>8246</v>
      </c>
      <c r="I3179">
        <v>1448229600</v>
      </c>
      <c r="J3179">
        <v>1446401372</v>
      </c>
      <c r="K3179" t="b">
        <v>0</v>
      </c>
      <c r="L3179">
        <v>47</v>
      </c>
      <c r="M3179" t="b">
        <v>1</v>
      </c>
      <c r="N3179" t="s">
        <v>8269</v>
      </c>
      <c r="O3179">
        <f t="shared" si="245"/>
        <v>144</v>
      </c>
      <c r="P3179">
        <f t="shared" si="246"/>
        <v>45.98</v>
      </c>
      <c r="Q3179" s="10" t="s">
        <v>8315</v>
      </c>
      <c r="R3179" t="s">
        <v>8316</v>
      </c>
      <c r="S3179" s="15">
        <f t="shared" si="247"/>
        <v>42309.756620370375</v>
      </c>
      <c r="T3179" s="15">
        <f t="shared" si="248"/>
        <v>42330.916666666672</v>
      </c>
      <c r="U3179">
        <f t="shared" si="249"/>
        <v>2015</v>
      </c>
    </row>
    <row r="3180" spans="1:21" ht="48" x14ac:dyDescent="0.2">
      <c r="A3180">
        <v>3297</v>
      </c>
      <c r="B3180" s="3" t="s">
        <v>3297</v>
      </c>
      <c r="C3180" s="3" t="s">
        <v>7407</v>
      </c>
      <c r="D3180" s="6">
        <v>5500</v>
      </c>
      <c r="E3180" s="8">
        <v>5504</v>
      </c>
      <c r="F3180" t="s">
        <v>8218</v>
      </c>
      <c r="G3180" t="s">
        <v>8224</v>
      </c>
      <c r="H3180" t="s">
        <v>8246</v>
      </c>
      <c r="I3180">
        <v>1438037940</v>
      </c>
      <c r="J3180">
        <v>1436380256</v>
      </c>
      <c r="K3180" t="b">
        <v>0</v>
      </c>
      <c r="L3180">
        <v>44</v>
      </c>
      <c r="M3180" t="b">
        <v>1</v>
      </c>
      <c r="N3180" t="s">
        <v>8269</v>
      </c>
      <c r="O3180">
        <f t="shared" si="245"/>
        <v>100</v>
      </c>
      <c r="P3180">
        <f t="shared" si="246"/>
        <v>125.09</v>
      </c>
      <c r="Q3180" s="10" t="s">
        <v>8315</v>
      </c>
      <c r="R3180" t="s">
        <v>8316</v>
      </c>
      <c r="S3180" s="15">
        <f t="shared" si="247"/>
        <v>42193.771481481483</v>
      </c>
      <c r="T3180" s="15">
        <f t="shared" si="248"/>
        <v>42212.957638888889</v>
      </c>
      <c r="U3180">
        <f t="shared" si="249"/>
        <v>2015</v>
      </c>
    </row>
    <row r="3181" spans="1:21" ht="48" x14ac:dyDescent="0.2">
      <c r="A3181">
        <v>3298</v>
      </c>
      <c r="B3181" s="3" t="s">
        <v>3298</v>
      </c>
      <c r="C3181" s="3" t="s">
        <v>7408</v>
      </c>
      <c r="D3181" s="6">
        <v>10000</v>
      </c>
      <c r="E3181" s="8">
        <v>10173</v>
      </c>
      <c r="F3181" t="s">
        <v>8218</v>
      </c>
      <c r="G3181" t="s">
        <v>8223</v>
      </c>
      <c r="H3181" t="s">
        <v>8245</v>
      </c>
      <c r="I3181">
        <v>1442102400</v>
      </c>
      <c r="J3181">
        <v>1440370768</v>
      </c>
      <c r="K3181" t="b">
        <v>0</v>
      </c>
      <c r="L3181">
        <v>72</v>
      </c>
      <c r="M3181" t="b">
        <v>1</v>
      </c>
      <c r="N3181" t="s">
        <v>8269</v>
      </c>
      <c r="O3181">
        <f t="shared" si="245"/>
        <v>102</v>
      </c>
      <c r="P3181">
        <f t="shared" si="246"/>
        <v>141.29</v>
      </c>
      <c r="Q3181" s="10" t="s">
        <v>8315</v>
      </c>
      <c r="R3181" t="s">
        <v>8316</v>
      </c>
      <c r="S3181" s="15">
        <f t="shared" si="247"/>
        <v>42239.957962962959</v>
      </c>
      <c r="T3181" s="15">
        <f t="shared" si="248"/>
        <v>42260</v>
      </c>
      <c r="U3181">
        <f t="shared" si="249"/>
        <v>2015</v>
      </c>
    </row>
    <row r="3182" spans="1:21" ht="48" x14ac:dyDescent="0.2">
      <c r="A3182">
        <v>3299</v>
      </c>
      <c r="B3182" s="3" t="s">
        <v>3299</v>
      </c>
      <c r="C3182" s="3" t="s">
        <v>7409</v>
      </c>
      <c r="D3182" s="6">
        <v>3000</v>
      </c>
      <c r="E3182" s="8">
        <v>3486</v>
      </c>
      <c r="F3182" t="s">
        <v>8218</v>
      </c>
      <c r="G3182" t="s">
        <v>8223</v>
      </c>
      <c r="H3182" t="s">
        <v>8245</v>
      </c>
      <c r="I3182">
        <v>1444860063</v>
      </c>
      <c r="J3182">
        <v>1442268063</v>
      </c>
      <c r="K3182" t="b">
        <v>0</v>
      </c>
      <c r="L3182">
        <v>63</v>
      </c>
      <c r="M3182" t="b">
        <v>1</v>
      </c>
      <c r="N3182" t="s">
        <v>8269</v>
      </c>
      <c r="O3182">
        <f t="shared" si="245"/>
        <v>116</v>
      </c>
      <c r="P3182">
        <f t="shared" si="246"/>
        <v>55.33</v>
      </c>
      <c r="Q3182" s="10" t="s">
        <v>8315</v>
      </c>
      <c r="R3182" t="s">
        <v>8316</v>
      </c>
      <c r="S3182" s="15">
        <f t="shared" si="247"/>
        <v>42261.917395833334</v>
      </c>
      <c r="T3182" s="15">
        <f t="shared" si="248"/>
        <v>42291.917395833334</v>
      </c>
      <c r="U3182">
        <f t="shared" si="249"/>
        <v>2015</v>
      </c>
    </row>
    <row r="3183" spans="1:21" ht="48" x14ac:dyDescent="0.2">
      <c r="A3183">
        <v>3300</v>
      </c>
      <c r="B3183" s="3" t="s">
        <v>3300</v>
      </c>
      <c r="C3183" s="3" t="s">
        <v>7410</v>
      </c>
      <c r="D3183" s="6">
        <v>3000</v>
      </c>
      <c r="E3183" s="8">
        <v>4085</v>
      </c>
      <c r="F3183" t="s">
        <v>8218</v>
      </c>
      <c r="G3183" t="s">
        <v>8223</v>
      </c>
      <c r="H3183" t="s">
        <v>8245</v>
      </c>
      <c r="I3183">
        <v>1430329862</v>
      </c>
      <c r="J3183">
        <v>1428515462</v>
      </c>
      <c r="K3183" t="b">
        <v>0</v>
      </c>
      <c r="L3183">
        <v>88</v>
      </c>
      <c r="M3183" t="b">
        <v>1</v>
      </c>
      <c r="N3183" t="s">
        <v>8269</v>
      </c>
      <c r="O3183">
        <f t="shared" si="245"/>
        <v>136</v>
      </c>
      <c r="P3183">
        <f t="shared" si="246"/>
        <v>46.42</v>
      </c>
      <c r="Q3183" s="10" t="s">
        <v>8315</v>
      </c>
      <c r="R3183" t="s">
        <v>8316</v>
      </c>
      <c r="S3183" s="15">
        <f t="shared" si="247"/>
        <v>42102.743773148148</v>
      </c>
      <c r="T3183" s="15">
        <f t="shared" si="248"/>
        <v>42123.743773148148</v>
      </c>
      <c r="U3183">
        <f t="shared" si="249"/>
        <v>2015</v>
      </c>
    </row>
    <row r="3184" spans="1:21" ht="48" x14ac:dyDescent="0.2">
      <c r="A3184">
        <v>3301</v>
      </c>
      <c r="B3184" s="3" t="s">
        <v>3301</v>
      </c>
      <c r="C3184" s="3" t="s">
        <v>7411</v>
      </c>
      <c r="D3184" s="6">
        <v>3000</v>
      </c>
      <c r="E3184" s="8">
        <v>4004</v>
      </c>
      <c r="F3184" t="s">
        <v>8218</v>
      </c>
      <c r="G3184" t="s">
        <v>8223</v>
      </c>
      <c r="H3184" t="s">
        <v>8245</v>
      </c>
      <c r="I3184">
        <v>1470034740</v>
      </c>
      <c r="J3184">
        <v>1466185176</v>
      </c>
      <c r="K3184" t="b">
        <v>0</v>
      </c>
      <c r="L3184">
        <v>70</v>
      </c>
      <c r="M3184" t="b">
        <v>1</v>
      </c>
      <c r="N3184" t="s">
        <v>8269</v>
      </c>
      <c r="O3184">
        <f t="shared" si="245"/>
        <v>133</v>
      </c>
      <c r="P3184">
        <f t="shared" si="246"/>
        <v>57.2</v>
      </c>
      <c r="Q3184" s="10" t="s">
        <v>8315</v>
      </c>
      <c r="R3184" t="s">
        <v>8316</v>
      </c>
      <c r="S3184" s="15">
        <f t="shared" si="247"/>
        <v>42538.73583333334</v>
      </c>
      <c r="T3184" s="15">
        <f t="shared" si="248"/>
        <v>42583.290972222225</v>
      </c>
      <c r="U3184">
        <f t="shared" si="249"/>
        <v>2016</v>
      </c>
    </row>
    <row r="3185" spans="1:21" ht="16" x14ac:dyDescent="0.2">
      <c r="A3185">
        <v>3302</v>
      </c>
      <c r="B3185" s="3" t="s">
        <v>3302</v>
      </c>
      <c r="C3185" s="3" t="s">
        <v>7412</v>
      </c>
      <c r="D3185" s="6">
        <v>8400</v>
      </c>
      <c r="E3185" s="8">
        <v>8685</v>
      </c>
      <c r="F3185" t="s">
        <v>8218</v>
      </c>
      <c r="G3185" t="s">
        <v>8226</v>
      </c>
      <c r="H3185" t="s">
        <v>8248</v>
      </c>
      <c r="I3185">
        <v>1481099176</v>
      </c>
      <c r="J3185">
        <v>1478507176</v>
      </c>
      <c r="K3185" t="b">
        <v>0</v>
      </c>
      <c r="L3185">
        <v>50</v>
      </c>
      <c r="M3185" t="b">
        <v>1</v>
      </c>
      <c r="N3185" t="s">
        <v>8269</v>
      </c>
      <c r="O3185">
        <f t="shared" si="245"/>
        <v>103</v>
      </c>
      <c r="P3185">
        <f t="shared" si="246"/>
        <v>173.7</v>
      </c>
      <c r="Q3185" s="10" t="s">
        <v>8315</v>
      </c>
      <c r="R3185" t="s">
        <v>8316</v>
      </c>
      <c r="S3185" s="15">
        <f t="shared" si="247"/>
        <v>42681.35157407407</v>
      </c>
      <c r="T3185" s="15">
        <f t="shared" si="248"/>
        <v>42711.35157407407</v>
      </c>
      <c r="U3185">
        <f t="shared" si="249"/>
        <v>2016</v>
      </c>
    </row>
    <row r="3186" spans="1:21" ht="48" x14ac:dyDescent="0.2">
      <c r="A3186">
        <v>3303</v>
      </c>
      <c r="B3186" s="3" t="s">
        <v>3303</v>
      </c>
      <c r="C3186" s="3" t="s">
        <v>7413</v>
      </c>
      <c r="D3186" s="6">
        <v>1800</v>
      </c>
      <c r="E3186" s="8">
        <v>2086</v>
      </c>
      <c r="F3186" t="s">
        <v>8218</v>
      </c>
      <c r="G3186" t="s">
        <v>8223</v>
      </c>
      <c r="H3186" t="s">
        <v>8245</v>
      </c>
      <c r="I3186">
        <v>1427553484</v>
      </c>
      <c r="J3186">
        <v>1424533084</v>
      </c>
      <c r="K3186" t="b">
        <v>0</v>
      </c>
      <c r="L3186">
        <v>35</v>
      </c>
      <c r="M3186" t="b">
        <v>1</v>
      </c>
      <c r="N3186" t="s">
        <v>8269</v>
      </c>
      <c r="O3186">
        <f t="shared" si="245"/>
        <v>116</v>
      </c>
      <c r="P3186">
        <f t="shared" si="246"/>
        <v>59.6</v>
      </c>
      <c r="Q3186" s="10" t="s">
        <v>8315</v>
      </c>
      <c r="R3186" t="s">
        <v>8316</v>
      </c>
      <c r="S3186" s="15">
        <f t="shared" si="247"/>
        <v>42056.65143518518</v>
      </c>
      <c r="T3186" s="15">
        <f t="shared" si="248"/>
        <v>42091.609768518523</v>
      </c>
      <c r="U3186">
        <f t="shared" si="249"/>
        <v>2015</v>
      </c>
    </row>
    <row r="3187" spans="1:21" ht="48" x14ac:dyDescent="0.2">
      <c r="A3187">
        <v>3304</v>
      </c>
      <c r="B3187" s="3" t="s">
        <v>3304</v>
      </c>
      <c r="C3187" s="3" t="s">
        <v>7414</v>
      </c>
      <c r="D3187" s="6">
        <v>15000</v>
      </c>
      <c r="E3187" s="8">
        <v>15677.5</v>
      </c>
      <c r="F3187" t="s">
        <v>8218</v>
      </c>
      <c r="G3187" t="s">
        <v>8223</v>
      </c>
      <c r="H3187" t="s">
        <v>8245</v>
      </c>
      <c r="I3187">
        <v>1482418752</v>
      </c>
      <c r="J3187">
        <v>1479826752</v>
      </c>
      <c r="K3187" t="b">
        <v>0</v>
      </c>
      <c r="L3187">
        <v>175</v>
      </c>
      <c r="M3187" t="b">
        <v>1</v>
      </c>
      <c r="N3187" t="s">
        <v>8269</v>
      </c>
      <c r="O3187">
        <f t="shared" si="245"/>
        <v>105</v>
      </c>
      <c r="P3187">
        <f t="shared" si="246"/>
        <v>89.59</v>
      </c>
      <c r="Q3187" s="10" t="s">
        <v>8315</v>
      </c>
      <c r="R3187" t="s">
        <v>8316</v>
      </c>
      <c r="S3187" s="15">
        <f t="shared" si="247"/>
        <v>42696.624444444446</v>
      </c>
      <c r="T3187" s="15">
        <f t="shared" si="248"/>
        <v>42726.624444444446</v>
      </c>
      <c r="U3187">
        <f t="shared" si="249"/>
        <v>2016</v>
      </c>
    </row>
    <row r="3188" spans="1:21" ht="48" x14ac:dyDescent="0.2">
      <c r="A3188">
        <v>3305</v>
      </c>
      <c r="B3188" s="3" t="s">
        <v>3305</v>
      </c>
      <c r="C3188" s="3" t="s">
        <v>7415</v>
      </c>
      <c r="D3188" s="6">
        <v>4000</v>
      </c>
      <c r="E3188" s="8">
        <v>4081</v>
      </c>
      <c r="F3188" t="s">
        <v>8218</v>
      </c>
      <c r="G3188" t="s">
        <v>8223</v>
      </c>
      <c r="H3188" t="s">
        <v>8245</v>
      </c>
      <c r="I3188">
        <v>1438374748</v>
      </c>
      <c r="J3188">
        <v>1435782748</v>
      </c>
      <c r="K3188" t="b">
        <v>0</v>
      </c>
      <c r="L3188">
        <v>20</v>
      </c>
      <c r="M3188" t="b">
        <v>1</v>
      </c>
      <c r="N3188" t="s">
        <v>8269</v>
      </c>
      <c r="O3188">
        <f t="shared" si="245"/>
        <v>102</v>
      </c>
      <c r="P3188">
        <f t="shared" si="246"/>
        <v>204.05</v>
      </c>
      <c r="Q3188" s="10" t="s">
        <v>8315</v>
      </c>
      <c r="R3188" t="s">
        <v>8316</v>
      </c>
      <c r="S3188" s="15">
        <f t="shared" si="247"/>
        <v>42186.855879629627</v>
      </c>
      <c r="T3188" s="15">
        <f t="shared" si="248"/>
        <v>42216.855879629627</v>
      </c>
      <c r="U3188">
        <f t="shared" si="249"/>
        <v>2015</v>
      </c>
    </row>
    <row r="3189" spans="1:21" ht="48" x14ac:dyDescent="0.2">
      <c r="A3189">
        <v>3306</v>
      </c>
      <c r="B3189" s="3" t="s">
        <v>3306</v>
      </c>
      <c r="C3189" s="3" t="s">
        <v>7416</v>
      </c>
      <c r="D3189" s="6">
        <v>1500</v>
      </c>
      <c r="E3189" s="8">
        <v>2630</v>
      </c>
      <c r="F3189" t="s">
        <v>8218</v>
      </c>
      <c r="G3189" t="s">
        <v>8223</v>
      </c>
      <c r="H3189" t="s">
        <v>8245</v>
      </c>
      <c r="I3189">
        <v>1465527600</v>
      </c>
      <c r="J3189">
        <v>1462252542</v>
      </c>
      <c r="K3189" t="b">
        <v>0</v>
      </c>
      <c r="L3189">
        <v>54</v>
      </c>
      <c r="M3189" t="b">
        <v>1</v>
      </c>
      <c r="N3189" t="s">
        <v>8269</v>
      </c>
      <c r="O3189">
        <f t="shared" si="245"/>
        <v>175</v>
      </c>
      <c r="P3189">
        <f t="shared" si="246"/>
        <v>48.7</v>
      </c>
      <c r="Q3189" s="10" t="s">
        <v>8315</v>
      </c>
      <c r="R3189" t="s">
        <v>8316</v>
      </c>
      <c r="S3189" s="15">
        <f t="shared" si="247"/>
        <v>42493.219236111108</v>
      </c>
      <c r="T3189" s="15">
        <f t="shared" si="248"/>
        <v>42531.125</v>
      </c>
      <c r="U3189">
        <f t="shared" si="249"/>
        <v>2016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3307</v>
      </c>
      <c r="B3210" s="3" t="s">
        <v>3307</v>
      </c>
      <c r="C3210" s="3" t="s">
        <v>7417</v>
      </c>
      <c r="D3210" s="6">
        <v>1000</v>
      </c>
      <c r="E3210" s="8">
        <v>1066.8</v>
      </c>
      <c r="F3210" t="s">
        <v>8218</v>
      </c>
      <c r="G3210" t="s">
        <v>8223</v>
      </c>
      <c r="H3210" t="s">
        <v>8245</v>
      </c>
      <c r="I3210">
        <v>1463275339</v>
      </c>
      <c r="J3210">
        <v>1460683339</v>
      </c>
      <c r="K3210" t="b">
        <v>0</v>
      </c>
      <c r="L3210">
        <v>20</v>
      </c>
      <c r="M3210" t="b">
        <v>1</v>
      </c>
      <c r="N3210" t="s">
        <v>8269</v>
      </c>
      <c r="O3210">
        <f t="shared" si="250"/>
        <v>107</v>
      </c>
      <c r="P3210">
        <f t="shared" si="251"/>
        <v>53.34</v>
      </c>
      <c r="Q3210" s="10" t="s">
        <v>8315</v>
      </c>
      <c r="R3210" t="s">
        <v>8316</v>
      </c>
      <c r="S3210" s="15">
        <f t="shared" si="252"/>
        <v>42475.057164351849</v>
      </c>
      <c r="T3210" s="15">
        <f t="shared" si="253"/>
        <v>42505.057164351849</v>
      </c>
      <c r="U3210">
        <f t="shared" si="254"/>
        <v>2016</v>
      </c>
    </row>
    <row r="3211" spans="1:21" ht="48" x14ac:dyDescent="0.2">
      <c r="A3211">
        <v>3308</v>
      </c>
      <c r="B3211" s="3" t="s">
        <v>3308</v>
      </c>
      <c r="C3211" s="3" t="s">
        <v>7418</v>
      </c>
      <c r="D3211" s="6">
        <v>3500</v>
      </c>
      <c r="E3211" s="8">
        <v>4280</v>
      </c>
      <c r="F3211" t="s">
        <v>8218</v>
      </c>
      <c r="G3211" t="s">
        <v>8223</v>
      </c>
      <c r="H3211" t="s">
        <v>8245</v>
      </c>
      <c r="I3211">
        <v>1460581365</v>
      </c>
      <c r="J3211">
        <v>1458766965</v>
      </c>
      <c r="K3211" t="b">
        <v>0</v>
      </c>
      <c r="L3211">
        <v>57</v>
      </c>
      <c r="M3211" t="b">
        <v>1</v>
      </c>
      <c r="N3211" t="s">
        <v>8269</v>
      </c>
      <c r="O3211">
        <f t="shared" si="250"/>
        <v>122</v>
      </c>
      <c r="P3211">
        <f t="shared" si="251"/>
        <v>75.09</v>
      </c>
      <c r="Q3211" s="10" t="s">
        <v>8315</v>
      </c>
      <c r="R3211" t="s">
        <v>8316</v>
      </c>
      <c r="S3211" s="15">
        <f t="shared" si="252"/>
        <v>42452.876909722225</v>
      </c>
      <c r="T3211" s="15">
        <f t="shared" si="253"/>
        <v>42473.876909722225</v>
      </c>
      <c r="U3211">
        <f t="shared" si="254"/>
        <v>2016</v>
      </c>
    </row>
    <row r="3212" spans="1:21" ht="32" x14ac:dyDescent="0.2">
      <c r="A3212">
        <v>3309</v>
      </c>
      <c r="B3212" s="3" t="s">
        <v>3309</v>
      </c>
      <c r="C3212" s="3" t="s">
        <v>7419</v>
      </c>
      <c r="D3212" s="6">
        <v>350</v>
      </c>
      <c r="E3212" s="8">
        <v>558</v>
      </c>
      <c r="F3212" t="s">
        <v>8218</v>
      </c>
      <c r="G3212" t="s">
        <v>8224</v>
      </c>
      <c r="H3212" t="s">
        <v>8246</v>
      </c>
      <c r="I3212">
        <v>1476632178</v>
      </c>
      <c r="J3212">
        <v>1473953778</v>
      </c>
      <c r="K3212" t="b">
        <v>0</v>
      </c>
      <c r="L3212">
        <v>31</v>
      </c>
      <c r="M3212" t="b">
        <v>1</v>
      </c>
      <c r="N3212" t="s">
        <v>8269</v>
      </c>
      <c r="O3212">
        <f t="shared" si="250"/>
        <v>159</v>
      </c>
      <c r="P3212">
        <f t="shared" si="251"/>
        <v>18</v>
      </c>
      <c r="Q3212" s="10" t="s">
        <v>8315</v>
      </c>
      <c r="R3212" t="s">
        <v>8316</v>
      </c>
      <c r="S3212" s="15">
        <f t="shared" si="252"/>
        <v>42628.650208333333</v>
      </c>
      <c r="T3212" s="15">
        <f t="shared" si="253"/>
        <v>42659.650208333333</v>
      </c>
      <c r="U3212">
        <f t="shared" si="254"/>
        <v>2016</v>
      </c>
    </row>
    <row r="3213" spans="1:21" ht="32" x14ac:dyDescent="0.2">
      <c r="A3213">
        <v>3310</v>
      </c>
      <c r="B3213" s="3" t="s">
        <v>3310</v>
      </c>
      <c r="C3213" s="3" t="s">
        <v>7420</v>
      </c>
      <c r="D3213" s="6">
        <v>6500</v>
      </c>
      <c r="E3213" s="8">
        <v>6505</v>
      </c>
      <c r="F3213" t="s">
        <v>8218</v>
      </c>
      <c r="G3213" t="s">
        <v>8223</v>
      </c>
      <c r="H3213" t="s">
        <v>8245</v>
      </c>
      <c r="I3213">
        <v>1444169825</v>
      </c>
      <c r="J3213">
        <v>1441577825</v>
      </c>
      <c r="K3213" t="b">
        <v>0</v>
      </c>
      <c r="L3213">
        <v>31</v>
      </c>
      <c r="M3213" t="b">
        <v>1</v>
      </c>
      <c r="N3213" t="s">
        <v>8269</v>
      </c>
      <c r="O3213">
        <f t="shared" si="250"/>
        <v>100</v>
      </c>
      <c r="P3213">
        <f t="shared" si="251"/>
        <v>209.84</v>
      </c>
      <c r="Q3213" s="10" t="s">
        <v>8315</v>
      </c>
      <c r="R3213" t="s">
        <v>8316</v>
      </c>
      <c r="S3213" s="15">
        <f t="shared" si="252"/>
        <v>42253.928530092591</v>
      </c>
      <c r="T3213" s="15">
        <f t="shared" si="253"/>
        <v>42283.928530092591</v>
      </c>
      <c r="U3213">
        <f t="shared" si="254"/>
        <v>2015</v>
      </c>
    </row>
    <row r="3214" spans="1:21" ht="48" x14ac:dyDescent="0.2">
      <c r="A3214">
        <v>3311</v>
      </c>
      <c r="B3214" s="3" t="s">
        <v>3311</v>
      </c>
      <c r="C3214" s="3" t="s">
        <v>7421</v>
      </c>
      <c r="D3214" s="6">
        <v>2500</v>
      </c>
      <c r="E3214" s="8">
        <v>2746</v>
      </c>
      <c r="F3214" t="s">
        <v>8218</v>
      </c>
      <c r="G3214" t="s">
        <v>8223</v>
      </c>
      <c r="H3214" t="s">
        <v>8245</v>
      </c>
      <c r="I3214">
        <v>1445065210</v>
      </c>
      <c r="J3214">
        <v>1442473210</v>
      </c>
      <c r="K3214" t="b">
        <v>0</v>
      </c>
      <c r="L3214">
        <v>45</v>
      </c>
      <c r="M3214" t="b">
        <v>1</v>
      </c>
      <c r="N3214" t="s">
        <v>8269</v>
      </c>
      <c r="O3214">
        <f t="shared" si="250"/>
        <v>110</v>
      </c>
      <c r="P3214">
        <f t="shared" si="251"/>
        <v>61.02</v>
      </c>
      <c r="Q3214" s="10" t="s">
        <v>8315</v>
      </c>
      <c r="R3214" t="s">
        <v>8316</v>
      </c>
      <c r="S3214" s="15">
        <f t="shared" si="252"/>
        <v>42264.29178240741</v>
      </c>
      <c r="T3214" s="15">
        <f t="shared" si="253"/>
        <v>42294.29178240741</v>
      </c>
      <c r="U3214">
        <f t="shared" si="254"/>
        <v>2015</v>
      </c>
    </row>
    <row r="3215" spans="1:21" ht="48" x14ac:dyDescent="0.2">
      <c r="A3215">
        <v>3312</v>
      </c>
      <c r="B3215" s="3" t="s">
        <v>3312</v>
      </c>
      <c r="C3215" s="3" t="s">
        <v>7422</v>
      </c>
      <c r="D3215" s="6">
        <v>2500</v>
      </c>
      <c r="E3215" s="8">
        <v>2501</v>
      </c>
      <c r="F3215" t="s">
        <v>8218</v>
      </c>
      <c r="G3215" t="s">
        <v>8223</v>
      </c>
      <c r="H3215" t="s">
        <v>8245</v>
      </c>
      <c r="I3215">
        <v>1478901600</v>
      </c>
      <c r="J3215">
        <v>1477077946</v>
      </c>
      <c r="K3215" t="b">
        <v>0</v>
      </c>
      <c r="L3215">
        <v>41</v>
      </c>
      <c r="M3215" t="b">
        <v>1</v>
      </c>
      <c r="N3215" t="s">
        <v>8269</v>
      </c>
      <c r="O3215">
        <f t="shared" si="250"/>
        <v>100</v>
      </c>
      <c r="P3215">
        <f t="shared" si="251"/>
        <v>61</v>
      </c>
      <c r="Q3215" s="10" t="s">
        <v>8315</v>
      </c>
      <c r="R3215" t="s">
        <v>8316</v>
      </c>
      <c r="S3215" s="15">
        <f t="shared" si="252"/>
        <v>42664.809560185182</v>
      </c>
      <c r="T3215" s="15">
        <f t="shared" si="253"/>
        <v>42685.916666666672</v>
      </c>
      <c r="U3215">
        <f t="shared" si="254"/>
        <v>2016</v>
      </c>
    </row>
    <row r="3216" spans="1:21" ht="48" x14ac:dyDescent="0.2">
      <c r="A3216">
        <v>3313</v>
      </c>
      <c r="B3216" s="3" t="s">
        <v>3313</v>
      </c>
      <c r="C3216" s="3" t="s">
        <v>7423</v>
      </c>
      <c r="D3216" s="6">
        <v>2000</v>
      </c>
      <c r="E3216" s="8">
        <v>2321</v>
      </c>
      <c r="F3216" t="s">
        <v>8218</v>
      </c>
      <c r="G3216" t="s">
        <v>8223</v>
      </c>
      <c r="H3216" t="s">
        <v>8245</v>
      </c>
      <c r="I3216">
        <v>1453856400</v>
      </c>
      <c r="J3216">
        <v>1452664317</v>
      </c>
      <c r="K3216" t="b">
        <v>0</v>
      </c>
      <c r="L3216">
        <v>29</v>
      </c>
      <c r="M3216" t="b">
        <v>1</v>
      </c>
      <c r="N3216" t="s">
        <v>8269</v>
      </c>
      <c r="O3216">
        <f t="shared" si="250"/>
        <v>116</v>
      </c>
      <c r="P3216">
        <f t="shared" si="251"/>
        <v>80.03</v>
      </c>
      <c r="Q3216" s="10" t="s">
        <v>8315</v>
      </c>
      <c r="R3216" t="s">
        <v>8316</v>
      </c>
      <c r="S3216" s="15">
        <f t="shared" si="252"/>
        <v>42382.244409722218</v>
      </c>
      <c r="T3216" s="15">
        <f t="shared" si="253"/>
        <v>42396.041666666672</v>
      </c>
      <c r="U3216">
        <f t="shared" si="254"/>
        <v>2016</v>
      </c>
    </row>
    <row r="3217" spans="1:21" ht="48" x14ac:dyDescent="0.2">
      <c r="A3217">
        <v>3314</v>
      </c>
      <c r="B3217" s="3" t="s">
        <v>3314</v>
      </c>
      <c r="C3217" s="3" t="s">
        <v>7424</v>
      </c>
      <c r="D3217" s="6">
        <v>800</v>
      </c>
      <c r="E3217" s="8">
        <v>1686</v>
      </c>
      <c r="F3217" t="s">
        <v>8218</v>
      </c>
      <c r="G3217" t="s">
        <v>8224</v>
      </c>
      <c r="H3217" t="s">
        <v>8246</v>
      </c>
      <c r="I3217">
        <v>1431115500</v>
      </c>
      <c r="J3217">
        <v>1428733511</v>
      </c>
      <c r="K3217" t="b">
        <v>0</v>
      </c>
      <c r="L3217">
        <v>58</v>
      </c>
      <c r="M3217" t="b">
        <v>1</v>
      </c>
      <c r="N3217" t="s">
        <v>8269</v>
      </c>
      <c r="O3217">
        <f t="shared" si="250"/>
        <v>211</v>
      </c>
      <c r="P3217">
        <f t="shared" si="251"/>
        <v>29.07</v>
      </c>
      <c r="Q3217" s="10" t="s">
        <v>8315</v>
      </c>
      <c r="R3217" t="s">
        <v>8316</v>
      </c>
      <c r="S3217" s="15">
        <f t="shared" si="252"/>
        <v>42105.267488425925</v>
      </c>
      <c r="T3217" s="15">
        <f t="shared" si="253"/>
        <v>42132.836805555555</v>
      </c>
      <c r="U3217">
        <f t="shared" si="254"/>
        <v>2015</v>
      </c>
    </row>
    <row r="3218" spans="1:21" ht="48" x14ac:dyDescent="0.2">
      <c r="A3218">
        <v>3315</v>
      </c>
      <c r="B3218" s="3" t="s">
        <v>3315</v>
      </c>
      <c r="C3218" s="3" t="s">
        <v>7425</v>
      </c>
      <c r="D3218" s="6">
        <v>4000</v>
      </c>
      <c r="E3218" s="8">
        <v>4400</v>
      </c>
      <c r="F3218" t="s">
        <v>8218</v>
      </c>
      <c r="G3218" t="s">
        <v>8224</v>
      </c>
      <c r="H3218" t="s">
        <v>8246</v>
      </c>
      <c r="I3218">
        <v>1462519041</v>
      </c>
      <c r="J3218">
        <v>1459927041</v>
      </c>
      <c r="K3218" t="b">
        <v>0</v>
      </c>
      <c r="L3218">
        <v>89</v>
      </c>
      <c r="M3218" t="b">
        <v>1</v>
      </c>
      <c r="N3218" t="s">
        <v>8269</v>
      </c>
      <c r="O3218">
        <f t="shared" si="250"/>
        <v>110</v>
      </c>
      <c r="P3218">
        <f t="shared" si="251"/>
        <v>49.44</v>
      </c>
      <c r="Q3218" s="10" t="s">
        <v>8315</v>
      </c>
      <c r="R3218" t="s">
        <v>8316</v>
      </c>
      <c r="S3218" s="15">
        <f t="shared" si="252"/>
        <v>42466.303715277783</v>
      </c>
      <c r="T3218" s="15">
        <f t="shared" si="253"/>
        <v>42496.303715277783</v>
      </c>
      <c r="U3218">
        <f t="shared" si="254"/>
        <v>2016</v>
      </c>
    </row>
    <row r="3219" spans="1:21" ht="80" x14ac:dyDescent="0.2">
      <c r="A3219">
        <v>3316</v>
      </c>
      <c r="B3219" s="3" t="s">
        <v>3316</v>
      </c>
      <c r="C3219" s="3" t="s">
        <v>7426</v>
      </c>
      <c r="D3219" s="6">
        <v>11737</v>
      </c>
      <c r="E3219" s="8">
        <v>11747.18</v>
      </c>
      <c r="F3219" t="s">
        <v>8218</v>
      </c>
      <c r="G3219" t="s">
        <v>8223</v>
      </c>
      <c r="H3219" t="s">
        <v>8245</v>
      </c>
      <c r="I3219">
        <v>1407506040</v>
      </c>
      <c r="J3219">
        <v>1404680075</v>
      </c>
      <c r="K3219" t="b">
        <v>0</v>
      </c>
      <c r="L3219">
        <v>125</v>
      </c>
      <c r="M3219" t="b">
        <v>1</v>
      </c>
      <c r="N3219" t="s">
        <v>8269</v>
      </c>
      <c r="O3219">
        <f t="shared" si="250"/>
        <v>100</v>
      </c>
      <c r="P3219">
        <f t="shared" si="251"/>
        <v>93.98</v>
      </c>
      <c r="Q3219" s="10" t="s">
        <v>8315</v>
      </c>
      <c r="R3219" t="s">
        <v>8316</v>
      </c>
      <c r="S3219" s="15">
        <f t="shared" si="252"/>
        <v>41826.871238425927</v>
      </c>
      <c r="T3219" s="15">
        <f t="shared" si="253"/>
        <v>41859.57916666667</v>
      </c>
      <c r="U3219">
        <f t="shared" si="254"/>
        <v>2014</v>
      </c>
    </row>
    <row r="3220" spans="1:21" ht="48" x14ac:dyDescent="0.2">
      <c r="A3220">
        <v>3317</v>
      </c>
      <c r="B3220" s="3" t="s">
        <v>3317</v>
      </c>
      <c r="C3220" s="3" t="s">
        <v>7427</v>
      </c>
      <c r="D3220" s="6">
        <v>1050</v>
      </c>
      <c r="E3220" s="8">
        <v>1115</v>
      </c>
      <c r="F3220" t="s">
        <v>8218</v>
      </c>
      <c r="G3220" t="s">
        <v>8223</v>
      </c>
      <c r="H3220" t="s">
        <v>8245</v>
      </c>
      <c r="I3220">
        <v>1465347424</v>
      </c>
      <c r="J3220">
        <v>1462755424</v>
      </c>
      <c r="K3220" t="b">
        <v>0</v>
      </c>
      <c r="L3220">
        <v>18</v>
      </c>
      <c r="M3220" t="b">
        <v>1</v>
      </c>
      <c r="N3220" t="s">
        <v>8269</v>
      </c>
      <c r="O3220">
        <f t="shared" si="250"/>
        <v>106</v>
      </c>
      <c r="P3220">
        <f t="shared" si="251"/>
        <v>61.94</v>
      </c>
      <c r="Q3220" s="10" t="s">
        <v>8315</v>
      </c>
      <c r="R3220" t="s">
        <v>8316</v>
      </c>
      <c r="S3220" s="15">
        <f t="shared" si="252"/>
        <v>42499.039629629624</v>
      </c>
      <c r="T3220" s="15">
        <f t="shared" si="253"/>
        <v>42529.039629629624</v>
      </c>
      <c r="U3220">
        <f t="shared" si="254"/>
        <v>2016</v>
      </c>
    </row>
    <row r="3221" spans="1:21" ht="32" x14ac:dyDescent="0.2">
      <c r="A3221">
        <v>3318</v>
      </c>
      <c r="B3221" s="3" t="s">
        <v>3318</v>
      </c>
      <c r="C3221" s="3" t="s">
        <v>7428</v>
      </c>
      <c r="D3221" s="6">
        <v>2000</v>
      </c>
      <c r="E3221" s="8">
        <v>2512</v>
      </c>
      <c r="F3221" t="s">
        <v>8218</v>
      </c>
      <c r="G3221" t="s">
        <v>8228</v>
      </c>
      <c r="H3221" t="s">
        <v>8250</v>
      </c>
      <c r="I3221">
        <v>1460341800</v>
      </c>
      <c r="J3221">
        <v>1456902893</v>
      </c>
      <c r="K3221" t="b">
        <v>0</v>
      </c>
      <c r="L3221">
        <v>32</v>
      </c>
      <c r="M3221" t="b">
        <v>1</v>
      </c>
      <c r="N3221" t="s">
        <v>8269</v>
      </c>
      <c r="O3221">
        <f t="shared" si="250"/>
        <v>126</v>
      </c>
      <c r="P3221">
        <f t="shared" si="251"/>
        <v>78.5</v>
      </c>
      <c r="Q3221" s="10" t="s">
        <v>8315</v>
      </c>
      <c r="R3221" t="s">
        <v>8316</v>
      </c>
      <c r="S3221" s="15">
        <f t="shared" si="252"/>
        <v>42431.302002314813</v>
      </c>
      <c r="T3221" s="15">
        <f t="shared" si="253"/>
        <v>42471.104166666672</v>
      </c>
      <c r="U3221">
        <f t="shared" si="254"/>
        <v>2016</v>
      </c>
    </row>
    <row r="3222" spans="1:21" ht="48" x14ac:dyDescent="0.2">
      <c r="A3222">
        <v>3319</v>
      </c>
      <c r="B3222" s="3" t="s">
        <v>3319</v>
      </c>
      <c r="C3222" s="3" t="s">
        <v>7429</v>
      </c>
      <c r="D3222" s="6">
        <v>500</v>
      </c>
      <c r="E3222" s="8">
        <v>540</v>
      </c>
      <c r="F3222" t="s">
        <v>8218</v>
      </c>
      <c r="G3222" t="s">
        <v>8224</v>
      </c>
      <c r="H3222" t="s">
        <v>8246</v>
      </c>
      <c r="I3222">
        <v>1422712986</v>
      </c>
      <c r="J3222">
        <v>1418824986</v>
      </c>
      <c r="K3222" t="b">
        <v>0</v>
      </c>
      <c r="L3222">
        <v>16</v>
      </c>
      <c r="M3222" t="b">
        <v>1</v>
      </c>
      <c r="N3222" t="s">
        <v>8269</v>
      </c>
      <c r="O3222">
        <f t="shared" si="250"/>
        <v>108</v>
      </c>
      <c r="P3222">
        <f t="shared" si="251"/>
        <v>33.75</v>
      </c>
      <c r="Q3222" s="10" t="s">
        <v>8315</v>
      </c>
      <c r="R3222" t="s">
        <v>8316</v>
      </c>
      <c r="S3222" s="15">
        <f t="shared" si="252"/>
        <v>41990.585486111115</v>
      </c>
      <c r="T3222" s="15">
        <f t="shared" si="253"/>
        <v>42035.585486111115</v>
      </c>
      <c r="U3222">
        <f t="shared" si="254"/>
        <v>2014</v>
      </c>
    </row>
    <row r="3223" spans="1:21" ht="48" x14ac:dyDescent="0.2">
      <c r="A3223">
        <v>3320</v>
      </c>
      <c r="B3223" s="3" t="s">
        <v>3320</v>
      </c>
      <c r="C3223" s="3" t="s">
        <v>7430</v>
      </c>
      <c r="D3223" s="6">
        <v>2500</v>
      </c>
      <c r="E3223" s="8">
        <v>2525</v>
      </c>
      <c r="F3223" t="s">
        <v>8218</v>
      </c>
      <c r="G3223" t="s">
        <v>8223</v>
      </c>
      <c r="H3223" t="s">
        <v>8245</v>
      </c>
      <c r="I3223">
        <v>1466557557</v>
      </c>
      <c r="J3223">
        <v>1463965557</v>
      </c>
      <c r="K3223" t="b">
        <v>0</v>
      </c>
      <c r="L3223">
        <v>38</v>
      </c>
      <c r="M3223" t="b">
        <v>1</v>
      </c>
      <c r="N3223" t="s">
        <v>8269</v>
      </c>
      <c r="O3223">
        <f t="shared" si="250"/>
        <v>101</v>
      </c>
      <c r="P3223">
        <f t="shared" si="251"/>
        <v>66.45</v>
      </c>
      <c r="Q3223" s="10" t="s">
        <v>8315</v>
      </c>
      <c r="R3223" t="s">
        <v>8316</v>
      </c>
      <c r="S3223" s="15">
        <f t="shared" si="252"/>
        <v>42513.045798611114</v>
      </c>
      <c r="T3223" s="15">
        <f t="shared" si="253"/>
        <v>42543.045798611114</v>
      </c>
      <c r="U3223">
        <f t="shared" si="254"/>
        <v>2016</v>
      </c>
    </row>
    <row r="3224" spans="1:21" ht="48" x14ac:dyDescent="0.2">
      <c r="A3224">
        <v>3321</v>
      </c>
      <c r="B3224" s="3" t="s">
        <v>3321</v>
      </c>
      <c r="C3224" s="3" t="s">
        <v>7431</v>
      </c>
      <c r="D3224" s="6">
        <v>500</v>
      </c>
      <c r="E3224" s="8">
        <v>537</v>
      </c>
      <c r="F3224" t="s">
        <v>8218</v>
      </c>
      <c r="G3224" t="s">
        <v>8223</v>
      </c>
      <c r="H3224" t="s">
        <v>8245</v>
      </c>
      <c r="I3224">
        <v>1413431940</v>
      </c>
      <c r="J3224">
        <v>1412216665</v>
      </c>
      <c r="K3224" t="b">
        <v>0</v>
      </c>
      <c r="L3224">
        <v>15</v>
      </c>
      <c r="M3224" t="b">
        <v>1</v>
      </c>
      <c r="N3224" t="s">
        <v>8269</v>
      </c>
      <c r="O3224">
        <f t="shared" si="250"/>
        <v>107</v>
      </c>
      <c r="P3224">
        <f t="shared" si="251"/>
        <v>35.799999999999997</v>
      </c>
      <c r="Q3224" s="10" t="s">
        <v>8315</v>
      </c>
      <c r="R3224" t="s">
        <v>8316</v>
      </c>
      <c r="S3224" s="15">
        <f t="shared" si="252"/>
        <v>41914.100289351853</v>
      </c>
      <c r="T3224" s="15">
        <f t="shared" si="253"/>
        <v>41928.165972222225</v>
      </c>
      <c r="U3224">
        <f t="shared" si="254"/>
        <v>2014</v>
      </c>
    </row>
    <row r="3225" spans="1:21" ht="48" x14ac:dyDescent="0.2">
      <c r="A3225">
        <v>3322</v>
      </c>
      <c r="B3225" s="3" t="s">
        <v>3322</v>
      </c>
      <c r="C3225" s="3" t="s">
        <v>7432</v>
      </c>
      <c r="D3225" s="6">
        <v>3300</v>
      </c>
      <c r="E3225" s="8">
        <v>3350</v>
      </c>
      <c r="F3225" t="s">
        <v>8218</v>
      </c>
      <c r="G3225" t="s">
        <v>8223</v>
      </c>
      <c r="H3225" t="s">
        <v>8245</v>
      </c>
      <c r="I3225">
        <v>1466567700</v>
      </c>
      <c r="J3225">
        <v>1464653696</v>
      </c>
      <c r="K3225" t="b">
        <v>0</v>
      </c>
      <c r="L3225">
        <v>23</v>
      </c>
      <c r="M3225" t="b">
        <v>1</v>
      </c>
      <c r="N3225" t="s">
        <v>8269</v>
      </c>
      <c r="O3225">
        <f t="shared" si="250"/>
        <v>102</v>
      </c>
      <c r="P3225">
        <f t="shared" si="251"/>
        <v>145.65</v>
      </c>
      <c r="Q3225" s="10" t="s">
        <v>8315</v>
      </c>
      <c r="R3225" t="s">
        <v>8316</v>
      </c>
      <c r="S3225" s="15">
        <f t="shared" si="252"/>
        <v>42521.010370370372</v>
      </c>
      <c r="T3225" s="15">
        <f t="shared" si="253"/>
        <v>42543.163194444445</v>
      </c>
      <c r="U3225">
        <f t="shared" si="254"/>
        <v>2016</v>
      </c>
    </row>
    <row r="3226" spans="1:21" ht="48" x14ac:dyDescent="0.2">
      <c r="A3226">
        <v>3323</v>
      </c>
      <c r="B3226" s="3" t="s">
        <v>3323</v>
      </c>
      <c r="C3226" s="3" t="s">
        <v>7433</v>
      </c>
      <c r="D3226" s="6">
        <v>1000</v>
      </c>
      <c r="E3226" s="8">
        <v>1259</v>
      </c>
      <c r="F3226" t="s">
        <v>8218</v>
      </c>
      <c r="G3226" t="s">
        <v>8224</v>
      </c>
      <c r="H3226" t="s">
        <v>8246</v>
      </c>
      <c r="I3226">
        <v>1474793208</v>
      </c>
      <c r="J3226">
        <v>1472201208</v>
      </c>
      <c r="K3226" t="b">
        <v>0</v>
      </c>
      <c r="L3226">
        <v>49</v>
      </c>
      <c r="M3226" t="b">
        <v>1</v>
      </c>
      <c r="N3226" t="s">
        <v>8269</v>
      </c>
      <c r="O3226">
        <f t="shared" si="250"/>
        <v>126</v>
      </c>
      <c r="P3226">
        <f t="shared" si="251"/>
        <v>25.69</v>
      </c>
      <c r="Q3226" s="10" t="s">
        <v>8315</v>
      </c>
      <c r="R3226" t="s">
        <v>8316</v>
      </c>
      <c r="S3226" s="15">
        <f t="shared" si="252"/>
        <v>42608.36583333333</v>
      </c>
      <c r="T3226" s="15">
        <f t="shared" si="253"/>
        <v>42638.36583333333</v>
      </c>
      <c r="U3226">
        <f t="shared" si="254"/>
        <v>2016</v>
      </c>
    </row>
    <row r="3227" spans="1:21" ht="32" x14ac:dyDescent="0.2">
      <c r="A3227">
        <v>3324</v>
      </c>
      <c r="B3227" s="3" t="s">
        <v>3324</v>
      </c>
      <c r="C3227" s="3" t="s">
        <v>7434</v>
      </c>
      <c r="D3227" s="6">
        <v>1500</v>
      </c>
      <c r="E3227" s="8">
        <v>1525</v>
      </c>
      <c r="F3227" t="s">
        <v>8218</v>
      </c>
      <c r="G3227" t="s">
        <v>8240</v>
      </c>
      <c r="H3227" t="s">
        <v>8248</v>
      </c>
      <c r="I3227">
        <v>1465135190</v>
      </c>
      <c r="J3227">
        <v>1463925590</v>
      </c>
      <c r="K3227" t="b">
        <v>0</v>
      </c>
      <c r="L3227">
        <v>10</v>
      </c>
      <c r="M3227" t="b">
        <v>1</v>
      </c>
      <c r="N3227" t="s">
        <v>8269</v>
      </c>
      <c r="O3227">
        <f t="shared" si="250"/>
        <v>102</v>
      </c>
      <c r="P3227">
        <f t="shared" si="251"/>
        <v>152.5</v>
      </c>
      <c r="Q3227" s="10" t="s">
        <v>8315</v>
      </c>
      <c r="R3227" t="s">
        <v>8316</v>
      </c>
      <c r="S3227" s="15">
        <f t="shared" si="252"/>
        <v>42512.58321759259</v>
      </c>
      <c r="T3227" s="15">
        <f t="shared" si="253"/>
        <v>42526.58321759259</v>
      </c>
      <c r="U3227">
        <f t="shared" si="254"/>
        <v>2016</v>
      </c>
    </row>
    <row r="3228" spans="1:21" ht="48" x14ac:dyDescent="0.2">
      <c r="A3228">
        <v>3325</v>
      </c>
      <c r="B3228" s="3" t="s">
        <v>3325</v>
      </c>
      <c r="C3228" s="3" t="s">
        <v>7435</v>
      </c>
      <c r="D3228" s="6">
        <v>400</v>
      </c>
      <c r="E3228" s="8">
        <v>450</v>
      </c>
      <c r="F3228" t="s">
        <v>8218</v>
      </c>
      <c r="G3228" t="s">
        <v>8224</v>
      </c>
      <c r="H3228" t="s">
        <v>8246</v>
      </c>
      <c r="I3228">
        <v>1428256277</v>
      </c>
      <c r="J3228">
        <v>1425235877</v>
      </c>
      <c r="K3228" t="b">
        <v>0</v>
      </c>
      <c r="L3228">
        <v>15</v>
      </c>
      <c r="M3228" t="b">
        <v>1</v>
      </c>
      <c r="N3228" t="s">
        <v>8269</v>
      </c>
      <c r="O3228">
        <f t="shared" si="250"/>
        <v>113</v>
      </c>
      <c r="P3228">
        <f t="shared" si="251"/>
        <v>30</v>
      </c>
      <c r="Q3228" s="10" t="s">
        <v>8315</v>
      </c>
      <c r="R3228" t="s">
        <v>8316</v>
      </c>
      <c r="S3228" s="15">
        <f t="shared" si="252"/>
        <v>42064.785613425927</v>
      </c>
      <c r="T3228" s="15">
        <f t="shared" si="253"/>
        <v>42099.743946759263</v>
      </c>
      <c r="U3228">
        <f t="shared" si="254"/>
        <v>2015</v>
      </c>
    </row>
    <row r="3229" spans="1:21" ht="48" x14ac:dyDescent="0.2">
      <c r="A3229">
        <v>3326</v>
      </c>
      <c r="B3229" s="3" t="s">
        <v>3326</v>
      </c>
      <c r="C3229" s="3" t="s">
        <v>7436</v>
      </c>
      <c r="D3229" s="6">
        <v>8000</v>
      </c>
      <c r="E3229" s="8">
        <v>8110</v>
      </c>
      <c r="F3229" t="s">
        <v>8218</v>
      </c>
      <c r="G3229" t="s">
        <v>8223</v>
      </c>
      <c r="H3229" t="s">
        <v>8245</v>
      </c>
      <c r="I3229">
        <v>1425830905</v>
      </c>
      <c r="J3229">
        <v>1423242505</v>
      </c>
      <c r="K3229" t="b">
        <v>0</v>
      </c>
      <c r="L3229">
        <v>57</v>
      </c>
      <c r="M3229" t="b">
        <v>1</v>
      </c>
      <c r="N3229" t="s">
        <v>8269</v>
      </c>
      <c r="O3229">
        <f t="shared" si="250"/>
        <v>101</v>
      </c>
      <c r="P3229">
        <f t="shared" si="251"/>
        <v>142.28</v>
      </c>
      <c r="Q3229" s="10" t="s">
        <v>8315</v>
      </c>
      <c r="R3229" t="s">
        <v>8316</v>
      </c>
      <c r="S3229" s="15">
        <f t="shared" si="252"/>
        <v>42041.714178240742</v>
      </c>
      <c r="T3229" s="15">
        <f t="shared" si="253"/>
        <v>42071.67251157407</v>
      </c>
      <c r="U3229">
        <f t="shared" si="254"/>
        <v>2015</v>
      </c>
    </row>
    <row r="3230" spans="1:21" ht="48" x14ac:dyDescent="0.2">
      <c r="A3230">
        <v>3327</v>
      </c>
      <c r="B3230" s="3" t="s">
        <v>3327</v>
      </c>
      <c r="C3230" s="3" t="s">
        <v>7437</v>
      </c>
      <c r="D3230" s="6">
        <v>800</v>
      </c>
      <c r="E3230" s="8">
        <v>810</v>
      </c>
      <c r="F3230" t="s">
        <v>8218</v>
      </c>
      <c r="G3230" t="s">
        <v>8224</v>
      </c>
      <c r="H3230" t="s">
        <v>8246</v>
      </c>
      <c r="I3230">
        <v>1462697966</v>
      </c>
      <c r="J3230">
        <v>1460105966</v>
      </c>
      <c r="K3230" t="b">
        <v>0</v>
      </c>
      <c r="L3230">
        <v>33</v>
      </c>
      <c r="M3230" t="b">
        <v>1</v>
      </c>
      <c r="N3230" t="s">
        <v>8269</v>
      </c>
      <c r="O3230">
        <f t="shared" si="250"/>
        <v>101</v>
      </c>
      <c r="P3230">
        <f t="shared" si="251"/>
        <v>24.55</v>
      </c>
      <c r="Q3230" s="10" t="s">
        <v>8315</v>
      </c>
      <c r="R3230" t="s">
        <v>8316</v>
      </c>
      <c r="S3230" s="15">
        <f t="shared" si="252"/>
        <v>42468.374606481477</v>
      </c>
      <c r="T3230" s="15">
        <f t="shared" si="253"/>
        <v>42498.374606481477</v>
      </c>
      <c r="U3230">
        <f t="shared" si="254"/>
        <v>2016</v>
      </c>
    </row>
    <row r="3231" spans="1:21" ht="48" x14ac:dyDescent="0.2">
      <c r="A3231">
        <v>3328</v>
      </c>
      <c r="B3231" s="3" t="s">
        <v>3328</v>
      </c>
      <c r="C3231" s="3" t="s">
        <v>7438</v>
      </c>
      <c r="D3231" s="6">
        <v>1800</v>
      </c>
      <c r="E3231" s="8">
        <v>2635</v>
      </c>
      <c r="F3231" t="s">
        <v>8218</v>
      </c>
      <c r="G3231" t="s">
        <v>8223</v>
      </c>
      <c r="H3231" t="s">
        <v>8245</v>
      </c>
      <c r="I3231">
        <v>1404522000</v>
      </c>
      <c r="J3231">
        <v>1404308883</v>
      </c>
      <c r="K3231" t="b">
        <v>0</v>
      </c>
      <c r="L3231">
        <v>9</v>
      </c>
      <c r="M3231" t="b">
        <v>1</v>
      </c>
      <c r="N3231" t="s">
        <v>8269</v>
      </c>
      <c r="O3231">
        <f t="shared" si="250"/>
        <v>146</v>
      </c>
      <c r="P3231">
        <f t="shared" si="251"/>
        <v>292.77999999999997</v>
      </c>
      <c r="Q3231" s="10" t="s">
        <v>8315</v>
      </c>
      <c r="R3231" t="s">
        <v>8316</v>
      </c>
      <c r="S3231" s="15">
        <f t="shared" si="252"/>
        <v>41822.57503472222</v>
      </c>
      <c r="T3231" s="15">
        <f t="shared" si="253"/>
        <v>41825.041666666664</v>
      </c>
      <c r="U3231">
        <f t="shared" si="254"/>
        <v>2014</v>
      </c>
    </row>
    <row r="3232" spans="1:21" ht="48" x14ac:dyDescent="0.2">
      <c r="A3232">
        <v>3329</v>
      </c>
      <c r="B3232" s="3" t="s">
        <v>3329</v>
      </c>
      <c r="C3232" s="3" t="s">
        <v>7439</v>
      </c>
      <c r="D3232" s="6">
        <v>1000</v>
      </c>
      <c r="E3232" s="8">
        <v>1168</v>
      </c>
      <c r="F3232" t="s">
        <v>8218</v>
      </c>
      <c r="G3232" t="s">
        <v>8224</v>
      </c>
      <c r="H3232" t="s">
        <v>8246</v>
      </c>
      <c r="I3232">
        <v>1406502000</v>
      </c>
      <c r="J3232">
        <v>1405583108</v>
      </c>
      <c r="K3232" t="b">
        <v>0</v>
      </c>
      <c r="L3232">
        <v>26</v>
      </c>
      <c r="M3232" t="b">
        <v>1</v>
      </c>
      <c r="N3232" t="s">
        <v>8269</v>
      </c>
      <c r="O3232">
        <f t="shared" si="250"/>
        <v>117</v>
      </c>
      <c r="P3232">
        <f t="shared" si="251"/>
        <v>44.92</v>
      </c>
      <c r="Q3232" s="10" t="s">
        <v>8315</v>
      </c>
      <c r="R3232" t="s">
        <v>8316</v>
      </c>
      <c r="S3232" s="15">
        <f t="shared" si="252"/>
        <v>41837.323009259257</v>
      </c>
      <c r="T3232" s="15">
        <f t="shared" si="253"/>
        <v>41847.958333333336</v>
      </c>
      <c r="U3232">
        <f t="shared" si="254"/>
        <v>2014</v>
      </c>
    </row>
    <row r="3233" spans="1:21" ht="48" x14ac:dyDescent="0.2">
      <c r="A3233">
        <v>3330</v>
      </c>
      <c r="B3233" s="3" t="s">
        <v>3330</v>
      </c>
      <c r="C3233" s="3" t="s">
        <v>7440</v>
      </c>
      <c r="D3233" s="6">
        <v>1500</v>
      </c>
      <c r="E3233" s="8">
        <v>1594</v>
      </c>
      <c r="F3233" t="s">
        <v>8218</v>
      </c>
      <c r="G3233" t="s">
        <v>8224</v>
      </c>
      <c r="H3233" t="s">
        <v>8246</v>
      </c>
      <c r="I3233">
        <v>1427919468</v>
      </c>
      <c r="J3233">
        <v>1425331068</v>
      </c>
      <c r="K3233" t="b">
        <v>0</v>
      </c>
      <c r="L3233">
        <v>69</v>
      </c>
      <c r="M3233" t="b">
        <v>1</v>
      </c>
      <c r="N3233" t="s">
        <v>8269</v>
      </c>
      <c r="O3233">
        <f t="shared" si="250"/>
        <v>106</v>
      </c>
      <c r="P3233">
        <f t="shared" si="251"/>
        <v>23.1</v>
      </c>
      <c r="Q3233" s="10" t="s">
        <v>8315</v>
      </c>
      <c r="R3233" t="s">
        <v>8316</v>
      </c>
      <c r="S3233" s="15">
        <f t="shared" si="252"/>
        <v>42065.887361111112</v>
      </c>
      <c r="T3233" s="15">
        <f t="shared" si="253"/>
        <v>42095.845694444448</v>
      </c>
      <c r="U3233">
        <f t="shared" si="254"/>
        <v>2015</v>
      </c>
    </row>
    <row r="3234" spans="1:21" ht="48" x14ac:dyDescent="0.2">
      <c r="A3234">
        <v>3331</v>
      </c>
      <c r="B3234" s="3" t="s">
        <v>3331</v>
      </c>
      <c r="C3234" s="3" t="s">
        <v>7441</v>
      </c>
      <c r="D3234" s="6">
        <v>5000</v>
      </c>
      <c r="E3234" s="8">
        <v>5226</v>
      </c>
      <c r="F3234" t="s">
        <v>8218</v>
      </c>
      <c r="G3234" t="s">
        <v>8223</v>
      </c>
      <c r="H3234" t="s">
        <v>8245</v>
      </c>
      <c r="I3234">
        <v>1444149886</v>
      </c>
      <c r="J3234">
        <v>1441125886</v>
      </c>
      <c r="K3234" t="b">
        <v>0</v>
      </c>
      <c r="L3234">
        <v>65</v>
      </c>
      <c r="M3234" t="b">
        <v>1</v>
      </c>
      <c r="N3234" t="s">
        <v>8269</v>
      </c>
      <c r="O3234">
        <f t="shared" si="250"/>
        <v>105</v>
      </c>
      <c r="P3234">
        <f t="shared" si="251"/>
        <v>80.400000000000006</v>
      </c>
      <c r="Q3234" s="10" t="s">
        <v>8315</v>
      </c>
      <c r="R3234" t="s">
        <v>8316</v>
      </c>
      <c r="S3234" s="15">
        <f t="shared" si="252"/>
        <v>42248.697754629626</v>
      </c>
      <c r="T3234" s="15">
        <f t="shared" si="253"/>
        <v>42283.697754629626</v>
      </c>
      <c r="U3234">
        <f t="shared" si="254"/>
        <v>2015</v>
      </c>
    </row>
    <row r="3235" spans="1:21" ht="48" x14ac:dyDescent="0.2">
      <c r="A3235">
        <v>3332</v>
      </c>
      <c r="B3235" s="3" t="s">
        <v>3332</v>
      </c>
      <c r="C3235" s="3" t="s">
        <v>7442</v>
      </c>
      <c r="D3235" s="6">
        <v>6000</v>
      </c>
      <c r="E3235" s="8">
        <v>6000</v>
      </c>
      <c r="F3235" t="s">
        <v>8218</v>
      </c>
      <c r="G3235" t="s">
        <v>8223</v>
      </c>
      <c r="H3235" t="s">
        <v>8245</v>
      </c>
      <c r="I3235">
        <v>1405802330</v>
      </c>
      <c r="J3235">
        <v>1403210330</v>
      </c>
      <c r="K3235" t="b">
        <v>0</v>
      </c>
      <c r="L3235">
        <v>83</v>
      </c>
      <c r="M3235" t="b">
        <v>1</v>
      </c>
      <c r="N3235" t="s">
        <v>8269</v>
      </c>
      <c r="O3235">
        <f t="shared" si="250"/>
        <v>100</v>
      </c>
      <c r="P3235">
        <f t="shared" si="251"/>
        <v>72.290000000000006</v>
      </c>
      <c r="Q3235" s="10" t="s">
        <v>8315</v>
      </c>
      <c r="R3235" t="s">
        <v>8316</v>
      </c>
      <c r="S3235" s="15">
        <f t="shared" si="252"/>
        <v>41809.860300925924</v>
      </c>
      <c r="T3235" s="15">
        <f t="shared" si="253"/>
        <v>41839.860300925924</v>
      </c>
      <c r="U3235">
        <f t="shared" si="254"/>
        <v>2014</v>
      </c>
    </row>
    <row r="3236" spans="1:21" ht="48" x14ac:dyDescent="0.2">
      <c r="A3236">
        <v>3333</v>
      </c>
      <c r="B3236" s="3" t="s">
        <v>3333</v>
      </c>
      <c r="C3236" s="3" t="s">
        <v>7443</v>
      </c>
      <c r="D3236" s="6">
        <v>3500</v>
      </c>
      <c r="E3236" s="8">
        <v>3660</v>
      </c>
      <c r="F3236" t="s">
        <v>8218</v>
      </c>
      <c r="G3236" t="s">
        <v>8223</v>
      </c>
      <c r="H3236" t="s">
        <v>8245</v>
      </c>
      <c r="I3236">
        <v>1434384880</v>
      </c>
      <c r="J3236">
        <v>1432484080</v>
      </c>
      <c r="K3236" t="b">
        <v>0</v>
      </c>
      <c r="L3236">
        <v>111</v>
      </c>
      <c r="M3236" t="b">
        <v>1</v>
      </c>
      <c r="N3236" t="s">
        <v>8269</v>
      </c>
      <c r="O3236">
        <f t="shared" si="250"/>
        <v>105</v>
      </c>
      <c r="P3236">
        <f t="shared" si="251"/>
        <v>32.97</v>
      </c>
      <c r="Q3236" s="10" t="s">
        <v>8315</v>
      </c>
      <c r="R3236" t="s">
        <v>8316</v>
      </c>
      <c r="S3236" s="15">
        <f t="shared" si="252"/>
        <v>42148.676851851851</v>
      </c>
      <c r="T3236" s="15">
        <f t="shared" si="253"/>
        <v>42170.676851851851</v>
      </c>
      <c r="U3236">
        <f t="shared" si="254"/>
        <v>2015</v>
      </c>
    </row>
    <row r="3237" spans="1:21" ht="32" x14ac:dyDescent="0.2">
      <c r="A3237">
        <v>3334</v>
      </c>
      <c r="B3237" s="3" t="s">
        <v>3334</v>
      </c>
      <c r="C3237" s="3" t="s">
        <v>7444</v>
      </c>
      <c r="D3237" s="6">
        <v>3871</v>
      </c>
      <c r="E3237" s="8">
        <v>5366</v>
      </c>
      <c r="F3237" t="s">
        <v>8218</v>
      </c>
      <c r="G3237" t="s">
        <v>8223</v>
      </c>
      <c r="H3237" t="s">
        <v>8245</v>
      </c>
      <c r="I3237">
        <v>1438259422</v>
      </c>
      <c r="J3237">
        <v>1435667422</v>
      </c>
      <c r="K3237" t="b">
        <v>0</v>
      </c>
      <c r="L3237">
        <v>46</v>
      </c>
      <c r="M3237" t="b">
        <v>1</v>
      </c>
      <c r="N3237" t="s">
        <v>8269</v>
      </c>
      <c r="O3237">
        <f t="shared" si="250"/>
        <v>139</v>
      </c>
      <c r="P3237">
        <f t="shared" si="251"/>
        <v>116.65</v>
      </c>
      <c r="Q3237" s="10" t="s">
        <v>8315</v>
      </c>
      <c r="R3237" t="s">
        <v>8316</v>
      </c>
      <c r="S3237" s="15">
        <f t="shared" si="252"/>
        <v>42185.521087962959</v>
      </c>
      <c r="T3237" s="15">
        <f t="shared" si="253"/>
        <v>42215.521087962959</v>
      </c>
      <c r="U3237">
        <f t="shared" si="254"/>
        <v>2015</v>
      </c>
    </row>
    <row r="3238" spans="1:21" ht="48" x14ac:dyDescent="0.2">
      <c r="A3238">
        <v>3335</v>
      </c>
      <c r="B3238" s="3" t="s">
        <v>3335</v>
      </c>
      <c r="C3238" s="3" t="s">
        <v>7445</v>
      </c>
      <c r="D3238" s="6">
        <v>5000</v>
      </c>
      <c r="E3238" s="8">
        <v>5016</v>
      </c>
      <c r="F3238" t="s">
        <v>8218</v>
      </c>
      <c r="G3238" t="s">
        <v>8224</v>
      </c>
      <c r="H3238" t="s">
        <v>8246</v>
      </c>
      <c r="I3238">
        <v>1407106800</v>
      </c>
      <c r="J3238">
        <v>1404749446</v>
      </c>
      <c r="K3238" t="b">
        <v>0</v>
      </c>
      <c r="L3238">
        <v>63</v>
      </c>
      <c r="M3238" t="b">
        <v>1</v>
      </c>
      <c r="N3238" t="s">
        <v>8269</v>
      </c>
      <c r="O3238">
        <f t="shared" si="250"/>
        <v>100</v>
      </c>
      <c r="P3238">
        <f t="shared" si="251"/>
        <v>79.62</v>
      </c>
      <c r="Q3238" s="10" t="s">
        <v>8315</v>
      </c>
      <c r="R3238" t="s">
        <v>8316</v>
      </c>
      <c r="S3238" s="15">
        <f t="shared" si="252"/>
        <v>41827.674143518518</v>
      </c>
      <c r="T3238" s="15">
        <f t="shared" si="253"/>
        <v>41854.958333333336</v>
      </c>
      <c r="U3238">
        <f t="shared" si="254"/>
        <v>2014</v>
      </c>
    </row>
    <row r="3239" spans="1:21" ht="48" x14ac:dyDescent="0.2">
      <c r="A3239">
        <v>3336</v>
      </c>
      <c r="B3239" s="3" t="s">
        <v>3336</v>
      </c>
      <c r="C3239" s="3" t="s">
        <v>7446</v>
      </c>
      <c r="D3239" s="6">
        <v>250</v>
      </c>
      <c r="E3239" s="8">
        <v>250</v>
      </c>
      <c r="F3239" t="s">
        <v>8218</v>
      </c>
      <c r="G3239" t="s">
        <v>8224</v>
      </c>
      <c r="H3239" t="s">
        <v>8246</v>
      </c>
      <c r="I3239">
        <v>1459845246</v>
      </c>
      <c r="J3239">
        <v>1457429646</v>
      </c>
      <c r="K3239" t="b">
        <v>0</v>
      </c>
      <c r="L3239">
        <v>9</v>
      </c>
      <c r="M3239" t="b">
        <v>1</v>
      </c>
      <c r="N3239" t="s">
        <v>8269</v>
      </c>
      <c r="O3239">
        <f t="shared" si="250"/>
        <v>100</v>
      </c>
      <c r="P3239">
        <f t="shared" si="251"/>
        <v>27.78</v>
      </c>
      <c r="Q3239" s="10" t="s">
        <v>8315</v>
      </c>
      <c r="R3239" t="s">
        <v>8316</v>
      </c>
      <c r="S3239" s="15">
        <f t="shared" si="252"/>
        <v>42437.398680555561</v>
      </c>
      <c r="T3239" s="15">
        <f t="shared" si="253"/>
        <v>42465.35701388889</v>
      </c>
      <c r="U3239">
        <f t="shared" si="254"/>
        <v>2016</v>
      </c>
    </row>
    <row r="3240" spans="1:21" ht="48" x14ac:dyDescent="0.2">
      <c r="A3240">
        <v>3337</v>
      </c>
      <c r="B3240" s="3" t="s">
        <v>3337</v>
      </c>
      <c r="C3240" s="3" t="s">
        <v>7447</v>
      </c>
      <c r="D3240" s="6">
        <v>2500</v>
      </c>
      <c r="E3240" s="8">
        <v>2755</v>
      </c>
      <c r="F3240" t="s">
        <v>8218</v>
      </c>
      <c r="G3240" t="s">
        <v>8224</v>
      </c>
      <c r="H3240" t="s">
        <v>8246</v>
      </c>
      <c r="I3240">
        <v>1412974800</v>
      </c>
      <c r="J3240">
        <v>1411109167</v>
      </c>
      <c r="K3240" t="b">
        <v>0</v>
      </c>
      <c r="L3240">
        <v>34</v>
      </c>
      <c r="M3240" t="b">
        <v>1</v>
      </c>
      <c r="N3240" t="s">
        <v>8269</v>
      </c>
      <c r="O3240">
        <f t="shared" si="250"/>
        <v>110</v>
      </c>
      <c r="P3240">
        <f t="shared" si="251"/>
        <v>81.03</v>
      </c>
      <c r="Q3240" s="10" t="s">
        <v>8315</v>
      </c>
      <c r="R3240" t="s">
        <v>8316</v>
      </c>
      <c r="S3240" s="15">
        <f t="shared" si="252"/>
        <v>41901.282025462962</v>
      </c>
      <c r="T3240" s="15">
        <f t="shared" si="253"/>
        <v>41922.875</v>
      </c>
      <c r="U3240">
        <f t="shared" si="254"/>
        <v>2014</v>
      </c>
    </row>
    <row r="3241" spans="1:21" ht="32" x14ac:dyDescent="0.2">
      <c r="A3241">
        <v>3338</v>
      </c>
      <c r="B3241" s="3" t="s">
        <v>3338</v>
      </c>
      <c r="C3241" s="3" t="s">
        <v>7448</v>
      </c>
      <c r="D3241" s="6">
        <v>15000</v>
      </c>
      <c r="E3241" s="8">
        <v>15327</v>
      </c>
      <c r="F3241" t="s">
        <v>8218</v>
      </c>
      <c r="G3241" t="s">
        <v>8223</v>
      </c>
      <c r="H3241" t="s">
        <v>8245</v>
      </c>
      <c r="I3241">
        <v>1487944080</v>
      </c>
      <c r="J3241">
        <v>1486129680</v>
      </c>
      <c r="K3241" t="b">
        <v>0</v>
      </c>
      <c r="L3241">
        <v>112</v>
      </c>
      <c r="M3241" t="b">
        <v>1</v>
      </c>
      <c r="N3241" t="s">
        <v>8269</v>
      </c>
      <c r="O3241">
        <f t="shared" si="250"/>
        <v>102</v>
      </c>
      <c r="P3241">
        <f t="shared" si="251"/>
        <v>136.85</v>
      </c>
      <c r="Q3241" s="10" t="s">
        <v>8315</v>
      </c>
      <c r="R3241" t="s">
        <v>8316</v>
      </c>
      <c r="S3241" s="15">
        <f t="shared" si="252"/>
        <v>42769.574999999997</v>
      </c>
      <c r="T3241" s="15">
        <f t="shared" si="253"/>
        <v>42790.574999999997</v>
      </c>
      <c r="U3241">
        <f t="shared" si="254"/>
        <v>2017</v>
      </c>
    </row>
    <row r="3242" spans="1:21" ht="32" x14ac:dyDescent="0.2">
      <c r="A3242">
        <v>3339</v>
      </c>
      <c r="B3242" s="3" t="s">
        <v>3339</v>
      </c>
      <c r="C3242" s="3" t="s">
        <v>7449</v>
      </c>
      <c r="D3242" s="6">
        <v>8000</v>
      </c>
      <c r="E3242" s="8">
        <v>8348</v>
      </c>
      <c r="F3242" t="s">
        <v>8218</v>
      </c>
      <c r="G3242" t="s">
        <v>8223</v>
      </c>
      <c r="H3242" t="s">
        <v>8245</v>
      </c>
      <c r="I3242">
        <v>1469721518</v>
      </c>
      <c r="J3242">
        <v>1467129518</v>
      </c>
      <c r="K3242" t="b">
        <v>0</v>
      </c>
      <c r="L3242">
        <v>47</v>
      </c>
      <c r="M3242" t="b">
        <v>1</v>
      </c>
      <c r="N3242" t="s">
        <v>8269</v>
      </c>
      <c r="O3242">
        <f t="shared" si="250"/>
        <v>104</v>
      </c>
      <c r="P3242">
        <f t="shared" si="251"/>
        <v>177.62</v>
      </c>
      <c r="Q3242" s="10" t="s">
        <v>8315</v>
      </c>
      <c r="R3242" t="s">
        <v>8316</v>
      </c>
      <c r="S3242" s="15">
        <f t="shared" si="252"/>
        <v>42549.665717592594</v>
      </c>
      <c r="T3242" s="15">
        <f t="shared" si="253"/>
        <v>42579.665717592594</v>
      </c>
      <c r="U3242">
        <f t="shared" si="254"/>
        <v>2016</v>
      </c>
    </row>
    <row r="3243" spans="1:21" ht="48" x14ac:dyDescent="0.2">
      <c r="A3243">
        <v>3340</v>
      </c>
      <c r="B3243" s="3" t="s">
        <v>3340</v>
      </c>
      <c r="C3243" s="3" t="s">
        <v>7450</v>
      </c>
      <c r="D3243" s="6">
        <v>3000</v>
      </c>
      <c r="E3243" s="8">
        <v>4145</v>
      </c>
      <c r="F3243" t="s">
        <v>8218</v>
      </c>
      <c r="G3243" t="s">
        <v>8223</v>
      </c>
      <c r="H3243" t="s">
        <v>8245</v>
      </c>
      <c r="I3243">
        <v>1481066554</v>
      </c>
      <c r="J3243">
        <v>1478906554</v>
      </c>
      <c r="K3243" t="b">
        <v>0</v>
      </c>
      <c r="L3243">
        <v>38</v>
      </c>
      <c r="M3243" t="b">
        <v>1</v>
      </c>
      <c r="N3243" t="s">
        <v>8269</v>
      </c>
      <c r="O3243">
        <f t="shared" si="250"/>
        <v>138</v>
      </c>
      <c r="P3243">
        <f t="shared" si="251"/>
        <v>109.08</v>
      </c>
      <c r="Q3243" s="10" t="s">
        <v>8315</v>
      </c>
      <c r="R3243" t="s">
        <v>8316</v>
      </c>
      <c r="S3243" s="15">
        <f t="shared" si="252"/>
        <v>42685.974004629628</v>
      </c>
      <c r="T3243" s="15">
        <f t="shared" si="253"/>
        <v>42710.974004629628</v>
      </c>
      <c r="U3243">
        <f t="shared" si="254"/>
        <v>2016</v>
      </c>
    </row>
    <row r="3244" spans="1:21" ht="48" x14ac:dyDescent="0.2">
      <c r="A3244">
        <v>3341</v>
      </c>
      <c r="B3244" s="3" t="s">
        <v>3341</v>
      </c>
      <c r="C3244" s="3" t="s">
        <v>7451</v>
      </c>
      <c r="D3244" s="6">
        <v>3350</v>
      </c>
      <c r="E3244" s="8">
        <v>3350</v>
      </c>
      <c r="F3244" t="s">
        <v>8218</v>
      </c>
      <c r="G3244" t="s">
        <v>8224</v>
      </c>
      <c r="H3244" t="s">
        <v>8246</v>
      </c>
      <c r="I3244">
        <v>1465750800</v>
      </c>
      <c r="J3244">
        <v>1463771421</v>
      </c>
      <c r="K3244" t="b">
        <v>0</v>
      </c>
      <c r="L3244">
        <v>28</v>
      </c>
      <c r="M3244" t="b">
        <v>1</v>
      </c>
      <c r="N3244" t="s">
        <v>8269</v>
      </c>
      <c r="O3244">
        <f t="shared" si="250"/>
        <v>100</v>
      </c>
      <c r="P3244">
        <f t="shared" si="251"/>
        <v>119.64</v>
      </c>
      <c r="Q3244" s="10" t="s">
        <v>8315</v>
      </c>
      <c r="R3244" t="s">
        <v>8316</v>
      </c>
      <c r="S3244" s="15">
        <f t="shared" si="252"/>
        <v>42510.798854166671</v>
      </c>
      <c r="T3244" s="15">
        <f t="shared" si="253"/>
        <v>42533.708333333328</v>
      </c>
      <c r="U3244">
        <f t="shared" si="254"/>
        <v>2016</v>
      </c>
    </row>
    <row r="3245" spans="1:21" ht="32" x14ac:dyDescent="0.2">
      <c r="A3245">
        <v>3342</v>
      </c>
      <c r="B3245" s="3" t="s">
        <v>3342</v>
      </c>
      <c r="C3245" s="3" t="s">
        <v>7452</v>
      </c>
      <c r="D3245" s="6">
        <v>6000</v>
      </c>
      <c r="E3245" s="8">
        <v>6100</v>
      </c>
      <c r="F3245" t="s">
        <v>8218</v>
      </c>
      <c r="G3245" t="s">
        <v>8223</v>
      </c>
      <c r="H3245" t="s">
        <v>8245</v>
      </c>
      <c r="I3245">
        <v>1427864340</v>
      </c>
      <c r="J3245">
        <v>1425020810</v>
      </c>
      <c r="K3245" t="b">
        <v>0</v>
      </c>
      <c r="L3245">
        <v>78</v>
      </c>
      <c r="M3245" t="b">
        <v>1</v>
      </c>
      <c r="N3245" t="s">
        <v>8269</v>
      </c>
      <c r="O3245">
        <f t="shared" si="250"/>
        <v>102</v>
      </c>
      <c r="P3245">
        <f t="shared" si="251"/>
        <v>78.209999999999994</v>
      </c>
      <c r="Q3245" s="10" t="s">
        <v>8315</v>
      </c>
      <c r="R3245" t="s">
        <v>8316</v>
      </c>
      <c r="S3245" s="15">
        <f t="shared" si="252"/>
        <v>42062.296412037031</v>
      </c>
      <c r="T3245" s="15">
        <f t="shared" si="253"/>
        <v>42095.207638888889</v>
      </c>
      <c r="U3245">
        <f t="shared" si="254"/>
        <v>2015</v>
      </c>
    </row>
    <row r="3246" spans="1:21" ht="48" x14ac:dyDescent="0.2">
      <c r="A3246">
        <v>3343</v>
      </c>
      <c r="B3246" s="3" t="s">
        <v>3343</v>
      </c>
      <c r="C3246" s="3" t="s">
        <v>7453</v>
      </c>
      <c r="D3246" s="6">
        <v>700</v>
      </c>
      <c r="E3246" s="8">
        <v>1200</v>
      </c>
      <c r="F3246" t="s">
        <v>8218</v>
      </c>
      <c r="G3246" t="s">
        <v>8224</v>
      </c>
      <c r="H3246" t="s">
        <v>8246</v>
      </c>
      <c r="I3246">
        <v>1460553480</v>
      </c>
      <c r="J3246">
        <v>1458770384</v>
      </c>
      <c r="K3246" t="b">
        <v>0</v>
      </c>
      <c r="L3246">
        <v>23</v>
      </c>
      <c r="M3246" t="b">
        <v>1</v>
      </c>
      <c r="N3246" t="s">
        <v>8269</v>
      </c>
      <c r="O3246">
        <f t="shared" si="250"/>
        <v>171</v>
      </c>
      <c r="P3246">
        <f t="shared" si="251"/>
        <v>52.17</v>
      </c>
      <c r="Q3246" s="10" t="s">
        <v>8315</v>
      </c>
      <c r="R3246" t="s">
        <v>8316</v>
      </c>
      <c r="S3246" s="15">
        <f t="shared" si="252"/>
        <v>42452.916481481487</v>
      </c>
      <c r="T3246" s="15">
        <f t="shared" si="253"/>
        <v>42473.554166666669</v>
      </c>
      <c r="U3246">
        <f t="shared" si="254"/>
        <v>2016</v>
      </c>
    </row>
    <row r="3247" spans="1:21" ht="48" x14ac:dyDescent="0.2">
      <c r="A3247">
        <v>3344</v>
      </c>
      <c r="B3247" s="3" t="s">
        <v>3344</v>
      </c>
      <c r="C3247" s="3" t="s">
        <v>7454</v>
      </c>
      <c r="D3247" s="6">
        <v>4500</v>
      </c>
      <c r="E3247" s="8">
        <v>4565</v>
      </c>
      <c r="F3247" t="s">
        <v>8218</v>
      </c>
      <c r="G3247" t="s">
        <v>8223</v>
      </c>
      <c r="H3247" t="s">
        <v>8245</v>
      </c>
      <c r="I3247">
        <v>1409374093</v>
      </c>
      <c r="J3247">
        <v>1406782093</v>
      </c>
      <c r="K3247" t="b">
        <v>0</v>
      </c>
      <c r="L3247">
        <v>40</v>
      </c>
      <c r="M3247" t="b">
        <v>1</v>
      </c>
      <c r="N3247" t="s">
        <v>8269</v>
      </c>
      <c r="O3247">
        <f t="shared" si="250"/>
        <v>101</v>
      </c>
      <c r="P3247">
        <f t="shared" si="251"/>
        <v>114.13</v>
      </c>
      <c r="Q3247" s="10" t="s">
        <v>8315</v>
      </c>
      <c r="R3247" t="s">
        <v>8316</v>
      </c>
      <c r="S3247" s="15">
        <f t="shared" si="252"/>
        <v>41851.200150462959</v>
      </c>
      <c r="T3247" s="15">
        <f t="shared" si="253"/>
        <v>41881.200150462959</v>
      </c>
      <c r="U3247">
        <f t="shared" si="254"/>
        <v>2014</v>
      </c>
    </row>
    <row r="3248" spans="1:21" ht="48" x14ac:dyDescent="0.2">
      <c r="A3248">
        <v>3345</v>
      </c>
      <c r="B3248" s="3" t="s">
        <v>3345</v>
      </c>
      <c r="C3248" s="3" t="s">
        <v>7455</v>
      </c>
      <c r="D3248" s="6">
        <v>500</v>
      </c>
      <c r="E3248" s="8">
        <v>650</v>
      </c>
      <c r="F3248" t="s">
        <v>8218</v>
      </c>
      <c r="G3248" t="s">
        <v>8223</v>
      </c>
      <c r="H3248" t="s">
        <v>8245</v>
      </c>
      <c r="I3248">
        <v>1429317420</v>
      </c>
      <c r="J3248">
        <v>1424226768</v>
      </c>
      <c r="K3248" t="b">
        <v>0</v>
      </c>
      <c r="L3248">
        <v>13</v>
      </c>
      <c r="M3248" t="b">
        <v>1</v>
      </c>
      <c r="N3248" t="s">
        <v>8269</v>
      </c>
      <c r="O3248">
        <f t="shared" si="250"/>
        <v>130</v>
      </c>
      <c r="P3248">
        <f t="shared" si="251"/>
        <v>50</v>
      </c>
      <c r="Q3248" s="10" t="s">
        <v>8315</v>
      </c>
      <c r="R3248" t="s">
        <v>8316</v>
      </c>
      <c r="S3248" s="15">
        <f t="shared" si="252"/>
        <v>42053.106111111112</v>
      </c>
      <c r="T3248" s="15">
        <f t="shared" si="253"/>
        <v>42112.025694444441</v>
      </c>
      <c r="U3248">
        <f t="shared" si="254"/>
        <v>2015</v>
      </c>
    </row>
    <row r="3249" spans="1:21" ht="48" x14ac:dyDescent="0.2">
      <c r="A3249">
        <v>3346</v>
      </c>
      <c r="B3249" s="3" t="s">
        <v>3346</v>
      </c>
      <c r="C3249" s="3" t="s">
        <v>7456</v>
      </c>
      <c r="D3249" s="6">
        <v>1500</v>
      </c>
      <c r="E3249" s="8">
        <v>1650</v>
      </c>
      <c r="F3249" t="s">
        <v>8218</v>
      </c>
      <c r="G3249" t="s">
        <v>8223</v>
      </c>
      <c r="H3249" t="s">
        <v>8245</v>
      </c>
      <c r="I3249">
        <v>1424910910</v>
      </c>
      <c r="J3249">
        <v>1424306110</v>
      </c>
      <c r="K3249" t="b">
        <v>0</v>
      </c>
      <c r="L3249">
        <v>18</v>
      </c>
      <c r="M3249" t="b">
        <v>1</v>
      </c>
      <c r="N3249" t="s">
        <v>8269</v>
      </c>
      <c r="O3249">
        <f t="shared" si="250"/>
        <v>110</v>
      </c>
      <c r="P3249">
        <f t="shared" si="251"/>
        <v>91.67</v>
      </c>
      <c r="Q3249" s="10" t="s">
        <v>8315</v>
      </c>
      <c r="R3249" t="s">
        <v>8316</v>
      </c>
      <c r="S3249" s="15">
        <f t="shared" si="252"/>
        <v>42054.024421296301</v>
      </c>
      <c r="T3249" s="15">
        <f t="shared" si="253"/>
        <v>42061.024421296301</v>
      </c>
      <c r="U3249">
        <f t="shared" si="254"/>
        <v>2015</v>
      </c>
    </row>
    <row r="3250" spans="1:21" ht="48" x14ac:dyDescent="0.2">
      <c r="A3250">
        <v>3347</v>
      </c>
      <c r="B3250" s="3" t="s">
        <v>3347</v>
      </c>
      <c r="C3250" s="3" t="s">
        <v>7457</v>
      </c>
      <c r="D3250" s="6">
        <v>2000</v>
      </c>
      <c r="E3250" s="8">
        <v>2389</v>
      </c>
      <c r="F3250" t="s">
        <v>8218</v>
      </c>
      <c r="G3250" t="s">
        <v>8224</v>
      </c>
      <c r="H3250" t="s">
        <v>8246</v>
      </c>
      <c r="I3250">
        <v>1462741200</v>
      </c>
      <c r="J3250">
        <v>1461503654</v>
      </c>
      <c r="K3250" t="b">
        <v>0</v>
      </c>
      <c r="L3250">
        <v>22</v>
      </c>
      <c r="M3250" t="b">
        <v>1</v>
      </c>
      <c r="N3250" t="s">
        <v>8269</v>
      </c>
      <c r="O3250">
        <f t="shared" si="250"/>
        <v>119</v>
      </c>
      <c r="P3250">
        <f t="shared" si="251"/>
        <v>108.59</v>
      </c>
      <c r="Q3250" s="10" t="s">
        <v>8315</v>
      </c>
      <c r="R3250" t="s">
        <v>8316</v>
      </c>
      <c r="S3250" s="15">
        <f t="shared" si="252"/>
        <v>42484.551550925928</v>
      </c>
      <c r="T3250" s="15">
        <f t="shared" si="253"/>
        <v>42498.875</v>
      </c>
      <c r="U3250">
        <f t="shared" si="254"/>
        <v>2016</v>
      </c>
    </row>
    <row r="3251" spans="1:21" ht="48" x14ac:dyDescent="0.2">
      <c r="A3251">
        <v>3348</v>
      </c>
      <c r="B3251" s="3" t="s">
        <v>3266</v>
      </c>
      <c r="C3251" s="3" t="s">
        <v>7458</v>
      </c>
      <c r="D3251" s="6">
        <v>5500</v>
      </c>
      <c r="E3251" s="8">
        <v>5516</v>
      </c>
      <c r="F3251" t="s">
        <v>8218</v>
      </c>
      <c r="G3251" t="s">
        <v>8223</v>
      </c>
      <c r="H3251" t="s">
        <v>8245</v>
      </c>
      <c r="I3251">
        <v>1461988740</v>
      </c>
      <c r="J3251">
        <v>1459949080</v>
      </c>
      <c r="K3251" t="b">
        <v>0</v>
      </c>
      <c r="L3251">
        <v>79</v>
      </c>
      <c r="M3251" t="b">
        <v>1</v>
      </c>
      <c r="N3251" t="s">
        <v>8269</v>
      </c>
      <c r="O3251">
        <f t="shared" si="250"/>
        <v>100</v>
      </c>
      <c r="P3251">
        <f t="shared" si="251"/>
        <v>69.819999999999993</v>
      </c>
      <c r="Q3251" s="10" t="s">
        <v>8315</v>
      </c>
      <c r="R3251" t="s">
        <v>8316</v>
      </c>
      <c r="S3251" s="15">
        <f t="shared" si="252"/>
        <v>42466.558796296296</v>
      </c>
      <c r="T3251" s="15">
        <f t="shared" si="253"/>
        <v>42490.165972222225</v>
      </c>
      <c r="U3251">
        <f t="shared" si="254"/>
        <v>2016</v>
      </c>
    </row>
    <row r="3252" spans="1:21" ht="48" x14ac:dyDescent="0.2">
      <c r="A3252">
        <v>3349</v>
      </c>
      <c r="B3252" s="3" t="s">
        <v>3348</v>
      </c>
      <c r="C3252" s="3" t="s">
        <v>7459</v>
      </c>
      <c r="D3252" s="6">
        <v>1000</v>
      </c>
      <c r="E3252" s="8">
        <v>1534</v>
      </c>
      <c r="F3252" t="s">
        <v>8218</v>
      </c>
      <c r="G3252" t="s">
        <v>8223</v>
      </c>
      <c r="H3252" t="s">
        <v>8245</v>
      </c>
      <c r="I3252">
        <v>1465837200</v>
      </c>
      <c r="J3252">
        <v>1463971172</v>
      </c>
      <c r="K3252" t="b">
        <v>0</v>
      </c>
      <c r="L3252">
        <v>14</v>
      </c>
      <c r="M3252" t="b">
        <v>1</v>
      </c>
      <c r="N3252" t="s">
        <v>8269</v>
      </c>
      <c r="O3252">
        <f t="shared" si="250"/>
        <v>153</v>
      </c>
      <c r="P3252">
        <f t="shared" si="251"/>
        <v>109.57</v>
      </c>
      <c r="Q3252" s="10" t="s">
        <v>8315</v>
      </c>
      <c r="R3252" t="s">
        <v>8316</v>
      </c>
      <c r="S3252" s="15">
        <f t="shared" si="252"/>
        <v>42513.110787037032</v>
      </c>
      <c r="T3252" s="15">
        <f t="shared" si="253"/>
        <v>42534.708333333328</v>
      </c>
      <c r="U3252">
        <f t="shared" si="254"/>
        <v>2016</v>
      </c>
    </row>
    <row r="3253" spans="1:21" ht="48" x14ac:dyDescent="0.2">
      <c r="A3253">
        <v>3350</v>
      </c>
      <c r="B3253" s="3" t="s">
        <v>3349</v>
      </c>
      <c r="C3253" s="3" t="s">
        <v>7460</v>
      </c>
      <c r="D3253" s="6">
        <v>3500</v>
      </c>
      <c r="E3253" s="8">
        <v>3655</v>
      </c>
      <c r="F3253" t="s">
        <v>8218</v>
      </c>
      <c r="G3253" t="s">
        <v>8242</v>
      </c>
      <c r="H3253" t="s">
        <v>8248</v>
      </c>
      <c r="I3253">
        <v>1448838000</v>
      </c>
      <c r="J3253">
        <v>1445791811</v>
      </c>
      <c r="K3253" t="b">
        <v>0</v>
      </c>
      <c r="L3253">
        <v>51</v>
      </c>
      <c r="M3253" t="b">
        <v>1</v>
      </c>
      <c r="N3253" t="s">
        <v>8269</v>
      </c>
      <c r="O3253">
        <f t="shared" si="250"/>
        <v>104</v>
      </c>
      <c r="P3253">
        <f t="shared" si="251"/>
        <v>71.67</v>
      </c>
      <c r="Q3253" s="10" t="s">
        <v>8315</v>
      </c>
      <c r="R3253" t="s">
        <v>8316</v>
      </c>
      <c r="S3253" s="15">
        <f t="shared" si="252"/>
        <v>42302.701516203699</v>
      </c>
      <c r="T3253" s="15">
        <f t="shared" si="253"/>
        <v>42337.958333333328</v>
      </c>
      <c r="U3253">
        <f t="shared" si="254"/>
        <v>2015</v>
      </c>
    </row>
    <row r="3254" spans="1:21" ht="48" x14ac:dyDescent="0.2">
      <c r="A3254">
        <v>3351</v>
      </c>
      <c r="B3254" s="3" t="s">
        <v>3350</v>
      </c>
      <c r="C3254" s="3" t="s">
        <v>7461</v>
      </c>
      <c r="D3254" s="6">
        <v>5000</v>
      </c>
      <c r="E3254" s="8">
        <v>5055</v>
      </c>
      <c r="F3254" t="s">
        <v>8218</v>
      </c>
      <c r="G3254" t="s">
        <v>8224</v>
      </c>
      <c r="H3254" t="s">
        <v>8246</v>
      </c>
      <c r="I3254">
        <v>1406113200</v>
      </c>
      <c r="J3254">
        <v>1402910965</v>
      </c>
      <c r="K3254" t="b">
        <v>0</v>
      </c>
      <c r="L3254">
        <v>54</v>
      </c>
      <c r="M3254" t="b">
        <v>1</v>
      </c>
      <c r="N3254" t="s">
        <v>8269</v>
      </c>
      <c r="O3254">
        <f t="shared" si="250"/>
        <v>101</v>
      </c>
      <c r="P3254">
        <f t="shared" si="251"/>
        <v>93.61</v>
      </c>
      <c r="Q3254" s="10" t="s">
        <v>8315</v>
      </c>
      <c r="R3254" t="s">
        <v>8316</v>
      </c>
      <c r="S3254" s="15">
        <f t="shared" si="252"/>
        <v>41806.395428240743</v>
      </c>
      <c r="T3254" s="15">
        <f t="shared" si="253"/>
        <v>41843.458333333336</v>
      </c>
      <c r="U3254">
        <f t="shared" si="254"/>
        <v>2014</v>
      </c>
    </row>
    <row r="3255" spans="1:21" ht="48" x14ac:dyDescent="0.2">
      <c r="A3255">
        <v>3352</v>
      </c>
      <c r="B3255" s="3" t="s">
        <v>3351</v>
      </c>
      <c r="C3255" s="3" t="s">
        <v>7462</v>
      </c>
      <c r="D3255" s="6">
        <v>5000</v>
      </c>
      <c r="E3255" s="8">
        <v>5376</v>
      </c>
      <c r="F3255" t="s">
        <v>8218</v>
      </c>
      <c r="G3255" t="s">
        <v>8224</v>
      </c>
      <c r="H3255" t="s">
        <v>8246</v>
      </c>
      <c r="I3255">
        <v>1467414000</v>
      </c>
      <c r="J3255">
        <v>1462492178</v>
      </c>
      <c r="K3255" t="b">
        <v>0</v>
      </c>
      <c r="L3255">
        <v>70</v>
      </c>
      <c r="M3255" t="b">
        <v>1</v>
      </c>
      <c r="N3255" t="s">
        <v>8269</v>
      </c>
      <c r="O3255">
        <f t="shared" si="250"/>
        <v>108</v>
      </c>
      <c r="P3255">
        <f t="shared" si="251"/>
        <v>76.8</v>
      </c>
      <c r="Q3255" s="10" t="s">
        <v>8315</v>
      </c>
      <c r="R3255" t="s">
        <v>8316</v>
      </c>
      <c r="S3255" s="15">
        <f t="shared" si="252"/>
        <v>42495.992800925931</v>
      </c>
      <c r="T3255" s="15">
        <f t="shared" si="253"/>
        <v>42552.958333333328</v>
      </c>
      <c r="U3255">
        <f t="shared" si="254"/>
        <v>2016</v>
      </c>
    </row>
    <row r="3256" spans="1:21" ht="48" x14ac:dyDescent="0.2">
      <c r="A3256">
        <v>3353</v>
      </c>
      <c r="B3256" s="3" t="s">
        <v>3352</v>
      </c>
      <c r="C3256" s="3" t="s">
        <v>7463</v>
      </c>
      <c r="D3256" s="6">
        <v>500</v>
      </c>
      <c r="E3256" s="8">
        <v>1575</v>
      </c>
      <c r="F3256" t="s">
        <v>8218</v>
      </c>
      <c r="G3256" t="s">
        <v>8224</v>
      </c>
      <c r="H3256" t="s">
        <v>8246</v>
      </c>
      <c r="I3256">
        <v>1462230000</v>
      </c>
      <c r="J3256">
        <v>1461061350</v>
      </c>
      <c r="K3256" t="b">
        <v>0</v>
      </c>
      <c r="L3256">
        <v>44</v>
      </c>
      <c r="M3256" t="b">
        <v>1</v>
      </c>
      <c r="N3256" t="s">
        <v>8269</v>
      </c>
      <c r="O3256">
        <f t="shared" si="250"/>
        <v>315</v>
      </c>
      <c r="P3256">
        <f t="shared" si="251"/>
        <v>35.799999999999997</v>
      </c>
      <c r="Q3256" s="10" t="s">
        <v>8315</v>
      </c>
      <c r="R3256" t="s">
        <v>8316</v>
      </c>
      <c r="S3256" s="15">
        <f t="shared" si="252"/>
        <v>42479.432291666672</v>
      </c>
      <c r="T3256" s="15">
        <f t="shared" si="253"/>
        <v>42492.958333333328</v>
      </c>
      <c r="U3256">
        <f t="shared" si="254"/>
        <v>2016</v>
      </c>
    </row>
    <row r="3257" spans="1:21" ht="32" x14ac:dyDescent="0.2">
      <c r="A3257">
        <v>3354</v>
      </c>
      <c r="B3257" s="3" t="s">
        <v>3353</v>
      </c>
      <c r="C3257" s="3" t="s">
        <v>7464</v>
      </c>
      <c r="D3257" s="6">
        <v>3000</v>
      </c>
      <c r="E3257" s="8">
        <v>3058</v>
      </c>
      <c r="F3257" t="s">
        <v>8218</v>
      </c>
      <c r="G3257" t="s">
        <v>8223</v>
      </c>
      <c r="H3257" t="s">
        <v>8245</v>
      </c>
      <c r="I3257">
        <v>1446091260</v>
      </c>
      <c r="J3257">
        <v>1443029206</v>
      </c>
      <c r="K3257" t="b">
        <v>0</v>
      </c>
      <c r="L3257">
        <v>55</v>
      </c>
      <c r="M3257" t="b">
        <v>1</v>
      </c>
      <c r="N3257" t="s">
        <v>8269</v>
      </c>
      <c r="O3257">
        <f t="shared" si="250"/>
        <v>102</v>
      </c>
      <c r="P3257">
        <f t="shared" si="251"/>
        <v>55.6</v>
      </c>
      <c r="Q3257" s="10" t="s">
        <v>8315</v>
      </c>
      <c r="R3257" t="s">
        <v>8316</v>
      </c>
      <c r="S3257" s="15">
        <f t="shared" si="252"/>
        <v>42270.7269212963</v>
      </c>
      <c r="T3257" s="15">
        <f t="shared" si="253"/>
        <v>42306.167361111111</v>
      </c>
      <c r="U3257">
        <f t="shared" si="254"/>
        <v>2015</v>
      </c>
    </row>
    <row r="3258" spans="1:21" ht="48" x14ac:dyDescent="0.2">
      <c r="A3258">
        <v>3355</v>
      </c>
      <c r="B3258" s="3" t="s">
        <v>3354</v>
      </c>
      <c r="C3258" s="3" t="s">
        <v>7465</v>
      </c>
      <c r="D3258" s="6">
        <v>1750</v>
      </c>
      <c r="E3258" s="8">
        <v>2210</v>
      </c>
      <c r="F3258" t="s">
        <v>8218</v>
      </c>
      <c r="G3258" t="s">
        <v>8224</v>
      </c>
      <c r="H3258" t="s">
        <v>8246</v>
      </c>
      <c r="I3258">
        <v>1462879020</v>
      </c>
      <c r="J3258">
        <v>1461941527</v>
      </c>
      <c r="K3258" t="b">
        <v>0</v>
      </c>
      <c r="L3258">
        <v>15</v>
      </c>
      <c r="M3258" t="b">
        <v>1</v>
      </c>
      <c r="N3258" t="s">
        <v>8269</v>
      </c>
      <c r="O3258">
        <f t="shared" si="250"/>
        <v>126</v>
      </c>
      <c r="P3258">
        <f t="shared" si="251"/>
        <v>147.33000000000001</v>
      </c>
      <c r="Q3258" s="10" t="s">
        <v>8315</v>
      </c>
      <c r="R3258" t="s">
        <v>8316</v>
      </c>
      <c r="S3258" s="15">
        <f t="shared" si="252"/>
        <v>42489.619525462964</v>
      </c>
      <c r="T3258" s="15">
        <f t="shared" si="253"/>
        <v>42500.470138888893</v>
      </c>
      <c r="U3258">
        <f t="shared" si="254"/>
        <v>2016</v>
      </c>
    </row>
    <row r="3259" spans="1:21" ht="48" x14ac:dyDescent="0.2">
      <c r="A3259">
        <v>3356</v>
      </c>
      <c r="B3259" s="3" t="s">
        <v>3355</v>
      </c>
      <c r="C3259" s="3" t="s">
        <v>7466</v>
      </c>
      <c r="D3259" s="6">
        <v>1500</v>
      </c>
      <c r="E3259" s="8">
        <v>1521</v>
      </c>
      <c r="F3259" t="s">
        <v>8218</v>
      </c>
      <c r="G3259" t="s">
        <v>8224</v>
      </c>
      <c r="H3259" t="s">
        <v>8246</v>
      </c>
      <c r="I3259">
        <v>1468611272</v>
      </c>
      <c r="J3259">
        <v>1466019272</v>
      </c>
      <c r="K3259" t="b">
        <v>0</v>
      </c>
      <c r="L3259">
        <v>27</v>
      </c>
      <c r="M3259" t="b">
        <v>1</v>
      </c>
      <c r="N3259" t="s">
        <v>8269</v>
      </c>
      <c r="O3259">
        <f t="shared" si="250"/>
        <v>101</v>
      </c>
      <c r="P3259">
        <f t="shared" si="251"/>
        <v>56.33</v>
      </c>
      <c r="Q3259" s="10" t="s">
        <v>8315</v>
      </c>
      <c r="R3259" t="s">
        <v>8316</v>
      </c>
      <c r="S3259" s="15">
        <f t="shared" si="252"/>
        <v>42536.815648148149</v>
      </c>
      <c r="T3259" s="15">
        <f t="shared" si="253"/>
        <v>42566.815648148149</v>
      </c>
      <c r="U3259">
        <f t="shared" si="254"/>
        <v>2016</v>
      </c>
    </row>
    <row r="3260" spans="1:21" ht="48" x14ac:dyDescent="0.2">
      <c r="A3260">
        <v>3357</v>
      </c>
      <c r="B3260" s="3" t="s">
        <v>3356</v>
      </c>
      <c r="C3260" s="3" t="s">
        <v>7467</v>
      </c>
      <c r="D3260" s="6">
        <v>2000</v>
      </c>
      <c r="E3260" s="8">
        <v>2020</v>
      </c>
      <c r="F3260" t="s">
        <v>8218</v>
      </c>
      <c r="G3260" t="s">
        <v>8224</v>
      </c>
      <c r="H3260" t="s">
        <v>8246</v>
      </c>
      <c r="I3260">
        <v>1406887310</v>
      </c>
      <c r="J3260">
        <v>1404295310</v>
      </c>
      <c r="K3260" t="b">
        <v>0</v>
      </c>
      <c r="L3260">
        <v>21</v>
      </c>
      <c r="M3260" t="b">
        <v>1</v>
      </c>
      <c r="N3260" t="s">
        <v>8269</v>
      </c>
      <c r="O3260">
        <f t="shared" si="250"/>
        <v>101</v>
      </c>
      <c r="P3260">
        <f t="shared" si="251"/>
        <v>96.19</v>
      </c>
      <c r="Q3260" s="10" t="s">
        <v>8315</v>
      </c>
      <c r="R3260" t="s">
        <v>8316</v>
      </c>
      <c r="S3260" s="15">
        <f t="shared" si="252"/>
        <v>41822.417939814812</v>
      </c>
      <c r="T3260" s="15">
        <f t="shared" si="253"/>
        <v>41852.417939814812</v>
      </c>
      <c r="U3260">
        <f t="shared" si="254"/>
        <v>2014</v>
      </c>
    </row>
    <row r="3261" spans="1:21" ht="48" x14ac:dyDescent="0.2">
      <c r="A3261">
        <v>3358</v>
      </c>
      <c r="B3261" s="3" t="s">
        <v>3357</v>
      </c>
      <c r="C3261" s="3" t="s">
        <v>7468</v>
      </c>
      <c r="D3261" s="6">
        <v>10000</v>
      </c>
      <c r="E3261" s="8">
        <v>10299</v>
      </c>
      <c r="F3261" t="s">
        <v>8218</v>
      </c>
      <c r="G3261" t="s">
        <v>8223</v>
      </c>
      <c r="H3261" t="s">
        <v>8245</v>
      </c>
      <c r="I3261">
        <v>1416385679</v>
      </c>
      <c r="J3261">
        <v>1413790079</v>
      </c>
      <c r="K3261" t="b">
        <v>0</v>
      </c>
      <c r="L3261">
        <v>162</v>
      </c>
      <c r="M3261" t="b">
        <v>1</v>
      </c>
      <c r="N3261" t="s">
        <v>8269</v>
      </c>
      <c r="O3261">
        <f t="shared" si="250"/>
        <v>103</v>
      </c>
      <c r="P3261">
        <f t="shared" si="251"/>
        <v>63.57</v>
      </c>
      <c r="Q3261" s="10" t="s">
        <v>8315</v>
      </c>
      <c r="R3261" t="s">
        <v>8316</v>
      </c>
      <c r="S3261" s="15">
        <f t="shared" si="252"/>
        <v>41932.311099537037</v>
      </c>
      <c r="T3261" s="15">
        <f t="shared" si="253"/>
        <v>41962.352766203709</v>
      </c>
      <c r="U3261">
        <f t="shared" si="254"/>
        <v>2014</v>
      </c>
    </row>
    <row r="3262" spans="1:21" ht="32" x14ac:dyDescent="0.2">
      <c r="A3262">
        <v>3359</v>
      </c>
      <c r="B3262" s="3" t="s">
        <v>3358</v>
      </c>
      <c r="C3262" s="3" t="s">
        <v>7469</v>
      </c>
      <c r="D3262" s="6">
        <v>4000</v>
      </c>
      <c r="E3262" s="8">
        <v>4250</v>
      </c>
      <c r="F3262" t="s">
        <v>8218</v>
      </c>
      <c r="G3262" t="s">
        <v>8223</v>
      </c>
      <c r="H3262" t="s">
        <v>8245</v>
      </c>
      <c r="I3262">
        <v>1487985734</v>
      </c>
      <c r="J3262">
        <v>1484097734</v>
      </c>
      <c r="K3262" t="b">
        <v>0</v>
      </c>
      <c r="L3262">
        <v>23</v>
      </c>
      <c r="M3262" t="b">
        <v>1</v>
      </c>
      <c r="N3262" t="s">
        <v>8269</v>
      </c>
      <c r="O3262">
        <f t="shared" si="250"/>
        <v>106</v>
      </c>
      <c r="P3262">
        <f t="shared" si="251"/>
        <v>184.78</v>
      </c>
      <c r="Q3262" s="10" t="s">
        <v>8315</v>
      </c>
      <c r="R3262" t="s">
        <v>8316</v>
      </c>
      <c r="S3262" s="15">
        <f t="shared" si="252"/>
        <v>42746.057106481487</v>
      </c>
      <c r="T3262" s="15">
        <f t="shared" si="253"/>
        <v>42791.057106481487</v>
      </c>
      <c r="U3262">
        <f t="shared" si="254"/>
        <v>2017</v>
      </c>
    </row>
    <row r="3263" spans="1:21" ht="32" x14ac:dyDescent="0.2">
      <c r="A3263">
        <v>3360</v>
      </c>
      <c r="B3263" s="3" t="s">
        <v>3359</v>
      </c>
      <c r="C3263" s="3" t="s">
        <v>7470</v>
      </c>
      <c r="D3263" s="6">
        <v>9000</v>
      </c>
      <c r="E3263" s="8">
        <v>9124</v>
      </c>
      <c r="F3263" t="s">
        <v>8218</v>
      </c>
      <c r="G3263" t="s">
        <v>8243</v>
      </c>
      <c r="H3263" t="s">
        <v>8257</v>
      </c>
      <c r="I3263">
        <v>1481731140</v>
      </c>
      <c r="J3263">
        <v>1479866343</v>
      </c>
      <c r="K3263" t="b">
        <v>0</v>
      </c>
      <c r="L3263">
        <v>72</v>
      </c>
      <c r="M3263" t="b">
        <v>1</v>
      </c>
      <c r="N3263" t="s">
        <v>8269</v>
      </c>
      <c r="O3263">
        <f t="shared" si="250"/>
        <v>101</v>
      </c>
      <c r="P3263">
        <f t="shared" si="251"/>
        <v>126.72</v>
      </c>
      <c r="Q3263" s="10" t="s">
        <v>8315</v>
      </c>
      <c r="R3263" t="s">
        <v>8316</v>
      </c>
      <c r="S3263" s="15">
        <f t="shared" si="252"/>
        <v>42697.082673611112</v>
      </c>
      <c r="T3263" s="15">
        <f t="shared" si="253"/>
        <v>42718.665972222225</v>
      </c>
      <c r="U3263">
        <f t="shared" si="254"/>
        <v>2016</v>
      </c>
    </row>
    <row r="3264" spans="1:21" ht="48" x14ac:dyDescent="0.2">
      <c r="A3264">
        <v>3361</v>
      </c>
      <c r="B3264" s="3" t="s">
        <v>3360</v>
      </c>
      <c r="C3264" s="3" t="s">
        <v>7471</v>
      </c>
      <c r="D3264" s="6">
        <v>5000</v>
      </c>
      <c r="E3264" s="8">
        <v>5673</v>
      </c>
      <c r="F3264" t="s">
        <v>8218</v>
      </c>
      <c r="G3264" t="s">
        <v>8223</v>
      </c>
      <c r="H3264" t="s">
        <v>8245</v>
      </c>
      <c r="I3264">
        <v>1409587140</v>
      </c>
      <c r="J3264">
        <v>1408062990</v>
      </c>
      <c r="K3264" t="b">
        <v>0</v>
      </c>
      <c r="L3264">
        <v>68</v>
      </c>
      <c r="M3264" t="b">
        <v>1</v>
      </c>
      <c r="N3264" t="s">
        <v>8269</v>
      </c>
      <c r="O3264">
        <f t="shared" si="250"/>
        <v>113</v>
      </c>
      <c r="P3264">
        <f t="shared" si="251"/>
        <v>83.43</v>
      </c>
      <c r="Q3264" s="10" t="s">
        <v>8315</v>
      </c>
      <c r="R3264" t="s">
        <v>8316</v>
      </c>
      <c r="S3264" s="15">
        <f t="shared" si="252"/>
        <v>41866.025347222225</v>
      </c>
      <c r="T3264" s="15">
        <f t="shared" si="253"/>
        <v>41883.665972222225</v>
      </c>
      <c r="U3264">
        <f t="shared" si="254"/>
        <v>2014</v>
      </c>
    </row>
    <row r="3265" spans="1:21" ht="48" x14ac:dyDescent="0.2">
      <c r="A3265">
        <v>3362</v>
      </c>
      <c r="B3265" s="3" t="s">
        <v>3361</v>
      </c>
      <c r="C3265" s="3" t="s">
        <v>7472</v>
      </c>
      <c r="D3265" s="6">
        <v>500</v>
      </c>
      <c r="E3265" s="8">
        <v>1090</v>
      </c>
      <c r="F3265" t="s">
        <v>8218</v>
      </c>
      <c r="G3265" t="s">
        <v>8223</v>
      </c>
      <c r="H3265" t="s">
        <v>8245</v>
      </c>
      <c r="I3265">
        <v>1425704100</v>
      </c>
      <c r="J3265">
        <v>1424484717</v>
      </c>
      <c r="K3265" t="b">
        <v>0</v>
      </c>
      <c r="L3265">
        <v>20</v>
      </c>
      <c r="M3265" t="b">
        <v>1</v>
      </c>
      <c r="N3265" t="s">
        <v>8269</v>
      </c>
      <c r="O3265">
        <f t="shared" si="250"/>
        <v>218</v>
      </c>
      <c r="P3265">
        <f t="shared" si="251"/>
        <v>54.5</v>
      </c>
      <c r="Q3265" s="10" t="s">
        <v>8315</v>
      </c>
      <c r="R3265" t="s">
        <v>8316</v>
      </c>
      <c r="S3265" s="15">
        <f t="shared" si="252"/>
        <v>42056.091631944444</v>
      </c>
      <c r="T3265" s="15">
        <f t="shared" si="253"/>
        <v>42070.204861111109</v>
      </c>
      <c r="U3265">
        <f t="shared" si="254"/>
        <v>2015</v>
      </c>
    </row>
    <row r="3266" spans="1:21" ht="48" x14ac:dyDescent="0.2">
      <c r="A3266">
        <v>3363</v>
      </c>
      <c r="B3266" s="3" t="s">
        <v>3362</v>
      </c>
      <c r="C3266" s="3" t="s">
        <v>7473</v>
      </c>
      <c r="D3266" s="6">
        <v>7750</v>
      </c>
      <c r="E3266" s="8">
        <v>7860</v>
      </c>
      <c r="F3266" t="s">
        <v>8218</v>
      </c>
      <c r="G3266" t="s">
        <v>8223</v>
      </c>
      <c r="H3266" t="s">
        <v>8245</v>
      </c>
      <c r="I3266">
        <v>1408464000</v>
      </c>
      <c r="J3266">
        <v>1406831445</v>
      </c>
      <c r="K3266" t="b">
        <v>0</v>
      </c>
      <c r="L3266">
        <v>26</v>
      </c>
      <c r="M3266" t="b">
        <v>1</v>
      </c>
      <c r="N3266" t="s">
        <v>8269</v>
      </c>
      <c r="O3266">
        <f t="shared" ref="O3266:O3329" si="255">ROUND(E3266/D3266*100,0)</f>
        <v>101</v>
      </c>
      <c r="P3266">
        <f t="shared" ref="P3266:P3329" si="256">IFERROR(ROUND(E3266/L3266,2),0)</f>
        <v>302.31</v>
      </c>
      <c r="Q3266" s="10" t="s">
        <v>8315</v>
      </c>
      <c r="R3266" t="s">
        <v>8316</v>
      </c>
      <c r="S3266" s="15">
        <f t="shared" ref="S3266:S3329" si="257">(((J3266/60)/60)/24)+DATE(1970,1,1)</f>
        <v>41851.771354166667</v>
      </c>
      <c r="T3266" s="15">
        <f t="shared" ref="T3266:T3329" si="258">(((I3266/60)/60)/24)+DATE(1970,1,1)</f>
        <v>41870.666666666664</v>
      </c>
      <c r="U3266">
        <f t="shared" ref="U3266:U3329" si="259">YEAR(S3266)</f>
        <v>2014</v>
      </c>
    </row>
    <row r="3267" spans="1:21" ht="48" x14ac:dyDescent="0.2">
      <c r="A3267">
        <v>3364</v>
      </c>
      <c r="B3267" s="3" t="s">
        <v>3363</v>
      </c>
      <c r="C3267" s="3" t="s">
        <v>7474</v>
      </c>
      <c r="D3267" s="6">
        <v>3000</v>
      </c>
      <c r="E3267" s="8">
        <v>3178</v>
      </c>
      <c r="F3267" t="s">
        <v>8218</v>
      </c>
      <c r="G3267" t="s">
        <v>8224</v>
      </c>
      <c r="H3267" t="s">
        <v>8246</v>
      </c>
      <c r="I3267">
        <v>1458075600</v>
      </c>
      <c r="J3267">
        <v>1456183649</v>
      </c>
      <c r="K3267" t="b">
        <v>0</v>
      </c>
      <c r="L3267">
        <v>72</v>
      </c>
      <c r="M3267" t="b">
        <v>1</v>
      </c>
      <c r="N3267" t="s">
        <v>8269</v>
      </c>
      <c r="O3267">
        <f t="shared" si="255"/>
        <v>106</v>
      </c>
      <c r="P3267">
        <f t="shared" si="256"/>
        <v>44.14</v>
      </c>
      <c r="Q3267" s="10" t="s">
        <v>8315</v>
      </c>
      <c r="R3267" t="s">
        <v>8316</v>
      </c>
      <c r="S3267" s="15">
        <f t="shared" si="257"/>
        <v>42422.977418981478</v>
      </c>
      <c r="T3267" s="15">
        <f t="shared" si="258"/>
        <v>42444.875</v>
      </c>
      <c r="U3267">
        <f t="shared" si="259"/>
        <v>2016</v>
      </c>
    </row>
    <row r="3268" spans="1:21" ht="48" x14ac:dyDescent="0.2">
      <c r="A3268">
        <v>3365</v>
      </c>
      <c r="B3268" s="3" t="s">
        <v>3364</v>
      </c>
      <c r="C3268" s="3" t="s">
        <v>7475</v>
      </c>
      <c r="D3268" s="6">
        <v>2500</v>
      </c>
      <c r="E3268" s="8">
        <v>2600</v>
      </c>
      <c r="F3268" t="s">
        <v>8218</v>
      </c>
      <c r="G3268" t="s">
        <v>8223</v>
      </c>
      <c r="H3268" t="s">
        <v>8245</v>
      </c>
      <c r="I3268">
        <v>1449973592</v>
      </c>
      <c r="J3268">
        <v>1447381592</v>
      </c>
      <c r="K3268" t="b">
        <v>0</v>
      </c>
      <c r="L3268">
        <v>3</v>
      </c>
      <c r="M3268" t="b">
        <v>1</v>
      </c>
      <c r="N3268" t="s">
        <v>8269</v>
      </c>
      <c r="O3268">
        <f t="shared" si="255"/>
        <v>104</v>
      </c>
      <c r="P3268">
        <f t="shared" si="256"/>
        <v>866.67</v>
      </c>
      <c r="Q3268" s="10" t="s">
        <v>8315</v>
      </c>
      <c r="R3268" t="s">
        <v>8316</v>
      </c>
      <c r="S3268" s="15">
        <f t="shared" si="257"/>
        <v>42321.101759259262</v>
      </c>
      <c r="T3268" s="15">
        <f t="shared" si="258"/>
        <v>42351.101759259262</v>
      </c>
      <c r="U3268">
        <f t="shared" si="259"/>
        <v>2015</v>
      </c>
    </row>
    <row r="3269" spans="1:21" ht="48" x14ac:dyDescent="0.2">
      <c r="A3269">
        <v>3366</v>
      </c>
      <c r="B3269" s="3" t="s">
        <v>3365</v>
      </c>
      <c r="C3269" s="3" t="s">
        <v>7476</v>
      </c>
      <c r="D3269" s="6">
        <v>500</v>
      </c>
      <c r="E3269" s="8">
        <v>1105</v>
      </c>
      <c r="F3269" t="s">
        <v>8218</v>
      </c>
      <c r="G3269" t="s">
        <v>8223</v>
      </c>
      <c r="H3269" t="s">
        <v>8245</v>
      </c>
      <c r="I3269">
        <v>1431481037</v>
      </c>
      <c r="J3269">
        <v>1428889037</v>
      </c>
      <c r="K3269" t="b">
        <v>0</v>
      </c>
      <c r="L3269">
        <v>18</v>
      </c>
      <c r="M3269" t="b">
        <v>1</v>
      </c>
      <c r="N3269" t="s">
        <v>8269</v>
      </c>
      <c r="O3269">
        <f t="shared" si="255"/>
        <v>221</v>
      </c>
      <c r="P3269">
        <f t="shared" si="256"/>
        <v>61.39</v>
      </c>
      <c r="Q3269" s="10" t="s">
        <v>8315</v>
      </c>
      <c r="R3269" t="s">
        <v>8316</v>
      </c>
      <c r="S3269" s="15">
        <f t="shared" si="257"/>
        <v>42107.067557870367</v>
      </c>
      <c r="T3269" s="15">
        <f t="shared" si="258"/>
        <v>42137.067557870367</v>
      </c>
      <c r="U3269">
        <f t="shared" si="259"/>
        <v>2015</v>
      </c>
    </row>
    <row r="3270" spans="1:21" ht="48" x14ac:dyDescent="0.2">
      <c r="A3270">
        <v>3367</v>
      </c>
      <c r="B3270" s="3" t="s">
        <v>3366</v>
      </c>
      <c r="C3270" s="3" t="s">
        <v>7477</v>
      </c>
      <c r="D3270" s="6">
        <v>750</v>
      </c>
      <c r="E3270" s="8">
        <v>890</v>
      </c>
      <c r="F3270" t="s">
        <v>8218</v>
      </c>
      <c r="G3270" t="s">
        <v>8224</v>
      </c>
      <c r="H3270" t="s">
        <v>8246</v>
      </c>
      <c r="I3270">
        <v>1438467894</v>
      </c>
      <c r="J3270">
        <v>1436307894</v>
      </c>
      <c r="K3270" t="b">
        <v>0</v>
      </c>
      <c r="L3270">
        <v>30</v>
      </c>
      <c r="M3270" t="b">
        <v>1</v>
      </c>
      <c r="N3270" t="s">
        <v>8269</v>
      </c>
      <c r="O3270">
        <f t="shared" si="255"/>
        <v>119</v>
      </c>
      <c r="P3270">
        <f t="shared" si="256"/>
        <v>29.67</v>
      </c>
      <c r="Q3270" s="10" t="s">
        <v>8315</v>
      </c>
      <c r="R3270" t="s">
        <v>8316</v>
      </c>
      <c r="S3270" s="15">
        <f t="shared" si="257"/>
        <v>42192.933958333335</v>
      </c>
      <c r="T3270" s="15">
        <f t="shared" si="258"/>
        <v>42217.933958333335</v>
      </c>
      <c r="U3270">
        <f t="shared" si="259"/>
        <v>2015</v>
      </c>
    </row>
    <row r="3271" spans="1:21" ht="48" x14ac:dyDescent="0.2">
      <c r="A3271">
        <v>3368</v>
      </c>
      <c r="B3271" s="3" t="s">
        <v>3367</v>
      </c>
      <c r="C3271" s="3" t="s">
        <v>7478</v>
      </c>
      <c r="D3271" s="6">
        <v>1000</v>
      </c>
      <c r="E3271" s="8">
        <v>1046</v>
      </c>
      <c r="F3271" t="s">
        <v>8218</v>
      </c>
      <c r="G3271" t="s">
        <v>8223</v>
      </c>
      <c r="H3271" t="s">
        <v>8245</v>
      </c>
      <c r="I3271">
        <v>1420088400</v>
      </c>
      <c r="J3271">
        <v>1416977259</v>
      </c>
      <c r="K3271" t="b">
        <v>0</v>
      </c>
      <c r="L3271">
        <v>23</v>
      </c>
      <c r="M3271" t="b">
        <v>1</v>
      </c>
      <c r="N3271" t="s">
        <v>8269</v>
      </c>
      <c r="O3271">
        <f t="shared" si="255"/>
        <v>105</v>
      </c>
      <c r="P3271">
        <f t="shared" si="256"/>
        <v>45.48</v>
      </c>
      <c r="Q3271" s="10" t="s">
        <v>8315</v>
      </c>
      <c r="R3271" t="s">
        <v>8316</v>
      </c>
      <c r="S3271" s="15">
        <f t="shared" si="257"/>
        <v>41969.199756944443</v>
      </c>
      <c r="T3271" s="15">
        <f t="shared" si="258"/>
        <v>42005.208333333328</v>
      </c>
      <c r="U3271">
        <f t="shared" si="259"/>
        <v>2014</v>
      </c>
    </row>
    <row r="3272" spans="1:21" ht="48" x14ac:dyDescent="0.2">
      <c r="A3272">
        <v>3369</v>
      </c>
      <c r="B3272" s="3" t="s">
        <v>3368</v>
      </c>
      <c r="C3272" s="3" t="s">
        <v>7479</v>
      </c>
      <c r="D3272" s="6">
        <v>5000</v>
      </c>
      <c r="E3272" s="8">
        <v>5195</v>
      </c>
      <c r="F3272" t="s">
        <v>8218</v>
      </c>
      <c r="G3272" t="s">
        <v>8240</v>
      </c>
      <c r="H3272" t="s">
        <v>8248</v>
      </c>
      <c r="I3272">
        <v>1484441980</v>
      </c>
      <c r="J3272">
        <v>1479257980</v>
      </c>
      <c r="K3272" t="b">
        <v>0</v>
      </c>
      <c r="L3272">
        <v>54</v>
      </c>
      <c r="M3272" t="b">
        <v>1</v>
      </c>
      <c r="N3272" t="s">
        <v>8269</v>
      </c>
      <c r="O3272">
        <f t="shared" si="255"/>
        <v>104</v>
      </c>
      <c r="P3272">
        <f t="shared" si="256"/>
        <v>96.2</v>
      </c>
      <c r="Q3272" s="10" t="s">
        <v>8315</v>
      </c>
      <c r="R3272" t="s">
        <v>8316</v>
      </c>
      <c r="S3272" s="15">
        <f t="shared" si="257"/>
        <v>42690.041435185187</v>
      </c>
      <c r="T3272" s="15">
        <f t="shared" si="258"/>
        <v>42750.041435185187</v>
      </c>
      <c r="U3272">
        <f t="shared" si="259"/>
        <v>2016</v>
      </c>
    </row>
    <row r="3273" spans="1:21" ht="32" x14ac:dyDescent="0.2">
      <c r="A3273">
        <v>3370</v>
      </c>
      <c r="B3273" s="3" t="s">
        <v>3369</v>
      </c>
      <c r="C3273" s="3" t="s">
        <v>7480</v>
      </c>
      <c r="D3273" s="6">
        <v>1500</v>
      </c>
      <c r="E3273" s="8">
        <v>1766</v>
      </c>
      <c r="F3273" t="s">
        <v>8218</v>
      </c>
      <c r="G3273" t="s">
        <v>8223</v>
      </c>
      <c r="H3273" t="s">
        <v>8245</v>
      </c>
      <c r="I3273">
        <v>1481961600</v>
      </c>
      <c r="J3273">
        <v>1479283285</v>
      </c>
      <c r="K3273" t="b">
        <v>0</v>
      </c>
      <c r="L3273">
        <v>26</v>
      </c>
      <c r="M3273" t="b">
        <v>1</v>
      </c>
      <c r="N3273" t="s">
        <v>8269</v>
      </c>
      <c r="O3273">
        <f t="shared" si="255"/>
        <v>118</v>
      </c>
      <c r="P3273">
        <f t="shared" si="256"/>
        <v>67.92</v>
      </c>
      <c r="Q3273" s="10" t="s">
        <v>8315</v>
      </c>
      <c r="R3273" t="s">
        <v>8316</v>
      </c>
      <c r="S3273" s="15">
        <f t="shared" si="257"/>
        <v>42690.334317129629</v>
      </c>
      <c r="T3273" s="15">
        <f t="shared" si="258"/>
        <v>42721.333333333328</v>
      </c>
      <c r="U3273">
        <f t="shared" si="259"/>
        <v>2016</v>
      </c>
    </row>
    <row r="3274" spans="1:21" ht="32" x14ac:dyDescent="0.2">
      <c r="A3274">
        <v>3371</v>
      </c>
      <c r="B3274" s="3" t="s">
        <v>3370</v>
      </c>
      <c r="C3274" s="3" t="s">
        <v>7481</v>
      </c>
      <c r="D3274" s="6">
        <v>200</v>
      </c>
      <c r="E3274" s="8">
        <v>277</v>
      </c>
      <c r="F3274" t="s">
        <v>8218</v>
      </c>
      <c r="G3274" t="s">
        <v>8223</v>
      </c>
      <c r="H3274" t="s">
        <v>8245</v>
      </c>
      <c r="I3274">
        <v>1449089965</v>
      </c>
      <c r="J3274">
        <v>1446670765</v>
      </c>
      <c r="K3274" t="b">
        <v>0</v>
      </c>
      <c r="L3274">
        <v>9</v>
      </c>
      <c r="M3274" t="b">
        <v>1</v>
      </c>
      <c r="N3274" t="s">
        <v>8269</v>
      </c>
      <c r="O3274">
        <f t="shared" si="255"/>
        <v>139</v>
      </c>
      <c r="P3274">
        <f t="shared" si="256"/>
        <v>30.78</v>
      </c>
      <c r="Q3274" s="10" t="s">
        <v>8315</v>
      </c>
      <c r="R3274" t="s">
        <v>8316</v>
      </c>
      <c r="S3274" s="15">
        <f t="shared" si="257"/>
        <v>42312.874594907407</v>
      </c>
      <c r="T3274" s="15">
        <f t="shared" si="258"/>
        <v>42340.874594907407</v>
      </c>
      <c r="U3274">
        <f t="shared" si="259"/>
        <v>2015</v>
      </c>
    </row>
    <row r="3275" spans="1:21" ht="48" x14ac:dyDescent="0.2">
      <c r="A3275">
        <v>3372</v>
      </c>
      <c r="B3275" s="3" t="s">
        <v>3371</v>
      </c>
      <c r="C3275" s="3" t="s">
        <v>7482</v>
      </c>
      <c r="D3275" s="6">
        <v>1000</v>
      </c>
      <c r="E3275" s="8">
        <v>1035</v>
      </c>
      <c r="F3275" t="s">
        <v>8218</v>
      </c>
      <c r="G3275" t="s">
        <v>8223</v>
      </c>
      <c r="H3275" t="s">
        <v>8245</v>
      </c>
      <c r="I3275">
        <v>1408942740</v>
      </c>
      <c r="J3275">
        <v>1407157756</v>
      </c>
      <c r="K3275" t="b">
        <v>0</v>
      </c>
      <c r="L3275">
        <v>27</v>
      </c>
      <c r="M3275" t="b">
        <v>1</v>
      </c>
      <c r="N3275" t="s">
        <v>8269</v>
      </c>
      <c r="O3275">
        <f t="shared" si="255"/>
        <v>104</v>
      </c>
      <c r="P3275">
        <f t="shared" si="256"/>
        <v>38.33</v>
      </c>
      <c r="Q3275" s="10" t="s">
        <v>8315</v>
      </c>
      <c r="R3275" t="s">
        <v>8316</v>
      </c>
      <c r="S3275" s="15">
        <f t="shared" si="257"/>
        <v>41855.548101851848</v>
      </c>
      <c r="T3275" s="15">
        <f t="shared" si="258"/>
        <v>41876.207638888889</v>
      </c>
      <c r="U3275">
        <f t="shared" si="259"/>
        <v>2014</v>
      </c>
    </row>
    <row r="3276" spans="1:21" ht="48" x14ac:dyDescent="0.2">
      <c r="A3276">
        <v>3373</v>
      </c>
      <c r="B3276" s="3" t="s">
        <v>3372</v>
      </c>
      <c r="C3276" s="3" t="s">
        <v>7483</v>
      </c>
      <c r="D3276" s="6">
        <v>2000</v>
      </c>
      <c r="E3276" s="8">
        <v>2005</v>
      </c>
      <c r="F3276" t="s">
        <v>8218</v>
      </c>
      <c r="G3276" t="s">
        <v>8224</v>
      </c>
      <c r="H3276" t="s">
        <v>8246</v>
      </c>
      <c r="I3276">
        <v>1437235200</v>
      </c>
      <c r="J3276">
        <v>1435177840</v>
      </c>
      <c r="K3276" t="b">
        <v>0</v>
      </c>
      <c r="L3276">
        <v>30</v>
      </c>
      <c r="M3276" t="b">
        <v>1</v>
      </c>
      <c r="N3276" t="s">
        <v>8269</v>
      </c>
      <c r="O3276">
        <f t="shared" si="255"/>
        <v>100</v>
      </c>
      <c r="P3276">
        <f t="shared" si="256"/>
        <v>66.83</v>
      </c>
      <c r="Q3276" s="10" t="s">
        <v>8315</v>
      </c>
      <c r="R3276" t="s">
        <v>8316</v>
      </c>
      <c r="S3276" s="15">
        <f t="shared" si="257"/>
        <v>42179.854629629626</v>
      </c>
      <c r="T3276" s="15">
        <f t="shared" si="258"/>
        <v>42203.666666666672</v>
      </c>
      <c r="U3276">
        <f t="shared" si="259"/>
        <v>2015</v>
      </c>
    </row>
    <row r="3277" spans="1:21" ht="48" x14ac:dyDescent="0.2">
      <c r="A3277">
        <v>3374</v>
      </c>
      <c r="B3277" s="3" t="s">
        <v>3373</v>
      </c>
      <c r="C3277" s="3" t="s">
        <v>7484</v>
      </c>
      <c r="D3277" s="6">
        <v>3500</v>
      </c>
      <c r="E3277" s="8">
        <v>3730</v>
      </c>
      <c r="F3277" t="s">
        <v>8218</v>
      </c>
      <c r="G3277" t="s">
        <v>8228</v>
      </c>
      <c r="H3277" t="s">
        <v>8250</v>
      </c>
      <c r="I3277">
        <v>1446053616</v>
      </c>
      <c r="J3277">
        <v>1443461616</v>
      </c>
      <c r="K3277" t="b">
        <v>0</v>
      </c>
      <c r="L3277">
        <v>52</v>
      </c>
      <c r="M3277" t="b">
        <v>1</v>
      </c>
      <c r="N3277" t="s">
        <v>8269</v>
      </c>
      <c r="O3277">
        <f t="shared" si="255"/>
        <v>107</v>
      </c>
      <c r="P3277">
        <f t="shared" si="256"/>
        <v>71.73</v>
      </c>
      <c r="Q3277" s="10" t="s">
        <v>8315</v>
      </c>
      <c r="R3277" t="s">
        <v>8316</v>
      </c>
      <c r="S3277" s="15">
        <f t="shared" si="257"/>
        <v>42275.731666666667</v>
      </c>
      <c r="T3277" s="15">
        <f t="shared" si="258"/>
        <v>42305.731666666667</v>
      </c>
      <c r="U3277">
        <f t="shared" si="259"/>
        <v>2015</v>
      </c>
    </row>
    <row r="3278" spans="1:21" ht="48" x14ac:dyDescent="0.2">
      <c r="A3278">
        <v>3375</v>
      </c>
      <c r="B3278" s="3" t="s">
        <v>3374</v>
      </c>
      <c r="C3278" s="3" t="s">
        <v>7485</v>
      </c>
      <c r="D3278" s="6">
        <v>3000</v>
      </c>
      <c r="E3278" s="8">
        <v>3000</v>
      </c>
      <c r="F3278" t="s">
        <v>8218</v>
      </c>
      <c r="G3278" t="s">
        <v>8224</v>
      </c>
      <c r="H3278" t="s">
        <v>8246</v>
      </c>
      <c r="I3278">
        <v>1400423973</v>
      </c>
      <c r="J3278">
        <v>1399387173</v>
      </c>
      <c r="K3278" t="b">
        <v>0</v>
      </c>
      <c r="L3278">
        <v>17</v>
      </c>
      <c r="M3278" t="b">
        <v>1</v>
      </c>
      <c r="N3278" t="s">
        <v>8269</v>
      </c>
      <c r="O3278">
        <f t="shared" si="255"/>
        <v>100</v>
      </c>
      <c r="P3278">
        <f t="shared" si="256"/>
        <v>176.47</v>
      </c>
      <c r="Q3278" s="10" t="s">
        <v>8315</v>
      </c>
      <c r="R3278" t="s">
        <v>8316</v>
      </c>
      <c r="S3278" s="15">
        <f t="shared" si="257"/>
        <v>41765.610798611109</v>
      </c>
      <c r="T3278" s="15">
        <f t="shared" si="258"/>
        <v>41777.610798611109</v>
      </c>
      <c r="U3278">
        <f t="shared" si="259"/>
        <v>2014</v>
      </c>
    </row>
    <row r="3279" spans="1:21" ht="48" x14ac:dyDescent="0.2">
      <c r="A3279">
        <v>3376</v>
      </c>
      <c r="B3279" s="3" t="s">
        <v>3375</v>
      </c>
      <c r="C3279" s="3" t="s">
        <v>7486</v>
      </c>
      <c r="D3279" s="6">
        <v>8000</v>
      </c>
      <c r="E3279" s="8">
        <v>8001</v>
      </c>
      <c r="F3279" t="s">
        <v>8218</v>
      </c>
      <c r="G3279" t="s">
        <v>8223</v>
      </c>
      <c r="H3279" t="s">
        <v>8245</v>
      </c>
      <c r="I3279">
        <v>1429976994</v>
      </c>
      <c r="J3279">
        <v>1424796594</v>
      </c>
      <c r="K3279" t="b">
        <v>0</v>
      </c>
      <c r="L3279">
        <v>19</v>
      </c>
      <c r="M3279" t="b">
        <v>1</v>
      </c>
      <c r="N3279" t="s">
        <v>8269</v>
      </c>
      <c r="O3279">
        <f t="shared" si="255"/>
        <v>100</v>
      </c>
      <c r="P3279">
        <f t="shared" si="256"/>
        <v>421.11</v>
      </c>
      <c r="Q3279" s="10" t="s">
        <v>8315</v>
      </c>
      <c r="R3279" t="s">
        <v>8316</v>
      </c>
      <c r="S3279" s="15">
        <f t="shared" si="257"/>
        <v>42059.701319444444</v>
      </c>
      <c r="T3279" s="15">
        <f t="shared" si="258"/>
        <v>42119.659652777773</v>
      </c>
      <c r="U3279">
        <f t="shared" si="259"/>
        <v>2015</v>
      </c>
    </row>
    <row r="3280" spans="1:21" ht="48" x14ac:dyDescent="0.2">
      <c r="A3280">
        <v>3377</v>
      </c>
      <c r="B3280" s="3" t="s">
        <v>3376</v>
      </c>
      <c r="C3280" s="3" t="s">
        <v>7487</v>
      </c>
      <c r="D3280" s="6">
        <v>8000</v>
      </c>
      <c r="E3280" s="8">
        <v>8084</v>
      </c>
      <c r="F3280" t="s">
        <v>8218</v>
      </c>
      <c r="G3280" t="s">
        <v>8224</v>
      </c>
      <c r="H3280" t="s">
        <v>8246</v>
      </c>
      <c r="I3280">
        <v>1426870560</v>
      </c>
      <c r="J3280">
        <v>1424280899</v>
      </c>
      <c r="K3280" t="b">
        <v>0</v>
      </c>
      <c r="L3280">
        <v>77</v>
      </c>
      <c r="M3280" t="b">
        <v>1</v>
      </c>
      <c r="N3280" t="s">
        <v>8269</v>
      </c>
      <c r="O3280">
        <f t="shared" si="255"/>
        <v>101</v>
      </c>
      <c r="P3280">
        <f t="shared" si="256"/>
        <v>104.99</v>
      </c>
      <c r="Q3280" s="10" t="s">
        <v>8315</v>
      </c>
      <c r="R3280" t="s">
        <v>8316</v>
      </c>
      <c r="S3280" s="15">
        <f t="shared" si="257"/>
        <v>42053.732627314821</v>
      </c>
      <c r="T3280" s="15">
        <f t="shared" si="258"/>
        <v>42083.705555555556</v>
      </c>
      <c r="U3280">
        <f t="shared" si="259"/>
        <v>2015</v>
      </c>
    </row>
    <row r="3281" spans="1:21" ht="48" x14ac:dyDescent="0.2">
      <c r="A3281">
        <v>3378</v>
      </c>
      <c r="B3281" s="3" t="s">
        <v>3377</v>
      </c>
      <c r="C3281" s="3" t="s">
        <v>7488</v>
      </c>
      <c r="D3281" s="6">
        <v>550</v>
      </c>
      <c r="E3281" s="8">
        <v>592</v>
      </c>
      <c r="F3281" t="s">
        <v>8218</v>
      </c>
      <c r="G3281" t="s">
        <v>8224</v>
      </c>
      <c r="H3281" t="s">
        <v>8246</v>
      </c>
      <c r="I3281">
        <v>1409490480</v>
      </c>
      <c r="J3281">
        <v>1407400306</v>
      </c>
      <c r="K3281" t="b">
        <v>0</v>
      </c>
      <c r="L3281">
        <v>21</v>
      </c>
      <c r="M3281" t="b">
        <v>1</v>
      </c>
      <c r="N3281" t="s">
        <v>8269</v>
      </c>
      <c r="O3281">
        <f t="shared" si="255"/>
        <v>108</v>
      </c>
      <c r="P3281">
        <f t="shared" si="256"/>
        <v>28.19</v>
      </c>
      <c r="Q3281" s="10" t="s">
        <v>8315</v>
      </c>
      <c r="R3281" t="s">
        <v>8316</v>
      </c>
      <c r="S3281" s="15">
        <f t="shared" si="257"/>
        <v>41858.355393518519</v>
      </c>
      <c r="T3281" s="15">
        <f t="shared" si="258"/>
        <v>41882.547222222223</v>
      </c>
      <c r="U3281">
        <f t="shared" si="259"/>
        <v>2014</v>
      </c>
    </row>
    <row r="3282" spans="1:21" ht="48" x14ac:dyDescent="0.2">
      <c r="A3282">
        <v>3379</v>
      </c>
      <c r="B3282" s="3" t="s">
        <v>3378</v>
      </c>
      <c r="C3282" s="3" t="s">
        <v>7489</v>
      </c>
      <c r="D3282" s="6">
        <v>2000</v>
      </c>
      <c r="E3282" s="8">
        <v>2073</v>
      </c>
      <c r="F3282" t="s">
        <v>8218</v>
      </c>
      <c r="G3282" t="s">
        <v>8224</v>
      </c>
      <c r="H3282" t="s">
        <v>8246</v>
      </c>
      <c r="I3282">
        <v>1440630000</v>
      </c>
      <c r="J3282">
        <v>1439122800</v>
      </c>
      <c r="K3282" t="b">
        <v>0</v>
      </c>
      <c r="L3282">
        <v>38</v>
      </c>
      <c r="M3282" t="b">
        <v>1</v>
      </c>
      <c r="N3282" t="s">
        <v>8269</v>
      </c>
      <c r="O3282">
        <f t="shared" si="255"/>
        <v>104</v>
      </c>
      <c r="P3282">
        <f t="shared" si="256"/>
        <v>54.55</v>
      </c>
      <c r="Q3282" s="10" t="s">
        <v>8315</v>
      </c>
      <c r="R3282" t="s">
        <v>8316</v>
      </c>
      <c r="S3282" s="15">
        <f t="shared" si="257"/>
        <v>42225.513888888891</v>
      </c>
      <c r="T3282" s="15">
        <f t="shared" si="258"/>
        <v>42242.958333333328</v>
      </c>
      <c r="U3282">
        <f t="shared" si="259"/>
        <v>2015</v>
      </c>
    </row>
    <row r="3283" spans="1:21" ht="48" x14ac:dyDescent="0.2">
      <c r="A3283">
        <v>3380</v>
      </c>
      <c r="B3283" s="3" t="s">
        <v>3379</v>
      </c>
      <c r="C3283" s="3" t="s">
        <v>7490</v>
      </c>
      <c r="D3283" s="6">
        <v>3000</v>
      </c>
      <c r="E3283" s="8">
        <v>3133</v>
      </c>
      <c r="F3283" t="s">
        <v>8218</v>
      </c>
      <c r="G3283" t="s">
        <v>8223</v>
      </c>
      <c r="H3283" t="s">
        <v>8245</v>
      </c>
      <c r="I3283">
        <v>1417305178</v>
      </c>
      <c r="J3283">
        <v>1414277578</v>
      </c>
      <c r="K3283" t="b">
        <v>0</v>
      </c>
      <c r="L3283">
        <v>28</v>
      </c>
      <c r="M3283" t="b">
        <v>1</v>
      </c>
      <c r="N3283" t="s">
        <v>8269</v>
      </c>
      <c r="O3283">
        <f t="shared" si="255"/>
        <v>104</v>
      </c>
      <c r="P3283">
        <f t="shared" si="256"/>
        <v>111.89</v>
      </c>
      <c r="Q3283" s="10" t="s">
        <v>8315</v>
      </c>
      <c r="R3283" t="s">
        <v>8316</v>
      </c>
      <c r="S3283" s="15">
        <f t="shared" si="257"/>
        <v>41937.95344907407</v>
      </c>
      <c r="T3283" s="15">
        <f t="shared" si="258"/>
        <v>41972.995115740734</v>
      </c>
      <c r="U3283">
        <f t="shared" si="259"/>
        <v>2014</v>
      </c>
    </row>
    <row r="3284" spans="1:21" ht="48" x14ac:dyDescent="0.2">
      <c r="A3284">
        <v>3381</v>
      </c>
      <c r="B3284" s="3" t="s">
        <v>3380</v>
      </c>
      <c r="C3284" s="3" t="s">
        <v>7491</v>
      </c>
      <c r="D3284" s="6">
        <v>4000</v>
      </c>
      <c r="E3284" s="8">
        <v>4090</v>
      </c>
      <c r="F3284" t="s">
        <v>8218</v>
      </c>
      <c r="G3284" t="s">
        <v>8223</v>
      </c>
      <c r="H3284" t="s">
        <v>8245</v>
      </c>
      <c r="I3284">
        <v>1426044383</v>
      </c>
      <c r="J3284">
        <v>1423455983</v>
      </c>
      <c r="K3284" t="b">
        <v>0</v>
      </c>
      <c r="L3284">
        <v>48</v>
      </c>
      <c r="M3284" t="b">
        <v>1</v>
      </c>
      <c r="N3284" t="s">
        <v>8269</v>
      </c>
      <c r="O3284">
        <f t="shared" si="255"/>
        <v>102</v>
      </c>
      <c r="P3284">
        <f t="shared" si="256"/>
        <v>85.21</v>
      </c>
      <c r="Q3284" s="10" t="s">
        <v>8315</v>
      </c>
      <c r="R3284" t="s">
        <v>8316</v>
      </c>
      <c r="S3284" s="15">
        <f t="shared" si="257"/>
        <v>42044.184988425928</v>
      </c>
      <c r="T3284" s="15">
        <f t="shared" si="258"/>
        <v>42074.143321759257</v>
      </c>
      <c r="U3284">
        <f t="shared" si="259"/>
        <v>2015</v>
      </c>
    </row>
    <row r="3285" spans="1:21" ht="48" x14ac:dyDescent="0.2">
      <c r="A3285">
        <v>3382</v>
      </c>
      <c r="B3285" s="3" t="s">
        <v>3381</v>
      </c>
      <c r="C3285" s="3" t="s">
        <v>7492</v>
      </c>
      <c r="D3285" s="6">
        <v>3500</v>
      </c>
      <c r="E3285" s="8">
        <v>3526</v>
      </c>
      <c r="F3285" t="s">
        <v>8218</v>
      </c>
      <c r="G3285" t="s">
        <v>8224</v>
      </c>
      <c r="H3285" t="s">
        <v>8246</v>
      </c>
      <c r="I3285">
        <v>1470092340</v>
      </c>
      <c r="J3285">
        <v>1467973256</v>
      </c>
      <c r="K3285" t="b">
        <v>0</v>
      </c>
      <c r="L3285">
        <v>46</v>
      </c>
      <c r="M3285" t="b">
        <v>1</v>
      </c>
      <c r="N3285" t="s">
        <v>8269</v>
      </c>
      <c r="O3285">
        <f t="shared" si="255"/>
        <v>101</v>
      </c>
      <c r="P3285">
        <f t="shared" si="256"/>
        <v>76.650000000000006</v>
      </c>
      <c r="Q3285" s="10" t="s">
        <v>8315</v>
      </c>
      <c r="R3285" t="s">
        <v>8316</v>
      </c>
      <c r="S3285" s="15">
        <f t="shared" si="257"/>
        <v>42559.431203703702</v>
      </c>
      <c r="T3285" s="15">
        <f t="shared" si="258"/>
        <v>42583.957638888889</v>
      </c>
      <c r="U3285">
        <f t="shared" si="259"/>
        <v>2016</v>
      </c>
    </row>
    <row r="3286" spans="1:21" ht="48" x14ac:dyDescent="0.2">
      <c r="A3286">
        <v>3383</v>
      </c>
      <c r="B3286" s="3" t="s">
        <v>3382</v>
      </c>
      <c r="C3286" s="3" t="s">
        <v>7493</v>
      </c>
      <c r="D3286" s="6">
        <v>1750</v>
      </c>
      <c r="E3286" s="8">
        <v>1955</v>
      </c>
      <c r="F3286" t="s">
        <v>8218</v>
      </c>
      <c r="G3286" t="s">
        <v>8223</v>
      </c>
      <c r="H3286" t="s">
        <v>8245</v>
      </c>
      <c r="I3286">
        <v>1466707620</v>
      </c>
      <c r="J3286">
        <v>1464979620</v>
      </c>
      <c r="K3286" t="b">
        <v>0</v>
      </c>
      <c r="L3286">
        <v>30</v>
      </c>
      <c r="M3286" t="b">
        <v>1</v>
      </c>
      <c r="N3286" t="s">
        <v>8269</v>
      </c>
      <c r="O3286">
        <f t="shared" si="255"/>
        <v>112</v>
      </c>
      <c r="P3286">
        <f t="shared" si="256"/>
        <v>65.17</v>
      </c>
      <c r="Q3286" s="10" t="s">
        <v>8315</v>
      </c>
      <c r="R3286" t="s">
        <v>8316</v>
      </c>
      <c r="S3286" s="15">
        <f t="shared" si="257"/>
        <v>42524.782638888893</v>
      </c>
      <c r="T3286" s="15">
        <f t="shared" si="258"/>
        <v>42544.782638888893</v>
      </c>
      <c r="U3286">
        <f t="shared" si="259"/>
        <v>2016</v>
      </c>
    </row>
    <row r="3287" spans="1:21" ht="48" x14ac:dyDescent="0.2">
      <c r="A3287">
        <v>3384</v>
      </c>
      <c r="B3287" s="3" t="s">
        <v>3383</v>
      </c>
      <c r="C3287" s="3" t="s">
        <v>7494</v>
      </c>
      <c r="D3287" s="6">
        <v>6000</v>
      </c>
      <c r="E3287" s="8">
        <v>6000.66</v>
      </c>
      <c r="F3287" t="s">
        <v>8218</v>
      </c>
      <c r="G3287" t="s">
        <v>8223</v>
      </c>
      <c r="H3287" t="s">
        <v>8245</v>
      </c>
      <c r="I3287">
        <v>1448074800</v>
      </c>
      <c r="J3287">
        <v>1444874768</v>
      </c>
      <c r="K3287" t="b">
        <v>0</v>
      </c>
      <c r="L3287">
        <v>64</v>
      </c>
      <c r="M3287" t="b">
        <v>1</v>
      </c>
      <c r="N3287" t="s">
        <v>8269</v>
      </c>
      <c r="O3287">
        <f t="shared" si="255"/>
        <v>100</v>
      </c>
      <c r="P3287">
        <f t="shared" si="256"/>
        <v>93.76</v>
      </c>
      <c r="Q3287" s="10" t="s">
        <v>8315</v>
      </c>
      <c r="R3287" t="s">
        <v>8316</v>
      </c>
      <c r="S3287" s="15">
        <f t="shared" si="257"/>
        <v>42292.087592592594</v>
      </c>
      <c r="T3287" s="15">
        <f t="shared" si="258"/>
        <v>42329.125</v>
      </c>
      <c r="U3287">
        <f t="shared" si="259"/>
        <v>2015</v>
      </c>
    </row>
    <row r="3288" spans="1:21" ht="48" x14ac:dyDescent="0.2">
      <c r="A3288">
        <v>3385</v>
      </c>
      <c r="B3288" s="3" t="s">
        <v>3384</v>
      </c>
      <c r="C3288" s="3" t="s">
        <v>7495</v>
      </c>
      <c r="D3288" s="6">
        <v>2000</v>
      </c>
      <c r="E3288" s="8">
        <v>2000</v>
      </c>
      <c r="F3288" t="s">
        <v>8218</v>
      </c>
      <c r="G3288" t="s">
        <v>8223</v>
      </c>
      <c r="H3288" t="s">
        <v>8245</v>
      </c>
      <c r="I3288">
        <v>1418244552</v>
      </c>
      <c r="J3288">
        <v>1415652552</v>
      </c>
      <c r="K3288" t="b">
        <v>0</v>
      </c>
      <c r="L3288">
        <v>15</v>
      </c>
      <c r="M3288" t="b">
        <v>1</v>
      </c>
      <c r="N3288" t="s">
        <v>8269</v>
      </c>
      <c r="O3288">
        <f t="shared" si="255"/>
        <v>100</v>
      </c>
      <c r="P3288">
        <f t="shared" si="256"/>
        <v>133.33000000000001</v>
      </c>
      <c r="Q3288" s="10" t="s">
        <v>8315</v>
      </c>
      <c r="R3288" t="s">
        <v>8316</v>
      </c>
      <c r="S3288" s="15">
        <f t="shared" si="257"/>
        <v>41953.8675</v>
      </c>
      <c r="T3288" s="15">
        <f t="shared" si="258"/>
        <v>41983.8675</v>
      </c>
      <c r="U3288">
        <f t="shared" si="259"/>
        <v>2014</v>
      </c>
    </row>
    <row r="3289" spans="1:21" ht="48" x14ac:dyDescent="0.2">
      <c r="A3289">
        <v>3386</v>
      </c>
      <c r="B3289" s="3" t="s">
        <v>3385</v>
      </c>
      <c r="C3289" s="3" t="s">
        <v>7496</v>
      </c>
      <c r="D3289" s="6">
        <v>2000</v>
      </c>
      <c r="E3289" s="8">
        <v>2100</v>
      </c>
      <c r="F3289" t="s">
        <v>8218</v>
      </c>
      <c r="G3289" t="s">
        <v>8223</v>
      </c>
      <c r="H3289" t="s">
        <v>8245</v>
      </c>
      <c r="I3289">
        <v>1417620506</v>
      </c>
      <c r="J3289">
        <v>1415028506</v>
      </c>
      <c r="K3289" t="b">
        <v>0</v>
      </c>
      <c r="L3289">
        <v>41</v>
      </c>
      <c r="M3289" t="b">
        <v>1</v>
      </c>
      <c r="N3289" t="s">
        <v>8269</v>
      </c>
      <c r="O3289">
        <f t="shared" si="255"/>
        <v>105</v>
      </c>
      <c r="P3289">
        <f t="shared" si="256"/>
        <v>51.22</v>
      </c>
      <c r="Q3289" s="10" t="s">
        <v>8315</v>
      </c>
      <c r="R3289" t="s">
        <v>8316</v>
      </c>
      <c r="S3289" s="15">
        <f t="shared" si="257"/>
        <v>41946.644745370373</v>
      </c>
      <c r="T3289" s="15">
        <f t="shared" si="258"/>
        <v>41976.644745370373</v>
      </c>
      <c r="U3289">
        <f t="shared" si="259"/>
        <v>2014</v>
      </c>
    </row>
    <row r="3290" spans="1:21" ht="48" x14ac:dyDescent="0.2">
      <c r="A3290">
        <v>3387</v>
      </c>
      <c r="B3290" s="3" t="s">
        <v>3386</v>
      </c>
      <c r="C3290" s="3" t="s">
        <v>7497</v>
      </c>
      <c r="D3290" s="6">
        <v>3000</v>
      </c>
      <c r="E3290" s="8">
        <v>3506</v>
      </c>
      <c r="F3290" t="s">
        <v>8218</v>
      </c>
      <c r="G3290" t="s">
        <v>8223</v>
      </c>
      <c r="H3290" t="s">
        <v>8245</v>
      </c>
      <c r="I3290">
        <v>1418581088</v>
      </c>
      <c r="J3290">
        <v>1415125088</v>
      </c>
      <c r="K3290" t="b">
        <v>0</v>
      </c>
      <c r="L3290">
        <v>35</v>
      </c>
      <c r="M3290" t="b">
        <v>1</v>
      </c>
      <c r="N3290" t="s">
        <v>8269</v>
      </c>
      <c r="O3290">
        <f t="shared" si="255"/>
        <v>117</v>
      </c>
      <c r="P3290">
        <f t="shared" si="256"/>
        <v>100.17</v>
      </c>
      <c r="Q3290" s="10" t="s">
        <v>8315</v>
      </c>
      <c r="R3290" t="s">
        <v>8316</v>
      </c>
      <c r="S3290" s="15">
        <f t="shared" si="257"/>
        <v>41947.762592592589</v>
      </c>
      <c r="T3290" s="15">
        <f t="shared" si="258"/>
        <v>41987.762592592597</v>
      </c>
      <c r="U3290">
        <f t="shared" si="259"/>
        <v>2014</v>
      </c>
    </row>
    <row r="3291" spans="1:21" ht="48" x14ac:dyDescent="0.2">
      <c r="A3291">
        <v>3388</v>
      </c>
      <c r="B3291" s="3" t="s">
        <v>3387</v>
      </c>
      <c r="C3291" s="3" t="s">
        <v>7498</v>
      </c>
      <c r="D3291" s="6">
        <v>1500</v>
      </c>
      <c r="E3291" s="8">
        <v>1557</v>
      </c>
      <c r="F3291" t="s">
        <v>8218</v>
      </c>
      <c r="G3291" t="s">
        <v>8224</v>
      </c>
      <c r="H3291" t="s">
        <v>8246</v>
      </c>
      <c r="I3291">
        <v>1434625441</v>
      </c>
      <c r="J3291">
        <v>1432033441</v>
      </c>
      <c r="K3291" t="b">
        <v>0</v>
      </c>
      <c r="L3291">
        <v>45</v>
      </c>
      <c r="M3291" t="b">
        <v>1</v>
      </c>
      <c r="N3291" t="s">
        <v>8269</v>
      </c>
      <c r="O3291">
        <f t="shared" si="255"/>
        <v>104</v>
      </c>
      <c r="P3291">
        <f t="shared" si="256"/>
        <v>34.6</v>
      </c>
      <c r="Q3291" s="10" t="s">
        <v>8315</v>
      </c>
      <c r="R3291" t="s">
        <v>8316</v>
      </c>
      <c r="S3291" s="15">
        <f t="shared" si="257"/>
        <v>42143.461122685185</v>
      </c>
      <c r="T3291" s="15">
        <f t="shared" si="258"/>
        <v>42173.461122685185</v>
      </c>
      <c r="U3291">
        <f t="shared" si="259"/>
        <v>2015</v>
      </c>
    </row>
    <row r="3292" spans="1:21" ht="48" x14ac:dyDescent="0.2">
      <c r="A3292">
        <v>3389</v>
      </c>
      <c r="B3292" s="3" t="s">
        <v>3388</v>
      </c>
      <c r="C3292" s="3" t="s">
        <v>7499</v>
      </c>
      <c r="D3292" s="6">
        <v>10000</v>
      </c>
      <c r="E3292" s="8">
        <v>11450</v>
      </c>
      <c r="F3292" t="s">
        <v>8218</v>
      </c>
      <c r="G3292" t="s">
        <v>8223</v>
      </c>
      <c r="H3292" t="s">
        <v>8245</v>
      </c>
      <c r="I3292">
        <v>1464960682</v>
      </c>
      <c r="J3292">
        <v>1462368682</v>
      </c>
      <c r="K3292" t="b">
        <v>0</v>
      </c>
      <c r="L3292">
        <v>62</v>
      </c>
      <c r="M3292" t="b">
        <v>1</v>
      </c>
      <c r="N3292" t="s">
        <v>8269</v>
      </c>
      <c r="O3292">
        <f t="shared" si="255"/>
        <v>115</v>
      </c>
      <c r="P3292">
        <f t="shared" si="256"/>
        <v>184.68</v>
      </c>
      <c r="Q3292" s="10" t="s">
        <v>8315</v>
      </c>
      <c r="R3292" t="s">
        <v>8316</v>
      </c>
      <c r="S3292" s="15">
        <f t="shared" si="257"/>
        <v>42494.563449074078</v>
      </c>
      <c r="T3292" s="15">
        <f t="shared" si="258"/>
        <v>42524.563449074078</v>
      </c>
      <c r="U3292">
        <f t="shared" si="259"/>
        <v>2016</v>
      </c>
    </row>
    <row r="3293" spans="1:21" ht="48" x14ac:dyDescent="0.2">
      <c r="A3293">
        <v>3390</v>
      </c>
      <c r="B3293" s="3" t="s">
        <v>3389</v>
      </c>
      <c r="C3293" s="3" t="s">
        <v>7500</v>
      </c>
      <c r="D3293" s="6">
        <v>1500</v>
      </c>
      <c r="E3293" s="8">
        <v>1536</v>
      </c>
      <c r="F3293" t="s">
        <v>8218</v>
      </c>
      <c r="G3293" t="s">
        <v>8223</v>
      </c>
      <c r="H3293" t="s">
        <v>8245</v>
      </c>
      <c r="I3293">
        <v>1405017345</v>
      </c>
      <c r="J3293">
        <v>1403721345</v>
      </c>
      <c r="K3293" t="b">
        <v>0</v>
      </c>
      <c r="L3293">
        <v>22</v>
      </c>
      <c r="M3293" t="b">
        <v>1</v>
      </c>
      <c r="N3293" t="s">
        <v>8269</v>
      </c>
      <c r="O3293">
        <f t="shared" si="255"/>
        <v>102</v>
      </c>
      <c r="P3293">
        <f t="shared" si="256"/>
        <v>69.819999999999993</v>
      </c>
      <c r="Q3293" s="10" t="s">
        <v>8315</v>
      </c>
      <c r="R3293" t="s">
        <v>8316</v>
      </c>
      <c r="S3293" s="15">
        <f t="shared" si="257"/>
        <v>41815.774826388886</v>
      </c>
      <c r="T3293" s="15">
        <f t="shared" si="258"/>
        <v>41830.774826388886</v>
      </c>
      <c r="U3293">
        <f t="shared" si="259"/>
        <v>2014</v>
      </c>
    </row>
    <row r="3294" spans="1:21" ht="48" x14ac:dyDescent="0.2">
      <c r="A3294">
        <v>3391</v>
      </c>
      <c r="B3294" s="3" t="s">
        <v>3390</v>
      </c>
      <c r="C3294" s="3" t="s">
        <v>7501</v>
      </c>
      <c r="D3294" s="6">
        <v>500</v>
      </c>
      <c r="E3294" s="8">
        <v>1115</v>
      </c>
      <c r="F3294" t="s">
        <v>8218</v>
      </c>
      <c r="G3294" t="s">
        <v>8223</v>
      </c>
      <c r="H3294" t="s">
        <v>8245</v>
      </c>
      <c r="I3294">
        <v>1407536880</v>
      </c>
      <c r="J3294">
        <v>1404997548</v>
      </c>
      <c r="K3294" t="b">
        <v>0</v>
      </c>
      <c r="L3294">
        <v>18</v>
      </c>
      <c r="M3294" t="b">
        <v>1</v>
      </c>
      <c r="N3294" t="s">
        <v>8269</v>
      </c>
      <c r="O3294">
        <f t="shared" si="255"/>
        <v>223</v>
      </c>
      <c r="P3294">
        <f t="shared" si="256"/>
        <v>61.94</v>
      </c>
      <c r="Q3294" s="10" t="s">
        <v>8315</v>
      </c>
      <c r="R3294" t="s">
        <v>8316</v>
      </c>
      <c r="S3294" s="15">
        <f t="shared" si="257"/>
        <v>41830.545694444445</v>
      </c>
      <c r="T3294" s="15">
        <f t="shared" si="258"/>
        <v>41859.936111111114</v>
      </c>
      <c r="U3294">
        <f t="shared" si="259"/>
        <v>2014</v>
      </c>
    </row>
    <row r="3295" spans="1:21" ht="48" x14ac:dyDescent="0.2">
      <c r="A3295">
        <v>3392</v>
      </c>
      <c r="B3295" s="3" t="s">
        <v>3391</v>
      </c>
      <c r="C3295" s="3" t="s">
        <v>7502</v>
      </c>
      <c r="D3295" s="6">
        <v>500</v>
      </c>
      <c r="E3295" s="8">
        <v>500</v>
      </c>
      <c r="F3295" t="s">
        <v>8218</v>
      </c>
      <c r="G3295" t="s">
        <v>8224</v>
      </c>
      <c r="H3295" t="s">
        <v>8246</v>
      </c>
      <c r="I3295">
        <v>1462565855</v>
      </c>
      <c r="J3295">
        <v>1458245855</v>
      </c>
      <c r="K3295" t="b">
        <v>0</v>
      </c>
      <c r="L3295">
        <v>12</v>
      </c>
      <c r="M3295" t="b">
        <v>1</v>
      </c>
      <c r="N3295" t="s">
        <v>8269</v>
      </c>
      <c r="O3295">
        <f t="shared" si="255"/>
        <v>100</v>
      </c>
      <c r="P3295">
        <f t="shared" si="256"/>
        <v>41.67</v>
      </c>
      <c r="Q3295" s="10" t="s">
        <v>8315</v>
      </c>
      <c r="R3295" t="s">
        <v>8316</v>
      </c>
      <c r="S3295" s="15">
        <f t="shared" si="257"/>
        <v>42446.845543981486</v>
      </c>
      <c r="T3295" s="15">
        <f t="shared" si="258"/>
        <v>42496.845543981486</v>
      </c>
      <c r="U3295">
        <f t="shared" si="259"/>
        <v>2016</v>
      </c>
    </row>
    <row r="3296" spans="1:21" ht="48" x14ac:dyDescent="0.2">
      <c r="A3296">
        <v>3393</v>
      </c>
      <c r="B3296" s="3" t="s">
        <v>3392</v>
      </c>
      <c r="C3296" s="3" t="s">
        <v>7503</v>
      </c>
      <c r="D3296" s="6">
        <v>1500</v>
      </c>
      <c r="E3296" s="8">
        <v>1587</v>
      </c>
      <c r="F3296" t="s">
        <v>8218</v>
      </c>
      <c r="G3296" t="s">
        <v>8223</v>
      </c>
      <c r="H3296" t="s">
        <v>8245</v>
      </c>
      <c r="I3296">
        <v>1415234760</v>
      </c>
      <c r="J3296">
        <v>1413065230</v>
      </c>
      <c r="K3296" t="b">
        <v>0</v>
      </c>
      <c r="L3296">
        <v>44</v>
      </c>
      <c r="M3296" t="b">
        <v>1</v>
      </c>
      <c r="N3296" t="s">
        <v>8269</v>
      </c>
      <c r="O3296">
        <f t="shared" si="255"/>
        <v>106</v>
      </c>
      <c r="P3296">
        <f t="shared" si="256"/>
        <v>36.07</v>
      </c>
      <c r="Q3296" s="10" t="s">
        <v>8315</v>
      </c>
      <c r="R3296" t="s">
        <v>8316</v>
      </c>
      <c r="S3296" s="15">
        <f t="shared" si="257"/>
        <v>41923.921643518523</v>
      </c>
      <c r="T3296" s="15">
        <f t="shared" si="258"/>
        <v>41949.031944444447</v>
      </c>
      <c r="U3296">
        <f t="shared" si="259"/>
        <v>2014</v>
      </c>
    </row>
    <row r="3297" spans="1:21" ht="48" x14ac:dyDescent="0.2">
      <c r="A3297">
        <v>3394</v>
      </c>
      <c r="B3297" s="3" t="s">
        <v>3393</v>
      </c>
      <c r="C3297" s="3" t="s">
        <v>7504</v>
      </c>
      <c r="D3297" s="6">
        <v>550</v>
      </c>
      <c r="E3297" s="8">
        <v>783</v>
      </c>
      <c r="F3297" t="s">
        <v>8218</v>
      </c>
      <c r="G3297" t="s">
        <v>8224</v>
      </c>
      <c r="H3297" t="s">
        <v>8246</v>
      </c>
      <c r="I3297">
        <v>1406470645</v>
      </c>
      <c r="J3297">
        <v>1403878645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142</v>
      </c>
      <c r="P3297">
        <f t="shared" si="256"/>
        <v>29</v>
      </c>
      <c r="Q3297" s="10" t="s">
        <v>8315</v>
      </c>
      <c r="R3297" t="s">
        <v>8316</v>
      </c>
      <c r="S3297" s="15">
        <f t="shared" si="257"/>
        <v>41817.59542824074</v>
      </c>
      <c r="T3297" s="15">
        <f t="shared" si="258"/>
        <v>41847.59542824074</v>
      </c>
      <c r="U3297">
        <f t="shared" si="259"/>
        <v>2014</v>
      </c>
    </row>
    <row r="3298" spans="1:21" ht="32" x14ac:dyDescent="0.2">
      <c r="A3298">
        <v>3395</v>
      </c>
      <c r="B3298" s="3" t="s">
        <v>3394</v>
      </c>
      <c r="C3298" s="3" t="s">
        <v>7505</v>
      </c>
      <c r="D3298" s="6">
        <v>500</v>
      </c>
      <c r="E3298" s="8">
        <v>920</v>
      </c>
      <c r="F3298" t="s">
        <v>8218</v>
      </c>
      <c r="G3298" t="s">
        <v>8224</v>
      </c>
      <c r="H3298" t="s">
        <v>8246</v>
      </c>
      <c r="I3298">
        <v>1433009400</v>
      </c>
      <c r="J3298">
        <v>1431795944</v>
      </c>
      <c r="K3298" t="b">
        <v>0</v>
      </c>
      <c r="L3298">
        <v>38</v>
      </c>
      <c r="M3298" t="b">
        <v>1</v>
      </c>
      <c r="N3298" t="s">
        <v>8269</v>
      </c>
      <c r="O3298">
        <f t="shared" si="255"/>
        <v>184</v>
      </c>
      <c r="P3298">
        <f t="shared" si="256"/>
        <v>24.21</v>
      </c>
      <c r="Q3298" s="10" t="s">
        <v>8315</v>
      </c>
      <c r="R3298" t="s">
        <v>8316</v>
      </c>
      <c r="S3298" s="15">
        <f t="shared" si="257"/>
        <v>42140.712314814817</v>
      </c>
      <c r="T3298" s="15">
        <f t="shared" si="258"/>
        <v>42154.756944444445</v>
      </c>
      <c r="U3298">
        <f t="shared" si="259"/>
        <v>2015</v>
      </c>
    </row>
    <row r="3299" spans="1:21" ht="48" x14ac:dyDescent="0.2">
      <c r="A3299">
        <v>3396</v>
      </c>
      <c r="B3299" s="3" t="s">
        <v>3395</v>
      </c>
      <c r="C3299" s="3" t="s">
        <v>7506</v>
      </c>
      <c r="D3299" s="6">
        <v>1500</v>
      </c>
      <c r="E3299" s="8">
        <v>1565</v>
      </c>
      <c r="F3299" t="s">
        <v>8218</v>
      </c>
      <c r="G3299" t="s">
        <v>8223</v>
      </c>
      <c r="H3299" t="s">
        <v>8245</v>
      </c>
      <c r="I3299">
        <v>1401595140</v>
      </c>
      <c r="J3299">
        <v>1399286589</v>
      </c>
      <c r="K3299" t="b">
        <v>0</v>
      </c>
      <c r="L3299">
        <v>28</v>
      </c>
      <c r="M3299" t="b">
        <v>1</v>
      </c>
      <c r="N3299" t="s">
        <v>8269</v>
      </c>
      <c r="O3299">
        <f t="shared" si="255"/>
        <v>104</v>
      </c>
      <c r="P3299">
        <f t="shared" si="256"/>
        <v>55.89</v>
      </c>
      <c r="Q3299" s="10" t="s">
        <v>8315</v>
      </c>
      <c r="R3299" t="s">
        <v>8316</v>
      </c>
      <c r="S3299" s="15">
        <f t="shared" si="257"/>
        <v>41764.44663194444</v>
      </c>
      <c r="T3299" s="15">
        <f t="shared" si="258"/>
        <v>41791.165972222225</v>
      </c>
      <c r="U3299">
        <f t="shared" si="259"/>
        <v>2014</v>
      </c>
    </row>
    <row r="3300" spans="1:21" ht="32" x14ac:dyDescent="0.2">
      <c r="A3300">
        <v>3397</v>
      </c>
      <c r="B3300" s="3" t="s">
        <v>3396</v>
      </c>
      <c r="C3300" s="3" t="s">
        <v>7507</v>
      </c>
      <c r="D3300" s="6">
        <v>250</v>
      </c>
      <c r="E3300" s="8">
        <v>280</v>
      </c>
      <c r="F3300" t="s">
        <v>8218</v>
      </c>
      <c r="G3300" t="s">
        <v>8224</v>
      </c>
      <c r="H3300" t="s">
        <v>8246</v>
      </c>
      <c r="I3300">
        <v>1455832800</v>
      </c>
      <c r="J3300">
        <v>1452338929</v>
      </c>
      <c r="K3300" t="b">
        <v>0</v>
      </c>
      <c r="L3300">
        <v>24</v>
      </c>
      <c r="M3300" t="b">
        <v>1</v>
      </c>
      <c r="N3300" t="s">
        <v>8269</v>
      </c>
      <c r="O3300">
        <f t="shared" si="255"/>
        <v>112</v>
      </c>
      <c r="P3300">
        <f t="shared" si="256"/>
        <v>11.67</v>
      </c>
      <c r="Q3300" s="10" t="s">
        <v>8315</v>
      </c>
      <c r="R3300" t="s">
        <v>8316</v>
      </c>
      <c r="S3300" s="15">
        <f t="shared" si="257"/>
        <v>42378.478344907402</v>
      </c>
      <c r="T3300" s="15">
        <f t="shared" si="258"/>
        <v>42418.916666666672</v>
      </c>
      <c r="U3300">
        <f t="shared" si="259"/>
        <v>2016</v>
      </c>
    </row>
    <row r="3301" spans="1:21" ht="48" x14ac:dyDescent="0.2">
      <c r="A3301">
        <v>3398</v>
      </c>
      <c r="B3301" s="3" t="s">
        <v>3397</v>
      </c>
      <c r="C3301" s="3" t="s">
        <v>7508</v>
      </c>
      <c r="D3301" s="6">
        <v>4000</v>
      </c>
      <c r="E3301" s="8">
        <v>4443</v>
      </c>
      <c r="F3301" t="s">
        <v>8218</v>
      </c>
      <c r="G3301" t="s">
        <v>8223</v>
      </c>
      <c r="H3301" t="s">
        <v>8245</v>
      </c>
      <c r="I3301">
        <v>1416589200</v>
      </c>
      <c r="J3301">
        <v>1414605776</v>
      </c>
      <c r="K3301" t="b">
        <v>0</v>
      </c>
      <c r="L3301">
        <v>65</v>
      </c>
      <c r="M3301" t="b">
        <v>1</v>
      </c>
      <c r="N3301" t="s">
        <v>8269</v>
      </c>
      <c r="O3301">
        <f t="shared" si="255"/>
        <v>111</v>
      </c>
      <c r="P3301">
        <f t="shared" si="256"/>
        <v>68.349999999999994</v>
      </c>
      <c r="Q3301" s="10" t="s">
        <v>8315</v>
      </c>
      <c r="R3301" t="s">
        <v>8316</v>
      </c>
      <c r="S3301" s="15">
        <f t="shared" si="257"/>
        <v>41941.75203703704</v>
      </c>
      <c r="T3301" s="15">
        <f t="shared" si="258"/>
        <v>41964.708333333328</v>
      </c>
      <c r="U3301">
        <f t="shared" si="259"/>
        <v>2014</v>
      </c>
    </row>
    <row r="3302" spans="1:21" ht="48" x14ac:dyDescent="0.2">
      <c r="A3302">
        <v>3399</v>
      </c>
      <c r="B3302" s="3" t="s">
        <v>3398</v>
      </c>
      <c r="C3302" s="3" t="s">
        <v>7509</v>
      </c>
      <c r="D3302" s="6">
        <v>1200</v>
      </c>
      <c r="E3302" s="8">
        <v>1245</v>
      </c>
      <c r="F3302" t="s">
        <v>8218</v>
      </c>
      <c r="G3302" t="s">
        <v>8224</v>
      </c>
      <c r="H3302" t="s">
        <v>8246</v>
      </c>
      <c r="I3302">
        <v>1424556325</v>
      </c>
      <c r="J3302">
        <v>1421964325</v>
      </c>
      <c r="K3302" t="b">
        <v>0</v>
      </c>
      <c r="L3302">
        <v>46</v>
      </c>
      <c r="M3302" t="b">
        <v>1</v>
      </c>
      <c r="N3302" t="s">
        <v>8269</v>
      </c>
      <c r="O3302">
        <f t="shared" si="255"/>
        <v>104</v>
      </c>
      <c r="P3302">
        <f t="shared" si="256"/>
        <v>27.07</v>
      </c>
      <c r="Q3302" s="10" t="s">
        <v>8315</v>
      </c>
      <c r="R3302" t="s">
        <v>8316</v>
      </c>
      <c r="S3302" s="15">
        <f t="shared" si="257"/>
        <v>42026.920428240745</v>
      </c>
      <c r="T3302" s="15">
        <f t="shared" si="258"/>
        <v>42056.920428240745</v>
      </c>
      <c r="U3302">
        <f t="shared" si="259"/>
        <v>2015</v>
      </c>
    </row>
    <row r="3303" spans="1:21" ht="48" x14ac:dyDescent="0.2">
      <c r="A3303">
        <v>3400</v>
      </c>
      <c r="B3303" s="3" t="s">
        <v>3399</v>
      </c>
      <c r="C3303" s="3" t="s">
        <v>7510</v>
      </c>
      <c r="D3303" s="6">
        <v>10000</v>
      </c>
      <c r="E3303" s="8">
        <v>10041</v>
      </c>
      <c r="F3303" t="s">
        <v>8218</v>
      </c>
      <c r="G3303" t="s">
        <v>8223</v>
      </c>
      <c r="H3303" t="s">
        <v>8245</v>
      </c>
      <c r="I3303">
        <v>1409266414</v>
      </c>
      <c r="J3303">
        <v>1405378414</v>
      </c>
      <c r="K3303" t="b">
        <v>0</v>
      </c>
      <c r="L3303">
        <v>85</v>
      </c>
      <c r="M3303" t="b">
        <v>1</v>
      </c>
      <c r="N3303" t="s">
        <v>8269</v>
      </c>
      <c r="O3303">
        <f t="shared" si="255"/>
        <v>100</v>
      </c>
      <c r="P3303">
        <f t="shared" si="256"/>
        <v>118.13</v>
      </c>
      <c r="Q3303" s="10" t="s">
        <v>8315</v>
      </c>
      <c r="R3303" t="s">
        <v>8316</v>
      </c>
      <c r="S3303" s="15">
        <f t="shared" si="257"/>
        <v>41834.953865740739</v>
      </c>
      <c r="T3303" s="15">
        <f t="shared" si="258"/>
        <v>41879.953865740739</v>
      </c>
      <c r="U3303">
        <f t="shared" si="259"/>
        <v>2014</v>
      </c>
    </row>
    <row r="3304" spans="1:21" ht="48" x14ac:dyDescent="0.2">
      <c r="A3304">
        <v>3401</v>
      </c>
      <c r="B3304" s="3" t="s">
        <v>3400</v>
      </c>
      <c r="C3304" s="3" t="s">
        <v>7511</v>
      </c>
      <c r="D3304" s="6">
        <v>2900</v>
      </c>
      <c r="E3304" s="8">
        <v>2954</v>
      </c>
      <c r="F3304" t="s">
        <v>8218</v>
      </c>
      <c r="G3304" t="s">
        <v>8224</v>
      </c>
      <c r="H3304" t="s">
        <v>8246</v>
      </c>
      <c r="I3304">
        <v>1438968146</v>
      </c>
      <c r="J3304">
        <v>1436376146</v>
      </c>
      <c r="K3304" t="b">
        <v>0</v>
      </c>
      <c r="L3304">
        <v>66</v>
      </c>
      <c r="M3304" t="b">
        <v>1</v>
      </c>
      <c r="N3304" t="s">
        <v>8269</v>
      </c>
      <c r="O3304">
        <f t="shared" si="255"/>
        <v>102</v>
      </c>
      <c r="P3304">
        <f t="shared" si="256"/>
        <v>44.76</v>
      </c>
      <c r="Q3304" s="10" t="s">
        <v>8315</v>
      </c>
      <c r="R3304" t="s">
        <v>8316</v>
      </c>
      <c r="S3304" s="15">
        <f t="shared" si="257"/>
        <v>42193.723912037036</v>
      </c>
      <c r="T3304" s="15">
        <f t="shared" si="258"/>
        <v>42223.723912037036</v>
      </c>
      <c r="U3304">
        <f t="shared" si="259"/>
        <v>2015</v>
      </c>
    </row>
    <row r="3305" spans="1:21" ht="48" x14ac:dyDescent="0.2">
      <c r="A3305">
        <v>3402</v>
      </c>
      <c r="B3305" s="3" t="s">
        <v>3401</v>
      </c>
      <c r="C3305" s="3" t="s">
        <v>7512</v>
      </c>
      <c r="D3305" s="6">
        <v>15000</v>
      </c>
      <c r="E3305" s="8">
        <v>16465</v>
      </c>
      <c r="F3305" t="s">
        <v>8218</v>
      </c>
      <c r="G3305" t="s">
        <v>8223</v>
      </c>
      <c r="H3305" t="s">
        <v>8245</v>
      </c>
      <c r="I3305">
        <v>1447295460</v>
      </c>
      <c r="J3305">
        <v>1444747843</v>
      </c>
      <c r="K3305" t="b">
        <v>0</v>
      </c>
      <c r="L3305">
        <v>165</v>
      </c>
      <c r="M3305" t="b">
        <v>1</v>
      </c>
      <c r="N3305" t="s">
        <v>8269</v>
      </c>
      <c r="O3305">
        <f t="shared" si="255"/>
        <v>110</v>
      </c>
      <c r="P3305">
        <f t="shared" si="256"/>
        <v>99.79</v>
      </c>
      <c r="Q3305" s="10" t="s">
        <v>8315</v>
      </c>
      <c r="R3305" t="s">
        <v>8316</v>
      </c>
      <c r="S3305" s="15">
        <f t="shared" si="257"/>
        <v>42290.61855324074</v>
      </c>
      <c r="T3305" s="15">
        <f t="shared" si="258"/>
        <v>42320.104861111111</v>
      </c>
      <c r="U3305">
        <f t="shared" si="259"/>
        <v>2015</v>
      </c>
    </row>
    <row r="3306" spans="1:21" ht="48" x14ac:dyDescent="0.2">
      <c r="A3306">
        <v>3403</v>
      </c>
      <c r="B3306" s="3" t="s">
        <v>3402</v>
      </c>
      <c r="C3306" s="3" t="s">
        <v>7513</v>
      </c>
      <c r="D3306" s="6">
        <v>2000</v>
      </c>
      <c r="E3306" s="8">
        <v>2000</v>
      </c>
      <c r="F3306" t="s">
        <v>8218</v>
      </c>
      <c r="G3306" t="s">
        <v>8224</v>
      </c>
      <c r="H3306" t="s">
        <v>8246</v>
      </c>
      <c r="I3306">
        <v>1435230324</v>
      </c>
      <c r="J3306">
        <v>1432638324</v>
      </c>
      <c r="K3306" t="b">
        <v>0</v>
      </c>
      <c r="L3306">
        <v>17</v>
      </c>
      <c r="M3306" t="b">
        <v>1</v>
      </c>
      <c r="N3306" t="s">
        <v>8269</v>
      </c>
      <c r="O3306">
        <f t="shared" si="255"/>
        <v>100</v>
      </c>
      <c r="P3306">
        <f t="shared" si="256"/>
        <v>117.65</v>
      </c>
      <c r="Q3306" s="10" t="s">
        <v>8315</v>
      </c>
      <c r="R3306" t="s">
        <v>8316</v>
      </c>
      <c r="S3306" s="15">
        <f t="shared" si="257"/>
        <v>42150.462083333332</v>
      </c>
      <c r="T3306" s="15">
        <f t="shared" si="258"/>
        <v>42180.462083333332</v>
      </c>
      <c r="U3306">
        <f t="shared" si="259"/>
        <v>2015</v>
      </c>
    </row>
    <row r="3307" spans="1:21" ht="48" x14ac:dyDescent="0.2">
      <c r="A3307">
        <v>3404</v>
      </c>
      <c r="B3307" s="3" t="s">
        <v>3403</v>
      </c>
      <c r="C3307" s="3" t="s">
        <v>7514</v>
      </c>
      <c r="D3307" s="6">
        <v>500</v>
      </c>
      <c r="E3307" s="8">
        <v>610</v>
      </c>
      <c r="F3307" t="s">
        <v>8218</v>
      </c>
      <c r="G3307" t="s">
        <v>8223</v>
      </c>
      <c r="H3307" t="s">
        <v>8245</v>
      </c>
      <c r="I3307">
        <v>1434542702</v>
      </c>
      <c r="J3307">
        <v>1432814702</v>
      </c>
      <c r="K3307" t="b">
        <v>0</v>
      </c>
      <c r="L3307">
        <v>3</v>
      </c>
      <c r="M3307" t="b">
        <v>1</v>
      </c>
      <c r="N3307" t="s">
        <v>8269</v>
      </c>
      <c r="O3307">
        <f t="shared" si="255"/>
        <v>122</v>
      </c>
      <c r="P3307">
        <f t="shared" si="256"/>
        <v>203.33</v>
      </c>
      <c r="Q3307" s="10" t="s">
        <v>8315</v>
      </c>
      <c r="R3307" t="s">
        <v>8316</v>
      </c>
      <c r="S3307" s="15">
        <f t="shared" si="257"/>
        <v>42152.503495370373</v>
      </c>
      <c r="T3307" s="15">
        <f t="shared" si="258"/>
        <v>42172.503495370373</v>
      </c>
      <c r="U3307">
        <f t="shared" si="259"/>
        <v>2015</v>
      </c>
    </row>
    <row r="3308" spans="1:21" ht="48" x14ac:dyDescent="0.2">
      <c r="A3308">
        <v>3405</v>
      </c>
      <c r="B3308" s="3" t="s">
        <v>3404</v>
      </c>
      <c r="C3308" s="3" t="s">
        <v>7515</v>
      </c>
      <c r="D3308" s="6">
        <v>350</v>
      </c>
      <c r="E3308" s="8">
        <v>481.5</v>
      </c>
      <c r="F3308" t="s">
        <v>8218</v>
      </c>
      <c r="G3308" t="s">
        <v>8224</v>
      </c>
      <c r="H3308" t="s">
        <v>8246</v>
      </c>
      <c r="I3308">
        <v>1456876740</v>
      </c>
      <c r="J3308">
        <v>1455063886</v>
      </c>
      <c r="K3308" t="b">
        <v>0</v>
      </c>
      <c r="L3308">
        <v>17</v>
      </c>
      <c r="M3308" t="b">
        <v>1</v>
      </c>
      <c r="N3308" t="s">
        <v>8269</v>
      </c>
      <c r="O3308">
        <f t="shared" si="255"/>
        <v>138</v>
      </c>
      <c r="P3308">
        <f t="shared" si="256"/>
        <v>28.32</v>
      </c>
      <c r="Q3308" s="10" t="s">
        <v>8315</v>
      </c>
      <c r="R3308" t="s">
        <v>8316</v>
      </c>
      <c r="S3308" s="15">
        <f t="shared" si="257"/>
        <v>42410.017199074078</v>
      </c>
      <c r="T3308" s="15">
        <f t="shared" si="258"/>
        <v>42430.999305555553</v>
      </c>
      <c r="U3308">
        <f t="shared" si="259"/>
        <v>2016</v>
      </c>
    </row>
    <row r="3309" spans="1:21" ht="32" x14ac:dyDescent="0.2">
      <c r="A3309">
        <v>3406</v>
      </c>
      <c r="B3309" s="3" t="s">
        <v>3405</v>
      </c>
      <c r="C3309" s="3" t="s">
        <v>7516</v>
      </c>
      <c r="D3309" s="6">
        <v>10000</v>
      </c>
      <c r="E3309" s="8">
        <v>10031</v>
      </c>
      <c r="F3309" t="s">
        <v>8218</v>
      </c>
      <c r="G3309" t="s">
        <v>8223</v>
      </c>
      <c r="H3309" t="s">
        <v>8245</v>
      </c>
      <c r="I3309">
        <v>1405511376</v>
      </c>
      <c r="J3309">
        <v>1401623376</v>
      </c>
      <c r="K3309" t="b">
        <v>0</v>
      </c>
      <c r="L3309">
        <v>91</v>
      </c>
      <c r="M3309" t="b">
        <v>1</v>
      </c>
      <c r="N3309" t="s">
        <v>8269</v>
      </c>
      <c r="O3309">
        <f t="shared" si="255"/>
        <v>100</v>
      </c>
      <c r="P3309">
        <f t="shared" si="256"/>
        <v>110.23</v>
      </c>
      <c r="Q3309" s="10" t="s">
        <v>8315</v>
      </c>
      <c r="R3309" t="s">
        <v>8316</v>
      </c>
      <c r="S3309" s="15">
        <f t="shared" si="257"/>
        <v>41791.492777777778</v>
      </c>
      <c r="T3309" s="15">
        <f t="shared" si="258"/>
        <v>41836.492777777778</v>
      </c>
      <c r="U3309">
        <f t="shared" si="259"/>
        <v>2014</v>
      </c>
    </row>
    <row r="3310" spans="1:21" ht="64" x14ac:dyDescent="0.2">
      <c r="A3310">
        <v>3407</v>
      </c>
      <c r="B3310" s="3" t="s">
        <v>3406</v>
      </c>
      <c r="C3310" s="3" t="s">
        <v>7517</v>
      </c>
      <c r="D3310" s="6">
        <v>2000</v>
      </c>
      <c r="E3310" s="8">
        <v>2142</v>
      </c>
      <c r="F3310" t="s">
        <v>8218</v>
      </c>
      <c r="G3310" t="s">
        <v>8224</v>
      </c>
      <c r="H3310" t="s">
        <v>8246</v>
      </c>
      <c r="I3310">
        <v>1404641289</v>
      </c>
      <c r="J3310">
        <v>1402049289</v>
      </c>
      <c r="K3310" t="b">
        <v>0</v>
      </c>
      <c r="L3310">
        <v>67</v>
      </c>
      <c r="M3310" t="b">
        <v>1</v>
      </c>
      <c r="N3310" t="s">
        <v>8269</v>
      </c>
      <c r="O3310">
        <f t="shared" si="255"/>
        <v>107</v>
      </c>
      <c r="P3310">
        <f t="shared" si="256"/>
        <v>31.97</v>
      </c>
      <c r="Q3310" s="10" t="s">
        <v>8315</v>
      </c>
      <c r="R3310" t="s">
        <v>8316</v>
      </c>
      <c r="S3310" s="15">
        <f t="shared" si="257"/>
        <v>41796.422326388885</v>
      </c>
      <c r="T3310" s="15">
        <f t="shared" si="258"/>
        <v>41826.422326388885</v>
      </c>
      <c r="U3310">
        <f t="shared" si="259"/>
        <v>2014</v>
      </c>
    </row>
    <row r="3311" spans="1:21" ht="48" x14ac:dyDescent="0.2">
      <c r="A3311">
        <v>3408</v>
      </c>
      <c r="B3311" s="3" t="s">
        <v>3407</v>
      </c>
      <c r="C3311" s="3" t="s">
        <v>7518</v>
      </c>
      <c r="D3311" s="6">
        <v>500</v>
      </c>
      <c r="E3311" s="8">
        <v>1055</v>
      </c>
      <c r="F3311" t="s">
        <v>8218</v>
      </c>
      <c r="G3311" t="s">
        <v>8223</v>
      </c>
      <c r="H3311" t="s">
        <v>8245</v>
      </c>
      <c r="I3311">
        <v>1405727304</v>
      </c>
      <c r="J3311">
        <v>1403135304</v>
      </c>
      <c r="K3311" t="b">
        <v>0</v>
      </c>
      <c r="L3311">
        <v>18</v>
      </c>
      <c r="M3311" t="b">
        <v>1</v>
      </c>
      <c r="N3311" t="s">
        <v>8269</v>
      </c>
      <c r="O3311">
        <f t="shared" si="255"/>
        <v>211</v>
      </c>
      <c r="P3311">
        <f t="shared" si="256"/>
        <v>58.61</v>
      </c>
      <c r="Q3311" s="10" t="s">
        <v>8315</v>
      </c>
      <c r="R3311" t="s">
        <v>8316</v>
      </c>
      <c r="S3311" s="15">
        <f t="shared" si="257"/>
        <v>41808.991944444446</v>
      </c>
      <c r="T3311" s="15">
        <f t="shared" si="258"/>
        <v>41838.991944444446</v>
      </c>
      <c r="U3311">
        <f t="shared" si="259"/>
        <v>2014</v>
      </c>
    </row>
    <row r="3312" spans="1:21" ht="48" x14ac:dyDescent="0.2">
      <c r="A3312">
        <v>3409</v>
      </c>
      <c r="B3312" s="3" t="s">
        <v>3408</v>
      </c>
      <c r="C3312" s="3" t="s">
        <v>7519</v>
      </c>
      <c r="D3312" s="6">
        <v>500</v>
      </c>
      <c r="E3312" s="8">
        <v>618</v>
      </c>
      <c r="F3312" t="s">
        <v>8218</v>
      </c>
      <c r="G3312" t="s">
        <v>8224</v>
      </c>
      <c r="H3312" t="s">
        <v>8246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8269</v>
      </c>
      <c r="O3312">
        <f t="shared" si="255"/>
        <v>124</v>
      </c>
      <c r="P3312">
        <f t="shared" si="256"/>
        <v>29.43</v>
      </c>
      <c r="Q3312" s="10" t="s">
        <v>8315</v>
      </c>
      <c r="R3312" t="s">
        <v>8316</v>
      </c>
      <c r="S3312" s="15">
        <f t="shared" si="257"/>
        <v>42544.814328703709</v>
      </c>
      <c r="T3312" s="15">
        <f t="shared" si="258"/>
        <v>42582.873611111107</v>
      </c>
      <c r="U3312">
        <f t="shared" si="259"/>
        <v>2016</v>
      </c>
    </row>
    <row r="3313" spans="1:21" ht="48" x14ac:dyDescent="0.2">
      <c r="A3313">
        <v>3410</v>
      </c>
      <c r="B3313" s="3" t="s">
        <v>3409</v>
      </c>
      <c r="C3313" s="3" t="s">
        <v>7520</v>
      </c>
      <c r="D3313" s="6">
        <v>3000</v>
      </c>
      <c r="E3313" s="8">
        <v>3255</v>
      </c>
      <c r="F3313" t="s">
        <v>8218</v>
      </c>
      <c r="G3313" t="s">
        <v>8223</v>
      </c>
      <c r="H3313" t="s">
        <v>8245</v>
      </c>
      <c r="I3313">
        <v>1465196400</v>
      </c>
      <c r="J3313">
        <v>1462841990</v>
      </c>
      <c r="K3313" t="b">
        <v>0</v>
      </c>
      <c r="L3313">
        <v>40</v>
      </c>
      <c r="M3313" t="b">
        <v>1</v>
      </c>
      <c r="N3313" t="s">
        <v>8269</v>
      </c>
      <c r="O3313">
        <f t="shared" si="255"/>
        <v>109</v>
      </c>
      <c r="P3313">
        <f t="shared" si="256"/>
        <v>81.38</v>
      </c>
      <c r="Q3313" s="10" t="s">
        <v>8315</v>
      </c>
      <c r="R3313" t="s">
        <v>8316</v>
      </c>
      <c r="S3313" s="15">
        <f t="shared" si="257"/>
        <v>42500.041550925926</v>
      </c>
      <c r="T3313" s="15">
        <f t="shared" si="258"/>
        <v>42527.291666666672</v>
      </c>
      <c r="U3313">
        <f t="shared" si="259"/>
        <v>2016</v>
      </c>
    </row>
    <row r="3314" spans="1:21" ht="48" x14ac:dyDescent="0.2">
      <c r="A3314">
        <v>3411</v>
      </c>
      <c r="B3314" s="3" t="s">
        <v>3410</v>
      </c>
      <c r="C3314" s="3" t="s">
        <v>7521</v>
      </c>
      <c r="D3314" s="6">
        <v>15000</v>
      </c>
      <c r="E3314" s="8">
        <v>15535</v>
      </c>
      <c r="F3314" t="s">
        <v>8218</v>
      </c>
      <c r="G3314" t="s">
        <v>8223</v>
      </c>
      <c r="H3314" t="s">
        <v>8245</v>
      </c>
      <c r="I3314">
        <v>1444264372</v>
      </c>
      <c r="J3314">
        <v>1442536372</v>
      </c>
      <c r="K3314" t="b">
        <v>0</v>
      </c>
      <c r="L3314">
        <v>78</v>
      </c>
      <c r="M3314" t="b">
        <v>1</v>
      </c>
      <c r="N3314" t="s">
        <v>8269</v>
      </c>
      <c r="O3314">
        <f t="shared" si="255"/>
        <v>104</v>
      </c>
      <c r="P3314">
        <f t="shared" si="256"/>
        <v>199.17</v>
      </c>
      <c r="Q3314" s="10" t="s">
        <v>8315</v>
      </c>
      <c r="R3314" t="s">
        <v>8316</v>
      </c>
      <c r="S3314" s="15">
        <f t="shared" si="257"/>
        <v>42265.022824074069</v>
      </c>
      <c r="T3314" s="15">
        <f t="shared" si="258"/>
        <v>42285.022824074069</v>
      </c>
      <c r="U3314">
        <f t="shared" si="259"/>
        <v>2015</v>
      </c>
    </row>
    <row r="3315" spans="1:21" ht="48" x14ac:dyDescent="0.2">
      <c r="A3315">
        <v>3412</v>
      </c>
      <c r="B3315" s="3" t="s">
        <v>3411</v>
      </c>
      <c r="C3315" s="3" t="s">
        <v>7522</v>
      </c>
      <c r="D3315" s="6">
        <v>3000</v>
      </c>
      <c r="E3315" s="8">
        <v>3000</v>
      </c>
      <c r="F3315" t="s">
        <v>8218</v>
      </c>
      <c r="G3315" t="s">
        <v>8224</v>
      </c>
      <c r="H3315" t="s">
        <v>8246</v>
      </c>
      <c r="I3315">
        <v>1411858862</v>
      </c>
      <c r="J3315">
        <v>1409266862</v>
      </c>
      <c r="K3315" t="b">
        <v>0</v>
      </c>
      <c r="L3315">
        <v>26</v>
      </c>
      <c r="M3315" t="b">
        <v>1</v>
      </c>
      <c r="N3315" t="s">
        <v>8269</v>
      </c>
      <c r="O3315">
        <f t="shared" si="255"/>
        <v>100</v>
      </c>
      <c r="P3315">
        <f t="shared" si="256"/>
        <v>115.38</v>
      </c>
      <c r="Q3315" s="10" t="s">
        <v>8315</v>
      </c>
      <c r="R3315" t="s">
        <v>8316</v>
      </c>
      <c r="S3315" s="15">
        <f t="shared" si="257"/>
        <v>41879.959050925929</v>
      </c>
      <c r="T3315" s="15">
        <f t="shared" si="258"/>
        <v>41909.959050925929</v>
      </c>
      <c r="U3315">
        <f t="shared" si="259"/>
        <v>2014</v>
      </c>
    </row>
    <row r="3316" spans="1:21" ht="48" x14ac:dyDescent="0.2">
      <c r="A3316">
        <v>3413</v>
      </c>
      <c r="B3316" s="3" t="s">
        <v>3412</v>
      </c>
      <c r="C3316" s="3" t="s">
        <v>7523</v>
      </c>
      <c r="D3316" s="6">
        <v>500</v>
      </c>
      <c r="E3316" s="8">
        <v>650</v>
      </c>
      <c r="F3316" t="s">
        <v>8218</v>
      </c>
      <c r="G3316" t="s">
        <v>8223</v>
      </c>
      <c r="H3316" t="s">
        <v>8245</v>
      </c>
      <c r="I3316">
        <v>1425099540</v>
      </c>
      <c r="J3316">
        <v>1424280938</v>
      </c>
      <c r="K3316" t="b">
        <v>0</v>
      </c>
      <c r="L3316">
        <v>14</v>
      </c>
      <c r="M3316" t="b">
        <v>1</v>
      </c>
      <c r="N3316" t="s">
        <v>8269</v>
      </c>
      <c r="O3316">
        <f t="shared" si="255"/>
        <v>130</v>
      </c>
      <c r="P3316">
        <f t="shared" si="256"/>
        <v>46.43</v>
      </c>
      <c r="Q3316" s="10" t="s">
        <v>8315</v>
      </c>
      <c r="R3316" t="s">
        <v>8316</v>
      </c>
      <c r="S3316" s="15">
        <f t="shared" si="257"/>
        <v>42053.733078703706</v>
      </c>
      <c r="T3316" s="15">
        <f t="shared" si="258"/>
        <v>42063.207638888889</v>
      </c>
      <c r="U3316">
        <f t="shared" si="259"/>
        <v>2015</v>
      </c>
    </row>
    <row r="3317" spans="1:21" ht="48" x14ac:dyDescent="0.2">
      <c r="A3317">
        <v>3414</v>
      </c>
      <c r="B3317" s="3" t="s">
        <v>3413</v>
      </c>
      <c r="C3317" s="3" t="s">
        <v>7524</v>
      </c>
      <c r="D3317" s="6">
        <v>3000</v>
      </c>
      <c r="E3317" s="8">
        <v>3105</v>
      </c>
      <c r="F3317" t="s">
        <v>8218</v>
      </c>
      <c r="G3317" t="s">
        <v>8223</v>
      </c>
      <c r="H3317" t="s">
        <v>8245</v>
      </c>
      <c r="I3317">
        <v>1480579140</v>
      </c>
      <c r="J3317">
        <v>1478030325</v>
      </c>
      <c r="K3317" t="b">
        <v>0</v>
      </c>
      <c r="L3317">
        <v>44</v>
      </c>
      <c r="M3317" t="b">
        <v>1</v>
      </c>
      <c r="N3317" t="s">
        <v>8269</v>
      </c>
      <c r="O3317">
        <f t="shared" si="255"/>
        <v>104</v>
      </c>
      <c r="P3317">
        <f t="shared" si="256"/>
        <v>70.569999999999993</v>
      </c>
      <c r="Q3317" s="10" t="s">
        <v>8315</v>
      </c>
      <c r="R3317" t="s">
        <v>8316</v>
      </c>
      <c r="S3317" s="15">
        <f t="shared" si="257"/>
        <v>42675.832465277781</v>
      </c>
      <c r="T3317" s="15">
        <f t="shared" si="258"/>
        <v>42705.332638888889</v>
      </c>
      <c r="U3317">
        <f t="shared" si="259"/>
        <v>2016</v>
      </c>
    </row>
    <row r="3318" spans="1:21" ht="32" x14ac:dyDescent="0.2">
      <c r="A3318">
        <v>3415</v>
      </c>
      <c r="B3318" s="3" t="s">
        <v>3414</v>
      </c>
      <c r="C3318" s="3" t="s">
        <v>7525</v>
      </c>
      <c r="D3318" s="6">
        <v>200</v>
      </c>
      <c r="E3318" s="8">
        <v>200</v>
      </c>
      <c r="F3318" t="s">
        <v>8218</v>
      </c>
      <c r="G3318" t="s">
        <v>8223</v>
      </c>
      <c r="H3318" t="s">
        <v>8245</v>
      </c>
      <c r="I3318">
        <v>1460935800</v>
      </c>
      <c r="J3318">
        <v>1459999656</v>
      </c>
      <c r="K3318" t="b">
        <v>0</v>
      </c>
      <c r="L3318">
        <v>9</v>
      </c>
      <c r="M3318" t="b">
        <v>1</v>
      </c>
      <c r="N3318" t="s">
        <v>8269</v>
      </c>
      <c r="O3318">
        <f t="shared" si="255"/>
        <v>100</v>
      </c>
      <c r="P3318">
        <f t="shared" si="256"/>
        <v>22.22</v>
      </c>
      <c r="Q3318" s="10" t="s">
        <v>8315</v>
      </c>
      <c r="R3318" t="s">
        <v>8316</v>
      </c>
      <c r="S3318" s="15">
        <f t="shared" si="257"/>
        <v>42467.144166666665</v>
      </c>
      <c r="T3318" s="15">
        <f t="shared" si="258"/>
        <v>42477.979166666672</v>
      </c>
      <c r="U3318">
        <f t="shared" si="259"/>
        <v>2016</v>
      </c>
    </row>
    <row r="3319" spans="1:21" ht="48" x14ac:dyDescent="0.2">
      <c r="A3319">
        <v>3416</v>
      </c>
      <c r="B3319" s="3" t="s">
        <v>3415</v>
      </c>
      <c r="C3319" s="3" t="s">
        <v>7526</v>
      </c>
      <c r="D3319" s="6">
        <v>4000</v>
      </c>
      <c r="E3319" s="8">
        <v>4784</v>
      </c>
      <c r="F3319" t="s">
        <v>8218</v>
      </c>
      <c r="G3319" t="s">
        <v>8224</v>
      </c>
      <c r="H3319" t="s">
        <v>8246</v>
      </c>
      <c r="I3319">
        <v>1429813800</v>
      </c>
      <c r="J3319">
        <v>1427363645</v>
      </c>
      <c r="K3319" t="b">
        <v>0</v>
      </c>
      <c r="L3319">
        <v>30</v>
      </c>
      <c r="M3319" t="b">
        <v>1</v>
      </c>
      <c r="N3319" t="s">
        <v>8269</v>
      </c>
      <c r="O3319">
        <f t="shared" si="255"/>
        <v>120</v>
      </c>
      <c r="P3319">
        <f t="shared" si="256"/>
        <v>159.47</v>
      </c>
      <c r="Q3319" s="10" t="s">
        <v>8315</v>
      </c>
      <c r="R3319" t="s">
        <v>8316</v>
      </c>
      <c r="S3319" s="15">
        <f t="shared" si="257"/>
        <v>42089.412557870368</v>
      </c>
      <c r="T3319" s="15">
        <f t="shared" si="258"/>
        <v>42117.770833333328</v>
      </c>
      <c r="U3319">
        <f t="shared" si="259"/>
        <v>2015</v>
      </c>
    </row>
    <row r="3320" spans="1:21" ht="48" x14ac:dyDescent="0.2">
      <c r="A3320">
        <v>3417</v>
      </c>
      <c r="B3320" s="3" t="s">
        <v>3416</v>
      </c>
      <c r="C3320" s="3" t="s">
        <v>7527</v>
      </c>
      <c r="D3320" s="6">
        <v>1700</v>
      </c>
      <c r="E3320" s="8">
        <v>1700.01</v>
      </c>
      <c r="F3320" t="s">
        <v>8218</v>
      </c>
      <c r="G3320" t="s">
        <v>8223</v>
      </c>
      <c r="H3320" t="s">
        <v>8245</v>
      </c>
      <c r="I3320">
        <v>1414284180</v>
      </c>
      <c r="J3320">
        <v>1410558948</v>
      </c>
      <c r="K3320" t="b">
        <v>0</v>
      </c>
      <c r="L3320">
        <v>45</v>
      </c>
      <c r="M3320" t="b">
        <v>1</v>
      </c>
      <c r="N3320" t="s">
        <v>8269</v>
      </c>
      <c r="O3320">
        <f t="shared" si="255"/>
        <v>100</v>
      </c>
      <c r="P3320">
        <f t="shared" si="256"/>
        <v>37.78</v>
      </c>
      <c r="Q3320" s="10" t="s">
        <v>8315</v>
      </c>
      <c r="R3320" t="s">
        <v>8316</v>
      </c>
      <c r="S3320" s="15">
        <f t="shared" si="257"/>
        <v>41894.91375</v>
      </c>
      <c r="T3320" s="15">
        <f t="shared" si="258"/>
        <v>41938.029861111114</v>
      </c>
      <c r="U3320">
        <f t="shared" si="259"/>
        <v>2014</v>
      </c>
    </row>
    <row r="3321" spans="1:21" ht="48" x14ac:dyDescent="0.2">
      <c r="A3321">
        <v>3418</v>
      </c>
      <c r="B3321" s="3" t="s">
        <v>3417</v>
      </c>
      <c r="C3321" s="3" t="s">
        <v>7528</v>
      </c>
      <c r="D3321" s="6">
        <v>4000</v>
      </c>
      <c r="E3321" s="8">
        <v>4035</v>
      </c>
      <c r="F3321" t="s">
        <v>8218</v>
      </c>
      <c r="G3321" t="s">
        <v>8223</v>
      </c>
      <c r="H3321" t="s">
        <v>8245</v>
      </c>
      <c r="I3321">
        <v>1400875307</v>
      </c>
      <c r="J3321">
        <v>1398283307</v>
      </c>
      <c r="K3321" t="b">
        <v>0</v>
      </c>
      <c r="L3321">
        <v>56</v>
      </c>
      <c r="M3321" t="b">
        <v>1</v>
      </c>
      <c r="N3321" t="s">
        <v>8269</v>
      </c>
      <c r="O3321">
        <f t="shared" si="255"/>
        <v>101</v>
      </c>
      <c r="P3321">
        <f t="shared" si="256"/>
        <v>72.05</v>
      </c>
      <c r="Q3321" s="10" t="s">
        <v>8315</v>
      </c>
      <c r="R3321" t="s">
        <v>8316</v>
      </c>
      <c r="S3321" s="15">
        <f t="shared" si="257"/>
        <v>41752.83457175926</v>
      </c>
      <c r="T3321" s="15">
        <f t="shared" si="258"/>
        <v>41782.83457175926</v>
      </c>
      <c r="U3321">
        <f t="shared" si="259"/>
        <v>2014</v>
      </c>
    </row>
    <row r="3322" spans="1:21" ht="64" x14ac:dyDescent="0.2">
      <c r="A3322">
        <v>3419</v>
      </c>
      <c r="B3322" s="3" t="s">
        <v>3418</v>
      </c>
      <c r="C3322" s="3" t="s">
        <v>7529</v>
      </c>
      <c r="D3322" s="6">
        <v>2750</v>
      </c>
      <c r="E3322" s="8">
        <v>2930</v>
      </c>
      <c r="F3322" t="s">
        <v>8218</v>
      </c>
      <c r="G3322" t="s">
        <v>8240</v>
      </c>
      <c r="H3322" t="s">
        <v>8248</v>
      </c>
      <c r="I3322">
        <v>1459978200</v>
      </c>
      <c r="J3322">
        <v>1458416585</v>
      </c>
      <c r="K3322" t="b">
        <v>0</v>
      </c>
      <c r="L3322">
        <v>46</v>
      </c>
      <c r="M3322" t="b">
        <v>1</v>
      </c>
      <c r="N3322" t="s">
        <v>8269</v>
      </c>
      <c r="O3322">
        <f t="shared" si="255"/>
        <v>107</v>
      </c>
      <c r="P3322">
        <f t="shared" si="256"/>
        <v>63.7</v>
      </c>
      <c r="Q3322" s="10" t="s">
        <v>8315</v>
      </c>
      <c r="R3322" t="s">
        <v>8316</v>
      </c>
      <c r="S3322" s="15">
        <f t="shared" si="257"/>
        <v>42448.821585648147</v>
      </c>
      <c r="T3322" s="15">
        <f t="shared" si="258"/>
        <v>42466.895833333328</v>
      </c>
      <c r="U3322">
        <f t="shared" si="259"/>
        <v>2016</v>
      </c>
    </row>
    <row r="3323" spans="1:21" ht="48" x14ac:dyDescent="0.2">
      <c r="A3323">
        <v>3420</v>
      </c>
      <c r="B3323" s="3" t="s">
        <v>3419</v>
      </c>
      <c r="C3323" s="3" t="s">
        <v>7530</v>
      </c>
      <c r="D3323" s="6">
        <v>700</v>
      </c>
      <c r="E3323" s="8">
        <v>966</v>
      </c>
      <c r="F3323" t="s">
        <v>8218</v>
      </c>
      <c r="G3323" t="s">
        <v>8224</v>
      </c>
      <c r="H3323" t="s">
        <v>8246</v>
      </c>
      <c r="I3323">
        <v>1455408000</v>
      </c>
      <c r="J3323">
        <v>1454638202</v>
      </c>
      <c r="K3323" t="b">
        <v>0</v>
      </c>
      <c r="L3323">
        <v>34</v>
      </c>
      <c r="M3323" t="b">
        <v>1</v>
      </c>
      <c r="N3323" t="s">
        <v>8269</v>
      </c>
      <c r="O3323">
        <f t="shared" si="255"/>
        <v>138</v>
      </c>
      <c r="P3323">
        <f t="shared" si="256"/>
        <v>28.41</v>
      </c>
      <c r="Q3323" s="10" t="s">
        <v>8315</v>
      </c>
      <c r="R3323" t="s">
        <v>8316</v>
      </c>
      <c r="S3323" s="15">
        <f t="shared" si="257"/>
        <v>42405.090300925927</v>
      </c>
      <c r="T3323" s="15">
        <f t="shared" si="258"/>
        <v>42414</v>
      </c>
      <c r="U3323">
        <f t="shared" si="259"/>
        <v>2016</v>
      </c>
    </row>
    <row r="3324" spans="1:21" ht="48" x14ac:dyDescent="0.2">
      <c r="A3324">
        <v>3421</v>
      </c>
      <c r="B3324" s="3" t="s">
        <v>3420</v>
      </c>
      <c r="C3324" s="3" t="s">
        <v>7531</v>
      </c>
      <c r="D3324" s="6">
        <v>10000</v>
      </c>
      <c r="E3324" s="8">
        <v>10115</v>
      </c>
      <c r="F3324" t="s">
        <v>8218</v>
      </c>
      <c r="G3324" t="s">
        <v>8223</v>
      </c>
      <c r="H3324" t="s">
        <v>8245</v>
      </c>
      <c r="I3324">
        <v>1425495563</v>
      </c>
      <c r="J3324">
        <v>1422903563</v>
      </c>
      <c r="K3324" t="b">
        <v>0</v>
      </c>
      <c r="L3324">
        <v>98</v>
      </c>
      <c r="M3324" t="b">
        <v>1</v>
      </c>
      <c r="N3324" t="s">
        <v>8269</v>
      </c>
      <c r="O3324">
        <f t="shared" si="255"/>
        <v>101</v>
      </c>
      <c r="P3324">
        <f t="shared" si="256"/>
        <v>103.21</v>
      </c>
      <c r="Q3324" s="10" t="s">
        <v>8315</v>
      </c>
      <c r="R3324" t="s">
        <v>8316</v>
      </c>
      <c r="S3324" s="15">
        <f t="shared" si="257"/>
        <v>42037.791238425925</v>
      </c>
      <c r="T3324" s="15">
        <f t="shared" si="258"/>
        <v>42067.791238425925</v>
      </c>
      <c r="U3324">
        <f t="shared" si="259"/>
        <v>2015</v>
      </c>
    </row>
    <row r="3325" spans="1:21" ht="48" x14ac:dyDescent="0.2">
      <c r="A3325">
        <v>3422</v>
      </c>
      <c r="B3325" s="3" t="s">
        <v>3421</v>
      </c>
      <c r="C3325" s="3" t="s">
        <v>7532</v>
      </c>
      <c r="D3325" s="6">
        <v>3000</v>
      </c>
      <c r="E3325" s="8">
        <v>3273</v>
      </c>
      <c r="F3325" t="s">
        <v>8218</v>
      </c>
      <c r="G3325" t="s">
        <v>8224</v>
      </c>
      <c r="H3325" t="s">
        <v>8246</v>
      </c>
      <c r="I3325">
        <v>1450051200</v>
      </c>
      <c r="J3325">
        <v>1447594176</v>
      </c>
      <c r="K3325" t="b">
        <v>0</v>
      </c>
      <c r="L3325">
        <v>46</v>
      </c>
      <c r="M3325" t="b">
        <v>1</v>
      </c>
      <c r="N3325" t="s">
        <v>8269</v>
      </c>
      <c r="O3325">
        <f t="shared" si="255"/>
        <v>109</v>
      </c>
      <c r="P3325">
        <f t="shared" si="256"/>
        <v>71.150000000000006</v>
      </c>
      <c r="Q3325" s="10" t="s">
        <v>8315</v>
      </c>
      <c r="R3325" t="s">
        <v>8316</v>
      </c>
      <c r="S3325" s="15">
        <f t="shared" si="257"/>
        <v>42323.562222222223</v>
      </c>
      <c r="T3325" s="15">
        <f t="shared" si="258"/>
        <v>42352</v>
      </c>
      <c r="U3325">
        <f t="shared" si="259"/>
        <v>2015</v>
      </c>
    </row>
    <row r="3326" spans="1:21" ht="48" x14ac:dyDescent="0.2">
      <c r="A3326">
        <v>3423</v>
      </c>
      <c r="B3326" s="3" t="s">
        <v>3422</v>
      </c>
      <c r="C3326" s="3" t="s">
        <v>7533</v>
      </c>
      <c r="D3326" s="6">
        <v>250</v>
      </c>
      <c r="E3326" s="8">
        <v>350</v>
      </c>
      <c r="F3326" t="s">
        <v>8218</v>
      </c>
      <c r="G3326" t="s">
        <v>8223</v>
      </c>
      <c r="H3326" t="s">
        <v>8245</v>
      </c>
      <c r="I3326">
        <v>1429912341</v>
      </c>
      <c r="J3326">
        <v>1427320341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140</v>
      </c>
      <c r="P3326">
        <f t="shared" si="256"/>
        <v>35</v>
      </c>
      <c r="Q3326" s="10" t="s">
        <v>8315</v>
      </c>
      <c r="R3326" t="s">
        <v>8316</v>
      </c>
      <c r="S3326" s="15">
        <f t="shared" si="257"/>
        <v>42088.911354166667</v>
      </c>
      <c r="T3326" s="15">
        <f t="shared" si="258"/>
        <v>42118.911354166667</v>
      </c>
      <c r="U3326">
        <f t="shared" si="259"/>
        <v>2015</v>
      </c>
    </row>
    <row r="3327" spans="1:21" ht="48" x14ac:dyDescent="0.2">
      <c r="A3327">
        <v>3424</v>
      </c>
      <c r="B3327" s="3" t="s">
        <v>3423</v>
      </c>
      <c r="C3327" s="3" t="s">
        <v>7534</v>
      </c>
      <c r="D3327" s="6">
        <v>6000</v>
      </c>
      <c r="E3327" s="8">
        <v>6215</v>
      </c>
      <c r="F3327" t="s">
        <v>8218</v>
      </c>
      <c r="G3327" t="s">
        <v>8223</v>
      </c>
      <c r="H3327" t="s">
        <v>8245</v>
      </c>
      <c r="I3327">
        <v>1423119540</v>
      </c>
      <c r="J3327">
        <v>1421252084</v>
      </c>
      <c r="K3327" t="b">
        <v>0</v>
      </c>
      <c r="L3327">
        <v>76</v>
      </c>
      <c r="M3327" t="b">
        <v>1</v>
      </c>
      <c r="N3327" t="s">
        <v>8269</v>
      </c>
      <c r="O3327">
        <f t="shared" si="255"/>
        <v>104</v>
      </c>
      <c r="P3327">
        <f t="shared" si="256"/>
        <v>81.78</v>
      </c>
      <c r="Q3327" s="10" t="s">
        <v>8315</v>
      </c>
      <c r="R3327" t="s">
        <v>8316</v>
      </c>
      <c r="S3327" s="15">
        <f t="shared" si="257"/>
        <v>42018.676898148144</v>
      </c>
      <c r="T3327" s="15">
        <f t="shared" si="258"/>
        <v>42040.290972222225</v>
      </c>
      <c r="U3327">
        <f t="shared" si="259"/>
        <v>2015</v>
      </c>
    </row>
    <row r="3328" spans="1:21" ht="48" x14ac:dyDescent="0.2">
      <c r="A3328">
        <v>3425</v>
      </c>
      <c r="B3328" s="3" t="s">
        <v>3424</v>
      </c>
      <c r="C3328" s="3" t="s">
        <v>7535</v>
      </c>
      <c r="D3328" s="6">
        <v>30000</v>
      </c>
      <c r="E3328" s="8">
        <v>30891.1</v>
      </c>
      <c r="F3328" t="s">
        <v>8218</v>
      </c>
      <c r="G3328" t="s">
        <v>8223</v>
      </c>
      <c r="H3328" t="s">
        <v>8245</v>
      </c>
      <c r="I3328">
        <v>1412434136</v>
      </c>
      <c r="J3328">
        <v>1409669336</v>
      </c>
      <c r="K3328" t="b">
        <v>0</v>
      </c>
      <c r="L3328">
        <v>104</v>
      </c>
      <c r="M3328" t="b">
        <v>1</v>
      </c>
      <c r="N3328" t="s">
        <v>8269</v>
      </c>
      <c r="O3328">
        <f t="shared" si="255"/>
        <v>103</v>
      </c>
      <c r="P3328">
        <f t="shared" si="256"/>
        <v>297.02999999999997</v>
      </c>
      <c r="Q3328" s="10" t="s">
        <v>8315</v>
      </c>
      <c r="R3328" t="s">
        <v>8316</v>
      </c>
      <c r="S3328" s="15">
        <f t="shared" si="257"/>
        <v>41884.617314814815</v>
      </c>
      <c r="T3328" s="15">
        <f t="shared" si="258"/>
        <v>41916.617314814815</v>
      </c>
      <c r="U3328">
        <f t="shared" si="259"/>
        <v>2014</v>
      </c>
    </row>
    <row r="3329" spans="1:21" ht="48" x14ac:dyDescent="0.2">
      <c r="A3329">
        <v>3426</v>
      </c>
      <c r="B3329" s="3" t="s">
        <v>3425</v>
      </c>
      <c r="C3329" s="3" t="s">
        <v>7536</v>
      </c>
      <c r="D3329" s="6">
        <v>3750</v>
      </c>
      <c r="E3329" s="8">
        <v>4055</v>
      </c>
      <c r="F3329" t="s">
        <v>8218</v>
      </c>
      <c r="G3329" t="s">
        <v>8223</v>
      </c>
      <c r="H3329" t="s">
        <v>8245</v>
      </c>
      <c r="I3329">
        <v>1411264800</v>
      </c>
      <c r="J3329">
        <v>1409620903</v>
      </c>
      <c r="K3329" t="b">
        <v>0</v>
      </c>
      <c r="L3329">
        <v>87</v>
      </c>
      <c r="M3329" t="b">
        <v>1</v>
      </c>
      <c r="N3329" t="s">
        <v>8269</v>
      </c>
      <c r="O3329">
        <f t="shared" si="255"/>
        <v>108</v>
      </c>
      <c r="P3329">
        <f t="shared" si="256"/>
        <v>46.61</v>
      </c>
      <c r="Q3329" s="10" t="s">
        <v>8315</v>
      </c>
      <c r="R3329" t="s">
        <v>8316</v>
      </c>
      <c r="S3329" s="15">
        <f t="shared" si="257"/>
        <v>41884.056747685187</v>
      </c>
      <c r="T3329" s="15">
        <f t="shared" si="258"/>
        <v>41903.083333333336</v>
      </c>
      <c r="U3329">
        <f t="shared" si="259"/>
        <v>2014</v>
      </c>
    </row>
    <row r="3330" spans="1:21" ht="48" x14ac:dyDescent="0.2">
      <c r="A3330">
        <v>3427</v>
      </c>
      <c r="B3330" s="3" t="s">
        <v>3426</v>
      </c>
      <c r="C3330" s="3" t="s">
        <v>7537</v>
      </c>
      <c r="D3330" s="6">
        <v>1500</v>
      </c>
      <c r="E3330" s="8">
        <v>1500</v>
      </c>
      <c r="F3330" t="s">
        <v>8218</v>
      </c>
      <c r="G3330" t="s">
        <v>8224</v>
      </c>
      <c r="H3330" t="s">
        <v>8246</v>
      </c>
      <c r="I3330">
        <v>1404314952</v>
      </c>
      <c r="J3330">
        <v>1401722952</v>
      </c>
      <c r="K3330" t="b">
        <v>0</v>
      </c>
      <c r="L3330">
        <v>29</v>
      </c>
      <c r="M3330" t="b">
        <v>1</v>
      </c>
      <c r="N3330" t="s">
        <v>8269</v>
      </c>
      <c r="O3330">
        <f t="shared" ref="O3330:O3393" si="260">ROUND(E3330/D3330*100,0)</f>
        <v>100</v>
      </c>
      <c r="P3330">
        <f t="shared" ref="P3330:P3393" si="261">IFERROR(ROUND(E3330/L3330,2),0)</f>
        <v>51.72</v>
      </c>
      <c r="Q3330" s="10" t="s">
        <v>8315</v>
      </c>
      <c r="R3330" t="s">
        <v>8316</v>
      </c>
      <c r="S3330" s="15">
        <f t="shared" ref="S3330:S3393" si="262">(((J3330/60)/60)/24)+DATE(1970,1,1)</f>
        <v>41792.645277777774</v>
      </c>
      <c r="T3330" s="15">
        <f t="shared" ref="T3330:T3393" si="263">(((I3330/60)/60)/24)+DATE(1970,1,1)</f>
        <v>41822.645277777774</v>
      </c>
      <c r="U3330">
        <f t="shared" ref="U3330:U3393" si="264">YEAR(S3330)</f>
        <v>2014</v>
      </c>
    </row>
    <row r="3331" spans="1:21" ht="48" x14ac:dyDescent="0.2">
      <c r="A3331">
        <v>3428</v>
      </c>
      <c r="B3331" s="3" t="s">
        <v>3427</v>
      </c>
      <c r="C3331" s="3" t="s">
        <v>7538</v>
      </c>
      <c r="D3331" s="6">
        <v>2000</v>
      </c>
      <c r="E3331" s="8">
        <v>2055</v>
      </c>
      <c r="F3331" t="s">
        <v>8218</v>
      </c>
      <c r="G3331" t="s">
        <v>8224</v>
      </c>
      <c r="H3331" t="s">
        <v>8246</v>
      </c>
      <c r="I3331">
        <v>1425142800</v>
      </c>
      <c r="J3331">
        <v>1422983847</v>
      </c>
      <c r="K3331" t="b">
        <v>0</v>
      </c>
      <c r="L3331">
        <v>51</v>
      </c>
      <c r="M3331" t="b">
        <v>1</v>
      </c>
      <c r="N3331" t="s">
        <v>8269</v>
      </c>
      <c r="O3331">
        <f t="shared" si="260"/>
        <v>103</v>
      </c>
      <c r="P3331">
        <f t="shared" si="261"/>
        <v>40.29</v>
      </c>
      <c r="Q3331" s="10" t="s">
        <v>8315</v>
      </c>
      <c r="R3331" t="s">
        <v>8316</v>
      </c>
      <c r="S3331" s="15">
        <f t="shared" si="262"/>
        <v>42038.720451388886</v>
      </c>
      <c r="T3331" s="15">
        <f t="shared" si="263"/>
        <v>42063.708333333328</v>
      </c>
      <c r="U3331">
        <f t="shared" si="264"/>
        <v>2015</v>
      </c>
    </row>
    <row r="3332" spans="1:21" ht="48" x14ac:dyDescent="0.2">
      <c r="A3332">
        <v>3429</v>
      </c>
      <c r="B3332" s="3" t="s">
        <v>3428</v>
      </c>
      <c r="C3332" s="3" t="s">
        <v>7539</v>
      </c>
      <c r="D3332" s="6">
        <v>150</v>
      </c>
      <c r="E3332" s="8">
        <v>195</v>
      </c>
      <c r="F3332" t="s">
        <v>8218</v>
      </c>
      <c r="G3332" t="s">
        <v>8224</v>
      </c>
      <c r="H3332" t="s">
        <v>8246</v>
      </c>
      <c r="I3332">
        <v>1478046661</v>
      </c>
      <c r="J3332">
        <v>1476837061</v>
      </c>
      <c r="K3332" t="b">
        <v>0</v>
      </c>
      <c r="L3332">
        <v>12</v>
      </c>
      <c r="M3332" t="b">
        <v>1</v>
      </c>
      <c r="N3332" t="s">
        <v>8269</v>
      </c>
      <c r="O3332">
        <f t="shared" si="260"/>
        <v>130</v>
      </c>
      <c r="P3332">
        <f t="shared" si="261"/>
        <v>16.25</v>
      </c>
      <c r="Q3332" s="10" t="s">
        <v>8315</v>
      </c>
      <c r="R3332" t="s">
        <v>8316</v>
      </c>
      <c r="S3332" s="15">
        <f t="shared" si="262"/>
        <v>42662.021539351852</v>
      </c>
      <c r="T3332" s="15">
        <f t="shared" si="263"/>
        <v>42676.021539351852</v>
      </c>
      <c r="U3332">
        <f t="shared" si="264"/>
        <v>2016</v>
      </c>
    </row>
    <row r="3333" spans="1:21" ht="48" x14ac:dyDescent="0.2">
      <c r="A3333">
        <v>3430</v>
      </c>
      <c r="B3333" s="3" t="s">
        <v>3429</v>
      </c>
      <c r="C3333" s="3" t="s">
        <v>7540</v>
      </c>
      <c r="D3333" s="6">
        <v>2000</v>
      </c>
      <c r="E3333" s="8">
        <v>2170.9899999999998</v>
      </c>
      <c r="F3333" t="s">
        <v>8218</v>
      </c>
      <c r="G3333" t="s">
        <v>8224</v>
      </c>
      <c r="H3333" t="s">
        <v>8246</v>
      </c>
      <c r="I3333">
        <v>1406760101</v>
      </c>
      <c r="J3333">
        <v>1404168101</v>
      </c>
      <c r="K3333" t="b">
        <v>0</v>
      </c>
      <c r="L3333">
        <v>72</v>
      </c>
      <c r="M3333" t="b">
        <v>1</v>
      </c>
      <c r="N3333" t="s">
        <v>8269</v>
      </c>
      <c r="O3333">
        <f t="shared" si="260"/>
        <v>109</v>
      </c>
      <c r="P3333">
        <f t="shared" si="261"/>
        <v>30.15</v>
      </c>
      <c r="Q3333" s="10" t="s">
        <v>8315</v>
      </c>
      <c r="R3333" t="s">
        <v>8316</v>
      </c>
      <c r="S3333" s="15">
        <f t="shared" si="262"/>
        <v>41820.945613425924</v>
      </c>
      <c r="T3333" s="15">
        <f t="shared" si="263"/>
        <v>41850.945613425924</v>
      </c>
      <c r="U3333">
        <f t="shared" si="264"/>
        <v>2014</v>
      </c>
    </row>
    <row r="3334" spans="1:21" ht="48" x14ac:dyDescent="0.2">
      <c r="A3334">
        <v>3431</v>
      </c>
      <c r="B3334" s="3" t="s">
        <v>3430</v>
      </c>
      <c r="C3334" s="3" t="s">
        <v>7541</v>
      </c>
      <c r="D3334" s="6">
        <v>2000</v>
      </c>
      <c r="E3334" s="8">
        <v>2000</v>
      </c>
      <c r="F3334" t="s">
        <v>8218</v>
      </c>
      <c r="G3334" t="s">
        <v>8223</v>
      </c>
      <c r="H3334" t="s">
        <v>8245</v>
      </c>
      <c r="I3334">
        <v>1408383153</v>
      </c>
      <c r="J3334">
        <v>1405791153</v>
      </c>
      <c r="K3334" t="b">
        <v>0</v>
      </c>
      <c r="L3334">
        <v>21</v>
      </c>
      <c r="M3334" t="b">
        <v>1</v>
      </c>
      <c r="N3334" t="s">
        <v>8269</v>
      </c>
      <c r="O3334">
        <f t="shared" si="260"/>
        <v>100</v>
      </c>
      <c r="P3334">
        <f t="shared" si="261"/>
        <v>95.24</v>
      </c>
      <c r="Q3334" s="10" t="s">
        <v>8315</v>
      </c>
      <c r="R3334" t="s">
        <v>8316</v>
      </c>
      <c r="S3334" s="15">
        <f t="shared" si="262"/>
        <v>41839.730937500004</v>
      </c>
      <c r="T3334" s="15">
        <f t="shared" si="263"/>
        <v>41869.730937500004</v>
      </c>
      <c r="U3334">
        <f t="shared" si="264"/>
        <v>2014</v>
      </c>
    </row>
    <row r="3335" spans="1:21" ht="48" x14ac:dyDescent="0.2">
      <c r="A3335">
        <v>3432</v>
      </c>
      <c r="B3335" s="3" t="s">
        <v>3431</v>
      </c>
      <c r="C3335" s="3" t="s">
        <v>7542</v>
      </c>
      <c r="D3335" s="6">
        <v>2000</v>
      </c>
      <c r="E3335" s="8">
        <v>2193</v>
      </c>
      <c r="F3335" t="s">
        <v>8218</v>
      </c>
      <c r="G3335" t="s">
        <v>8223</v>
      </c>
      <c r="H3335" t="s">
        <v>8245</v>
      </c>
      <c r="I3335">
        <v>1454709600</v>
      </c>
      <c r="J3335">
        <v>1452520614</v>
      </c>
      <c r="K3335" t="b">
        <v>0</v>
      </c>
      <c r="L3335">
        <v>42</v>
      </c>
      <c r="M3335" t="b">
        <v>1</v>
      </c>
      <c r="N3335" t="s">
        <v>8269</v>
      </c>
      <c r="O3335">
        <f t="shared" si="260"/>
        <v>110</v>
      </c>
      <c r="P3335">
        <f t="shared" si="261"/>
        <v>52.21</v>
      </c>
      <c r="Q3335" s="10" t="s">
        <v>8315</v>
      </c>
      <c r="R3335" t="s">
        <v>8316</v>
      </c>
      <c r="S3335" s="15">
        <f t="shared" si="262"/>
        <v>42380.581180555557</v>
      </c>
      <c r="T3335" s="15">
        <f t="shared" si="263"/>
        <v>42405.916666666672</v>
      </c>
      <c r="U3335">
        <f t="shared" si="264"/>
        <v>2016</v>
      </c>
    </row>
    <row r="3336" spans="1:21" ht="48" x14ac:dyDescent="0.2">
      <c r="A3336">
        <v>3433</v>
      </c>
      <c r="B3336" s="3" t="s">
        <v>3432</v>
      </c>
      <c r="C3336" s="3" t="s">
        <v>7543</v>
      </c>
      <c r="D3336" s="6">
        <v>9500</v>
      </c>
      <c r="E3336" s="8">
        <v>9525</v>
      </c>
      <c r="F3336" t="s">
        <v>8218</v>
      </c>
      <c r="G3336" t="s">
        <v>8223</v>
      </c>
      <c r="H3336" t="s">
        <v>8245</v>
      </c>
      <c r="I3336">
        <v>1402974000</v>
      </c>
      <c r="J3336">
        <v>1400290255</v>
      </c>
      <c r="K3336" t="b">
        <v>0</v>
      </c>
      <c r="L3336">
        <v>71</v>
      </c>
      <c r="M3336" t="b">
        <v>1</v>
      </c>
      <c r="N3336" t="s">
        <v>8269</v>
      </c>
      <c r="O3336">
        <f t="shared" si="260"/>
        <v>100</v>
      </c>
      <c r="P3336">
        <f t="shared" si="261"/>
        <v>134.15</v>
      </c>
      <c r="Q3336" s="10" t="s">
        <v>8315</v>
      </c>
      <c r="R3336" t="s">
        <v>8316</v>
      </c>
      <c r="S3336" s="15">
        <f t="shared" si="262"/>
        <v>41776.063136574077</v>
      </c>
      <c r="T3336" s="15">
        <f t="shared" si="263"/>
        <v>41807.125</v>
      </c>
      <c r="U3336">
        <f t="shared" si="264"/>
        <v>2014</v>
      </c>
    </row>
    <row r="3337" spans="1:21" ht="48" x14ac:dyDescent="0.2">
      <c r="A3337">
        <v>3434</v>
      </c>
      <c r="B3337" s="3" t="s">
        <v>3433</v>
      </c>
      <c r="C3337" s="3" t="s">
        <v>7544</v>
      </c>
      <c r="D3337" s="6">
        <v>10000</v>
      </c>
      <c r="E3337" s="8">
        <v>10555</v>
      </c>
      <c r="F3337" t="s">
        <v>8218</v>
      </c>
      <c r="G3337" t="s">
        <v>8223</v>
      </c>
      <c r="H3337" t="s">
        <v>8245</v>
      </c>
      <c r="I3337">
        <v>1404983269</v>
      </c>
      <c r="J3337">
        <v>1402391269</v>
      </c>
      <c r="K3337" t="b">
        <v>0</v>
      </c>
      <c r="L3337">
        <v>168</v>
      </c>
      <c r="M3337" t="b">
        <v>1</v>
      </c>
      <c r="N3337" t="s">
        <v>8269</v>
      </c>
      <c r="O3337">
        <f t="shared" si="260"/>
        <v>106</v>
      </c>
      <c r="P3337">
        <f t="shared" si="261"/>
        <v>62.83</v>
      </c>
      <c r="Q3337" s="10" t="s">
        <v>8315</v>
      </c>
      <c r="R3337" t="s">
        <v>8316</v>
      </c>
      <c r="S3337" s="15">
        <f t="shared" si="262"/>
        <v>41800.380428240744</v>
      </c>
      <c r="T3337" s="15">
        <f t="shared" si="263"/>
        <v>41830.380428240744</v>
      </c>
      <c r="U3337">
        <f t="shared" si="264"/>
        <v>2014</v>
      </c>
    </row>
    <row r="3338" spans="1:21" ht="48" x14ac:dyDescent="0.2">
      <c r="A3338">
        <v>3435</v>
      </c>
      <c r="B3338" s="3" t="s">
        <v>3434</v>
      </c>
      <c r="C3338" s="3" t="s">
        <v>7545</v>
      </c>
      <c r="D3338" s="6">
        <v>1000</v>
      </c>
      <c r="E3338" s="8">
        <v>1120</v>
      </c>
      <c r="F3338" t="s">
        <v>8218</v>
      </c>
      <c r="G3338" t="s">
        <v>8223</v>
      </c>
      <c r="H3338" t="s">
        <v>8245</v>
      </c>
      <c r="I3338">
        <v>1470538800</v>
      </c>
      <c r="J3338">
        <v>1469112493</v>
      </c>
      <c r="K3338" t="b">
        <v>0</v>
      </c>
      <c r="L3338">
        <v>19</v>
      </c>
      <c r="M3338" t="b">
        <v>1</v>
      </c>
      <c r="N3338" t="s">
        <v>8269</v>
      </c>
      <c r="O3338">
        <f t="shared" si="260"/>
        <v>112</v>
      </c>
      <c r="P3338">
        <f t="shared" si="261"/>
        <v>58.95</v>
      </c>
      <c r="Q3338" s="10" t="s">
        <v>8315</v>
      </c>
      <c r="R3338" t="s">
        <v>8316</v>
      </c>
      <c r="S3338" s="15">
        <f t="shared" si="262"/>
        <v>42572.61681712963</v>
      </c>
      <c r="T3338" s="15">
        <f t="shared" si="263"/>
        <v>42589.125</v>
      </c>
      <c r="U3338">
        <f t="shared" si="264"/>
        <v>2016</v>
      </c>
    </row>
    <row r="3339" spans="1:21" ht="48" x14ac:dyDescent="0.2">
      <c r="A3339">
        <v>3436</v>
      </c>
      <c r="B3339" s="3" t="s">
        <v>3435</v>
      </c>
      <c r="C3339" s="3" t="s">
        <v>7546</v>
      </c>
      <c r="D3339" s="6">
        <v>5000</v>
      </c>
      <c r="E3339" s="8">
        <v>5295</v>
      </c>
      <c r="F3339" t="s">
        <v>8218</v>
      </c>
      <c r="G3339" t="s">
        <v>8223</v>
      </c>
      <c r="H3339" t="s">
        <v>8245</v>
      </c>
      <c r="I3339">
        <v>1408638480</v>
      </c>
      <c r="J3339">
        <v>1406811593</v>
      </c>
      <c r="K3339" t="b">
        <v>0</v>
      </c>
      <c r="L3339">
        <v>37</v>
      </c>
      <c r="M3339" t="b">
        <v>1</v>
      </c>
      <c r="N3339" t="s">
        <v>8269</v>
      </c>
      <c r="O3339">
        <f t="shared" si="260"/>
        <v>106</v>
      </c>
      <c r="P3339">
        <f t="shared" si="261"/>
        <v>143.11000000000001</v>
      </c>
      <c r="Q3339" s="10" t="s">
        <v>8315</v>
      </c>
      <c r="R3339" t="s">
        <v>8316</v>
      </c>
      <c r="S3339" s="15">
        <f t="shared" si="262"/>
        <v>41851.541585648149</v>
      </c>
      <c r="T3339" s="15">
        <f t="shared" si="263"/>
        <v>41872.686111111114</v>
      </c>
      <c r="U3339">
        <f t="shared" si="264"/>
        <v>2014</v>
      </c>
    </row>
    <row r="3340" spans="1:21" ht="48" x14ac:dyDescent="0.2">
      <c r="A3340">
        <v>3437</v>
      </c>
      <c r="B3340" s="3" t="s">
        <v>3436</v>
      </c>
      <c r="C3340" s="3" t="s">
        <v>7547</v>
      </c>
      <c r="D3340" s="6">
        <v>3000</v>
      </c>
      <c r="E3340" s="8">
        <v>3030</v>
      </c>
      <c r="F3340" t="s">
        <v>8218</v>
      </c>
      <c r="G3340" t="s">
        <v>8223</v>
      </c>
      <c r="H3340" t="s">
        <v>8245</v>
      </c>
      <c r="I3340">
        <v>1440003820</v>
      </c>
      <c r="J3340">
        <v>1437411820</v>
      </c>
      <c r="K3340" t="b">
        <v>0</v>
      </c>
      <c r="L3340">
        <v>36</v>
      </c>
      <c r="M3340" t="b">
        <v>1</v>
      </c>
      <c r="N3340" t="s">
        <v>8269</v>
      </c>
      <c r="O3340">
        <f t="shared" si="260"/>
        <v>101</v>
      </c>
      <c r="P3340">
        <f t="shared" si="261"/>
        <v>84.17</v>
      </c>
      <c r="Q3340" s="10" t="s">
        <v>8315</v>
      </c>
      <c r="R3340" t="s">
        <v>8316</v>
      </c>
      <c r="S3340" s="15">
        <f t="shared" si="262"/>
        <v>42205.710879629631</v>
      </c>
      <c r="T3340" s="15">
        <f t="shared" si="263"/>
        <v>42235.710879629631</v>
      </c>
      <c r="U3340">
        <f t="shared" si="264"/>
        <v>2015</v>
      </c>
    </row>
    <row r="3341" spans="1:21" ht="48" x14ac:dyDescent="0.2">
      <c r="A3341">
        <v>3438</v>
      </c>
      <c r="B3341" s="3" t="s">
        <v>3437</v>
      </c>
      <c r="C3341" s="3" t="s">
        <v>7548</v>
      </c>
      <c r="D3341" s="6">
        <v>2500</v>
      </c>
      <c r="E3341" s="8">
        <v>2605</v>
      </c>
      <c r="F3341" t="s">
        <v>8218</v>
      </c>
      <c r="G3341" t="s">
        <v>8224</v>
      </c>
      <c r="H3341" t="s">
        <v>8246</v>
      </c>
      <c r="I3341">
        <v>1430600400</v>
      </c>
      <c r="J3341">
        <v>1428358567</v>
      </c>
      <c r="K3341" t="b">
        <v>0</v>
      </c>
      <c r="L3341">
        <v>14</v>
      </c>
      <c r="M3341" t="b">
        <v>1</v>
      </c>
      <c r="N3341" t="s">
        <v>8269</v>
      </c>
      <c r="O3341">
        <f t="shared" si="260"/>
        <v>104</v>
      </c>
      <c r="P3341">
        <f t="shared" si="261"/>
        <v>186.07</v>
      </c>
      <c r="Q3341" s="10" t="s">
        <v>8315</v>
      </c>
      <c r="R3341" t="s">
        <v>8316</v>
      </c>
      <c r="S3341" s="15">
        <f t="shared" si="262"/>
        <v>42100.927858796291</v>
      </c>
      <c r="T3341" s="15">
        <f t="shared" si="263"/>
        <v>42126.875</v>
      </c>
      <c r="U3341">
        <f t="shared" si="264"/>
        <v>2015</v>
      </c>
    </row>
    <row r="3342" spans="1:21" ht="32" x14ac:dyDescent="0.2">
      <c r="A3342">
        <v>3439</v>
      </c>
      <c r="B3342" s="3" t="s">
        <v>3438</v>
      </c>
      <c r="C3342" s="3" t="s">
        <v>7549</v>
      </c>
      <c r="D3342" s="6">
        <v>1200</v>
      </c>
      <c r="E3342" s="8">
        <v>1616.14</v>
      </c>
      <c r="F3342" t="s">
        <v>8218</v>
      </c>
      <c r="G3342" t="s">
        <v>8223</v>
      </c>
      <c r="H3342" t="s">
        <v>8245</v>
      </c>
      <c r="I3342">
        <v>1453179540</v>
      </c>
      <c r="J3342">
        <v>1452030730</v>
      </c>
      <c r="K3342" t="b">
        <v>0</v>
      </c>
      <c r="L3342">
        <v>18</v>
      </c>
      <c r="M3342" t="b">
        <v>1</v>
      </c>
      <c r="N3342" t="s">
        <v>8269</v>
      </c>
      <c r="O3342">
        <f t="shared" si="260"/>
        <v>135</v>
      </c>
      <c r="P3342">
        <f t="shared" si="261"/>
        <v>89.79</v>
      </c>
      <c r="Q3342" s="10" t="s">
        <v>8315</v>
      </c>
      <c r="R3342" t="s">
        <v>8316</v>
      </c>
      <c r="S3342" s="15">
        <f t="shared" si="262"/>
        <v>42374.911226851851</v>
      </c>
      <c r="T3342" s="15">
        <f t="shared" si="263"/>
        <v>42388.207638888889</v>
      </c>
      <c r="U3342">
        <f t="shared" si="264"/>
        <v>2016</v>
      </c>
    </row>
    <row r="3343" spans="1:21" ht="48" x14ac:dyDescent="0.2">
      <c r="A3343">
        <v>3440</v>
      </c>
      <c r="B3343" s="3" t="s">
        <v>3439</v>
      </c>
      <c r="C3343" s="3" t="s">
        <v>7550</v>
      </c>
      <c r="D3343" s="6">
        <v>5000</v>
      </c>
      <c r="E3343" s="8">
        <v>5260.92</v>
      </c>
      <c r="F3343" t="s">
        <v>8218</v>
      </c>
      <c r="G3343" t="s">
        <v>8223</v>
      </c>
      <c r="H3343" t="s">
        <v>8245</v>
      </c>
      <c r="I3343">
        <v>1405095300</v>
      </c>
      <c r="J3343">
        <v>1403146628</v>
      </c>
      <c r="K3343" t="b">
        <v>0</v>
      </c>
      <c r="L3343">
        <v>82</v>
      </c>
      <c r="M3343" t="b">
        <v>1</v>
      </c>
      <c r="N3343" t="s">
        <v>8269</v>
      </c>
      <c r="O3343">
        <f t="shared" si="260"/>
        <v>105</v>
      </c>
      <c r="P3343">
        <f t="shared" si="261"/>
        <v>64.16</v>
      </c>
      <c r="Q3343" s="10" t="s">
        <v>8315</v>
      </c>
      <c r="R3343" t="s">
        <v>8316</v>
      </c>
      <c r="S3343" s="15">
        <f t="shared" si="262"/>
        <v>41809.12300925926</v>
      </c>
      <c r="T3343" s="15">
        <f t="shared" si="263"/>
        <v>41831.677083333336</v>
      </c>
      <c r="U3343">
        <f t="shared" si="264"/>
        <v>2014</v>
      </c>
    </row>
    <row r="3344" spans="1:21" ht="48" x14ac:dyDescent="0.2">
      <c r="A3344">
        <v>3441</v>
      </c>
      <c r="B3344" s="3" t="s">
        <v>3440</v>
      </c>
      <c r="C3344" s="3" t="s">
        <v>7551</v>
      </c>
      <c r="D3344" s="6">
        <v>2500</v>
      </c>
      <c r="E3344" s="8">
        <v>2565</v>
      </c>
      <c r="F3344" t="s">
        <v>8218</v>
      </c>
      <c r="G3344" t="s">
        <v>8223</v>
      </c>
      <c r="H3344" t="s">
        <v>8245</v>
      </c>
      <c r="I3344">
        <v>1447445820</v>
      </c>
      <c r="J3344">
        <v>1445077121</v>
      </c>
      <c r="K3344" t="b">
        <v>0</v>
      </c>
      <c r="L3344">
        <v>43</v>
      </c>
      <c r="M3344" t="b">
        <v>1</v>
      </c>
      <c r="N3344" t="s">
        <v>8269</v>
      </c>
      <c r="O3344">
        <f t="shared" si="260"/>
        <v>103</v>
      </c>
      <c r="P3344">
        <f t="shared" si="261"/>
        <v>59.65</v>
      </c>
      <c r="Q3344" s="10" t="s">
        <v>8315</v>
      </c>
      <c r="R3344" t="s">
        <v>8316</v>
      </c>
      <c r="S3344" s="15">
        <f t="shared" si="262"/>
        <v>42294.429641203707</v>
      </c>
      <c r="T3344" s="15">
        <f t="shared" si="263"/>
        <v>42321.845138888893</v>
      </c>
      <c r="U3344">
        <f t="shared" si="264"/>
        <v>2015</v>
      </c>
    </row>
    <row r="3345" spans="1:21" ht="48" x14ac:dyDescent="0.2">
      <c r="A3345">
        <v>3442</v>
      </c>
      <c r="B3345" s="3" t="s">
        <v>3441</v>
      </c>
      <c r="C3345" s="3" t="s">
        <v>7552</v>
      </c>
      <c r="D3345" s="6">
        <v>250</v>
      </c>
      <c r="E3345" s="8">
        <v>250</v>
      </c>
      <c r="F3345" t="s">
        <v>8218</v>
      </c>
      <c r="G3345" t="s">
        <v>8223</v>
      </c>
      <c r="H3345" t="s">
        <v>8245</v>
      </c>
      <c r="I3345">
        <v>1433016672</v>
      </c>
      <c r="J3345">
        <v>1430424672</v>
      </c>
      <c r="K3345" t="b">
        <v>0</v>
      </c>
      <c r="L3345">
        <v>8</v>
      </c>
      <c r="M3345" t="b">
        <v>1</v>
      </c>
      <c r="N3345" t="s">
        <v>8269</v>
      </c>
      <c r="O3345">
        <f t="shared" si="260"/>
        <v>100</v>
      </c>
      <c r="P3345">
        <f t="shared" si="261"/>
        <v>31.25</v>
      </c>
      <c r="Q3345" s="10" t="s">
        <v>8315</v>
      </c>
      <c r="R3345" t="s">
        <v>8316</v>
      </c>
      <c r="S3345" s="15">
        <f t="shared" si="262"/>
        <v>42124.841111111105</v>
      </c>
      <c r="T3345" s="15">
        <f t="shared" si="263"/>
        <v>42154.841111111105</v>
      </c>
      <c r="U3345">
        <f t="shared" si="264"/>
        <v>2015</v>
      </c>
    </row>
    <row r="3346" spans="1:21" ht="48" x14ac:dyDescent="0.2">
      <c r="A3346">
        <v>3443</v>
      </c>
      <c r="B3346" s="3" t="s">
        <v>3442</v>
      </c>
      <c r="C3346" s="3" t="s">
        <v>7553</v>
      </c>
      <c r="D3346" s="6">
        <v>1000</v>
      </c>
      <c r="E3346" s="8">
        <v>1855</v>
      </c>
      <c r="F3346" t="s">
        <v>8218</v>
      </c>
      <c r="G3346" t="s">
        <v>8223</v>
      </c>
      <c r="H3346" t="s">
        <v>8245</v>
      </c>
      <c r="I3346">
        <v>1410266146</v>
      </c>
      <c r="J3346">
        <v>1407674146</v>
      </c>
      <c r="K3346" t="b">
        <v>0</v>
      </c>
      <c r="L3346">
        <v>45</v>
      </c>
      <c r="M3346" t="b">
        <v>1</v>
      </c>
      <c r="N3346" t="s">
        <v>8269</v>
      </c>
      <c r="O3346">
        <f t="shared" si="260"/>
        <v>186</v>
      </c>
      <c r="P3346">
        <f t="shared" si="261"/>
        <v>41.22</v>
      </c>
      <c r="Q3346" s="10" t="s">
        <v>8315</v>
      </c>
      <c r="R3346" t="s">
        <v>8316</v>
      </c>
      <c r="S3346" s="15">
        <f t="shared" si="262"/>
        <v>41861.524837962963</v>
      </c>
      <c r="T3346" s="15">
        <f t="shared" si="263"/>
        <v>41891.524837962963</v>
      </c>
      <c r="U3346">
        <f t="shared" si="264"/>
        <v>2014</v>
      </c>
    </row>
    <row r="3347" spans="1:21" ht="48" x14ac:dyDescent="0.2">
      <c r="A3347">
        <v>3444</v>
      </c>
      <c r="B3347" s="3" t="s">
        <v>3443</v>
      </c>
      <c r="C3347" s="3" t="s">
        <v>7554</v>
      </c>
      <c r="D3347" s="6">
        <v>300</v>
      </c>
      <c r="E3347" s="8">
        <v>867</v>
      </c>
      <c r="F3347" t="s">
        <v>8218</v>
      </c>
      <c r="G3347" t="s">
        <v>8225</v>
      </c>
      <c r="H3347" t="s">
        <v>8247</v>
      </c>
      <c r="I3347">
        <v>1465394340</v>
      </c>
      <c r="J3347">
        <v>1464677986</v>
      </c>
      <c r="K3347" t="b">
        <v>0</v>
      </c>
      <c r="L3347">
        <v>20</v>
      </c>
      <c r="M3347" t="b">
        <v>1</v>
      </c>
      <c r="N3347" t="s">
        <v>8269</v>
      </c>
      <c r="O3347">
        <f t="shared" si="260"/>
        <v>289</v>
      </c>
      <c r="P3347">
        <f t="shared" si="261"/>
        <v>43.35</v>
      </c>
      <c r="Q3347" s="10" t="s">
        <v>8315</v>
      </c>
      <c r="R3347" t="s">
        <v>8316</v>
      </c>
      <c r="S3347" s="15">
        <f t="shared" si="262"/>
        <v>42521.291504629626</v>
      </c>
      <c r="T3347" s="15">
        <f t="shared" si="263"/>
        <v>42529.582638888889</v>
      </c>
      <c r="U3347">
        <f t="shared" si="264"/>
        <v>2016</v>
      </c>
    </row>
    <row r="3348" spans="1:21" ht="48" x14ac:dyDescent="0.2">
      <c r="A3348">
        <v>3445</v>
      </c>
      <c r="B3348" s="3" t="s">
        <v>3444</v>
      </c>
      <c r="C3348" s="3" t="s">
        <v>7555</v>
      </c>
      <c r="D3348" s="6">
        <v>2000</v>
      </c>
      <c r="E3348" s="8">
        <v>2000</v>
      </c>
      <c r="F3348" t="s">
        <v>8218</v>
      </c>
      <c r="G3348" t="s">
        <v>8224</v>
      </c>
      <c r="H3348" t="s">
        <v>8246</v>
      </c>
      <c r="I3348">
        <v>1445604236</v>
      </c>
      <c r="J3348">
        <v>1443185036</v>
      </c>
      <c r="K3348" t="b">
        <v>0</v>
      </c>
      <c r="L3348">
        <v>31</v>
      </c>
      <c r="M3348" t="b">
        <v>1</v>
      </c>
      <c r="N3348" t="s">
        <v>8269</v>
      </c>
      <c r="O3348">
        <f t="shared" si="260"/>
        <v>100</v>
      </c>
      <c r="P3348">
        <f t="shared" si="261"/>
        <v>64.52</v>
      </c>
      <c r="Q3348" s="10" t="s">
        <v>8315</v>
      </c>
      <c r="R3348" t="s">
        <v>8316</v>
      </c>
      <c r="S3348" s="15">
        <f t="shared" si="262"/>
        <v>42272.530509259261</v>
      </c>
      <c r="T3348" s="15">
        <f t="shared" si="263"/>
        <v>42300.530509259261</v>
      </c>
      <c r="U3348">
        <f t="shared" si="264"/>
        <v>2015</v>
      </c>
    </row>
    <row r="3349" spans="1:21" ht="48" x14ac:dyDescent="0.2">
      <c r="A3349">
        <v>3446</v>
      </c>
      <c r="B3349" s="3" t="s">
        <v>3445</v>
      </c>
      <c r="C3349" s="3" t="s">
        <v>7556</v>
      </c>
      <c r="D3349" s="6">
        <v>1000</v>
      </c>
      <c r="E3349" s="8">
        <v>1082</v>
      </c>
      <c r="F3349" t="s">
        <v>8218</v>
      </c>
      <c r="G3349" t="s">
        <v>8224</v>
      </c>
      <c r="H3349" t="s">
        <v>8246</v>
      </c>
      <c r="I3349">
        <v>1423138800</v>
      </c>
      <c r="J3349">
        <v>1421092725</v>
      </c>
      <c r="K3349" t="b">
        <v>0</v>
      </c>
      <c r="L3349">
        <v>25</v>
      </c>
      <c r="M3349" t="b">
        <v>1</v>
      </c>
      <c r="N3349" t="s">
        <v>8269</v>
      </c>
      <c r="O3349">
        <f t="shared" si="260"/>
        <v>108</v>
      </c>
      <c r="P3349">
        <f t="shared" si="261"/>
        <v>43.28</v>
      </c>
      <c r="Q3349" s="10" t="s">
        <v>8315</v>
      </c>
      <c r="R3349" t="s">
        <v>8316</v>
      </c>
      <c r="S3349" s="15">
        <f t="shared" si="262"/>
        <v>42016.832465277781</v>
      </c>
      <c r="T3349" s="15">
        <f t="shared" si="263"/>
        <v>42040.513888888891</v>
      </c>
      <c r="U3349">
        <f t="shared" si="264"/>
        <v>2015</v>
      </c>
    </row>
    <row r="3350" spans="1:21" ht="32" x14ac:dyDescent="0.2">
      <c r="A3350">
        <v>3447</v>
      </c>
      <c r="B3350" s="3" t="s">
        <v>3446</v>
      </c>
      <c r="C3350" s="3" t="s">
        <v>7557</v>
      </c>
      <c r="D3350" s="6">
        <v>1000</v>
      </c>
      <c r="E3350" s="8">
        <v>1078</v>
      </c>
      <c r="F3350" t="s">
        <v>8218</v>
      </c>
      <c r="G3350" t="s">
        <v>8223</v>
      </c>
      <c r="H3350" t="s">
        <v>8245</v>
      </c>
      <c r="I3350">
        <v>1458332412</v>
      </c>
      <c r="J3350">
        <v>1454448012</v>
      </c>
      <c r="K3350" t="b">
        <v>0</v>
      </c>
      <c r="L3350">
        <v>14</v>
      </c>
      <c r="M3350" t="b">
        <v>1</v>
      </c>
      <c r="N3350" t="s">
        <v>8269</v>
      </c>
      <c r="O3350">
        <f t="shared" si="260"/>
        <v>108</v>
      </c>
      <c r="P3350">
        <f t="shared" si="261"/>
        <v>77</v>
      </c>
      <c r="Q3350" s="10" t="s">
        <v>8315</v>
      </c>
      <c r="R3350" t="s">
        <v>8316</v>
      </c>
      <c r="S3350" s="15">
        <f t="shared" si="262"/>
        <v>42402.889027777783</v>
      </c>
      <c r="T3350" s="15">
        <f t="shared" si="263"/>
        <v>42447.847361111111</v>
      </c>
      <c r="U3350">
        <f t="shared" si="264"/>
        <v>2016</v>
      </c>
    </row>
    <row r="3351" spans="1:21" ht="48" x14ac:dyDescent="0.2">
      <c r="A3351">
        <v>3448</v>
      </c>
      <c r="B3351" s="3" t="s">
        <v>3447</v>
      </c>
      <c r="C3351" s="3" t="s">
        <v>7558</v>
      </c>
      <c r="D3351" s="6">
        <v>2100</v>
      </c>
      <c r="E3351" s="8">
        <v>2305</v>
      </c>
      <c r="F3351" t="s">
        <v>8218</v>
      </c>
      <c r="G3351" t="s">
        <v>8223</v>
      </c>
      <c r="H3351" t="s">
        <v>8245</v>
      </c>
      <c r="I3351">
        <v>1418784689</v>
      </c>
      <c r="J3351">
        <v>1416192689</v>
      </c>
      <c r="K3351" t="b">
        <v>0</v>
      </c>
      <c r="L3351">
        <v>45</v>
      </c>
      <c r="M3351" t="b">
        <v>1</v>
      </c>
      <c r="N3351" t="s">
        <v>8269</v>
      </c>
      <c r="O3351">
        <f t="shared" si="260"/>
        <v>110</v>
      </c>
      <c r="P3351">
        <f t="shared" si="261"/>
        <v>51.22</v>
      </c>
      <c r="Q3351" s="10" t="s">
        <v>8315</v>
      </c>
      <c r="R3351" t="s">
        <v>8316</v>
      </c>
      <c r="S3351" s="15">
        <f t="shared" si="262"/>
        <v>41960.119085648148</v>
      </c>
      <c r="T3351" s="15">
        <f t="shared" si="263"/>
        <v>41990.119085648148</v>
      </c>
      <c r="U3351">
        <f t="shared" si="264"/>
        <v>2014</v>
      </c>
    </row>
    <row r="3352" spans="1:21" ht="48" x14ac:dyDescent="0.2">
      <c r="A3352">
        <v>3449</v>
      </c>
      <c r="B3352" s="3" t="s">
        <v>3448</v>
      </c>
      <c r="C3352" s="3" t="s">
        <v>7559</v>
      </c>
      <c r="D3352" s="6">
        <v>800</v>
      </c>
      <c r="E3352" s="8">
        <v>1365</v>
      </c>
      <c r="F3352" t="s">
        <v>8218</v>
      </c>
      <c r="G3352" t="s">
        <v>8223</v>
      </c>
      <c r="H3352" t="s">
        <v>8245</v>
      </c>
      <c r="I3352">
        <v>1468036800</v>
      </c>
      <c r="J3352">
        <v>1465607738</v>
      </c>
      <c r="K3352" t="b">
        <v>0</v>
      </c>
      <c r="L3352">
        <v>20</v>
      </c>
      <c r="M3352" t="b">
        <v>1</v>
      </c>
      <c r="N3352" t="s">
        <v>8269</v>
      </c>
      <c r="O3352">
        <f t="shared" si="260"/>
        <v>171</v>
      </c>
      <c r="P3352">
        <f t="shared" si="261"/>
        <v>68.25</v>
      </c>
      <c r="Q3352" s="10" t="s">
        <v>8315</v>
      </c>
      <c r="R3352" t="s">
        <v>8316</v>
      </c>
      <c r="S3352" s="15">
        <f t="shared" si="262"/>
        <v>42532.052523148144</v>
      </c>
      <c r="T3352" s="15">
        <f t="shared" si="263"/>
        <v>42560.166666666672</v>
      </c>
      <c r="U3352">
        <f t="shared" si="264"/>
        <v>2016</v>
      </c>
    </row>
    <row r="3353" spans="1:21" ht="48" x14ac:dyDescent="0.2">
      <c r="A3353">
        <v>3450</v>
      </c>
      <c r="B3353" s="3" t="s">
        <v>3449</v>
      </c>
      <c r="C3353" s="3" t="s">
        <v>7560</v>
      </c>
      <c r="D3353" s="6">
        <v>500</v>
      </c>
      <c r="E3353" s="8">
        <v>760</v>
      </c>
      <c r="F3353" t="s">
        <v>8218</v>
      </c>
      <c r="G3353" t="s">
        <v>8224</v>
      </c>
      <c r="H3353" t="s">
        <v>8246</v>
      </c>
      <c r="I3353">
        <v>1427990071</v>
      </c>
      <c r="J3353">
        <v>1422809671</v>
      </c>
      <c r="K3353" t="b">
        <v>0</v>
      </c>
      <c r="L3353">
        <v>39</v>
      </c>
      <c r="M3353" t="b">
        <v>1</v>
      </c>
      <c r="N3353" t="s">
        <v>8269</v>
      </c>
      <c r="O3353">
        <f t="shared" si="260"/>
        <v>152</v>
      </c>
      <c r="P3353">
        <f t="shared" si="261"/>
        <v>19.489999999999998</v>
      </c>
      <c r="Q3353" s="10" t="s">
        <v>8315</v>
      </c>
      <c r="R3353" t="s">
        <v>8316</v>
      </c>
      <c r="S3353" s="15">
        <f t="shared" si="262"/>
        <v>42036.704525462963</v>
      </c>
      <c r="T3353" s="15">
        <f t="shared" si="263"/>
        <v>42096.662858796291</v>
      </c>
      <c r="U3353">
        <f t="shared" si="264"/>
        <v>2015</v>
      </c>
    </row>
    <row r="3354" spans="1:21" ht="48" x14ac:dyDescent="0.2">
      <c r="A3354">
        <v>3451</v>
      </c>
      <c r="B3354" s="3" t="s">
        <v>3450</v>
      </c>
      <c r="C3354" s="3" t="s">
        <v>7561</v>
      </c>
      <c r="D3354" s="6">
        <v>650</v>
      </c>
      <c r="E3354" s="8">
        <v>658</v>
      </c>
      <c r="F3354" t="s">
        <v>8218</v>
      </c>
      <c r="G3354" t="s">
        <v>8223</v>
      </c>
      <c r="H3354" t="s">
        <v>8245</v>
      </c>
      <c r="I3354">
        <v>1429636927</v>
      </c>
      <c r="J3354">
        <v>1427304127</v>
      </c>
      <c r="K3354" t="b">
        <v>0</v>
      </c>
      <c r="L3354">
        <v>16</v>
      </c>
      <c r="M3354" t="b">
        <v>1</v>
      </c>
      <c r="N3354" t="s">
        <v>8269</v>
      </c>
      <c r="O3354">
        <f t="shared" si="260"/>
        <v>101</v>
      </c>
      <c r="P3354">
        <f t="shared" si="261"/>
        <v>41.13</v>
      </c>
      <c r="Q3354" s="10" t="s">
        <v>8315</v>
      </c>
      <c r="R3354" t="s">
        <v>8316</v>
      </c>
      <c r="S3354" s="15">
        <f t="shared" si="262"/>
        <v>42088.723692129628</v>
      </c>
      <c r="T3354" s="15">
        <f t="shared" si="263"/>
        <v>42115.723692129628</v>
      </c>
      <c r="U3354">
        <f t="shared" si="264"/>
        <v>2015</v>
      </c>
    </row>
    <row r="3355" spans="1:21" ht="48" x14ac:dyDescent="0.2">
      <c r="A3355">
        <v>3452</v>
      </c>
      <c r="B3355" s="3" t="s">
        <v>3451</v>
      </c>
      <c r="C3355" s="3" t="s">
        <v>7562</v>
      </c>
      <c r="D3355" s="6">
        <v>1000</v>
      </c>
      <c r="E3355" s="8">
        <v>1532</v>
      </c>
      <c r="F3355" t="s">
        <v>8218</v>
      </c>
      <c r="G3355" t="s">
        <v>8223</v>
      </c>
      <c r="H3355" t="s">
        <v>8245</v>
      </c>
      <c r="I3355">
        <v>1406087940</v>
      </c>
      <c r="J3355">
        <v>1404141626</v>
      </c>
      <c r="K3355" t="b">
        <v>0</v>
      </c>
      <c r="L3355">
        <v>37</v>
      </c>
      <c r="M3355" t="b">
        <v>1</v>
      </c>
      <c r="N3355" t="s">
        <v>8269</v>
      </c>
      <c r="O3355">
        <f t="shared" si="260"/>
        <v>153</v>
      </c>
      <c r="P3355">
        <f t="shared" si="261"/>
        <v>41.41</v>
      </c>
      <c r="Q3355" s="10" t="s">
        <v>8315</v>
      </c>
      <c r="R3355" t="s">
        <v>8316</v>
      </c>
      <c r="S3355" s="15">
        <f t="shared" si="262"/>
        <v>41820.639189814814</v>
      </c>
      <c r="T3355" s="15">
        <f t="shared" si="263"/>
        <v>41843.165972222225</v>
      </c>
      <c r="U3355">
        <f t="shared" si="264"/>
        <v>2014</v>
      </c>
    </row>
    <row r="3356" spans="1:21" ht="48" x14ac:dyDescent="0.2">
      <c r="A3356">
        <v>3453</v>
      </c>
      <c r="B3356" s="3" t="s">
        <v>3452</v>
      </c>
      <c r="C3356" s="3" t="s">
        <v>7563</v>
      </c>
      <c r="D3356" s="6">
        <v>300</v>
      </c>
      <c r="E3356" s="8">
        <v>385</v>
      </c>
      <c r="F3356" t="s">
        <v>8218</v>
      </c>
      <c r="G3356" t="s">
        <v>8224</v>
      </c>
      <c r="H3356" t="s">
        <v>8246</v>
      </c>
      <c r="I3356">
        <v>1471130956</v>
      </c>
      <c r="J3356">
        <v>1465946956</v>
      </c>
      <c r="K3356" t="b">
        <v>0</v>
      </c>
      <c r="L3356">
        <v>14</v>
      </c>
      <c r="M3356" t="b">
        <v>1</v>
      </c>
      <c r="N3356" t="s">
        <v>8269</v>
      </c>
      <c r="O3356">
        <f t="shared" si="260"/>
        <v>128</v>
      </c>
      <c r="P3356">
        <f t="shared" si="261"/>
        <v>27.5</v>
      </c>
      <c r="Q3356" s="10" t="s">
        <v>8315</v>
      </c>
      <c r="R3356" t="s">
        <v>8316</v>
      </c>
      <c r="S3356" s="15">
        <f t="shared" si="262"/>
        <v>42535.97865740741</v>
      </c>
      <c r="T3356" s="15">
        <f t="shared" si="263"/>
        <v>42595.97865740741</v>
      </c>
      <c r="U3356">
        <f t="shared" si="264"/>
        <v>2016</v>
      </c>
    </row>
    <row r="3357" spans="1:21" ht="48" x14ac:dyDescent="0.2">
      <c r="A3357">
        <v>3454</v>
      </c>
      <c r="B3357" s="3" t="s">
        <v>3453</v>
      </c>
      <c r="C3357" s="3" t="s">
        <v>7564</v>
      </c>
      <c r="D3357" s="6">
        <v>700</v>
      </c>
      <c r="E3357" s="8">
        <v>705</v>
      </c>
      <c r="F3357" t="s">
        <v>8218</v>
      </c>
      <c r="G3357" t="s">
        <v>8224</v>
      </c>
      <c r="H3357" t="s">
        <v>8246</v>
      </c>
      <c r="I3357">
        <v>1406825159</v>
      </c>
      <c r="J3357">
        <v>1404233159</v>
      </c>
      <c r="K3357" t="b">
        <v>0</v>
      </c>
      <c r="L3357">
        <v>21</v>
      </c>
      <c r="M3357" t="b">
        <v>1</v>
      </c>
      <c r="N3357" t="s">
        <v>8269</v>
      </c>
      <c r="O3357">
        <f t="shared" si="260"/>
        <v>101</v>
      </c>
      <c r="P3357">
        <f t="shared" si="261"/>
        <v>33.57</v>
      </c>
      <c r="Q3357" s="10" t="s">
        <v>8315</v>
      </c>
      <c r="R3357" t="s">
        <v>8316</v>
      </c>
      <c r="S3357" s="15">
        <f t="shared" si="262"/>
        <v>41821.698599537034</v>
      </c>
      <c r="T3357" s="15">
        <f t="shared" si="263"/>
        <v>41851.698599537034</v>
      </c>
      <c r="U3357">
        <f t="shared" si="264"/>
        <v>2014</v>
      </c>
    </row>
    <row r="3358" spans="1:21" ht="48" x14ac:dyDescent="0.2">
      <c r="A3358">
        <v>3455</v>
      </c>
      <c r="B3358" s="3" t="s">
        <v>3454</v>
      </c>
      <c r="C3358" s="3" t="s">
        <v>7565</v>
      </c>
      <c r="D3358" s="6">
        <v>10000</v>
      </c>
      <c r="E3358" s="8">
        <v>10065</v>
      </c>
      <c r="F3358" t="s">
        <v>8218</v>
      </c>
      <c r="G3358" t="s">
        <v>8223</v>
      </c>
      <c r="H3358" t="s">
        <v>8245</v>
      </c>
      <c r="I3358">
        <v>1476381627</v>
      </c>
      <c r="J3358">
        <v>1473789627</v>
      </c>
      <c r="K3358" t="b">
        <v>0</v>
      </c>
      <c r="L3358">
        <v>69</v>
      </c>
      <c r="M3358" t="b">
        <v>1</v>
      </c>
      <c r="N3358" t="s">
        <v>8269</v>
      </c>
      <c r="O3358">
        <f t="shared" si="260"/>
        <v>101</v>
      </c>
      <c r="P3358">
        <f t="shared" si="261"/>
        <v>145.87</v>
      </c>
      <c r="Q3358" s="10" t="s">
        <v>8315</v>
      </c>
      <c r="R3358" t="s">
        <v>8316</v>
      </c>
      <c r="S3358" s="15">
        <f t="shared" si="262"/>
        <v>42626.7503125</v>
      </c>
      <c r="T3358" s="15">
        <f t="shared" si="263"/>
        <v>42656.7503125</v>
      </c>
      <c r="U3358">
        <f t="shared" si="264"/>
        <v>2016</v>
      </c>
    </row>
    <row r="3359" spans="1:21" ht="48" x14ac:dyDescent="0.2">
      <c r="A3359">
        <v>3456</v>
      </c>
      <c r="B3359" s="3" t="s">
        <v>3455</v>
      </c>
      <c r="C3359" s="3" t="s">
        <v>7566</v>
      </c>
      <c r="D3359" s="6">
        <v>3000</v>
      </c>
      <c r="E3359" s="8">
        <v>5739</v>
      </c>
      <c r="F3359" t="s">
        <v>8218</v>
      </c>
      <c r="G3359" t="s">
        <v>8223</v>
      </c>
      <c r="H3359" t="s">
        <v>8245</v>
      </c>
      <c r="I3359">
        <v>1406876340</v>
      </c>
      <c r="J3359">
        <v>1404190567</v>
      </c>
      <c r="K3359" t="b">
        <v>0</v>
      </c>
      <c r="L3359">
        <v>16</v>
      </c>
      <c r="M3359" t="b">
        <v>1</v>
      </c>
      <c r="N3359" t="s">
        <v>8269</v>
      </c>
      <c r="O3359">
        <f t="shared" si="260"/>
        <v>191</v>
      </c>
      <c r="P3359">
        <f t="shared" si="261"/>
        <v>358.69</v>
      </c>
      <c r="Q3359" s="10" t="s">
        <v>8315</v>
      </c>
      <c r="R3359" t="s">
        <v>8316</v>
      </c>
      <c r="S3359" s="15">
        <f t="shared" si="262"/>
        <v>41821.205636574072</v>
      </c>
      <c r="T3359" s="15">
        <f t="shared" si="263"/>
        <v>41852.290972222225</v>
      </c>
      <c r="U3359">
        <f t="shared" si="264"/>
        <v>2014</v>
      </c>
    </row>
    <row r="3360" spans="1:21" ht="32" x14ac:dyDescent="0.2">
      <c r="A3360">
        <v>3457</v>
      </c>
      <c r="B3360" s="3" t="s">
        <v>3456</v>
      </c>
      <c r="C3360" s="3" t="s">
        <v>7567</v>
      </c>
      <c r="D3360" s="6">
        <v>2000</v>
      </c>
      <c r="E3360" s="8">
        <v>2804</v>
      </c>
      <c r="F3360" t="s">
        <v>8218</v>
      </c>
      <c r="G3360" t="s">
        <v>8223</v>
      </c>
      <c r="H3360" t="s">
        <v>8245</v>
      </c>
      <c r="I3360">
        <v>1423720740</v>
      </c>
      <c r="J3360">
        <v>1421081857</v>
      </c>
      <c r="K3360" t="b">
        <v>0</v>
      </c>
      <c r="L3360">
        <v>55</v>
      </c>
      <c r="M3360" t="b">
        <v>1</v>
      </c>
      <c r="N3360" t="s">
        <v>8269</v>
      </c>
      <c r="O3360">
        <f t="shared" si="260"/>
        <v>140</v>
      </c>
      <c r="P3360">
        <f t="shared" si="261"/>
        <v>50.98</v>
      </c>
      <c r="Q3360" s="10" t="s">
        <v>8315</v>
      </c>
      <c r="R3360" t="s">
        <v>8316</v>
      </c>
      <c r="S3360" s="15">
        <f t="shared" si="262"/>
        <v>42016.706678240742</v>
      </c>
      <c r="T3360" s="15">
        <f t="shared" si="263"/>
        <v>42047.249305555553</v>
      </c>
      <c r="U3360">
        <f t="shared" si="264"/>
        <v>2015</v>
      </c>
    </row>
    <row r="3361" spans="1:21" ht="48" x14ac:dyDescent="0.2">
      <c r="A3361">
        <v>3458</v>
      </c>
      <c r="B3361" s="3" t="s">
        <v>3457</v>
      </c>
      <c r="C3361" s="3" t="s">
        <v>7568</v>
      </c>
      <c r="D3361" s="6">
        <v>978</v>
      </c>
      <c r="E3361" s="8">
        <v>1216</v>
      </c>
      <c r="F3361" t="s">
        <v>8218</v>
      </c>
      <c r="G3361" t="s">
        <v>8223</v>
      </c>
      <c r="H3361" t="s">
        <v>8245</v>
      </c>
      <c r="I3361">
        <v>1422937620</v>
      </c>
      <c r="J3361">
        <v>1420606303</v>
      </c>
      <c r="K3361" t="b">
        <v>0</v>
      </c>
      <c r="L3361">
        <v>27</v>
      </c>
      <c r="M3361" t="b">
        <v>1</v>
      </c>
      <c r="N3361" t="s">
        <v>8269</v>
      </c>
      <c r="O3361">
        <f t="shared" si="260"/>
        <v>124</v>
      </c>
      <c r="P3361">
        <f t="shared" si="261"/>
        <v>45.04</v>
      </c>
      <c r="Q3361" s="10" t="s">
        <v>8315</v>
      </c>
      <c r="R3361" t="s">
        <v>8316</v>
      </c>
      <c r="S3361" s="15">
        <f t="shared" si="262"/>
        <v>42011.202581018515</v>
      </c>
      <c r="T3361" s="15">
        <f t="shared" si="263"/>
        <v>42038.185416666667</v>
      </c>
      <c r="U3361">
        <f t="shared" si="264"/>
        <v>2015</v>
      </c>
    </row>
    <row r="3362" spans="1:21" ht="48" x14ac:dyDescent="0.2">
      <c r="A3362">
        <v>3459</v>
      </c>
      <c r="B3362" s="3" t="s">
        <v>3458</v>
      </c>
      <c r="C3362" s="3" t="s">
        <v>7569</v>
      </c>
      <c r="D3362" s="6">
        <v>500</v>
      </c>
      <c r="E3362" s="8">
        <v>631</v>
      </c>
      <c r="F3362" t="s">
        <v>8218</v>
      </c>
      <c r="G3362" t="s">
        <v>8224</v>
      </c>
      <c r="H3362" t="s">
        <v>8246</v>
      </c>
      <c r="I3362">
        <v>1463743860</v>
      </c>
      <c r="J3362">
        <v>1461151860</v>
      </c>
      <c r="K3362" t="b">
        <v>0</v>
      </c>
      <c r="L3362">
        <v>36</v>
      </c>
      <c r="M3362" t="b">
        <v>1</v>
      </c>
      <c r="N3362" t="s">
        <v>8269</v>
      </c>
      <c r="O3362">
        <f t="shared" si="260"/>
        <v>126</v>
      </c>
      <c r="P3362">
        <f t="shared" si="261"/>
        <v>17.53</v>
      </c>
      <c r="Q3362" s="10" t="s">
        <v>8315</v>
      </c>
      <c r="R3362" t="s">
        <v>8316</v>
      </c>
      <c r="S3362" s="15">
        <f t="shared" si="262"/>
        <v>42480.479861111111</v>
      </c>
      <c r="T3362" s="15">
        <f t="shared" si="263"/>
        <v>42510.479861111111</v>
      </c>
      <c r="U3362">
        <f t="shared" si="264"/>
        <v>2016</v>
      </c>
    </row>
    <row r="3363" spans="1:21" ht="48" x14ac:dyDescent="0.2">
      <c r="A3363">
        <v>3460</v>
      </c>
      <c r="B3363" s="3" t="s">
        <v>3459</v>
      </c>
      <c r="C3363" s="3" t="s">
        <v>7570</v>
      </c>
      <c r="D3363" s="6">
        <v>500</v>
      </c>
      <c r="E3363" s="8">
        <v>950</v>
      </c>
      <c r="F3363" t="s">
        <v>8218</v>
      </c>
      <c r="G3363" t="s">
        <v>8224</v>
      </c>
      <c r="H3363" t="s">
        <v>8246</v>
      </c>
      <c r="I3363">
        <v>1408106352</v>
      </c>
      <c r="J3363">
        <v>1406896752</v>
      </c>
      <c r="K3363" t="b">
        <v>0</v>
      </c>
      <c r="L3363">
        <v>19</v>
      </c>
      <c r="M3363" t="b">
        <v>1</v>
      </c>
      <c r="N3363" t="s">
        <v>8269</v>
      </c>
      <c r="O3363">
        <f t="shared" si="260"/>
        <v>190</v>
      </c>
      <c r="P3363">
        <f t="shared" si="261"/>
        <v>50</v>
      </c>
      <c r="Q3363" s="10" t="s">
        <v>8315</v>
      </c>
      <c r="R3363" t="s">
        <v>8316</v>
      </c>
      <c r="S3363" s="15">
        <f t="shared" si="262"/>
        <v>41852.527222222219</v>
      </c>
      <c r="T3363" s="15">
        <f t="shared" si="263"/>
        <v>41866.527222222219</v>
      </c>
      <c r="U3363">
        <f t="shared" si="264"/>
        <v>2014</v>
      </c>
    </row>
    <row r="3364" spans="1:21" ht="48" x14ac:dyDescent="0.2">
      <c r="A3364">
        <v>3461</v>
      </c>
      <c r="B3364" s="3" t="s">
        <v>3460</v>
      </c>
      <c r="C3364" s="3" t="s">
        <v>7571</v>
      </c>
      <c r="D3364" s="6">
        <v>500</v>
      </c>
      <c r="E3364" s="8">
        <v>695</v>
      </c>
      <c r="F3364" t="s">
        <v>8218</v>
      </c>
      <c r="G3364" t="s">
        <v>8223</v>
      </c>
      <c r="H3364" t="s">
        <v>8245</v>
      </c>
      <c r="I3364">
        <v>1477710000</v>
      </c>
      <c r="J3364">
        <v>1475248279</v>
      </c>
      <c r="K3364" t="b">
        <v>0</v>
      </c>
      <c r="L3364">
        <v>12</v>
      </c>
      <c r="M3364" t="b">
        <v>1</v>
      </c>
      <c r="N3364" t="s">
        <v>8269</v>
      </c>
      <c r="O3364">
        <f t="shared" si="260"/>
        <v>139</v>
      </c>
      <c r="P3364">
        <f t="shared" si="261"/>
        <v>57.92</v>
      </c>
      <c r="Q3364" s="10" t="s">
        <v>8315</v>
      </c>
      <c r="R3364" t="s">
        <v>8316</v>
      </c>
      <c r="S3364" s="15">
        <f t="shared" si="262"/>
        <v>42643.632858796293</v>
      </c>
      <c r="T3364" s="15">
        <f t="shared" si="263"/>
        <v>42672.125</v>
      </c>
      <c r="U3364">
        <f t="shared" si="264"/>
        <v>2016</v>
      </c>
    </row>
    <row r="3365" spans="1:21" ht="48" x14ac:dyDescent="0.2">
      <c r="A3365">
        <v>3462</v>
      </c>
      <c r="B3365" s="3" t="s">
        <v>3461</v>
      </c>
      <c r="C3365" s="3" t="s">
        <v>7572</v>
      </c>
      <c r="D3365" s="6">
        <v>250</v>
      </c>
      <c r="E3365" s="8">
        <v>505</v>
      </c>
      <c r="F3365" t="s">
        <v>8218</v>
      </c>
      <c r="G3365" t="s">
        <v>8223</v>
      </c>
      <c r="H3365" t="s">
        <v>8245</v>
      </c>
      <c r="I3365">
        <v>1436551200</v>
      </c>
      <c r="J3365">
        <v>1435181628</v>
      </c>
      <c r="K3365" t="b">
        <v>0</v>
      </c>
      <c r="L3365">
        <v>17</v>
      </c>
      <c r="M3365" t="b">
        <v>1</v>
      </c>
      <c r="N3365" t="s">
        <v>8269</v>
      </c>
      <c r="O3365">
        <f t="shared" si="260"/>
        <v>202</v>
      </c>
      <c r="P3365">
        <f t="shared" si="261"/>
        <v>29.71</v>
      </c>
      <c r="Q3365" s="10" t="s">
        <v>8315</v>
      </c>
      <c r="R3365" t="s">
        <v>8316</v>
      </c>
      <c r="S3365" s="15">
        <f t="shared" si="262"/>
        <v>42179.898472222223</v>
      </c>
      <c r="T3365" s="15">
        <f t="shared" si="263"/>
        <v>42195.75</v>
      </c>
      <c r="U3365">
        <f t="shared" si="264"/>
        <v>2015</v>
      </c>
    </row>
    <row r="3366" spans="1:21" ht="48" x14ac:dyDescent="0.2">
      <c r="A3366">
        <v>3463</v>
      </c>
      <c r="B3366" s="3" t="s">
        <v>3462</v>
      </c>
      <c r="C3366" s="3" t="s">
        <v>7573</v>
      </c>
      <c r="D3366" s="6">
        <v>10000</v>
      </c>
      <c r="E3366" s="8">
        <v>10338</v>
      </c>
      <c r="F3366" t="s">
        <v>8218</v>
      </c>
      <c r="G3366" t="s">
        <v>8228</v>
      </c>
      <c r="H3366" t="s">
        <v>8250</v>
      </c>
      <c r="I3366">
        <v>1476158340</v>
      </c>
      <c r="J3366">
        <v>1472594585</v>
      </c>
      <c r="K3366" t="b">
        <v>0</v>
      </c>
      <c r="L3366">
        <v>114</v>
      </c>
      <c r="M3366" t="b">
        <v>1</v>
      </c>
      <c r="N3366" t="s">
        <v>8269</v>
      </c>
      <c r="O3366">
        <f t="shared" si="260"/>
        <v>103</v>
      </c>
      <c r="P3366">
        <f t="shared" si="261"/>
        <v>90.68</v>
      </c>
      <c r="Q3366" s="10" t="s">
        <v>8315</v>
      </c>
      <c r="R3366" t="s">
        <v>8316</v>
      </c>
      <c r="S3366" s="15">
        <f t="shared" si="262"/>
        <v>42612.918807870374</v>
      </c>
      <c r="T3366" s="15">
        <f t="shared" si="263"/>
        <v>42654.165972222225</v>
      </c>
      <c r="U3366">
        <f t="shared" si="264"/>
        <v>2016</v>
      </c>
    </row>
    <row r="3367" spans="1:21" ht="48" x14ac:dyDescent="0.2">
      <c r="A3367">
        <v>3464</v>
      </c>
      <c r="B3367" s="3" t="s">
        <v>3463</v>
      </c>
      <c r="C3367" s="3" t="s">
        <v>7574</v>
      </c>
      <c r="D3367" s="6">
        <v>5000</v>
      </c>
      <c r="E3367" s="8">
        <v>5116.18</v>
      </c>
      <c r="F3367" t="s">
        <v>8218</v>
      </c>
      <c r="G3367" t="s">
        <v>8223</v>
      </c>
      <c r="H3367" t="s">
        <v>8245</v>
      </c>
      <c r="I3367">
        <v>1471921637</v>
      </c>
      <c r="J3367">
        <v>1469329637</v>
      </c>
      <c r="K3367" t="b">
        <v>0</v>
      </c>
      <c r="L3367">
        <v>93</v>
      </c>
      <c r="M3367" t="b">
        <v>1</v>
      </c>
      <c r="N3367" t="s">
        <v>8269</v>
      </c>
      <c r="O3367">
        <f t="shared" si="260"/>
        <v>102</v>
      </c>
      <c r="P3367">
        <f t="shared" si="261"/>
        <v>55.01</v>
      </c>
      <c r="Q3367" s="10" t="s">
        <v>8315</v>
      </c>
      <c r="R3367" t="s">
        <v>8316</v>
      </c>
      <c r="S3367" s="15">
        <f t="shared" si="262"/>
        <v>42575.130057870367</v>
      </c>
      <c r="T3367" s="15">
        <f t="shared" si="263"/>
        <v>42605.130057870367</v>
      </c>
      <c r="U3367">
        <f t="shared" si="264"/>
        <v>2016</v>
      </c>
    </row>
    <row r="3368" spans="1:21" ht="48" x14ac:dyDescent="0.2">
      <c r="A3368">
        <v>3465</v>
      </c>
      <c r="B3368" s="3" t="s">
        <v>3464</v>
      </c>
      <c r="C3368" s="3" t="s">
        <v>7575</v>
      </c>
      <c r="D3368" s="6">
        <v>2000</v>
      </c>
      <c r="E3368" s="8">
        <v>2060</v>
      </c>
      <c r="F3368" t="s">
        <v>8218</v>
      </c>
      <c r="G3368" t="s">
        <v>8224</v>
      </c>
      <c r="H3368" t="s">
        <v>8246</v>
      </c>
      <c r="I3368">
        <v>1439136000</v>
      </c>
      <c r="J3368">
        <v>1436972472</v>
      </c>
      <c r="K3368" t="b">
        <v>0</v>
      </c>
      <c r="L3368">
        <v>36</v>
      </c>
      <c r="M3368" t="b">
        <v>1</v>
      </c>
      <c r="N3368" t="s">
        <v>8269</v>
      </c>
      <c r="O3368">
        <f t="shared" si="260"/>
        <v>103</v>
      </c>
      <c r="P3368">
        <f t="shared" si="261"/>
        <v>57.22</v>
      </c>
      <c r="Q3368" s="10" t="s">
        <v>8315</v>
      </c>
      <c r="R3368" t="s">
        <v>8316</v>
      </c>
      <c r="S3368" s="15">
        <f t="shared" si="262"/>
        <v>42200.625833333332</v>
      </c>
      <c r="T3368" s="15">
        <f t="shared" si="263"/>
        <v>42225.666666666672</v>
      </c>
      <c r="U3368">
        <f t="shared" si="264"/>
        <v>2015</v>
      </c>
    </row>
    <row r="3369" spans="1:21" ht="32" x14ac:dyDescent="0.2">
      <c r="A3369">
        <v>3466</v>
      </c>
      <c r="B3369" s="3" t="s">
        <v>3465</v>
      </c>
      <c r="C3369" s="3" t="s">
        <v>7576</v>
      </c>
      <c r="D3369" s="6">
        <v>3500</v>
      </c>
      <c r="E3369" s="8">
        <v>4450</v>
      </c>
      <c r="F3369" t="s">
        <v>8218</v>
      </c>
      <c r="G3369" t="s">
        <v>8223</v>
      </c>
      <c r="H3369" t="s">
        <v>8245</v>
      </c>
      <c r="I3369">
        <v>1461108450</v>
      </c>
      <c r="J3369">
        <v>1455928050</v>
      </c>
      <c r="K3369" t="b">
        <v>0</v>
      </c>
      <c r="L3369">
        <v>61</v>
      </c>
      <c r="M3369" t="b">
        <v>1</v>
      </c>
      <c r="N3369" t="s">
        <v>8269</v>
      </c>
      <c r="O3369">
        <f t="shared" si="260"/>
        <v>127</v>
      </c>
      <c r="P3369">
        <f t="shared" si="261"/>
        <v>72.95</v>
      </c>
      <c r="Q3369" s="10" t="s">
        <v>8315</v>
      </c>
      <c r="R3369" t="s">
        <v>8316</v>
      </c>
      <c r="S3369" s="15">
        <f t="shared" si="262"/>
        <v>42420.019097222219</v>
      </c>
      <c r="T3369" s="15">
        <f t="shared" si="263"/>
        <v>42479.977430555555</v>
      </c>
      <c r="U3369">
        <f t="shared" si="264"/>
        <v>2016</v>
      </c>
    </row>
    <row r="3370" spans="1:21" ht="16" x14ac:dyDescent="0.2">
      <c r="A3370">
        <v>3467</v>
      </c>
      <c r="B3370" s="3" t="s">
        <v>3466</v>
      </c>
      <c r="C3370" s="3" t="s">
        <v>7577</v>
      </c>
      <c r="D3370" s="6">
        <v>3000</v>
      </c>
      <c r="E3370" s="8">
        <v>3030</v>
      </c>
      <c r="F3370" t="s">
        <v>8218</v>
      </c>
      <c r="G3370" t="s">
        <v>8223</v>
      </c>
      <c r="H3370" t="s">
        <v>8245</v>
      </c>
      <c r="I3370">
        <v>1426864032</v>
      </c>
      <c r="J3370">
        <v>1424275632</v>
      </c>
      <c r="K3370" t="b">
        <v>0</v>
      </c>
      <c r="L3370">
        <v>47</v>
      </c>
      <c r="M3370" t="b">
        <v>1</v>
      </c>
      <c r="N3370" t="s">
        <v>8269</v>
      </c>
      <c r="O3370">
        <f t="shared" si="260"/>
        <v>101</v>
      </c>
      <c r="P3370">
        <f t="shared" si="261"/>
        <v>64.47</v>
      </c>
      <c r="Q3370" s="10" t="s">
        <v>8315</v>
      </c>
      <c r="R3370" t="s">
        <v>8316</v>
      </c>
      <c r="S3370" s="15">
        <f t="shared" si="262"/>
        <v>42053.671666666662</v>
      </c>
      <c r="T3370" s="15">
        <f t="shared" si="263"/>
        <v>42083.630000000005</v>
      </c>
      <c r="U3370">
        <f t="shared" si="264"/>
        <v>2015</v>
      </c>
    </row>
    <row r="3371" spans="1:21" ht="48" x14ac:dyDescent="0.2">
      <c r="A3371">
        <v>3468</v>
      </c>
      <c r="B3371" s="3" t="s">
        <v>3467</v>
      </c>
      <c r="C3371" s="3" t="s">
        <v>7578</v>
      </c>
      <c r="D3371" s="6">
        <v>10000</v>
      </c>
      <c r="E3371" s="8">
        <v>12178</v>
      </c>
      <c r="F3371" t="s">
        <v>8218</v>
      </c>
      <c r="G3371" t="s">
        <v>8223</v>
      </c>
      <c r="H3371" t="s">
        <v>8245</v>
      </c>
      <c r="I3371">
        <v>1474426800</v>
      </c>
      <c r="J3371">
        <v>1471976529</v>
      </c>
      <c r="K3371" t="b">
        <v>0</v>
      </c>
      <c r="L3371">
        <v>17</v>
      </c>
      <c r="M3371" t="b">
        <v>1</v>
      </c>
      <c r="N3371" t="s">
        <v>8269</v>
      </c>
      <c r="O3371">
        <f t="shared" si="260"/>
        <v>122</v>
      </c>
      <c r="P3371">
        <f t="shared" si="261"/>
        <v>716.35</v>
      </c>
      <c r="Q3371" s="10" t="s">
        <v>8315</v>
      </c>
      <c r="R3371" t="s">
        <v>8316</v>
      </c>
      <c r="S3371" s="15">
        <f t="shared" si="262"/>
        <v>42605.765381944439</v>
      </c>
      <c r="T3371" s="15">
        <f t="shared" si="263"/>
        <v>42634.125</v>
      </c>
      <c r="U3371">
        <f t="shared" si="264"/>
        <v>2016</v>
      </c>
    </row>
    <row r="3372" spans="1:21" ht="48" x14ac:dyDescent="0.2">
      <c r="A3372">
        <v>3469</v>
      </c>
      <c r="B3372" s="3" t="s">
        <v>3468</v>
      </c>
      <c r="C3372" s="3" t="s">
        <v>7579</v>
      </c>
      <c r="D3372" s="6">
        <v>2800</v>
      </c>
      <c r="E3372" s="8">
        <v>3175</v>
      </c>
      <c r="F3372" t="s">
        <v>8218</v>
      </c>
      <c r="G3372" t="s">
        <v>8223</v>
      </c>
      <c r="H3372" t="s">
        <v>8245</v>
      </c>
      <c r="I3372">
        <v>1461857045</v>
      </c>
      <c r="J3372">
        <v>1459265045</v>
      </c>
      <c r="K3372" t="b">
        <v>0</v>
      </c>
      <c r="L3372">
        <v>63</v>
      </c>
      <c r="M3372" t="b">
        <v>1</v>
      </c>
      <c r="N3372" t="s">
        <v>8269</v>
      </c>
      <c r="O3372">
        <f t="shared" si="260"/>
        <v>113</v>
      </c>
      <c r="P3372">
        <f t="shared" si="261"/>
        <v>50.4</v>
      </c>
      <c r="Q3372" s="10" t="s">
        <v>8315</v>
      </c>
      <c r="R3372" t="s">
        <v>8316</v>
      </c>
      <c r="S3372" s="15">
        <f t="shared" si="262"/>
        <v>42458.641724537039</v>
      </c>
      <c r="T3372" s="15">
        <f t="shared" si="263"/>
        <v>42488.641724537039</v>
      </c>
      <c r="U3372">
        <f t="shared" si="264"/>
        <v>2016</v>
      </c>
    </row>
    <row r="3373" spans="1:21" ht="32" x14ac:dyDescent="0.2">
      <c r="A3373">
        <v>3470</v>
      </c>
      <c r="B3373" s="3" t="s">
        <v>3469</v>
      </c>
      <c r="C3373" s="3" t="s">
        <v>7580</v>
      </c>
      <c r="D3373" s="6">
        <v>250</v>
      </c>
      <c r="E3373" s="8">
        <v>375</v>
      </c>
      <c r="F3373" t="s">
        <v>8218</v>
      </c>
      <c r="G3373" t="s">
        <v>8223</v>
      </c>
      <c r="H3373" t="s">
        <v>8245</v>
      </c>
      <c r="I3373">
        <v>1468618680</v>
      </c>
      <c r="J3373">
        <v>1465345902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150</v>
      </c>
      <c r="P3373">
        <f t="shared" si="261"/>
        <v>41.67</v>
      </c>
      <c r="Q3373" s="10" t="s">
        <v>8315</v>
      </c>
      <c r="R3373" t="s">
        <v>8316</v>
      </c>
      <c r="S3373" s="15">
        <f t="shared" si="262"/>
        <v>42529.022013888884</v>
      </c>
      <c r="T3373" s="15">
        <f t="shared" si="263"/>
        <v>42566.901388888888</v>
      </c>
      <c r="U3373">
        <f t="shared" si="264"/>
        <v>2016</v>
      </c>
    </row>
    <row r="3374" spans="1:21" ht="48" x14ac:dyDescent="0.2">
      <c r="A3374">
        <v>3471</v>
      </c>
      <c r="B3374" s="3" t="s">
        <v>3470</v>
      </c>
      <c r="C3374" s="3" t="s">
        <v>7581</v>
      </c>
      <c r="D3374" s="6">
        <v>500</v>
      </c>
      <c r="E3374" s="8">
        <v>1073</v>
      </c>
      <c r="F3374" t="s">
        <v>8218</v>
      </c>
      <c r="G3374" t="s">
        <v>8224</v>
      </c>
      <c r="H3374" t="s">
        <v>8246</v>
      </c>
      <c r="I3374">
        <v>1409515200</v>
      </c>
      <c r="J3374">
        <v>1405971690</v>
      </c>
      <c r="K3374" t="b">
        <v>0</v>
      </c>
      <c r="L3374">
        <v>30</v>
      </c>
      <c r="M3374" t="b">
        <v>1</v>
      </c>
      <c r="N3374" t="s">
        <v>8269</v>
      </c>
      <c r="O3374">
        <f t="shared" si="260"/>
        <v>215</v>
      </c>
      <c r="P3374">
        <f t="shared" si="261"/>
        <v>35.770000000000003</v>
      </c>
      <c r="Q3374" s="10" t="s">
        <v>8315</v>
      </c>
      <c r="R3374" t="s">
        <v>8316</v>
      </c>
      <c r="S3374" s="15">
        <f t="shared" si="262"/>
        <v>41841.820486111108</v>
      </c>
      <c r="T3374" s="15">
        <f t="shared" si="263"/>
        <v>41882.833333333336</v>
      </c>
      <c r="U3374">
        <f t="shared" si="264"/>
        <v>2014</v>
      </c>
    </row>
    <row r="3375" spans="1:21" ht="48" x14ac:dyDescent="0.2">
      <c r="A3375">
        <v>3472</v>
      </c>
      <c r="B3375" s="3" t="s">
        <v>3471</v>
      </c>
      <c r="C3375" s="3" t="s">
        <v>7582</v>
      </c>
      <c r="D3375" s="6">
        <v>2000</v>
      </c>
      <c r="E3375" s="8">
        <v>2041</v>
      </c>
      <c r="F3375" t="s">
        <v>8218</v>
      </c>
      <c r="G3375" t="s">
        <v>8223</v>
      </c>
      <c r="H3375" t="s">
        <v>8245</v>
      </c>
      <c r="I3375">
        <v>1415253540</v>
      </c>
      <c r="J3375">
        <v>1413432331</v>
      </c>
      <c r="K3375" t="b">
        <v>0</v>
      </c>
      <c r="L3375">
        <v>23</v>
      </c>
      <c r="M3375" t="b">
        <v>1</v>
      </c>
      <c r="N3375" t="s">
        <v>8269</v>
      </c>
      <c r="O3375">
        <f t="shared" si="260"/>
        <v>102</v>
      </c>
      <c r="P3375">
        <f t="shared" si="261"/>
        <v>88.74</v>
      </c>
      <c r="Q3375" s="10" t="s">
        <v>8315</v>
      </c>
      <c r="R3375" t="s">
        <v>8316</v>
      </c>
      <c r="S3375" s="15">
        <f t="shared" si="262"/>
        <v>41928.170497685183</v>
      </c>
      <c r="T3375" s="15">
        <f t="shared" si="263"/>
        <v>41949.249305555553</v>
      </c>
      <c r="U3375">
        <f t="shared" si="264"/>
        <v>2014</v>
      </c>
    </row>
    <row r="3376" spans="1:21" ht="48" x14ac:dyDescent="0.2">
      <c r="A3376">
        <v>3473</v>
      </c>
      <c r="B3376" s="3" t="s">
        <v>3472</v>
      </c>
      <c r="C3376" s="3" t="s">
        <v>7583</v>
      </c>
      <c r="D3376" s="6">
        <v>4900</v>
      </c>
      <c r="E3376" s="8">
        <v>4900</v>
      </c>
      <c r="F3376" t="s">
        <v>8218</v>
      </c>
      <c r="G3376" t="s">
        <v>8223</v>
      </c>
      <c r="H3376" t="s">
        <v>8245</v>
      </c>
      <c r="I3376">
        <v>1426883220</v>
      </c>
      <c r="J3376">
        <v>1425067296</v>
      </c>
      <c r="K3376" t="b">
        <v>0</v>
      </c>
      <c r="L3376">
        <v>33</v>
      </c>
      <c r="M3376" t="b">
        <v>1</v>
      </c>
      <c r="N3376" t="s">
        <v>8269</v>
      </c>
      <c r="O3376">
        <f t="shared" si="260"/>
        <v>100</v>
      </c>
      <c r="P3376">
        <f t="shared" si="261"/>
        <v>148.47999999999999</v>
      </c>
      <c r="Q3376" s="10" t="s">
        <v>8315</v>
      </c>
      <c r="R3376" t="s">
        <v>8316</v>
      </c>
      <c r="S3376" s="15">
        <f t="shared" si="262"/>
        <v>42062.834444444445</v>
      </c>
      <c r="T3376" s="15">
        <f t="shared" si="263"/>
        <v>42083.852083333331</v>
      </c>
      <c r="U3376">
        <f t="shared" si="264"/>
        <v>2015</v>
      </c>
    </row>
    <row r="3377" spans="1:21" ht="48" x14ac:dyDescent="0.2">
      <c r="A3377">
        <v>3474</v>
      </c>
      <c r="B3377" s="3" t="s">
        <v>3473</v>
      </c>
      <c r="C3377" s="3" t="s">
        <v>7584</v>
      </c>
      <c r="D3377" s="6">
        <v>2000</v>
      </c>
      <c r="E3377" s="8">
        <v>2020</v>
      </c>
      <c r="F3377" t="s">
        <v>8218</v>
      </c>
      <c r="G3377" t="s">
        <v>8224</v>
      </c>
      <c r="H3377" t="s">
        <v>8246</v>
      </c>
      <c r="I3377">
        <v>1469016131</v>
      </c>
      <c r="J3377">
        <v>1466424131</v>
      </c>
      <c r="K3377" t="b">
        <v>0</v>
      </c>
      <c r="L3377">
        <v>39</v>
      </c>
      <c r="M3377" t="b">
        <v>1</v>
      </c>
      <c r="N3377" t="s">
        <v>8269</v>
      </c>
      <c r="O3377">
        <f t="shared" si="260"/>
        <v>101</v>
      </c>
      <c r="P3377">
        <f t="shared" si="261"/>
        <v>51.79</v>
      </c>
      <c r="Q3377" s="10" t="s">
        <v>8315</v>
      </c>
      <c r="R3377" t="s">
        <v>8316</v>
      </c>
      <c r="S3377" s="15">
        <f t="shared" si="262"/>
        <v>42541.501516203702</v>
      </c>
      <c r="T3377" s="15">
        <f t="shared" si="263"/>
        <v>42571.501516203702</v>
      </c>
      <c r="U3377">
        <f t="shared" si="264"/>
        <v>2016</v>
      </c>
    </row>
    <row r="3378" spans="1:21" ht="48" x14ac:dyDescent="0.2">
      <c r="A3378">
        <v>3475</v>
      </c>
      <c r="B3378" s="3" t="s">
        <v>3474</v>
      </c>
      <c r="C3378" s="3" t="s">
        <v>7585</v>
      </c>
      <c r="D3378" s="6">
        <v>300</v>
      </c>
      <c r="E3378" s="8">
        <v>340</v>
      </c>
      <c r="F3378" t="s">
        <v>8218</v>
      </c>
      <c r="G3378" t="s">
        <v>8224</v>
      </c>
      <c r="H3378" t="s">
        <v>8246</v>
      </c>
      <c r="I3378">
        <v>1414972800</v>
      </c>
      <c r="J3378">
        <v>1412629704</v>
      </c>
      <c r="K3378" t="b">
        <v>0</v>
      </c>
      <c r="L3378">
        <v>17</v>
      </c>
      <c r="M3378" t="b">
        <v>1</v>
      </c>
      <c r="N3378" t="s">
        <v>8269</v>
      </c>
      <c r="O3378">
        <f t="shared" si="260"/>
        <v>113</v>
      </c>
      <c r="P3378">
        <f t="shared" si="261"/>
        <v>20</v>
      </c>
      <c r="Q3378" s="10" t="s">
        <v>8315</v>
      </c>
      <c r="R3378" t="s">
        <v>8316</v>
      </c>
      <c r="S3378" s="15">
        <f t="shared" si="262"/>
        <v>41918.880833333329</v>
      </c>
      <c r="T3378" s="15">
        <f t="shared" si="263"/>
        <v>41946</v>
      </c>
      <c r="U3378">
        <f t="shared" si="264"/>
        <v>2014</v>
      </c>
    </row>
    <row r="3379" spans="1:21" ht="48" x14ac:dyDescent="0.2">
      <c r="A3379">
        <v>3476</v>
      </c>
      <c r="B3379" s="3" t="s">
        <v>3475</v>
      </c>
      <c r="C3379" s="3" t="s">
        <v>7586</v>
      </c>
      <c r="D3379" s="6">
        <v>300</v>
      </c>
      <c r="E3379" s="8">
        <v>312</v>
      </c>
      <c r="F3379" t="s">
        <v>8218</v>
      </c>
      <c r="G3379" t="s">
        <v>8223</v>
      </c>
      <c r="H3379" t="s">
        <v>8245</v>
      </c>
      <c r="I3379">
        <v>1414378800</v>
      </c>
      <c r="J3379">
        <v>1412836990</v>
      </c>
      <c r="K3379" t="b">
        <v>0</v>
      </c>
      <c r="L3379">
        <v>6</v>
      </c>
      <c r="M3379" t="b">
        <v>1</v>
      </c>
      <c r="N3379" t="s">
        <v>8269</v>
      </c>
      <c r="O3379">
        <f t="shared" si="260"/>
        <v>104</v>
      </c>
      <c r="P3379">
        <f t="shared" si="261"/>
        <v>52</v>
      </c>
      <c r="Q3379" s="10" t="s">
        <v>8315</v>
      </c>
      <c r="R3379" t="s">
        <v>8316</v>
      </c>
      <c r="S3379" s="15">
        <f t="shared" si="262"/>
        <v>41921.279976851853</v>
      </c>
      <c r="T3379" s="15">
        <f t="shared" si="263"/>
        <v>41939.125</v>
      </c>
      <c r="U3379">
        <f t="shared" si="264"/>
        <v>2014</v>
      </c>
    </row>
    <row r="3380" spans="1:21" ht="48" x14ac:dyDescent="0.2">
      <c r="A3380">
        <v>3477</v>
      </c>
      <c r="B3380" s="3" t="s">
        <v>3476</v>
      </c>
      <c r="C3380" s="3" t="s">
        <v>7587</v>
      </c>
      <c r="D3380" s="6">
        <v>1800</v>
      </c>
      <c r="E3380" s="8">
        <v>2076</v>
      </c>
      <c r="F3380" t="s">
        <v>8218</v>
      </c>
      <c r="G3380" t="s">
        <v>8223</v>
      </c>
      <c r="H3380" t="s">
        <v>8245</v>
      </c>
      <c r="I3380">
        <v>1431831600</v>
      </c>
      <c r="J3380">
        <v>1430761243</v>
      </c>
      <c r="K3380" t="b">
        <v>0</v>
      </c>
      <c r="L3380">
        <v>39</v>
      </c>
      <c r="M3380" t="b">
        <v>1</v>
      </c>
      <c r="N3380" t="s">
        <v>8269</v>
      </c>
      <c r="O3380">
        <f t="shared" si="260"/>
        <v>115</v>
      </c>
      <c r="P3380">
        <f t="shared" si="261"/>
        <v>53.23</v>
      </c>
      <c r="Q3380" s="10" t="s">
        <v>8315</v>
      </c>
      <c r="R3380" t="s">
        <v>8316</v>
      </c>
      <c r="S3380" s="15">
        <f t="shared" si="262"/>
        <v>42128.736608796295</v>
      </c>
      <c r="T3380" s="15">
        <f t="shared" si="263"/>
        <v>42141.125</v>
      </c>
      <c r="U3380">
        <f t="shared" si="264"/>
        <v>2015</v>
      </c>
    </row>
    <row r="3381" spans="1:21" ht="48" x14ac:dyDescent="0.2">
      <c r="A3381">
        <v>3478</v>
      </c>
      <c r="B3381" s="3" t="s">
        <v>3477</v>
      </c>
      <c r="C3381" s="3" t="s">
        <v>7588</v>
      </c>
      <c r="D3381" s="6">
        <v>2000</v>
      </c>
      <c r="E3381" s="8">
        <v>2257</v>
      </c>
      <c r="F3381" t="s">
        <v>8218</v>
      </c>
      <c r="G3381" t="s">
        <v>8223</v>
      </c>
      <c r="H3381" t="s">
        <v>8245</v>
      </c>
      <c r="I3381">
        <v>1426539600</v>
      </c>
      <c r="J3381">
        <v>1424296822</v>
      </c>
      <c r="K3381" t="b">
        <v>0</v>
      </c>
      <c r="L3381">
        <v>57</v>
      </c>
      <c r="M3381" t="b">
        <v>1</v>
      </c>
      <c r="N3381" t="s">
        <v>8269</v>
      </c>
      <c r="O3381">
        <f t="shared" si="260"/>
        <v>113</v>
      </c>
      <c r="P3381">
        <f t="shared" si="261"/>
        <v>39.6</v>
      </c>
      <c r="Q3381" s="10" t="s">
        <v>8315</v>
      </c>
      <c r="R3381" t="s">
        <v>8316</v>
      </c>
      <c r="S3381" s="15">
        <f t="shared" si="262"/>
        <v>42053.916921296302</v>
      </c>
      <c r="T3381" s="15">
        <f t="shared" si="263"/>
        <v>42079.875</v>
      </c>
      <c r="U3381">
        <f t="shared" si="264"/>
        <v>2015</v>
      </c>
    </row>
    <row r="3382" spans="1:21" ht="48" x14ac:dyDescent="0.2">
      <c r="A3382">
        <v>3479</v>
      </c>
      <c r="B3382" s="3" t="s">
        <v>3478</v>
      </c>
      <c r="C3382" s="3" t="s">
        <v>7589</v>
      </c>
      <c r="D3382" s="6">
        <v>1500</v>
      </c>
      <c r="E3382" s="8">
        <v>1918</v>
      </c>
      <c r="F3382" t="s">
        <v>8218</v>
      </c>
      <c r="G3382" t="s">
        <v>8224</v>
      </c>
      <c r="H3382" t="s">
        <v>8246</v>
      </c>
      <c r="I3382">
        <v>1403382680</v>
      </c>
      <c r="J3382">
        <v>1400790680</v>
      </c>
      <c r="K3382" t="b">
        <v>0</v>
      </c>
      <c r="L3382">
        <v>56</v>
      </c>
      <c r="M3382" t="b">
        <v>1</v>
      </c>
      <c r="N3382" t="s">
        <v>8269</v>
      </c>
      <c r="O3382">
        <f t="shared" si="260"/>
        <v>128</v>
      </c>
      <c r="P3382">
        <f t="shared" si="261"/>
        <v>34.25</v>
      </c>
      <c r="Q3382" s="10" t="s">
        <v>8315</v>
      </c>
      <c r="R3382" t="s">
        <v>8316</v>
      </c>
      <c r="S3382" s="15">
        <f t="shared" si="262"/>
        <v>41781.855092592588</v>
      </c>
      <c r="T3382" s="15">
        <f t="shared" si="263"/>
        <v>41811.855092592588</v>
      </c>
      <c r="U3382">
        <f t="shared" si="264"/>
        <v>2014</v>
      </c>
    </row>
    <row r="3383" spans="1:21" ht="48" x14ac:dyDescent="0.2">
      <c r="A3383">
        <v>3480</v>
      </c>
      <c r="B3383" s="3" t="s">
        <v>3479</v>
      </c>
      <c r="C3383" s="3" t="s">
        <v>7590</v>
      </c>
      <c r="D3383" s="6">
        <v>1500</v>
      </c>
      <c r="E3383" s="8">
        <v>2140</v>
      </c>
      <c r="F3383" t="s">
        <v>8218</v>
      </c>
      <c r="G3383" t="s">
        <v>8223</v>
      </c>
      <c r="H3383" t="s">
        <v>8245</v>
      </c>
      <c r="I3383">
        <v>1436562000</v>
      </c>
      <c r="J3383">
        <v>1434440227</v>
      </c>
      <c r="K3383" t="b">
        <v>0</v>
      </c>
      <c r="L3383">
        <v>13</v>
      </c>
      <c r="M3383" t="b">
        <v>1</v>
      </c>
      <c r="N3383" t="s">
        <v>8269</v>
      </c>
      <c r="O3383">
        <f t="shared" si="260"/>
        <v>143</v>
      </c>
      <c r="P3383">
        <f t="shared" si="261"/>
        <v>164.62</v>
      </c>
      <c r="Q3383" s="10" t="s">
        <v>8315</v>
      </c>
      <c r="R3383" t="s">
        <v>8316</v>
      </c>
      <c r="S3383" s="15">
        <f t="shared" si="262"/>
        <v>42171.317442129628</v>
      </c>
      <c r="T3383" s="15">
        <f t="shared" si="263"/>
        <v>42195.875</v>
      </c>
      <c r="U3383">
        <f t="shared" si="264"/>
        <v>2015</v>
      </c>
    </row>
    <row r="3384" spans="1:21" ht="48" x14ac:dyDescent="0.2">
      <c r="A3384">
        <v>3481</v>
      </c>
      <c r="B3384" s="3" t="s">
        <v>3480</v>
      </c>
      <c r="C3384" s="3" t="s">
        <v>7591</v>
      </c>
      <c r="D3384" s="6">
        <v>10000</v>
      </c>
      <c r="E3384" s="8">
        <v>11880</v>
      </c>
      <c r="F3384" t="s">
        <v>8218</v>
      </c>
      <c r="G3384" t="s">
        <v>8225</v>
      </c>
      <c r="H3384" t="s">
        <v>8247</v>
      </c>
      <c r="I3384">
        <v>1420178188</v>
      </c>
      <c r="J3384">
        <v>1418709388</v>
      </c>
      <c r="K3384" t="b">
        <v>0</v>
      </c>
      <c r="L3384">
        <v>95</v>
      </c>
      <c r="M3384" t="b">
        <v>1</v>
      </c>
      <c r="N3384" t="s">
        <v>8269</v>
      </c>
      <c r="O3384">
        <f t="shared" si="260"/>
        <v>119</v>
      </c>
      <c r="P3384">
        <f t="shared" si="261"/>
        <v>125.05</v>
      </c>
      <c r="Q3384" s="10" t="s">
        <v>8315</v>
      </c>
      <c r="R3384" t="s">
        <v>8316</v>
      </c>
      <c r="S3384" s="15">
        <f t="shared" si="262"/>
        <v>41989.24754629629</v>
      </c>
      <c r="T3384" s="15">
        <f t="shared" si="263"/>
        <v>42006.24754629629</v>
      </c>
      <c r="U3384">
        <f t="shared" si="264"/>
        <v>2014</v>
      </c>
    </row>
    <row r="3385" spans="1:21" ht="48" x14ac:dyDescent="0.2">
      <c r="A3385">
        <v>3482</v>
      </c>
      <c r="B3385" s="3" t="s">
        <v>3481</v>
      </c>
      <c r="C3385" s="3" t="s">
        <v>7592</v>
      </c>
      <c r="D3385" s="6">
        <v>3000</v>
      </c>
      <c r="E3385" s="8">
        <v>4150</v>
      </c>
      <c r="F3385" t="s">
        <v>8218</v>
      </c>
      <c r="G3385" t="s">
        <v>8224</v>
      </c>
      <c r="H3385" t="s">
        <v>8246</v>
      </c>
      <c r="I3385">
        <v>1404671466</v>
      </c>
      <c r="J3385">
        <v>1402079466</v>
      </c>
      <c r="K3385" t="b">
        <v>0</v>
      </c>
      <c r="L3385">
        <v>80</v>
      </c>
      <c r="M3385" t="b">
        <v>1</v>
      </c>
      <c r="N3385" t="s">
        <v>8269</v>
      </c>
      <c r="O3385">
        <f t="shared" si="260"/>
        <v>138</v>
      </c>
      <c r="P3385">
        <f t="shared" si="261"/>
        <v>51.88</v>
      </c>
      <c r="Q3385" s="10" t="s">
        <v>8315</v>
      </c>
      <c r="R3385" t="s">
        <v>8316</v>
      </c>
      <c r="S3385" s="15">
        <f t="shared" si="262"/>
        <v>41796.771597222221</v>
      </c>
      <c r="T3385" s="15">
        <f t="shared" si="263"/>
        <v>41826.771597222221</v>
      </c>
      <c r="U3385">
        <f t="shared" si="264"/>
        <v>2014</v>
      </c>
    </row>
    <row r="3386" spans="1:21" ht="48" x14ac:dyDescent="0.2">
      <c r="A3386">
        <v>3483</v>
      </c>
      <c r="B3386" s="3" t="s">
        <v>3482</v>
      </c>
      <c r="C3386" s="3" t="s">
        <v>7593</v>
      </c>
      <c r="D3386" s="6">
        <v>3350</v>
      </c>
      <c r="E3386" s="8">
        <v>5358</v>
      </c>
      <c r="F3386" t="s">
        <v>8218</v>
      </c>
      <c r="G3386" t="s">
        <v>8223</v>
      </c>
      <c r="H3386" t="s">
        <v>8245</v>
      </c>
      <c r="I3386">
        <v>1404403381</v>
      </c>
      <c r="J3386">
        <v>1401811381</v>
      </c>
      <c r="K3386" t="b">
        <v>0</v>
      </c>
      <c r="L3386">
        <v>133</v>
      </c>
      <c r="M3386" t="b">
        <v>1</v>
      </c>
      <c r="N3386" t="s">
        <v>8269</v>
      </c>
      <c r="O3386">
        <f t="shared" si="260"/>
        <v>160</v>
      </c>
      <c r="P3386">
        <f t="shared" si="261"/>
        <v>40.29</v>
      </c>
      <c r="Q3386" s="10" t="s">
        <v>8315</v>
      </c>
      <c r="R3386" t="s">
        <v>8316</v>
      </c>
      <c r="S3386" s="15">
        <f t="shared" si="262"/>
        <v>41793.668761574074</v>
      </c>
      <c r="T3386" s="15">
        <f t="shared" si="263"/>
        <v>41823.668761574074</v>
      </c>
      <c r="U3386">
        <f t="shared" si="264"/>
        <v>2014</v>
      </c>
    </row>
    <row r="3387" spans="1:21" ht="48" x14ac:dyDescent="0.2">
      <c r="A3387">
        <v>3484</v>
      </c>
      <c r="B3387" s="3" t="s">
        <v>3483</v>
      </c>
      <c r="C3387" s="3" t="s">
        <v>7594</v>
      </c>
      <c r="D3387" s="6">
        <v>2500</v>
      </c>
      <c r="E3387" s="8">
        <v>2856</v>
      </c>
      <c r="F3387" t="s">
        <v>8218</v>
      </c>
      <c r="G3387" t="s">
        <v>8223</v>
      </c>
      <c r="H3387" t="s">
        <v>8245</v>
      </c>
      <c r="I3387">
        <v>1466014499</v>
      </c>
      <c r="J3387">
        <v>1463422499</v>
      </c>
      <c r="K3387" t="b">
        <v>0</v>
      </c>
      <c r="L3387">
        <v>44</v>
      </c>
      <c r="M3387" t="b">
        <v>1</v>
      </c>
      <c r="N3387" t="s">
        <v>8269</v>
      </c>
      <c r="O3387">
        <f t="shared" si="260"/>
        <v>114</v>
      </c>
      <c r="P3387">
        <f t="shared" si="261"/>
        <v>64.91</v>
      </c>
      <c r="Q3387" s="10" t="s">
        <v>8315</v>
      </c>
      <c r="R3387" t="s">
        <v>8316</v>
      </c>
      <c r="S3387" s="15">
        <f t="shared" si="262"/>
        <v>42506.760405092587</v>
      </c>
      <c r="T3387" s="15">
        <f t="shared" si="263"/>
        <v>42536.760405092587</v>
      </c>
      <c r="U3387">
        <f t="shared" si="264"/>
        <v>2016</v>
      </c>
    </row>
    <row r="3388" spans="1:21" ht="48" x14ac:dyDescent="0.2">
      <c r="A3388">
        <v>3485</v>
      </c>
      <c r="B3388" s="3" t="s">
        <v>3484</v>
      </c>
      <c r="C3388" s="3" t="s">
        <v>7595</v>
      </c>
      <c r="D3388" s="6">
        <v>1650</v>
      </c>
      <c r="E3388" s="8">
        <v>1660</v>
      </c>
      <c r="F3388" t="s">
        <v>8218</v>
      </c>
      <c r="G3388" t="s">
        <v>8223</v>
      </c>
      <c r="H3388" t="s">
        <v>8245</v>
      </c>
      <c r="I3388">
        <v>1454431080</v>
      </c>
      <c r="J3388">
        <v>1451839080</v>
      </c>
      <c r="K3388" t="b">
        <v>0</v>
      </c>
      <c r="L3388">
        <v>30</v>
      </c>
      <c r="M3388" t="b">
        <v>1</v>
      </c>
      <c r="N3388" t="s">
        <v>8269</v>
      </c>
      <c r="O3388">
        <f t="shared" si="260"/>
        <v>101</v>
      </c>
      <c r="P3388">
        <f t="shared" si="261"/>
        <v>55.33</v>
      </c>
      <c r="Q3388" s="10" t="s">
        <v>8315</v>
      </c>
      <c r="R3388" t="s">
        <v>8316</v>
      </c>
      <c r="S3388" s="15">
        <f t="shared" si="262"/>
        <v>42372.693055555559</v>
      </c>
      <c r="T3388" s="15">
        <f t="shared" si="263"/>
        <v>42402.693055555559</v>
      </c>
      <c r="U3388">
        <f t="shared" si="264"/>
        <v>2016</v>
      </c>
    </row>
    <row r="3389" spans="1:21" ht="48" x14ac:dyDescent="0.2">
      <c r="A3389">
        <v>3486</v>
      </c>
      <c r="B3389" s="3" t="s">
        <v>3485</v>
      </c>
      <c r="C3389" s="3" t="s">
        <v>7596</v>
      </c>
      <c r="D3389" s="6">
        <v>3000</v>
      </c>
      <c r="E3389" s="8">
        <v>4656</v>
      </c>
      <c r="F3389" t="s">
        <v>8218</v>
      </c>
      <c r="G3389" t="s">
        <v>8223</v>
      </c>
      <c r="H3389" t="s">
        <v>8245</v>
      </c>
      <c r="I3389">
        <v>1433314740</v>
      </c>
      <c r="J3389">
        <v>1430600401</v>
      </c>
      <c r="K3389" t="b">
        <v>0</v>
      </c>
      <c r="L3389">
        <v>56</v>
      </c>
      <c r="M3389" t="b">
        <v>1</v>
      </c>
      <c r="N3389" t="s">
        <v>8269</v>
      </c>
      <c r="O3389">
        <f t="shared" si="260"/>
        <v>155</v>
      </c>
      <c r="P3389">
        <f t="shared" si="261"/>
        <v>83.14</v>
      </c>
      <c r="Q3389" s="10" t="s">
        <v>8315</v>
      </c>
      <c r="R3389" t="s">
        <v>8316</v>
      </c>
      <c r="S3389" s="15">
        <f t="shared" si="262"/>
        <v>42126.87501157407</v>
      </c>
      <c r="T3389" s="15">
        <f t="shared" si="263"/>
        <v>42158.290972222225</v>
      </c>
      <c r="U3389">
        <f t="shared" si="264"/>
        <v>2015</v>
      </c>
    </row>
    <row r="3390" spans="1:21" ht="48" x14ac:dyDescent="0.2">
      <c r="A3390">
        <v>3487</v>
      </c>
      <c r="B3390" s="3" t="s">
        <v>3486</v>
      </c>
      <c r="C3390" s="3" t="s">
        <v>7597</v>
      </c>
      <c r="D3390" s="6">
        <v>2000</v>
      </c>
      <c r="E3390" s="8">
        <v>2555</v>
      </c>
      <c r="F3390" t="s">
        <v>8218</v>
      </c>
      <c r="G3390" t="s">
        <v>8224</v>
      </c>
      <c r="H3390" t="s">
        <v>8246</v>
      </c>
      <c r="I3390">
        <v>1435185252</v>
      </c>
      <c r="J3390">
        <v>1432593252</v>
      </c>
      <c r="K3390" t="b">
        <v>0</v>
      </c>
      <c r="L3390">
        <v>66</v>
      </c>
      <c r="M3390" t="b">
        <v>1</v>
      </c>
      <c r="N3390" t="s">
        <v>8269</v>
      </c>
      <c r="O3390">
        <f t="shared" si="260"/>
        <v>128</v>
      </c>
      <c r="P3390">
        <f t="shared" si="261"/>
        <v>38.71</v>
      </c>
      <c r="Q3390" s="10" t="s">
        <v>8315</v>
      </c>
      <c r="R3390" t="s">
        <v>8316</v>
      </c>
      <c r="S3390" s="15">
        <f t="shared" si="262"/>
        <v>42149.940416666665</v>
      </c>
      <c r="T3390" s="15">
        <f t="shared" si="263"/>
        <v>42179.940416666665</v>
      </c>
      <c r="U3390">
        <f t="shared" si="264"/>
        <v>2015</v>
      </c>
    </row>
    <row r="3391" spans="1:21" ht="48" x14ac:dyDescent="0.2">
      <c r="A3391">
        <v>3488</v>
      </c>
      <c r="B3391" s="3" t="s">
        <v>3487</v>
      </c>
      <c r="C3391" s="3" t="s">
        <v>7598</v>
      </c>
      <c r="D3391" s="6">
        <v>3000</v>
      </c>
      <c r="E3391" s="8">
        <v>3636</v>
      </c>
      <c r="F3391" t="s">
        <v>8218</v>
      </c>
      <c r="G3391" t="s">
        <v>8223</v>
      </c>
      <c r="H3391" t="s">
        <v>8245</v>
      </c>
      <c r="I3391">
        <v>1429286400</v>
      </c>
      <c r="J3391">
        <v>1427221560</v>
      </c>
      <c r="K3391" t="b">
        <v>0</v>
      </c>
      <c r="L3391">
        <v>29</v>
      </c>
      <c r="M3391" t="b">
        <v>1</v>
      </c>
      <c r="N3391" t="s">
        <v>8269</v>
      </c>
      <c r="O3391">
        <f t="shared" si="260"/>
        <v>121</v>
      </c>
      <c r="P3391">
        <f t="shared" si="261"/>
        <v>125.38</v>
      </c>
      <c r="Q3391" s="10" t="s">
        <v>8315</v>
      </c>
      <c r="R3391" t="s">
        <v>8316</v>
      </c>
      <c r="S3391" s="15">
        <f t="shared" si="262"/>
        <v>42087.768055555556</v>
      </c>
      <c r="T3391" s="15">
        <f t="shared" si="263"/>
        <v>42111.666666666672</v>
      </c>
      <c r="U3391">
        <f t="shared" si="264"/>
        <v>2015</v>
      </c>
    </row>
    <row r="3392" spans="1:21" ht="48" x14ac:dyDescent="0.2">
      <c r="A3392">
        <v>3489</v>
      </c>
      <c r="B3392" s="3" t="s">
        <v>3488</v>
      </c>
      <c r="C3392" s="3" t="s">
        <v>7599</v>
      </c>
      <c r="D3392" s="6">
        <v>5000</v>
      </c>
      <c r="E3392" s="8">
        <v>5635</v>
      </c>
      <c r="F3392" t="s">
        <v>8218</v>
      </c>
      <c r="G3392" t="s">
        <v>8224</v>
      </c>
      <c r="H3392" t="s">
        <v>8246</v>
      </c>
      <c r="I3392">
        <v>1400965200</v>
      </c>
      <c r="J3392">
        <v>1398352531</v>
      </c>
      <c r="K3392" t="b">
        <v>0</v>
      </c>
      <c r="L3392">
        <v>72</v>
      </c>
      <c r="M3392" t="b">
        <v>1</v>
      </c>
      <c r="N3392" t="s">
        <v>8269</v>
      </c>
      <c r="O3392">
        <f t="shared" si="260"/>
        <v>113</v>
      </c>
      <c r="P3392">
        <f t="shared" si="261"/>
        <v>78.260000000000005</v>
      </c>
      <c r="Q3392" s="10" t="s">
        <v>8315</v>
      </c>
      <c r="R3392" t="s">
        <v>8316</v>
      </c>
      <c r="S3392" s="15">
        <f t="shared" si="262"/>
        <v>41753.635775462964</v>
      </c>
      <c r="T3392" s="15">
        <f t="shared" si="263"/>
        <v>41783.875</v>
      </c>
      <c r="U3392">
        <f t="shared" si="264"/>
        <v>2014</v>
      </c>
    </row>
    <row r="3393" spans="1:21" ht="48" x14ac:dyDescent="0.2">
      <c r="A3393">
        <v>3490</v>
      </c>
      <c r="B3393" s="3" t="s">
        <v>3489</v>
      </c>
      <c r="C3393" s="3" t="s">
        <v>7600</v>
      </c>
      <c r="D3393" s="6">
        <v>1000</v>
      </c>
      <c r="E3393" s="8">
        <v>1275</v>
      </c>
      <c r="F3393" t="s">
        <v>8218</v>
      </c>
      <c r="G3393" t="s">
        <v>8223</v>
      </c>
      <c r="H3393" t="s">
        <v>8245</v>
      </c>
      <c r="I3393">
        <v>1460574924</v>
      </c>
      <c r="J3393">
        <v>1457982924</v>
      </c>
      <c r="K3393" t="b">
        <v>0</v>
      </c>
      <c r="L3393">
        <v>27</v>
      </c>
      <c r="M3393" t="b">
        <v>1</v>
      </c>
      <c r="N3393" t="s">
        <v>8269</v>
      </c>
      <c r="O3393">
        <f t="shared" si="260"/>
        <v>128</v>
      </c>
      <c r="P3393">
        <f t="shared" si="261"/>
        <v>47.22</v>
      </c>
      <c r="Q3393" s="10" t="s">
        <v>8315</v>
      </c>
      <c r="R3393" t="s">
        <v>8316</v>
      </c>
      <c r="S3393" s="15">
        <f t="shared" si="262"/>
        <v>42443.802361111113</v>
      </c>
      <c r="T3393" s="15">
        <f t="shared" si="263"/>
        <v>42473.802361111113</v>
      </c>
      <c r="U3393">
        <f t="shared" si="264"/>
        <v>2016</v>
      </c>
    </row>
    <row r="3394" spans="1:21" ht="48" x14ac:dyDescent="0.2">
      <c r="A3394">
        <v>3491</v>
      </c>
      <c r="B3394" s="3" t="s">
        <v>3490</v>
      </c>
      <c r="C3394" s="3" t="s">
        <v>7601</v>
      </c>
      <c r="D3394" s="6">
        <v>500</v>
      </c>
      <c r="E3394" s="8">
        <v>791</v>
      </c>
      <c r="F3394" t="s">
        <v>8218</v>
      </c>
      <c r="G3394" t="s">
        <v>8223</v>
      </c>
      <c r="H3394" t="s">
        <v>8245</v>
      </c>
      <c r="I3394">
        <v>1431928784</v>
      </c>
      <c r="J3394">
        <v>1430114384</v>
      </c>
      <c r="K3394" t="b">
        <v>0</v>
      </c>
      <c r="L3394">
        <v>10</v>
      </c>
      <c r="M3394" t="b">
        <v>1</v>
      </c>
      <c r="N3394" t="s">
        <v>8269</v>
      </c>
      <c r="O3394">
        <f t="shared" ref="O3394:O3457" si="265">ROUND(E3394/D3394*100,0)</f>
        <v>158</v>
      </c>
      <c r="P3394">
        <f t="shared" ref="P3394:P3457" si="266">IFERROR(ROUND(E3394/L3394,2),0)</f>
        <v>79.099999999999994</v>
      </c>
      <c r="Q3394" s="10" t="s">
        <v>8315</v>
      </c>
      <c r="R3394" t="s">
        <v>8316</v>
      </c>
      <c r="S3394" s="15">
        <f t="shared" ref="S3394:S3457" si="267">(((J3394/60)/60)/24)+DATE(1970,1,1)</f>
        <v>42121.249814814815</v>
      </c>
      <c r="T3394" s="15">
        <f t="shared" ref="T3394:T3457" si="268">(((I3394/60)/60)/24)+DATE(1970,1,1)</f>
        <v>42142.249814814815</v>
      </c>
      <c r="U3394">
        <f t="shared" ref="U3394:U3457" si="269">YEAR(S3394)</f>
        <v>2015</v>
      </c>
    </row>
    <row r="3395" spans="1:21" ht="48" x14ac:dyDescent="0.2">
      <c r="A3395">
        <v>3492</v>
      </c>
      <c r="B3395" s="3" t="s">
        <v>3491</v>
      </c>
      <c r="C3395" s="3" t="s">
        <v>7602</v>
      </c>
      <c r="D3395" s="6">
        <v>3800</v>
      </c>
      <c r="E3395" s="8">
        <v>4000.22</v>
      </c>
      <c r="F3395" t="s">
        <v>8218</v>
      </c>
      <c r="G3395" t="s">
        <v>8223</v>
      </c>
      <c r="H3395" t="s">
        <v>8245</v>
      </c>
      <c r="I3395">
        <v>1445818397</v>
      </c>
      <c r="J3395">
        <v>1442794397</v>
      </c>
      <c r="K3395" t="b">
        <v>0</v>
      </c>
      <c r="L3395">
        <v>35</v>
      </c>
      <c r="M3395" t="b">
        <v>1</v>
      </c>
      <c r="N3395" t="s">
        <v>8269</v>
      </c>
      <c r="O3395">
        <f t="shared" si="265"/>
        <v>105</v>
      </c>
      <c r="P3395">
        <f t="shared" si="266"/>
        <v>114.29</v>
      </c>
      <c r="Q3395" s="10" t="s">
        <v>8315</v>
      </c>
      <c r="R3395" t="s">
        <v>8316</v>
      </c>
      <c r="S3395" s="15">
        <f t="shared" si="267"/>
        <v>42268.009224537032</v>
      </c>
      <c r="T3395" s="15">
        <f t="shared" si="268"/>
        <v>42303.009224537032</v>
      </c>
      <c r="U3395">
        <f t="shared" si="269"/>
        <v>2015</v>
      </c>
    </row>
    <row r="3396" spans="1:21" ht="48" x14ac:dyDescent="0.2">
      <c r="A3396">
        <v>3493</v>
      </c>
      <c r="B3396" s="3" t="s">
        <v>3492</v>
      </c>
      <c r="C3396" s="3" t="s">
        <v>7603</v>
      </c>
      <c r="D3396" s="6">
        <v>1500</v>
      </c>
      <c r="E3396" s="8">
        <v>1500</v>
      </c>
      <c r="F3396" t="s">
        <v>8218</v>
      </c>
      <c r="G3396" t="s">
        <v>8223</v>
      </c>
      <c r="H3396" t="s">
        <v>8245</v>
      </c>
      <c r="I3396">
        <v>1408252260</v>
      </c>
      <c r="J3396">
        <v>1406580436</v>
      </c>
      <c r="K3396" t="b">
        <v>0</v>
      </c>
      <c r="L3396">
        <v>29</v>
      </c>
      <c r="M3396" t="b">
        <v>1</v>
      </c>
      <c r="N3396" t="s">
        <v>8269</v>
      </c>
      <c r="O3396">
        <f t="shared" si="265"/>
        <v>100</v>
      </c>
      <c r="P3396">
        <f t="shared" si="266"/>
        <v>51.72</v>
      </c>
      <c r="Q3396" s="10" t="s">
        <v>8315</v>
      </c>
      <c r="R3396" t="s">
        <v>8316</v>
      </c>
      <c r="S3396" s="15">
        <f t="shared" si="267"/>
        <v>41848.866157407407</v>
      </c>
      <c r="T3396" s="15">
        <f t="shared" si="268"/>
        <v>41868.21597222222</v>
      </c>
      <c r="U3396">
        <f t="shared" si="269"/>
        <v>2014</v>
      </c>
    </row>
    <row r="3397" spans="1:21" ht="48" x14ac:dyDescent="0.2">
      <c r="A3397">
        <v>3494</v>
      </c>
      <c r="B3397" s="3" t="s">
        <v>3493</v>
      </c>
      <c r="C3397" s="3" t="s">
        <v>7604</v>
      </c>
      <c r="D3397" s="6">
        <v>400</v>
      </c>
      <c r="E3397" s="8">
        <v>400</v>
      </c>
      <c r="F3397" t="s">
        <v>8218</v>
      </c>
      <c r="G3397" t="s">
        <v>8223</v>
      </c>
      <c r="H3397" t="s">
        <v>8245</v>
      </c>
      <c r="I3397">
        <v>1480140000</v>
      </c>
      <c r="J3397">
        <v>1479186575</v>
      </c>
      <c r="K3397" t="b">
        <v>0</v>
      </c>
      <c r="L3397">
        <v>13</v>
      </c>
      <c r="M3397" t="b">
        <v>1</v>
      </c>
      <c r="N3397" t="s">
        <v>8269</v>
      </c>
      <c r="O3397">
        <f t="shared" si="265"/>
        <v>100</v>
      </c>
      <c r="P3397">
        <f t="shared" si="266"/>
        <v>30.77</v>
      </c>
      <c r="Q3397" s="10" t="s">
        <v>8315</v>
      </c>
      <c r="R3397" t="s">
        <v>8316</v>
      </c>
      <c r="S3397" s="15">
        <f t="shared" si="267"/>
        <v>42689.214988425927</v>
      </c>
      <c r="T3397" s="15">
        <f t="shared" si="268"/>
        <v>42700.25</v>
      </c>
      <c r="U3397">
        <f t="shared" si="269"/>
        <v>2016</v>
      </c>
    </row>
    <row r="3398" spans="1:21" ht="48" x14ac:dyDescent="0.2">
      <c r="A3398">
        <v>3495</v>
      </c>
      <c r="B3398" s="3" t="s">
        <v>3494</v>
      </c>
      <c r="C3398" s="3" t="s">
        <v>7605</v>
      </c>
      <c r="D3398" s="6">
        <v>5000</v>
      </c>
      <c r="E3398" s="8">
        <v>5343</v>
      </c>
      <c r="F3398" t="s">
        <v>8218</v>
      </c>
      <c r="G3398" t="s">
        <v>8228</v>
      </c>
      <c r="H3398" t="s">
        <v>8250</v>
      </c>
      <c r="I3398">
        <v>1414862280</v>
      </c>
      <c r="J3398">
        <v>1412360309</v>
      </c>
      <c r="K3398" t="b">
        <v>0</v>
      </c>
      <c r="L3398">
        <v>72</v>
      </c>
      <c r="M3398" t="b">
        <v>1</v>
      </c>
      <c r="N3398" t="s">
        <v>8269</v>
      </c>
      <c r="O3398">
        <f t="shared" si="265"/>
        <v>107</v>
      </c>
      <c r="P3398">
        <f t="shared" si="266"/>
        <v>74.209999999999994</v>
      </c>
      <c r="Q3398" s="10" t="s">
        <v>8315</v>
      </c>
      <c r="R3398" t="s">
        <v>8316</v>
      </c>
      <c r="S3398" s="15">
        <f t="shared" si="267"/>
        <v>41915.762835648151</v>
      </c>
      <c r="T3398" s="15">
        <f t="shared" si="268"/>
        <v>41944.720833333333</v>
      </c>
      <c r="U3398">
        <f t="shared" si="269"/>
        <v>2014</v>
      </c>
    </row>
    <row r="3399" spans="1:21" ht="48" x14ac:dyDescent="0.2">
      <c r="A3399">
        <v>3496</v>
      </c>
      <c r="B3399" s="3" t="s">
        <v>3495</v>
      </c>
      <c r="C3399" s="3" t="s">
        <v>7606</v>
      </c>
      <c r="D3399" s="6">
        <v>3000</v>
      </c>
      <c r="E3399" s="8">
        <v>3732</v>
      </c>
      <c r="F3399" t="s">
        <v>8218</v>
      </c>
      <c r="G3399" t="s">
        <v>8223</v>
      </c>
      <c r="H3399" t="s">
        <v>8245</v>
      </c>
      <c r="I3399">
        <v>1473625166</v>
      </c>
      <c r="J3399">
        <v>1470169166</v>
      </c>
      <c r="K3399" t="b">
        <v>0</v>
      </c>
      <c r="L3399">
        <v>78</v>
      </c>
      <c r="M3399" t="b">
        <v>1</v>
      </c>
      <c r="N3399" t="s">
        <v>8269</v>
      </c>
      <c r="O3399">
        <f t="shared" si="265"/>
        <v>124</v>
      </c>
      <c r="P3399">
        <f t="shared" si="266"/>
        <v>47.85</v>
      </c>
      <c r="Q3399" s="10" t="s">
        <v>8315</v>
      </c>
      <c r="R3399" t="s">
        <v>8316</v>
      </c>
      <c r="S3399" s="15">
        <f t="shared" si="267"/>
        <v>42584.846828703703</v>
      </c>
      <c r="T3399" s="15">
        <f t="shared" si="268"/>
        <v>42624.846828703703</v>
      </c>
      <c r="U3399">
        <f t="shared" si="269"/>
        <v>2016</v>
      </c>
    </row>
    <row r="3400" spans="1:21" ht="48" x14ac:dyDescent="0.2">
      <c r="A3400">
        <v>3497</v>
      </c>
      <c r="B3400" s="3" t="s">
        <v>3496</v>
      </c>
      <c r="C3400" s="3" t="s">
        <v>7607</v>
      </c>
      <c r="D3400" s="6">
        <v>1551</v>
      </c>
      <c r="E3400" s="8">
        <v>1686</v>
      </c>
      <c r="F3400" t="s">
        <v>8218</v>
      </c>
      <c r="G3400" t="s">
        <v>8223</v>
      </c>
      <c r="H3400" t="s">
        <v>8245</v>
      </c>
      <c r="I3400">
        <v>1464904800</v>
      </c>
      <c r="J3400">
        <v>1463852904</v>
      </c>
      <c r="K3400" t="b">
        <v>0</v>
      </c>
      <c r="L3400">
        <v>49</v>
      </c>
      <c r="M3400" t="b">
        <v>1</v>
      </c>
      <c r="N3400" t="s">
        <v>8269</v>
      </c>
      <c r="O3400">
        <f t="shared" si="265"/>
        <v>109</v>
      </c>
      <c r="P3400">
        <f t="shared" si="266"/>
        <v>34.409999999999997</v>
      </c>
      <c r="Q3400" s="10" t="s">
        <v>8315</v>
      </c>
      <c r="R3400" t="s">
        <v>8316</v>
      </c>
      <c r="S3400" s="15">
        <f t="shared" si="267"/>
        <v>42511.741944444439</v>
      </c>
      <c r="T3400" s="15">
        <f t="shared" si="268"/>
        <v>42523.916666666672</v>
      </c>
      <c r="U3400">
        <f t="shared" si="269"/>
        <v>2016</v>
      </c>
    </row>
    <row r="3401" spans="1:21" ht="48" x14ac:dyDescent="0.2">
      <c r="A3401">
        <v>3498</v>
      </c>
      <c r="B3401" s="3" t="s">
        <v>3497</v>
      </c>
      <c r="C3401" s="3" t="s">
        <v>7608</v>
      </c>
      <c r="D3401" s="6">
        <v>1650</v>
      </c>
      <c r="E3401" s="8">
        <v>1690</v>
      </c>
      <c r="F3401" t="s">
        <v>8218</v>
      </c>
      <c r="G3401" t="s">
        <v>8228</v>
      </c>
      <c r="H3401" t="s">
        <v>8250</v>
      </c>
      <c r="I3401">
        <v>1464471840</v>
      </c>
      <c r="J3401">
        <v>1459309704</v>
      </c>
      <c r="K3401" t="b">
        <v>0</v>
      </c>
      <c r="L3401">
        <v>42</v>
      </c>
      <c r="M3401" t="b">
        <v>1</v>
      </c>
      <c r="N3401" t="s">
        <v>8269</v>
      </c>
      <c r="O3401">
        <f t="shared" si="265"/>
        <v>102</v>
      </c>
      <c r="P3401">
        <f t="shared" si="266"/>
        <v>40.24</v>
      </c>
      <c r="Q3401" s="10" t="s">
        <v>8315</v>
      </c>
      <c r="R3401" t="s">
        <v>8316</v>
      </c>
      <c r="S3401" s="15">
        <f t="shared" si="267"/>
        <v>42459.15861111111</v>
      </c>
      <c r="T3401" s="15">
        <f t="shared" si="268"/>
        <v>42518.905555555553</v>
      </c>
      <c r="U3401">
        <f t="shared" si="269"/>
        <v>2016</v>
      </c>
    </row>
    <row r="3402" spans="1:21" ht="48" x14ac:dyDescent="0.2">
      <c r="A3402">
        <v>3499</v>
      </c>
      <c r="B3402" s="3" t="s">
        <v>3498</v>
      </c>
      <c r="C3402" s="3" t="s">
        <v>7609</v>
      </c>
      <c r="D3402" s="6">
        <v>2000</v>
      </c>
      <c r="E3402" s="8">
        <v>2110</v>
      </c>
      <c r="F3402" t="s">
        <v>8218</v>
      </c>
      <c r="G3402" t="s">
        <v>8223</v>
      </c>
      <c r="H3402" t="s">
        <v>8245</v>
      </c>
      <c r="I3402">
        <v>1435733940</v>
      </c>
      <c r="J3402">
        <v>1431046325</v>
      </c>
      <c r="K3402" t="b">
        <v>0</v>
      </c>
      <c r="L3402">
        <v>35</v>
      </c>
      <c r="M3402" t="b">
        <v>1</v>
      </c>
      <c r="N3402" t="s">
        <v>8269</v>
      </c>
      <c r="O3402">
        <f t="shared" si="265"/>
        <v>106</v>
      </c>
      <c r="P3402">
        <f t="shared" si="266"/>
        <v>60.29</v>
      </c>
      <c r="Q3402" s="10" t="s">
        <v>8315</v>
      </c>
      <c r="R3402" t="s">
        <v>8316</v>
      </c>
      <c r="S3402" s="15">
        <f t="shared" si="267"/>
        <v>42132.036168981482</v>
      </c>
      <c r="T3402" s="15">
        <f t="shared" si="268"/>
        <v>42186.290972222225</v>
      </c>
      <c r="U3402">
        <f t="shared" si="269"/>
        <v>2015</v>
      </c>
    </row>
    <row r="3403" spans="1:21" ht="48" x14ac:dyDescent="0.2">
      <c r="A3403">
        <v>3500</v>
      </c>
      <c r="B3403" s="3" t="s">
        <v>3499</v>
      </c>
      <c r="C3403" s="3" t="s">
        <v>7610</v>
      </c>
      <c r="D3403" s="6">
        <v>1000</v>
      </c>
      <c r="E3403" s="8">
        <v>1063</v>
      </c>
      <c r="F3403" t="s">
        <v>8218</v>
      </c>
      <c r="G3403" t="s">
        <v>8223</v>
      </c>
      <c r="H3403" t="s">
        <v>8245</v>
      </c>
      <c r="I3403">
        <v>1457326740</v>
      </c>
      <c r="J3403">
        <v>1455919438</v>
      </c>
      <c r="K3403" t="b">
        <v>0</v>
      </c>
      <c r="L3403">
        <v>42</v>
      </c>
      <c r="M3403" t="b">
        <v>1</v>
      </c>
      <c r="N3403" t="s">
        <v>8269</v>
      </c>
      <c r="O3403">
        <f t="shared" si="265"/>
        <v>106</v>
      </c>
      <c r="P3403">
        <f t="shared" si="266"/>
        <v>25.31</v>
      </c>
      <c r="Q3403" s="10" t="s">
        <v>8315</v>
      </c>
      <c r="R3403" t="s">
        <v>8316</v>
      </c>
      <c r="S3403" s="15">
        <f t="shared" si="267"/>
        <v>42419.91942129629</v>
      </c>
      <c r="T3403" s="15">
        <f t="shared" si="268"/>
        <v>42436.207638888889</v>
      </c>
      <c r="U3403">
        <f t="shared" si="269"/>
        <v>2016</v>
      </c>
    </row>
    <row r="3404" spans="1:21" ht="48" x14ac:dyDescent="0.2">
      <c r="A3404">
        <v>3501</v>
      </c>
      <c r="B3404" s="3" t="s">
        <v>3500</v>
      </c>
      <c r="C3404" s="3" t="s">
        <v>7611</v>
      </c>
      <c r="D3404" s="6">
        <v>1500</v>
      </c>
      <c r="E3404" s="8">
        <v>1510</v>
      </c>
      <c r="F3404" t="s">
        <v>8218</v>
      </c>
      <c r="G3404" t="s">
        <v>8224</v>
      </c>
      <c r="H3404" t="s">
        <v>8246</v>
      </c>
      <c r="I3404">
        <v>1441995595</v>
      </c>
      <c r="J3404">
        <v>1439835595</v>
      </c>
      <c r="K3404" t="b">
        <v>0</v>
      </c>
      <c r="L3404">
        <v>42</v>
      </c>
      <c r="M3404" t="b">
        <v>1</v>
      </c>
      <c r="N3404" t="s">
        <v>8269</v>
      </c>
      <c r="O3404">
        <f t="shared" si="265"/>
        <v>101</v>
      </c>
      <c r="P3404">
        <f t="shared" si="266"/>
        <v>35.950000000000003</v>
      </c>
      <c r="Q3404" s="10" t="s">
        <v>8315</v>
      </c>
      <c r="R3404" t="s">
        <v>8316</v>
      </c>
      <c r="S3404" s="15">
        <f t="shared" si="267"/>
        <v>42233.763831018514</v>
      </c>
      <c r="T3404" s="15">
        <f t="shared" si="268"/>
        <v>42258.763831018514</v>
      </c>
      <c r="U3404">
        <f t="shared" si="269"/>
        <v>2015</v>
      </c>
    </row>
    <row r="3405" spans="1:21" ht="48" x14ac:dyDescent="0.2">
      <c r="A3405">
        <v>3502</v>
      </c>
      <c r="B3405" s="3" t="s">
        <v>3501</v>
      </c>
      <c r="C3405" s="3" t="s">
        <v>7612</v>
      </c>
      <c r="D3405" s="6">
        <v>4000</v>
      </c>
      <c r="E3405" s="8">
        <v>4216</v>
      </c>
      <c r="F3405" t="s">
        <v>8218</v>
      </c>
      <c r="G3405" t="s">
        <v>8223</v>
      </c>
      <c r="H3405" t="s">
        <v>8245</v>
      </c>
      <c r="I3405">
        <v>1458100740</v>
      </c>
      <c r="J3405">
        <v>1456862924</v>
      </c>
      <c r="K3405" t="b">
        <v>0</v>
      </c>
      <c r="L3405">
        <v>31</v>
      </c>
      <c r="M3405" t="b">
        <v>1</v>
      </c>
      <c r="N3405" t="s">
        <v>8269</v>
      </c>
      <c r="O3405">
        <f t="shared" si="265"/>
        <v>105</v>
      </c>
      <c r="P3405">
        <f t="shared" si="266"/>
        <v>136</v>
      </c>
      <c r="Q3405" s="10" t="s">
        <v>8315</v>
      </c>
      <c r="R3405" t="s">
        <v>8316</v>
      </c>
      <c r="S3405" s="15">
        <f t="shared" si="267"/>
        <v>42430.839398148149</v>
      </c>
      <c r="T3405" s="15">
        <f t="shared" si="268"/>
        <v>42445.165972222225</v>
      </c>
      <c r="U3405">
        <f t="shared" si="269"/>
        <v>2016</v>
      </c>
    </row>
    <row r="3406" spans="1:21" ht="48" x14ac:dyDescent="0.2">
      <c r="A3406">
        <v>3503</v>
      </c>
      <c r="B3406" s="3" t="s">
        <v>3502</v>
      </c>
      <c r="C3406" s="3" t="s">
        <v>7613</v>
      </c>
      <c r="D3406" s="6">
        <v>2500</v>
      </c>
      <c r="E3406" s="8">
        <v>2689</v>
      </c>
      <c r="F3406" t="s">
        <v>8218</v>
      </c>
      <c r="G3406" t="s">
        <v>8224</v>
      </c>
      <c r="H3406" t="s">
        <v>8246</v>
      </c>
      <c r="I3406">
        <v>1469359728</v>
      </c>
      <c r="J3406">
        <v>1466767728</v>
      </c>
      <c r="K3406" t="b">
        <v>0</v>
      </c>
      <c r="L3406">
        <v>38</v>
      </c>
      <c r="M3406" t="b">
        <v>1</v>
      </c>
      <c r="N3406" t="s">
        <v>8269</v>
      </c>
      <c r="O3406">
        <f t="shared" si="265"/>
        <v>108</v>
      </c>
      <c r="P3406">
        <f t="shared" si="266"/>
        <v>70.760000000000005</v>
      </c>
      <c r="Q3406" s="10" t="s">
        <v>8315</v>
      </c>
      <c r="R3406" t="s">
        <v>8316</v>
      </c>
      <c r="S3406" s="15">
        <f t="shared" si="267"/>
        <v>42545.478333333333</v>
      </c>
      <c r="T3406" s="15">
        <f t="shared" si="268"/>
        <v>42575.478333333333</v>
      </c>
      <c r="U3406">
        <f t="shared" si="269"/>
        <v>2016</v>
      </c>
    </row>
    <row r="3407" spans="1:21" ht="48" x14ac:dyDescent="0.2">
      <c r="A3407">
        <v>3504</v>
      </c>
      <c r="B3407" s="3" t="s">
        <v>3503</v>
      </c>
      <c r="C3407" s="3" t="s">
        <v>7614</v>
      </c>
      <c r="D3407" s="6">
        <v>1000</v>
      </c>
      <c r="E3407" s="8">
        <v>1000</v>
      </c>
      <c r="F3407" t="s">
        <v>8218</v>
      </c>
      <c r="G3407" t="s">
        <v>8223</v>
      </c>
      <c r="H3407" t="s">
        <v>8245</v>
      </c>
      <c r="I3407">
        <v>1447959491</v>
      </c>
      <c r="J3407">
        <v>1445363891</v>
      </c>
      <c r="K3407" t="b">
        <v>0</v>
      </c>
      <c r="L3407">
        <v>8</v>
      </c>
      <c r="M3407" t="b">
        <v>1</v>
      </c>
      <c r="N3407" t="s">
        <v>8269</v>
      </c>
      <c r="O3407">
        <f t="shared" si="265"/>
        <v>100</v>
      </c>
      <c r="P3407">
        <f t="shared" si="266"/>
        <v>125</v>
      </c>
      <c r="Q3407" s="10" t="s">
        <v>8315</v>
      </c>
      <c r="R3407" t="s">
        <v>8316</v>
      </c>
      <c r="S3407" s="15">
        <f t="shared" si="267"/>
        <v>42297.748738425929</v>
      </c>
      <c r="T3407" s="15">
        <f t="shared" si="268"/>
        <v>42327.790405092594</v>
      </c>
      <c r="U3407">
        <f t="shared" si="269"/>
        <v>2015</v>
      </c>
    </row>
    <row r="3408" spans="1:21" ht="96" x14ac:dyDescent="0.2">
      <c r="A3408">
        <v>3505</v>
      </c>
      <c r="B3408" s="3" t="s">
        <v>3504</v>
      </c>
      <c r="C3408" s="3" t="s">
        <v>7615</v>
      </c>
      <c r="D3408" s="6">
        <v>2500</v>
      </c>
      <c r="E3408" s="8">
        <v>2594</v>
      </c>
      <c r="F3408" t="s">
        <v>8218</v>
      </c>
      <c r="G3408" t="s">
        <v>8223</v>
      </c>
      <c r="H3408" t="s">
        <v>8245</v>
      </c>
      <c r="I3408">
        <v>1399953600</v>
      </c>
      <c r="J3408">
        <v>1398983245</v>
      </c>
      <c r="K3408" t="b">
        <v>0</v>
      </c>
      <c r="L3408">
        <v>39</v>
      </c>
      <c r="M3408" t="b">
        <v>1</v>
      </c>
      <c r="N3408" t="s">
        <v>8269</v>
      </c>
      <c r="O3408">
        <f t="shared" si="265"/>
        <v>104</v>
      </c>
      <c r="P3408">
        <f t="shared" si="266"/>
        <v>66.510000000000005</v>
      </c>
      <c r="Q3408" s="10" t="s">
        <v>8315</v>
      </c>
      <c r="R3408" t="s">
        <v>8316</v>
      </c>
      <c r="S3408" s="15">
        <f t="shared" si="267"/>
        <v>41760.935706018521</v>
      </c>
      <c r="T3408" s="15">
        <f t="shared" si="268"/>
        <v>41772.166666666664</v>
      </c>
      <c r="U3408">
        <f t="shared" si="269"/>
        <v>2014</v>
      </c>
    </row>
    <row r="3409" spans="1:21" ht="48" x14ac:dyDescent="0.2">
      <c r="A3409">
        <v>3506</v>
      </c>
      <c r="B3409" s="3" t="s">
        <v>3505</v>
      </c>
      <c r="C3409" s="3" t="s">
        <v>7616</v>
      </c>
      <c r="D3409" s="6">
        <v>3000</v>
      </c>
      <c r="E3409" s="8">
        <v>3045</v>
      </c>
      <c r="F3409" t="s">
        <v>8218</v>
      </c>
      <c r="G3409" t="s">
        <v>8223</v>
      </c>
      <c r="H3409" t="s">
        <v>8245</v>
      </c>
      <c r="I3409">
        <v>1408815440</v>
      </c>
      <c r="J3409">
        <v>1404927440</v>
      </c>
      <c r="K3409" t="b">
        <v>0</v>
      </c>
      <c r="L3409">
        <v>29</v>
      </c>
      <c r="M3409" t="b">
        <v>1</v>
      </c>
      <c r="N3409" t="s">
        <v>8269</v>
      </c>
      <c r="O3409">
        <f t="shared" si="265"/>
        <v>102</v>
      </c>
      <c r="P3409">
        <f t="shared" si="266"/>
        <v>105</v>
      </c>
      <c r="Q3409" s="10" t="s">
        <v>8315</v>
      </c>
      <c r="R3409" t="s">
        <v>8316</v>
      </c>
      <c r="S3409" s="15">
        <f t="shared" si="267"/>
        <v>41829.734259259261</v>
      </c>
      <c r="T3409" s="15">
        <f t="shared" si="268"/>
        <v>41874.734259259261</v>
      </c>
      <c r="U3409">
        <f t="shared" si="269"/>
        <v>2014</v>
      </c>
    </row>
    <row r="3410" spans="1:21" ht="32" x14ac:dyDescent="0.2">
      <c r="A3410">
        <v>3507</v>
      </c>
      <c r="B3410" s="3" t="s">
        <v>3506</v>
      </c>
      <c r="C3410" s="3" t="s">
        <v>7617</v>
      </c>
      <c r="D3410" s="6">
        <v>10000</v>
      </c>
      <c r="E3410" s="8">
        <v>10440</v>
      </c>
      <c r="F3410" t="s">
        <v>8218</v>
      </c>
      <c r="G3410" t="s">
        <v>8223</v>
      </c>
      <c r="H3410" t="s">
        <v>8245</v>
      </c>
      <c r="I3410">
        <v>1464732537</v>
      </c>
      <c r="J3410">
        <v>1462140537</v>
      </c>
      <c r="K3410" t="b">
        <v>0</v>
      </c>
      <c r="L3410">
        <v>72</v>
      </c>
      <c r="M3410" t="b">
        <v>1</v>
      </c>
      <c r="N3410" t="s">
        <v>8269</v>
      </c>
      <c r="O3410">
        <f t="shared" si="265"/>
        <v>104</v>
      </c>
      <c r="P3410">
        <f t="shared" si="266"/>
        <v>145</v>
      </c>
      <c r="Q3410" s="10" t="s">
        <v>8315</v>
      </c>
      <c r="R3410" t="s">
        <v>8316</v>
      </c>
      <c r="S3410" s="15">
        <f t="shared" si="267"/>
        <v>42491.92288194444</v>
      </c>
      <c r="T3410" s="15">
        <f t="shared" si="268"/>
        <v>42521.92288194444</v>
      </c>
      <c r="U3410">
        <f t="shared" si="269"/>
        <v>2016</v>
      </c>
    </row>
    <row r="3411" spans="1:21" ht="48" x14ac:dyDescent="0.2">
      <c r="A3411">
        <v>3508</v>
      </c>
      <c r="B3411" s="3" t="s">
        <v>3507</v>
      </c>
      <c r="C3411" s="3" t="s">
        <v>7618</v>
      </c>
      <c r="D3411" s="6">
        <v>100</v>
      </c>
      <c r="E3411" s="8">
        <v>180</v>
      </c>
      <c r="F3411" t="s">
        <v>8218</v>
      </c>
      <c r="G3411" t="s">
        <v>8224</v>
      </c>
      <c r="H3411" t="s">
        <v>8246</v>
      </c>
      <c r="I3411">
        <v>1462914000</v>
      </c>
      <c r="J3411">
        <v>1460914253</v>
      </c>
      <c r="K3411" t="b">
        <v>0</v>
      </c>
      <c r="L3411">
        <v>15</v>
      </c>
      <c r="M3411" t="b">
        <v>1</v>
      </c>
      <c r="N3411" t="s">
        <v>8269</v>
      </c>
      <c r="O3411">
        <f t="shared" si="265"/>
        <v>180</v>
      </c>
      <c r="P3411">
        <f t="shared" si="266"/>
        <v>12</v>
      </c>
      <c r="Q3411" s="10" t="s">
        <v>8315</v>
      </c>
      <c r="R3411" t="s">
        <v>8316</v>
      </c>
      <c r="S3411" s="15">
        <f t="shared" si="267"/>
        <v>42477.729780092588</v>
      </c>
      <c r="T3411" s="15">
        <f t="shared" si="268"/>
        <v>42500.875</v>
      </c>
      <c r="U3411">
        <f t="shared" si="269"/>
        <v>2016</v>
      </c>
    </row>
    <row r="3412" spans="1:21" ht="48" x14ac:dyDescent="0.2">
      <c r="A3412">
        <v>3509</v>
      </c>
      <c r="B3412" s="3" t="s">
        <v>3508</v>
      </c>
      <c r="C3412" s="3" t="s">
        <v>7619</v>
      </c>
      <c r="D3412" s="6">
        <v>3000</v>
      </c>
      <c r="E3412" s="8">
        <v>3190</v>
      </c>
      <c r="F3412" t="s">
        <v>8218</v>
      </c>
      <c r="G3412" t="s">
        <v>8223</v>
      </c>
      <c r="H3412" t="s">
        <v>8245</v>
      </c>
      <c r="I3412">
        <v>1416545700</v>
      </c>
      <c r="J3412">
        <v>1415392666</v>
      </c>
      <c r="K3412" t="b">
        <v>0</v>
      </c>
      <c r="L3412">
        <v>33</v>
      </c>
      <c r="M3412" t="b">
        <v>1</v>
      </c>
      <c r="N3412" t="s">
        <v>8269</v>
      </c>
      <c r="O3412">
        <f t="shared" si="265"/>
        <v>106</v>
      </c>
      <c r="P3412">
        <f t="shared" si="266"/>
        <v>96.67</v>
      </c>
      <c r="Q3412" s="10" t="s">
        <v>8315</v>
      </c>
      <c r="R3412" t="s">
        <v>8316</v>
      </c>
      <c r="S3412" s="15">
        <f t="shared" si="267"/>
        <v>41950.859560185185</v>
      </c>
      <c r="T3412" s="15">
        <f t="shared" si="268"/>
        <v>41964.204861111109</v>
      </c>
      <c r="U3412">
        <f t="shared" si="269"/>
        <v>2014</v>
      </c>
    </row>
    <row r="3413" spans="1:21" ht="48" x14ac:dyDescent="0.2">
      <c r="A3413">
        <v>3510</v>
      </c>
      <c r="B3413" s="3" t="s">
        <v>3509</v>
      </c>
      <c r="C3413" s="3" t="s">
        <v>7620</v>
      </c>
      <c r="D3413" s="6">
        <v>900</v>
      </c>
      <c r="E3413" s="8">
        <v>905</v>
      </c>
      <c r="F3413" t="s">
        <v>8218</v>
      </c>
      <c r="G3413" t="s">
        <v>8223</v>
      </c>
      <c r="H3413" t="s">
        <v>8245</v>
      </c>
      <c r="I3413">
        <v>1404312846</v>
      </c>
      <c r="J3413">
        <v>1402584846</v>
      </c>
      <c r="K3413" t="b">
        <v>0</v>
      </c>
      <c r="L3413">
        <v>15</v>
      </c>
      <c r="M3413" t="b">
        <v>1</v>
      </c>
      <c r="N3413" t="s">
        <v>8269</v>
      </c>
      <c r="O3413">
        <f t="shared" si="265"/>
        <v>101</v>
      </c>
      <c r="P3413">
        <f t="shared" si="266"/>
        <v>60.33</v>
      </c>
      <c r="Q3413" s="10" t="s">
        <v>8315</v>
      </c>
      <c r="R3413" t="s">
        <v>8316</v>
      </c>
      <c r="S3413" s="15">
        <f t="shared" si="267"/>
        <v>41802.62090277778</v>
      </c>
      <c r="T3413" s="15">
        <f t="shared" si="268"/>
        <v>41822.62090277778</v>
      </c>
      <c r="U3413">
        <f t="shared" si="269"/>
        <v>2014</v>
      </c>
    </row>
    <row r="3414" spans="1:21" ht="48" x14ac:dyDescent="0.2">
      <c r="A3414">
        <v>3511</v>
      </c>
      <c r="B3414" s="3" t="s">
        <v>3510</v>
      </c>
      <c r="C3414" s="3" t="s">
        <v>7621</v>
      </c>
      <c r="D3414" s="6">
        <v>1500</v>
      </c>
      <c r="E3414" s="8">
        <v>1518</v>
      </c>
      <c r="F3414" t="s">
        <v>8218</v>
      </c>
      <c r="G3414" t="s">
        <v>8224</v>
      </c>
      <c r="H3414" t="s">
        <v>8246</v>
      </c>
      <c r="I3414">
        <v>1415385000</v>
      </c>
      <c r="J3414">
        <v>1413406695</v>
      </c>
      <c r="K3414" t="b">
        <v>0</v>
      </c>
      <c r="L3414">
        <v>19</v>
      </c>
      <c r="M3414" t="b">
        <v>1</v>
      </c>
      <c r="N3414" t="s">
        <v>8269</v>
      </c>
      <c r="O3414">
        <f t="shared" si="265"/>
        <v>101</v>
      </c>
      <c r="P3414">
        <f t="shared" si="266"/>
        <v>79.89</v>
      </c>
      <c r="Q3414" s="10" t="s">
        <v>8315</v>
      </c>
      <c r="R3414" t="s">
        <v>8316</v>
      </c>
      <c r="S3414" s="15">
        <f t="shared" si="267"/>
        <v>41927.873784722222</v>
      </c>
      <c r="T3414" s="15">
        <f t="shared" si="268"/>
        <v>41950.770833333336</v>
      </c>
      <c r="U3414">
        <f t="shared" si="269"/>
        <v>2014</v>
      </c>
    </row>
    <row r="3415" spans="1:21" ht="48" x14ac:dyDescent="0.2">
      <c r="A3415">
        <v>3512</v>
      </c>
      <c r="B3415" s="3" t="s">
        <v>3511</v>
      </c>
      <c r="C3415" s="3" t="s">
        <v>7622</v>
      </c>
      <c r="D3415" s="6">
        <v>1000</v>
      </c>
      <c r="E3415" s="8">
        <v>1000</v>
      </c>
      <c r="F3415" t="s">
        <v>8218</v>
      </c>
      <c r="G3415" t="s">
        <v>8224</v>
      </c>
      <c r="H3415" t="s">
        <v>8246</v>
      </c>
      <c r="I3415">
        <v>1429789992</v>
      </c>
      <c r="J3415">
        <v>1424609592</v>
      </c>
      <c r="K3415" t="b">
        <v>0</v>
      </c>
      <c r="L3415">
        <v>17</v>
      </c>
      <c r="M3415" t="b">
        <v>1</v>
      </c>
      <c r="N3415" t="s">
        <v>8269</v>
      </c>
      <c r="O3415">
        <f t="shared" si="265"/>
        <v>100</v>
      </c>
      <c r="P3415">
        <f t="shared" si="266"/>
        <v>58.82</v>
      </c>
      <c r="Q3415" s="10" t="s">
        <v>8315</v>
      </c>
      <c r="R3415" t="s">
        <v>8316</v>
      </c>
      <c r="S3415" s="15">
        <f t="shared" si="267"/>
        <v>42057.536944444444</v>
      </c>
      <c r="T3415" s="15">
        <f t="shared" si="268"/>
        <v>42117.49527777778</v>
      </c>
      <c r="U3415">
        <f t="shared" si="269"/>
        <v>2015</v>
      </c>
    </row>
    <row r="3416" spans="1:21" ht="48" x14ac:dyDescent="0.2">
      <c r="A3416">
        <v>3513</v>
      </c>
      <c r="B3416" s="3" t="s">
        <v>3512</v>
      </c>
      <c r="C3416" s="3" t="s">
        <v>7623</v>
      </c>
      <c r="D3416" s="6">
        <v>2800</v>
      </c>
      <c r="E3416" s="8">
        <v>3315</v>
      </c>
      <c r="F3416" t="s">
        <v>8218</v>
      </c>
      <c r="G3416" t="s">
        <v>8223</v>
      </c>
      <c r="H3416" t="s">
        <v>8245</v>
      </c>
      <c r="I3416">
        <v>1401857940</v>
      </c>
      <c r="J3416">
        <v>1400725112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118</v>
      </c>
      <c r="P3416">
        <f t="shared" si="266"/>
        <v>75.34</v>
      </c>
      <c r="Q3416" s="10" t="s">
        <v>8315</v>
      </c>
      <c r="R3416" t="s">
        <v>8316</v>
      </c>
      <c r="S3416" s="15">
        <f t="shared" si="267"/>
        <v>41781.096203703702</v>
      </c>
      <c r="T3416" s="15">
        <f t="shared" si="268"/>
        <v>41794.207638888889</v>
      </c>
      <c r="U3416">
        <f t="shared" si="269"/>
        <v>2014</v>
      </c>
    </row>
    <row r="3417" spans="1:21" ht="48" x14ac:dyDescent="0.2">
      <c r="A3417">
        <v>3514</v>
      </c>
      <c r="B3417" s="3" t="s">
        <v>3513</v>
      </c>
      <c r="C3417" s="3" t="s">
        <v>7624</v>
      </c>
      <c r="D3417" s="6">
        <v>500</v>
      </c>
      <c r="E3417" s="8">
        <v>550</v>
      </c>
      <c r="F3417" t="s">
        <v>8218</v>
      </c>
      <c r="G3417" t="s">
        <v>8223</v>
      </c>
      <c r="H3417" t="s">
        <v>8245</v>
      </c>
      <c r="I3417">
        <v>1422853140</v>
      </c>
      <c r="J3417">
        <v>1421439552</v>
      </c>
      <c r="K3417" t="b">
        <v>0</v>
      </c>
      <c r="L3417">
        <v>10</v>
      </c>
      <c r="M3417" t="b">
        <v>1</v>
      </c>
      <c r="N3417" t="s">
        <v>8269</v>
      </c>
      <c r="O3417">
        <f t="shared" si="265"/>
        <v>110</v>
      </c>
      <c r="P3417">
        <f t="shared" si="266"/>
        <v>55</v>
      </c>
      <c r="Q3417" s="10" t="s">
        <v>8315</v>
      </c>
      <c r="R3417" t="s">
        <v>8316</v>
      </c>
      <c r="S3417" s="15">
        <f t="shared" si="267"/>
        <v>42020.846666666665</v>
      </c>
      <c r="T3417" s="15">
        <f t="shared" si="268"/>
        <v>42037.207638888889</v>
      </c>
      <c r="U3417">
        <f t="shared" si="269"/>
        <v>2015</v>
      </c>
    </row>
    <row r="3418" spans="1:21" ht="48" x14ac:dyDescent="0.2">
      <c r="A3418">
        <v>3515</v>
      </c>
      <c r="B3418" s="3" t="s">
        <v>3514</v>
      </c>
      <c r="C3418" s="3" t="s">
        <v>7625</v>
      </c>
      <c r="D3418" s="6">
        <v>3000</v>
      </c>
      <c r="E3418" s="8">
        <v>3080</v>
      </c>
      <c r="F3418" t="s">
        <v>8218</v>
      </c>
      <c r="G3418" t="s">
        <v>8223</v>
      </c>
      <c r="H3418" t="s">
        <v>8245</v>
      </c>
      <c r="I3418">
        <v>1433097171</v>
      </c>
      <c r="J3418">
        <v>1430505171</v>
      </c>
      <c r="K3418" t="b">
        <v>0</v>
      </c>
      <c r="L3418">
        <v>46</v>
      </c>
      <c r="M3418" t="b">
        <v>1</v>
      </c>
      <c r="N3418" t="s">
        <v>8269</v>
      </c>
      <c r="O3418">
        <f t="shared" si="265"/>
        <v>103</v>
      </c>
      <c r="P3418">
        <f t="shared" si="266"/>
        <v>66.959999999999994</v>
      </c>
      <c r="Q3418" s="10" t="s">
        <v>8315</v>
      </c>
      <c r="R3418" t="s">
        <v>8316</v>
      </c>
      <c r="S3418" s="15">
        <f t="shared" si="267"/>
        <v>42125.772812499999</v>
      </c>
      <c r="T3418" s="15">
        <f t="shared" si="268"/>
        <v>42155.772812499999</v>
      </c>
      <c r="U3418">
        <f t="shared" si="269"/>
        <v>2015</v>
      </c>
    </row>
    <row r="3419" spans="1:21" ht="48" x14ac:dyDescent="0.2">
      <c r="A3419">
        <v>3516</v>
      </c>
      <c r="B3419" s="3" t="s">
        <v>3515</v>
      </c>
      <c r="C3419" s="3" t="s">
        <v>7626</v>
      </c>
      <c r="D3419" s="6">
        <v>2500</v>
      </c>
      <c r="E3419" s="8">
        <v>2500</v>
      </c>
      <c r="F3419" t="s">
        <v>8218</v>
      </c>
      <c r="G3419" t="s">
        <v>8223</v>
      </c>
      <c r="H3419" t="s">
        <v>8245</v>
      </c>
      <c r="I3419">
        <v>1410145200</v>
      </c>
      <c r="J3419">
        <v>1407197670</v>
      </c>
      <c r="K3419" t="b">
        <v>0</v>
      </c>
      <c r="L3419">
        <v>11</v>
      </c>
      <c r="M3419" t="b">
        <v>1</v>
      </c>
      <c r="N3419" t="s">
        <v>8269</v>
      </c>
      <c r="O3419">
        <f t="shared" si="265"/>
        <v>100</v>
      </c>
      <c r="P3419">
        <f t="shared" si="266"/>
        <v>227.27</v>
      </c>
      <c r="Q3419" s="10" t="s">
        <v>8315</v>
      </c>
      <c r="R3419" t="s">
        <v>8316</v>
      </c>
      <c r="S3419" s="15">
        <f t="shared" si="267"/>
        <v>41856.010069444441</v>
      </c>
      <c r="T3419" s="15">
        <f t="shared" si="268"/>
        <v>41890.125</v>
      </c>
      <c r="U3419">
        <f t="shared" si="269"/>
        <v>2014</v>
      </c>
    </row>
    <row r="3420" spans="1:21" ht="48" x14ac:dyDescent="0.2">
      <c r="A3420">
        <v>3517</v>
      </c>
      <c r="B3420" s="3" t="s">
        <v>3516</v>
      </c>
      <c r="C3420" s="3" t="s">
        <v>7627</v>
      </c>
      <c r="D3420" s="6">
        <v>4000</v>
      </c>
      <c r="E3420" s="8">
        <v>4000</v>
      </c>
      <c r="F3420" t="s">
        <v>8218</v>
      </c>
      <c r="G3420" t="s">
        <v>8224</v>
      </c>
      <c r="H3420" t="s">
        <v>8246</v>
      </c>
      <c r="I3420">
        <v>1404471600</v>
      </c>
      <c r="J3420">
        <v>1401910634</v>
      </c>
      <c r="K3420" t="b">
        <v>0</v>
      </c>
      <c r="L3420">
        <v>13</v>
      </c>
      <c r="M3420" t="b">
        <v>1</v>
      </c>
      <c r="N3420" t="s">
        <v>8269</v>
      </c>
      <c r="O3420">
        <f t="shared" si="265"/>
        <v>100</v>
      </c>
      <c r="P3420">
        <f t="shared" si="266"/>
        <v>307.69</v>
      </c>
      <c r="Q3420" s="10" t="s">
        <v>8315</v>
      </c>
      <c r="R3420" t="s">
        <v>8316</v>
      </c>
      <c r="S3420" s="15">
        <f t="shared" si="267"/>
        <v>41794.817523148151</v>
      </c>
      <c r="T3420" s="15">
        <f t="shared" si="268"/>
        <v>41824.458333333336</v>
      </c>
      <c r="U3420">
        <f t="shared" si="269"/>
        <v>2014</v>
      </c>
    </row>
    <row r="3421" spans="1:21" ht="48" x14ac:dyDescent="0.2">
      <c r="A3421">
        <v>3518</v>
      </c>
      <c r="B3421" s="3" t="s">
        <v>3517</v>
      </c>
      <c r="C3421" s="3" t="s">
        <v>7628</v>
      </c>
      <c r="D3421" s="6">
        <v>1500</v>
      </c>
      <c r="E3421" s="8">
        <v>1650.69</v>
      </c>
      <c r="F3421" t="s">
        <v>8218</v>
      </c>
      <c r="G3421" t="s">
        <v>8223</v>
      </c>
      <c r="H3421" t="s">
        <v>8245</v>
      </c>
      <c r="I3421">
        <v>1412259660</v>
      </c>
      <c r="J3421">
        <v>1410461299</v>
      </c>
      <c r="K3421" t="b">
        <v>0</v>
      </c>
      <c r="L3421">
        <v>33</v>
      </c>
      <c r="M3421" t="b">
        <v>1</v>
      </c>
      <c r="N3421" t="s">
        <v>8269</v>
      </c>
      <c r="O3421">
        <f t="shared" si="265"/>
        <v>110</v>
      </c>
      <c r="P3421">
        <f t="shared" si="266"/>
        <v>50.02</v>
      </c>
      <c r="Q3421" s="10" t="s">
        <v>8315</v>
      </c>
      <c r="R3421" t="s">
        <v>8316</v>
      </c>
      <c r="S3421" s="15">
        <f t="shared" si="267"/>
        <v>41893.783553240741</v>
      </c>
      <c r="T3421" s="15">
        <f t="shared" si="268"/>
        <v>41914.597916666666</v>
      </c>
      <c r="U3421">
        <f t="shared" si="269"/>
        <v>2014</v>
      </c>
    </row>
    <row r="3422" spans="1:21" ht="48" x14ac:dyDescent="0.2">
      <c r="A3422">
        <v>3519</v>
      </c>
      <c r="B3422" s="3" t="s">
        <v>3518</v>
      </c>
      <c r="C3422" s="3" t="s">
        <v>7629</v>
      </c>
      <c r="D3422" s="6">
        <v>2000</v>
      </c>
      <c r="E3422" s="8">
        <v>2027</v>
      </c>
      <c r="F3422" t="s">
        <v>8218</v>
      </c>
      <c r="G3422" t="s">
        <v>8224</v>
      </c>
      <c r="H3422" t="s">
        <v>8246</v>
      </c>
      <c r="I3422">
        <v>1425478950</v>
      </c>
      <c r="J3422">
        <v>1422886950</v>
      </c>
      <c r="K3422" t="b">
        <v>0</v>
      </c>
      <c r="L3422">
        <v>28</v>
      </c>
      <c r="M3422" t="b">
        <v>1</v>
      </c>
      <c r="N3422" t="s">
        <v>8269</v>
      </c>
      <c r="O3422">
        <f t="shared" si="265"/>
        <v>101</v>
      </c>
      <c r="P3422">
        <f t="shared" si="266"/>
        <v>72.39</v>
      </c>
      <c r="Q3422" s="10" t="s">
        <v>8315</v>
      </c>
      <c r="R3422" t="s">
        <v>8316</v>
      </c>
      <c r="S3422" s="15">
        <f t="shared" si="267"/>
        <v>42037.598958333328</v>
      </c>
      <c r="T3422" s="15">
        <f t="shared" si="268"/>
        <v>42067.598958333328</v>
      </c>
      <c r="U3422">
        <f t="shared" si="269"/>
        <v>2015</v>
      </c>
    </row>
    <row r="3423" spans="1:21" ht="32" x14ac:dyDescent="0.2">
      <c r="A3423">
        <v>3520</v>
      </c>
      <c r="B3423" s="3" t="s">
        <v>3519</v>
      </c>
      <c r="C3423" s="3" t="s">
        <v>7630</v>
      </c>
      <c r="D3423" s="6">
        <v>2000</v>
      </c>
      <c r="E3423" s="8">
        <v>2015</v>
      </c>
      <c r="F3423" t="s">
        <v>8218</v>
      </c>
      <c r="G3423" t="s">
        <v>8224</v>
      </c>
      <c r="H3423" t="s">
        <v>8246</v>
      </c>
      <c r="I3423">
        <v>1441547220</v>
      </c>
      <c r="J3423">
        <v>1439322412</v>
      </c>
      <c r="K3423" t="b">
        <v>0</v>
      </c>
      <c r="L3423">
        <v>21</v>
      </c>
      <c r="M3423" t="b">
        <v>1</v>
      </c>
      <c r="N3423" t="s">
        <v>8269</v>
      </c>
      <c r="O3423">
        <f t="shared" si="265"/>
        <v>101</v>
      </c>
      <c r="P3423">
        <f t="shared" si="266"/>
        <v>95.95</v>
      </c>
      <c r="Q3423" s="10" t="s">
        <v>8315</v>
      </c>
      <c r="R3423" t="s">
        <v>8316</v>
      </c>
      <c r="S3423" s="15">
        <f t="shared" si="267"/>
        <v>42227.824212962965</v>
      </c>
      <c r="T3423" s="15">
        <f t="shared" si="268"/>
        <v>42253.57430555555</v>
      </c>
      <c r="U3423">
        <f t="shared" si="269"/>
        <v>2015</v>
      </c>
    </row>
    <row r="3424" spans="1:21" ht="48" x14ac:dyDescent="0.2">
      <c r="A3424">
        <v>3521</v>
      </c>
      <c r="B3424" s="3" t="s">
        <v>3520</v>
      </c>
      <c r="C3424" s="3" t="s">
        <v>7631</v>
      </c>
      <c r="D3424" s="6">
        <v>350</v>
      </c>
      <c r="E3424" s="8">
        <v>593</v>
      </c>
      <c r="F3424" t="s">
        <v>8218</v>
      </c>
      <c r="G3424" t="s">
        <v>8223</v>
      </c>
      <c r="H3424" t="s">
        <v>8245</v>
      </c>
      <c r="I3424">
        <v>1411980020</v>
      </c>
      <c r="J3424">
        <v>1409388020</v>
      </c>
      <c r="K3424" t="b">
        <v>0</v>
      </c>
      <c r="L3424">
        <v>13</v>
      </c>
      <c r="M3424" t="b">
        <v>1</v>
      </c>
      <c r="N3424" t="s">
        <v>8269</v>
      </c>
      <c r="O3424">
        <f t="shared" si="265"/>
        <v>169</v>
      </c>
      <c r="P3424">
        <f t="shared" si="266"/>
        <v>45.62</v>
      </c>
      <c r="Q3424" s="10" t="s">
        <v>8315</v>
      </c>
      <c r="R3424" t="s">
        <v>8316</v>
      </c>
      <c r="S3424" s="15">
        <f t="shared" si="267"/>
        <v>41881.361342592594</v>
      </c>
      <c r="T3424" s="15">
        <f t="shared" si="268"/>
        <v>41911.361342592594</v>
      </c>
      <c r="U3424">
        <f t="shared" si="269"/>
        <v>2014</v>
      </c>
    </row>
    <row r="3425" spans="1:21" ht="48" x14ac:dyDescent="0.2">
      <c r="A3425">
        <v>3522</v>
      </c>
      <c r="B3425" s="3" t="s">
        <v>3521</v>
      </c>
      <c r="C3425" s="3" t="s">
        <v>7632</v>
      </c>
      <c r="D3425" s="6">
        <v>1395</v>
      </c>
      <c r="E3425" s="8">
        <v>1395</v>
      </c>
      <c r="F3425" t="s">
        <v>8218</v>
      </c>
      <c r="G3425" t="s">
        <v>8224</v>
      </c>
      <c r="H3425" t="s">
        <v>8246</v>
      </c>
      <c r="I3425">
        <v>1442311560</v>
      </c>
      <c r="J3425">
        <v>1439924246</v>
      </c>
      <c r="K3425" t="b">
        <v>0</v>
      </c>
      <c r="L3425">
        <v>34</v>
      </c>
      <c r="M3425" t="b">
        <v>1</v>
      </c>
      <c r="N3425" t="s">
        <v>8269</v>
      </c>
      <c r="O3425">
        <f t="shared" si="265"/>
        <v>100</v>
      </c>
      <c r="P3425">
        <f t="shared" si="266"/>
        <v>41.03</v>
      </c>
      <c r="Q3425" s="10" t="s">
        <v>8315</v>
      </c>
      <c r="R3425" t="s">
        <v>8316</v>
      </c>
      <c r="S3425" s="15">
        <f t="shared" si="267"/>
        <v>42234.789884259255</v>
      </c>
      <c r="T3425" s="15">
        <f t="shared" si="268"/>
        <v>42262.420833333337</v>
      </c>
      <c r="U3425">
        <f t="shared" si="269"/>
        <v>2015</v>
      </c>
    </row>
    <row r="3426" spans="1:21" ht="48" x14ac:dyDescent="0.2">
      <c r="A3426">
        <v>3523</v>
      </c>
      <c r="B3426" s="3" t="s">
        <v>3522</v>
      </c>
      <c r="C3426" s="3" t="s">
        <v>7633</v>
      </c>
      <c r="D3426" s="6">
        <v>4000</v>
      </c>
      <c r="E3426" s="8">
        <v>4546</v>
      </c>
      <c r="F3426" t="s">
        <v>8218</v>
      </c>
      <c r="G3426" t="s">
        <v>8224</v>
      </c>
      <c r="H3426" t="s">
        <v>8246</v>
      </c>
      <c r="I3426">
        <v>1474844400</v>
      </c>
      <c r="J3426">
        <v>1469871148</v>
      </c>
      <c r="K3426" t="b">
        <v>0</v>
      </c>
      <c r="L3426">
        <v>80</v>
      </c>
      <c r="M3426" t="b">
        <v>1</v>
      </c>
      <c r="N3426" t="s">
        <v>8269</v>
      </c>
      <c r="O3426">
        <f t="shared" si="265"/>
        <v>114</v>
      </c>
      <c r="P3426">
        <f t="shared" si="266"/>
        <v>56.83</v>
      </c>
      <c r="Q3426" s="10" t="s">
        <v>8315</v>
      </c>
      <c r="R3426" t="s">
        <v>8316</v>
      </c>
      <c r="S3426" s="15">
        <f t="shared" si="267"/>
        <v>42581.397546296299</v>
      </c>
      <c r="T3426" s="15">
        <f t="shared" si="268"/>
        <v>42638.958333333328</v>
      </c>
      <c r="U3426">
        <f t="shared" si="269"/>
        <v>2016</v>
      </c>
    </row>
    <row r="3427" spans="1:21" ht="48" x14ac:dyDescent="0.2">
      <c r="A3427">
        <v>3524</v>
      </c>
      <c r="B3427" s="3" t="s">
        <v>3523</v>
      </c>
      <c r="C3427" s="3" t="s">
        <v>7634</v>
      </c>
      <c r="D3427" s="6">
        <v>10000</v>
      </c>
      <c r="E3427" s="8">
        <v>10156</v>
      </c>
      <c r="F3427" t="s">
        <v>8218</v>
      </c>
      <c r="G3427" t="s">
        <v>8223</v>
      </c>
      <c r="H3427" t="s">
        <v>8245</v>
      </c>
      <c r="I3427">
        <v>1410580800</v>
      </c>
      <c r="J3427">
        <v>1409336373</v>
      </c>
      <c r="K3427" t="b">
        <v>0</v>
      </c>
      <c r="L3427">
        <v>74</v>
      </c>
      <c r="M3427" t="b">
        <v>1</v>
      </c>
      <c r="N3427" t="s">
        <v>8269</v>
      </c>
      <c r="O3427">
        <f t="shared" si="265"/>
        <v>102</v>
      </c>
      <c r="P3427">
        <f t="shared" si="266"/>
        <v>137.24</v>
      </c>
      <c r="Q3427" s="10" t="s">
        <v>8315</v>
      </c>
      <c r="R3427" t="s">
        <v>8316</v>
      </c>
      <c r="S3427" s="15">
        <f t="shared" si="267"/>
        <v>41880.76357638889</v>
      </c>
      <c r="T3427" s="15">
        <f t="shared" si="268"/>
        <v>41895.166666666664</v>
      </c>
      <c r="U3427">
        <f t="shared" si="269"/>
        <v>2014</v>
      </c>
    </row>
    <row r="3428" spans="1:21" ht="48" x14ac:dyDescent="0.2">
      <c r="A3428">
        <v>3525</v>
      </c>
      <c r="B3428" s="3" t="s">
        <v>3524</v>
      </c>
      <c r="C3428" s="3" t="s">
        <v>7635</v>
      </c>
      <c r="D3428" s="6">
        <v>500</v>
      </c>
      <c r="E3428" s="8">
        <v>530</v>
      </c>
      <c r="F3428" t="s">
        <v>8218</v>
      </c>
      <c r="G3428" t="s">
        <v>8223</v>
      </c>
      <c r="H3428" t="s">
        <v>8245</v>
      </c>
      <c r="I3428">
        <v>1439136000</v>
      </c>
      <c r="J3428">
        <v>1438188106</v>
      </c>
      <c r="K3428" t="b">
        <v>0</v>
      </c>
      <c r="L3428">
        <v>7</v>
      </c>
      <c r="M3428" t="b">
        <v>1</v>
      </c>
      <c r="N3428" t="s">
        <v>8269</v>
      </c>
      <c r="O3428">
        <f t="shared" si="265"/>
        <v>106</v>
      </c>
      <c r="P3428">
        <f t="shared" si="266"/>
        <v>75.709999999999994</v>
      </c>
      <c r="Q3428" s="10" t="s">
        <v>8315</v>
      </c>
      <c r="R3428" t="s">
        <v>8316</v>
      </c>
      <c r="S3428" s="15">
        <f t="shared" si="267"/>
        <v>42214.6956712963</v>
      </c>
      <c r="T3428" s="15">
        <f t="shared" si="268"/>
        <v>42225.666666666672</v>
      </c>
      <c r="U3428">
        <f t="shared" si="269"/>
        <v>2015</v>
      </c>
    </row>
    <row r="3429" spans="1:21" ht="48" x14ac:dyDescent="0.2">
      <c r="A3429">
        <v>3526</v>
      </c>
      <c r="B3429" s="3" t="s">
        <v>3525</v>
      </c>
      <c r="C3429" s="3" t="s">
        <v>7636</v>
      </c>
      <c r="D3429" s="6">
        <v>3300</v>
      </c>
      <c r="E3429" s="8">
        <v>3366</v>
      </c>
      <c r="F3429" t="s">
        <v>8218</v>
      </c>
      <c r="G3429" t="s">
        <v>8223</v>
      </c>
      <c r="H3429" t="s">
        <v>8245</v>
      </c>
      <c r="I3429">
        <v>1461823140</v>
      </c>
      <c r="J3429">
        <v>1459411371</v>
      </c>
      <c r="K3429" t="b">
        <v>0</v>
      </c>
      <c r="L3429">
        <v>34</v>
      </c>
      <c r="M3429" t="b">
        <v>1</v>
      </c>
      <c r="N3429" t="s">
        <v>8269</v>
      </c>
      <c r="O3429">
        <f t="shared" si="265"/>
        <v>102</v>
      </c>
      <c r="P3429">
        <f t="shared" si="266"/>
        <v>99</v>
      </c>
      <c r="Q3429" s="10" t="s">
        <v>8315</v>
      </c>
      <c r="R3429" t="s">
        <v>8316</v>
      </c>
      <c r="S3429" s="15">
        <f t="shared" si="267"/>
        <v>42460.335312499999</v>
      </c>
      <c r="T3429" s="15">
        <f t="shared" si="268"/>
        <v>42488.249305555553</v>
      </c>
      <c r="U3429">
        <f t="shared" si="269"/>
        <v>2016</v>
      </c>
    </row>
    <row r="3430" spans="1:21" ht="48" x14ac:dyDescent="0.2">
      <c r="A3430">
        <v>3527</v>
      </c>
      <c r="B3430" s="3" t="s">
        <v>3526</v>
      </c>
      <c r="C3430" s="3" t="s">
        <v>7637</v>
      </c>
      <c r="D3430" s="6">
        <v>6000</v>
      </c>
      <c r="E3430" s="8">
        <v>7015</v>
      </c>
      <c r="F3430" t="s">
        <v>8218</v>
      </c>
      <c r="G3430" t="s">
        <v>8223</v>
      </c>
      <c r="H3430" t="s">
        <v>8245</v>
      </c>
      <c r="I3430">
        <v>1436587140</v>
      </c>
      <c r="J3430">
        <v>1434069205</v>
      </c>
      <c r="K3430" t="b">
        <v>0</v>
      </c>
      <c r="L3430">
        <v>86</v>
      </c>
      <c r="M3430" t="b">
        <v>1</v>
      </c>
      <c r="N3430" t="s">
        <v>8269</v>
      </c>
      <c r="O3430">
        <f t="shared" si="265"/>
        <v>117</v>
      </c>
      <c r="P3430">
        <f t="shared" si="266"/>
        <v>81.569999999999993</v>
      </c>
      <c r="Q3430" s="10" t="s">
        <v>8315</v>
      </c>
      <c r="R3430" t="s">
        <v>8316</v>
      </c>
      <c r="S3430" s="15">
        <f t="shared" si="267"/>
        <v>42167.023206018523</v>
      </c>
      <c r="T3430" s="15">
        <f t="shared" si="268"/>
        <v>42196.165972222225</v>
      </c>
      <c r="U3430">
        <f t="shared" si="269"/>
        <v>2015</v>
      </c>
    </row>
    <row r="3431" spans="1:21" ht="48" x14ac:dyDescent="0.2">
      <c r="A3431">
        <v>3528</v>
      </c>
      <c r="B3431" s="3" t="s">
        <v>3527</v>
      </c>
      <c r="C3431" s="3" t="s">
        <v>7638</v>
      </c>
      <c r="D3431" s="6">
        <v>1650</v>
      </c>
      <c r="E3431" s="8">
        <v>1669</v>
      </c>
      <c r="F3431" t="s">
        <v>8218</v>
      </c>
      <c r="G3431" t="s">
        <v>8224</v>
      </c>
      <c r="H3431" t="s">
        <v>8246</v>
      </c>
      <c r="I3431">
        <v>1484740918</v>
      </c>
      <c r="J3431">
        <v>1483012918</v>
      </c>
      <c r="K3431" t="b">
        <v>0</v>
      </c>
      <c r="L3431">
        <v>37</v>
      </c>
      <c r="M3431" t="b">
        <v>1</v>
      </c>
      <c r="N3431" t="s">
        <v>8269</v>
      </c>
      <c r="O3431">
        <f t="shared" si="265"/>
        <v>101</v>
      </c>
      <c r="P3431">
        <f t="shared" si="266"/>
        <v>45.11</v>
      </c>
      <c r="Q3431" s="10" t="s">
        <v>8315</v>
      </c>
      <c r="R3431" t="s">
        <v>8316</v>
      </c>
      <c r="S3431" s="15">
        <f t="shared" si="267"/>
        <v>42733.50136574074</v>
      </c>
      <c r="T3431" s="15">
        <f t="shared" si="268"/>
        <v>42753.50136574074</v>
      </c>
      <c r="U3431">
        <f t="shared" si="269"/>
        <v>2016</v>
      </c>
    </row>
    <row r="3432" spans="1:21" ht="48" x14ac:dyDescent="0.2">
      <c r="A3432">
        <v>3529</v>
      </c>
      <c r="B3432" s="3" t="s">
        <v>3528</v>
      </c>
      <c r="C3432" s="3" t="s">
        <v>7639</v>
      </c>
      <c r="D3432" s="6">
        <v>500</v>
      </c>
      <c r="E3432" s="8">
        <v>660</v>
      </c>
      <c r="F3432" t="s">
        <v>8218</v>
      </c>
      <c r="G3432" t="s">
        <v>8223</v>
      </c>
      <c r="H3432" t="s">
        <v>8245</v>
      </c>
      <c r="I3432">
        <v>1436749200</v>
      </c>
      <c r="J3432">
        <v>1434997018</v>
      </c>
      <c r="K3432" t="b">
        <v>0</v>
      </c>
      <c r="L3432">
        <v>18</v>
      </c>
      <c r="M3432" t="b">
        <v>1</v>
      </c>
      <c r="N3432" t="s">
        <v>8269</v>
      </c>
      <c r="O3432">
        <f t="shared" si="265"/>
        <v>132</v>
      </c>
      <c r="P3432">
        <f t="shared" si="266"/>
        <v>36.67</v>
      </c>
      <c r="Q3432" s="10" t="s">
        <v>8315</v>
      </c>
      <c r="R3432" t="s">
        <v>8316</v>
      </c>
      <c r="S3432" s="15">
        <f t="shared" si="267"/>
        <v>42177.761782407411</v>
      </c>
      <c r="T3432" s="15">
        <f t="shared" si="268"/>
        <v>42198.041666666672</v>
      </c>
      <c r="U3432">
        <f t="shared" si="269"/>
        <v>2015</v>
      </c>
    </row>
    <row r="3433" spans="1:21" ht="48" x14ac:dyDescent="0.2">
      <c r="A3433">
        <v>3530</v>
      </c>
      <c r="B3433" s="3" t="s">
        <v>3529</v>
      </c>
      <c r="C3433" s="3" t="s">
        <v>7640</v>
      </c>
      <c r="D3433" s="6">
        <v>2750</v>
      </c>
      <c r="E3433" s="8">
        <v>2750</v>
      </c>
      <c r="F3433" t="s">
        <v>8218</v>
      </c>
      <c r="G3433" t="s">
        <v>8224</v>
      </c>
      <c r="H3433" t="s">
        <v>8246</v>
      </c>
      <c r="I3433">
        <v>1460318400</v>
      </c>
      <c r="J3433">
        <v>1457881057</v>
      </c>
      <c r="K3433" t="b">
        <v>0</v>
      </c>
      <c r="L3433">
        <v>22</v>
      </c>
      <c r="M3433" t="b">
        <v>1</v>
      </c>
      <c r="N3433" t="s">
        <v>8269</v>
      </c>
      <c r="O3433">
        <f t="shared" si="265"/>
        <v>100</v>
      </c>
      <c r="P3433">
        <f t="shared" si="266"/>
        <v>125</v>
      </c>
      <c r="Q3433" s="10" t="s">
        <v>8315</v>
      </c>
      <c r="R3433" t="s">
        <v>8316</v>
      </c>
      <c r="S3433" s="15">
        <f t="shared" si="267"/>
        <v>42442.623344907406</v>
      </c>
      <c r="T3433" s="15">
        <f t="shared" si="268"/>
        <v>42470.833333333328</v>
      </c>
      <c r="U3433">
        <f t="shared" si="269"/>
        <v>2016</v>
      </c>
    </row>
    <row r="3434" spans="1:21" ht="16" x14ac:dyDescent="0.2">
      <c r="A3434">
        <v>3531</v>
      </c>
      <c r="B3434" s="3" t="s">
        <v>3530</v>
      </c>
      <c r="C3434" s="3" t="s">
        <v>7641</v>
      </c>
      <c r="D3434" s="6">
        <v>1000</v>
      </c>
      <c r="E3434" s="8">
        <v>1280</v>
      </c>
      <c r="F3434" t="s">
        <v>8218</v>
      </c>
      <c r="G3434" t="s">
        <v>8223</v>
      </c>
      <c r="H3434" t="s">
        <v>8245</v>
      </c>
      <c r="I3434">
        <v>1467301334</v>
      </c>
      <c r="J3434">
        <v>1464709334</v>
      </c>
      <c r="K3434" t="b">
        <v>0</v>
      </c>
      <c r="L3434">
        <v>26</v>
      </c>
      <c r="M3434" t="b">
        <v>1</v>
      </c>
      <c r="N3434" t="s">
        <v>8269</v>
      </c>
      <c r="O3434">
        <f t="shared" si="265"/>
        <v>128</v>
      </c>
      <c r="P3434">
        <f t="shared" si="266"/>
        <v>49.23</v>
      </c>
      <c r="Q3434" s="10" t="s">
        <v>8315</v>
      </c>
      <c r="R3434" t="s">
        <v>8316</v>
      </c>
      <c r="S3434" s="15">
        <f t="shared" si="267"/>
        <v>42521.654328703706</v>
      </c>
      <c r="T3434" s="15">
        <f t="shared" si="268"/>
        <v>42551.654328703706</v>
      </c>
      <c r="U3434">
        <f t="shared" si="269"/>
        <v>2016</v>
      </c>
    </row>
    <row r="3435" spans="1:21" ht="48" x14ac:dyDescent="0.2">
      <c r="A3435">
        <v>3532</v>
      </c>
      <c r="B3435" s="3" t="s">
        <v>3531</v>
      </c>
      <c r="C3435" s="3" t="s">
        <v>7642</v>
      </c>
      <c r="D3435" s="6">
        <v>960</v>
      </c>
      <c r="E3435" s="8">
        <v>1142</v>
      </c>
      <c r="F3435" t="s">
        <v>8218</v>
      </c>
      <c r="G3435" t="s">
        <v>8223</v>
      </c>
      <c r="H3435" t="s">
        <v>8245</v>
      </c>
      <c r="I3435">
        <v>1411012740</v>
      </c>
      <c r="J3435">
        <v>1409667827</v>
      </c>
      <c r="K3435" t="b">
        <v>0</v>
      </c>
      <c r="L3435">
        <v>27</v>
      </c>
      <c r="M3435" t="b">
        <v>1</v>
      </c>
      <c r="N3435" t="s">
        <v>8269</v>
      </c>
      <c r="O3435">
        <f t="shared" si="265"/>
        <v>119</v>
      </c>
      <c r="P3435">
        <f t="shared" si="266"/>
        <v>42.3</v>
      </c>
      <c r="Q3435" s="10" t="s">
        <v>8315</v>
      </c>
      <c r="R3435" t="s">
        <v>8316</v>
      </c>
      <c r="S3435" s="15">
        <f t="shared" si="267"/>
        <v>41884.599849537037</v>
      </c>
      <c r="T3435" s="15">
        <f t="shared" si="268"/>
        <v>41900.165972222225</v>
      </c>
      <c r="U3435">
        <f t="shared" si="269"/>
        <v>2014</v>
      </c>
    </row>
    <row r="3436" spans="1:21" ht="48" x14ac:dyDescent="0.2">
      <c r="A3436">
        <v>3533</v>
      </c>
      <c r="B3436" s="3" t="s">
        <v>3532</v>
      </c>
      <c r="C3436" s="3" t="s">
        <v>7643</v>
      </c>
      <c r="D3436" s="6">
        <v>500</v>
      </c>
      <c r="E3436" s="8">
        <v>631</v>
      </c>
      <c r="F3436" t="s">
        <v>8218</v>
      </c>
      <c r="G3436" t="s">
        <v>8223</v>
      </c>
      <c r="H3436" t="s">
        <v>8245</v>
      </c>
      <c r="I3436">
        <v>1447269367</v>
      </c>
      <c r="J3436">
        <v>1444673767</v>
      </c>
      <c r="K3436" t="b">
        <v>0</v>
      </c>
      <c r="L3436">
        <v>8</v>
      </c>
      <c r="M3436" t="b">
        <v>1</v>
      </c>
      <c r="N3436" t="s">
        <v>8269</v>
      </c>
      <c r="O3436">
        <f t="shared" si="265"/>
        <v>126</v>
      </c>
      <c r="P3436">
        <f t="shared" si="266"/>
        <v>78.88</v>
      </c>
      <c r="Q3436" s="10" t="s">
        <v>8315</v>
      </c>
      <c r="R3436" t="s">
        <v>8316</v>
      </c>
      <c r="S3436" s="15">
        <f t="shared" si="267"/>
        <v>42289.761192129634</v>
      </c>
      <c r="T3436" s="15">
        <f t="shared" si="268"/>
        <v>42319.802858796291</v>
      </c>
      <c r="U3436">
        <f t="shared" si="269"/>
        <v>2015</v>
      </c>
    </row>
    <row r="3437" spans="1:21" ht="32" x14ac:dyDescent="0.2">
      <c r="A3437">
        <v>3534</v>
      </c>
      <c r="B3437" s="3" t="s">
        <v>3533</v>
      </c>
      <c r="C3437" s="3" t="s">
        <v>7644</v>
      </c>
      <c r="D3437" s="6">
        <v>5000</v>
      </c>
      <c r="E3437" s="8">
        <v>7810</v>
      </c>
      <c r="F3437" t="s">
        <v>8218</v>
      </c>
      <c r="G3437" t="s">
        <v>8223</v>
      </c>
      <c r="H3437" t="s">
        <v>8245</v>
      </c>
      <c r="I3437">
        <v>1443711623</v>
      </c>
      <c r="J3437">
        <v>1440687623</v>
      </c>
      <c r="K3437" t="b">
        <v>0</v>
      </c>
      <c r="L3437">
        <v>204</v>
      </c>
      <c r="M3437" t="b">
        <v>1</v>
      </c>
      <c r="N3437" t="s">
        <v>8269</v>
      </c>
      <c r="O3437">
        <f t="shared" si="265"/>
        <v>156</v>
      </c>
      <c r="P3437">
        <f t="shared" si="266"/>
        <v>38.28</v>
      </c>
      <c r="Q3437" s="10" t="s">
        <v>8315</v>
      </c>
      <c r="R3437" t="s">
        <v>8316</v>
      </c>
      <c r="S3437" s="15">
        <f t="shared" si="267"/>
        <v>42243.6252662037</v>
      </c>
      <c r="T3437" s="15">
        <f t="shared" si="268"/>
        <v>42278.6252662037</v>
      </c>
      <c r="U3437">
        <f t="shared" si="269"/>
        <v>2015</v>
      </c>
    </row>
    <row r="3438" spans="1:21" ht="48" x14ac:dyDescent="0.2">
      <c r="A3438">
        <v>3535</v>
      </c>
      <c r="B3438" s="3" t="s">
        <v>3534</v>
      </c>
      <c r="C3438" s="3" t="s">
        <v>7645</v>
      </c>
      <c r="D3438" s="6">
        <v>2000</v>
      </c>
      <c r="E3438" s="8">
        <v>2063</v>
      </c>
      <c r="F3438" t="s">
        <v>8218</v>
      </c>
      <c r="G3438" t="s">
        <v>8224</v>
      </c>
      <c r="H3438" t="s">
        <v>8246</v>
      </c>
      <c r="I3438">
        <v>1443808800</v>
      </c>
      <c r="J3438">
        <v>1441120910</v>
      </c>
      <c r="K3438" t="b">
        <v>0</v>
      </c>
      <c r="L3438">
        <v>46</v>
      </c>
      <c r="M3438" t="b">
        <v>1</v>
      </c>
      <c r="N3438" t="s">
        <v>8269</v>
      </c>
      <c r="O3438">
        <f t="shared" si="265"/>
        <v>103</v>
      </c>
      <c r="P3438">
        <f t="shared" si="266"/>
        <v>44.85</v>
      </c>
      <c r="Q3438" s="10" t="s">
        <v>8315</v>
      </c>
      <c r="R3438" t="s">
        <v>8316</v>
      </c>
      <c r="S3438" s="15">
        <f t="shared" si="267"/>
        <v>42248.640162037031</v>
      </c>
      <c r="T3438" s="15">
        <f t="shared" si="268"/>
        <v>42279.75</v>
      </c>
      <c r="U3438">
        <f t="shared" si="269"/>
        <v>2015</v>
      </c>
    </row>
    <row r="3439" spans="1:21" ht="48" x14ac:dyDescent="0.2">
      <c r="A3439">
        <v>3536</v>
      </c>
      <c r="B3439" s="3" t="s">
        <v>3535</v>
      </c>
      <c r="C3439" s="3" t="s">
        <v>7646</v>
      </c>
      <c r="D3439" s="6">
        <v>150</v>
      </c>
      <c r="E3439" s="8">
        <v>230</v>
      </c>
      <c r="F3439" t="s">
        <v>8218</v>
      </c>
      <c r="G3439" t="s">
        <v>8224</v>
      </c>
      <c r="H3439" t="s">
        <v>8246</v>
      </c>
      <c r="I3439">
        <v>1450612740</v>
      </c>
      <c r="J3439">
        <v>1448040425</v>
      </c>
      <c r="K3439" t="b">
        <v>0</v>
      </c>
      <c r="L3439">
        <v>17</v>
      </c>
      <c r="M3439" t="b">
        <v>1</v>
      </c>
      <c r="N3439" t="s">
        <v>8269</v>
      </c>
      <c r="O3439">
        <f t="shared" si="265"/>
        <v>153</v>
      </c>
      <c r="P3439">
        <f t="shared" si="266"/>
        <v>13.53</v>
      </c>
      <c r="Q3439" s="10" t="s">
        <v>8315</v>
      </c>
      <c r="R3439" t="s">
        <v>8316</v>
      </c>
      <c r="S3439" s="15">
        <f t="shared" si="267"/>
        <v>42328.727141203708</v>
      </c>
      <c r="T3439" s="15">
        <f t="shared" si="268"/>
        <v>42358.499305555553</v>
      </c>
      <c r="U3439">
        <f t="shared" si="269"/>
        <v>2015</v>
      </c>
    </row>
    <row r="3440" spans="1:21" ht="48" x14ac:dyDescent="0.2">
      <c r="A3440">
        <v>3537</v>
      </c>
      <c r="B3440" s="3" t="s">
        <v>3536</v>
      </c>
      <c r="C3440" s="3" t="s">
        <v>7647</v>
      </c>
      <c r="D3440" s="6">
        <v>675</v>
      </c>
      <c r="E3440" s="8">
        <v>1218</v>
      </c>
      <c r="F3440" t="s">
        <v>8218</v>
      </c>
      <c r="G3440" t="s">
        <v>8228</v>
      </c>
      <c r="H3440" t="s">
        <v>8250</v>
      </c>
      <c r="I3440">
        <v>1416211140</v>
      </c>
      <c r="J3440">
        <v>1413016216</v>
      </c>
      <c r="K3440" t="b">
        <v>0</v>
      </c>
      <c r="L3440">
        <v>28</v>
      </c>
      <c r="M3440" t="b">
        <v>1</v>
      </c>
      <c r="N3440" t="s">
        <v>8269</v>
      </c>
      <c r="O3440">
        <f t="shared" si="265"/>
        <v>180</v>
      </c>
      <c r="P3440">
        <f t="shared" si="266"/>
        <v>43.5</v>
      </c>
      <c r="Q3440" s="10" t="s">
        <v>8315</v>
      </c>
      <c r="R3440" t="s">
        <v>8316</v>
      </c>
      <c r="S3440" s="15">
        <f t="shared" si="267"/>
        <v>41923.354351851849</v>
      </c>
      <c r="T3440" s="15">
        <f t="shared" si="268"/>
        <v>41960.332638888889</v>
      </c>
      <c r="U3440">
        <f t="shared" si="269"/>
        <v>2014</v>
      </c>
    </row>
    <row r="3441" spans="1:21" ht="48" x14ac:dyDescent="0.2">
      <c r="A3441">
        <v>3538</v>
      </c>
      <c r="B3441" s="3" t="s">
        <v>3537</v>
      </c>
      <c r="C3441" s="3" t="s">
        <v>7648</v>
      </c>
      <c r="D3441" s="6">
        <v>2000</v>
      </c>
      <c r="E3441" s="8">
        <v>2569</v>
      </c>
      <c r="F3441" t="s">
        <v>8218</v>
      </c>
      <c r="G3441" t="s">
        <v>8224</v>
      </c>
      <c r="H3441" t="s">
        <v>8246</v>
      </c>
      <c r="I3441">
        <v>1471428340</v>
      </c>
      <c r="J3441">
        <v>1469009140</v>
      </c>
      <c r="K3441" t="b">
        <v>0</v>
      </c>
      <c r="L3441">
        <v>83</v>
      </c>
      <c r="M3441" t="b">
        <v>1</v>
      </c>
      <c r="N3441" t="s">
        <v>8269</v>
      </c>
      <c r="O3441">
        <f t="shared" si="265"/>
        <v>128</v>
      </c>
      <c r="P3441">
        <f t="shared" si="266"/>
        <v>30.95</v>
      </c>
      <c r="Q3441" s="10" t="s">
        <v>8315</v>
      </c>
      <c r="R3441" t="s">
        <v>8316</v>
      </c>
      <c r="S3441" s="15">
        <f t="shared" si="267"/>
        <v>42571.420601851853</v>
      </c>
      <c r="T3441" s="15">
        <f t="shared" si="268"/>
        <v>42599.420601851853</v>
      </c>
      <c r="U3441">
        <f t="shared" si="269"/>
        <v>2016</v>
      </c>
    </row>
    <row r="3442" spans="1:21" ht="48" x14ac:dyDescent="0.2">
      <c r="A3442">
        <v>3539</v>
      </c>
      <c r="B3442" s="3" t="s">
        <v>3538</v>
      </c>
      <c r="C3442" s="3" t="s">
        <v>7649</v>
      </c>
      <c r="D3442" s="6">
        <v>600</v>
      </c>
      <c r="E3442" s="8">
        <v>718</v>
      </c>
      <c r="F3442" t="s">
        <v>8218</v>
      </c>
      <c r="G3442" t="s">
        <v>8223</v>
      </c>
      <c r="H3442" t="s">
        <v>8245</v>
      </c>
      <c r="I3442">
        <v>1473358122</v>
      </c>
      <c r="J3442">
        <v>1471543722</v>
      </c>
      <c r="K3442" t="b">
        <v>0</v>
      </c>
      <c r="L3442">
        <v>13</v>
      </c>
      <c r="M3442" t="b">
        <v>1</v>
      </c>
      <c r="N3442" t="s">
        <v>8269</v>
      </c>
      <c r="O3442">
        <f t="shared" si="265"/>
        <v>120</v>
      </c>
      <c r="P3442">
        <f t="shared" si="266"/>
        <v>55.23</v>
      </c>
      <c r="Q3442" s="10" t="s">
        <v>8315</v>
      </c>
      <c r="R3442" t="s">
        <v>8316</v>
      </c>
      <c r="S3442" s="15">
        <f t="shared" si="267"/>
        <v>42600.756041666667</v>
      </c>
      <c r="T3442" s="15">
        <f t="shared" si="268"/>
        <v>42621.756041666667</v>
      </c>
      <c r="U3442">
        <f t="shared" si="269"/>
        <v>2016</v>
      </c>
    </row>
    <row r="3443" spans="1:21" ht="48" x14ac:dyDescent="0.2">
      <c r="A3443">
        <v>3540</v>
      </c>
      <c r="B3443" s="3" t="s">
        <v>3539</v>
      </c>
      <c r="C3443" s="3" t="s">
        <v>7650</v>
      </c>
      <c r="D3443" s="6">
        <v>300</v>
      </c>
      <c r="E3443" s="8">
        <v>369</v>
      </c>
      <c r="F3443" t="s">
        <v>8218</v>
      </c>
      <c r="G3443" t="s">
        <v>8224</v>
      </c>
      <c r="H3443" t="s">
        <v>8246</v>
      </c>
      <c r="I3443">
        <v>1466899491</v>
      </c>
      <c r="J3443">
        <v>1464307491</v>
      </c>
      <c r="K3443" t="b">
        <v>0</v>
      </c>
      <c r="L3443">
        <v>8</v>
      </c>
      <c r="M3443" t="b">
        <v>1</v>
      </c>
      <c r="N3443" t="s">
        <v>8269</v>
      </c>
      <c r="O3443">
        <f t="shared" si="265"/>
        <v>123</v>
      </c>
      <c r="P3443">
        <f t="shared" si="266"/>
        <v>46.13</v>
      </c>
      <c r="Q3443" s="10" t="s">
        <v>8315</v>
      </c>
      <c r="R3443" t="s">
        <v>8316</v>
      </c>
      <c r="S3443" s="15">
        <f t="shared" si="267"/>
        <v>42517.003368055557</v>
      </c>
      <c r="T3443" s="15">
        <f t="shared" si="268"/>
        <v>42547.003368055557</v>
      </c>
      <c r="U3443">
        <f t="shared" si="269"/>
        <v>2016</v>
      </c>
    </row>
    <row r="3444" spans="1:21" ht="48" x14ac:dyDescent="0.2">
      <c r="A3444">
        <v>3541</v>
      </c>
      <c r="B3444" s="3" t="s">
        <v>3540</v>
      </c>
      <c r="C3444" s="3" t="s">
        <v>7651</v>
      </c>
      <c r="D3444" s="6">
        <v>1200</v>
      </c>
      <c r="E3444" s="8">
        <v>1260</v>
      </c>
      <c r="F3444" t="s">
        <v>8218</v>
      </c>
      <c r="G3444" t="s">
        <v>8224</v>
      </c>
      <c r="H3444" t="s">
        <v>8246</v>
      </c>
      <c r="I3444">
        <v>1441042275</v>
      </c>
      <c r="J3444">
        <v>1438882275</v>
      </c>
      <c r="K3444" t="b">
        <v>0</v>
      </c>
      <c r="L3444">
        <v>32</v>
      </c>
      <c r="M3444" t="b">
        <v>1</v>
      </c>
      <c r="N3444" t="s">
        <v>8269</v>
      </c>
      <c r="O3444">
        <f t="shared" si="265"/>
        <v>105</v>
      </c>
      <c r="P3444">
        <f t="shared" si="266"/>
        <v>39.380000000000003</v>
      </c>
      <c r="Q3444" s="10" t="s">
        <v>8315</v>
      </c>
      <c r="R3444" t="s">
        <v>8316</v>
      </c>
      <c r="S3444" s="15">
        <f t="shared" si="267"/>
        <v>42222.730034722219</v>
      </c>
      <c r="T3444" s="15">
        <f t="shared" si="268"/>
        <v>42247.730034722219</v>
      </c>
      <c r="U3444">
        <f t="shared" si="269"/>
        <v>2015</v>
      </c>
    </row>
    <row r="3445" spans="1:21" ht="48" x14ac:dyDescent="0.2">
      <c r="A3445">
        <v>3542</v>
      </c>
      <c r="B3445" s="3" t="s">
        <v>3541</v>
      </c>
      <c r="C3445" s="3" t="s">
        <v>7652</v>
      </c>
      <c r="D3445" s="6">
        <v>5500</v>
      </c>
      <c r="E3445" s="8">
        <v>5623</v>
      </c>
      <c r="F3445" t="s">
        <v>8218</v>
      </c>
      <c r="G3445" t="s">
        <v>8223</v>
      </c>
      <c r="H3445" t="s">
        <v>8245</v>
      </c>
      <c r="I3445">
        <v>1410099822</v>
      </c>
      <c r="J3445">
        <v>1404915822</v>
      </c>
      <c r="K3445" t="b">
        <v>0</v>
      </c>
      <c r="L3445">
        <v>85</v>
      </c>
      <c r="M3445" t="b">
        <v>1</v>
      </c>
      <c r="N3445" t="s">
        <v>8269</v>
      </c>
      <c r="O3445">
        <f t="shared" si="265"/>
        <v>102</v>
      </c>
      <c r="P3445">
        <f t="shared" si="266"/>
        <v>66.150000000000006</v>
      </c>
      <c r="Q3445" s="10" t="s">
        <v>8315</v>
      </c>
      <c r="R3445" t="s">
        <v>8316</v>
      </c>
      <c r="S3445" s="15">
        <f t="shared" si="267"/>
        <v>41829.599791666667</v>
      </c>
      <c r="T3445" s="15">
        <f t="shared" si="268"/>
        <v>41889.599791666667</v>
      </c>
      <c r="U3445">
        <f t="shared" si="269"/>
        <v>2014</v>
      </c>
    </row>
    <row r="3446" spans="1:21" ht="48" x14ac:dyDescent="0.2">
      <c r="A3446">
        <v>3543</v>
      </c>
      <c r="B3446" s="3" t="s">
        <v>3542</v>
      </c>
      <c r="C3446" s="3" t="s">
        <v>7653</v>
      </c>
      <c r="D3446" s="6">
        <v>1500</v>
      </c>
      <c r="E3446" s="8">
        <v>1570</v>
      </c>
      <c r="F3446" t="s">
        <v>8218</v>
      </c>
      <c r="G3446" t="s">
        <v>8235</v>
      </c>
      <c r="H3446" t="s">
        <v>8248</v>
      </c>
      <c r="I3446">
        <v>1435255659</v>
      </c>
      <c r="J3446">
        <v>1432663659</v>
      </c>
      <c r="K3446" t="b">
        <v>0</v>
      </c>
      <c r="L3446">
        <v>29</v>
      </c>
      <c r="M3446" t="b">
        <v>1</v>
      </c>
      <c r="N3446" t="s">
        <v>8269</v>
      </c>
      <c r="O3446">
        <f t="shared" si="265"/>
        <v>105</v>
      </c>
      <c r="P3446">
        <f t="shared" si="266"/>
        <v>54.14</v>
      </c>
      <c r="Q3446" s="10" t="s">
        <v>8315</v>
      </c>
      <c r="R3446" t="s">
        <v>8316</v>
      </c>
      <c r="S3446" s="15">
        <f t="shared" si="267"/>
        <v>42150.755312499998</v>
      </c>
      <c r="T3446" s="15">
        <f t="shared" si="268"/>
        <v>42180.755312499998</v>
      </c>
      <c r="U3446">
        <f t="shared" si="269"/>
        <v>2015</v>
      </c>
    </row>
    <row r="3447" spans="1:21" ht="32" x14ac:dyDescent="0.2">
      <c r="A3447">
        <v>3544</v>
      </c>
      <c r="B3447" s="3" t="s">
        <v>3543</v>
      </c>
      <c r="C3447" s="3" t="s">
        <v>7654</v>
      </c>
      <c r="D3447" s="6">
        <v>2500</v>
      </c>
      <c r="E3447" s="8">
        <v>2500</v>
      </c>
      <c r="F3447" t="s">
        <v>8218</v>
      </c>
      <c r="G3447" t="s">
        <v>8223</v>
      </c>
      <c r="H3447" t="s">
        <v>8245</v>
      </c>
      <c r="I3447">
        <v>1425758257</v>
      </c>
      <c r="J3447">
        <v>1423166257</v>
      </c>
      <c r="K3447" t="b">
        <v>0</v>
      </c>
      <c r="L3447">
        <v>24</v>
      </c>
      <c r="M3447" t="b">
        <v>1</v>
      </c>
      <c r="N3447" t="s">
        <v>8269</v>
      </c>
      <c r="O3447">
        <f t="shared" si="265"/>
        <v>100</v>
      </c>
      <c r="P3447">
        <f t="shared" si="266"/>
        <v>104.17</v>
      </c>
      <c r="Q3447" s="10" t="s">
        <v>8315</v>
      </c>
      <c r="R3447" t="s">
        <v>8316</v>
      </c>
      <c r="S3447" s="15">
        <f t="shared" si="267"/>
        <v>42040.831678240742</v>
      </c>
      <c r="T3447" s="15">
        <f t="shared" si="268"/>
        <v>42070.831678240742</v>
      </c>
      <c r="U3447">
        <f t="shared" si="269"/>
        <v>2015</v>
      </c>
    </row>
    <row r="3448" spans="1:21" ht="48" x14ac:dyDescent="0.2">
      <c r="A3448">
        <v>3545</v>
      </c>
      <c r="B3448" s="3" t="s">
        <v>3544</v>
      </c>
      <c r="C3448" s="3" t="s">
        <v>7655</v>
      </c>
      <c r="D3448" s="6">
        <v>250</v>
      </c>
      <c r="E3448" s="8">
        <v>251</v>
      </c>
      <c r="F3448" t="s">
        <v>8218</v>
      </c>
      <c r="G3448" t="s">
        <v>8223</v>
      </c>
      <c r="H3448" t="s">
        <v>8245</v>
      </c>
      <c r="I3448">
        <v>1428780159</v>
      </c>
      <c r="J3448">
        <v>1426188159</v>
      </c>
      <c r="K3448" t="b">
        <v>0</v>
      </c>
      <c r="L3448">
        <v>8</v>
      </c>
      <c r="M3448" t="b">
        <v>1</v>
      </c>
      <c r="N3448" t="s">
        <v>8269</v>
      </c>
      <c r="O3448">
        <f t="shared" si="265"/>
        <v>100</v>
      </c>
      <c r="P3448">
        <f t="shared" si="266"/>
        <v>31.38</v>
      </c>
      <c r="Q3448" s="10" t="s">
        <v>8315</v>
      </c>
      <c r="R3448" t="s">
        <v>8316</v>
      </c>
      <c r="S3448" s="15">
        <f t="shared" si="267"/>
        <v>42075.807395833333</v>
      </c>
      <c r="T3448" s="15">
        <f t="shared" si="268"/>
        <v>42105.807395833333</v>
      </c>
      <c r="U3448">
        <f t="shared" si="269"/>
        <v>2015</v>
      </c>
    </row>
    <row r="3449" spans="1:21" ht="48" x14ac:dyDescent="0.2">
      <c r="A3449">
        <v>3546</v>
      </c>
      <c r="B3449" s="3" t="s">
        <v>3545</v>
      </c>
      <c r="C3449" s="3" t="s">
        <v>7656</v>
      </c>
      <c r="D3449" s="6">
        <v>1100</v>
      </c>
      <c r="E3449" s="8">
        <v>1125</v>
      </c>
      <c r="F3449" t="s">
        <v>8218</v>
      </c>
      <c r="G3449" t="s">
        <v>8223</v>
      </c>
      <c r="H3449" t="s">
        <v>8245</v>
      </c>
      <c r="I3449">
        <v>1427860740</v>
      </c>
      <c r="J3449">
        <v>1426002684</v>
      </c>
      <c r="K3449" t="b">
        <v>0</v>
      </c>
      <c r="L3449">
        <v>19</v>
      </c>
      <c r="M3449" t="b">
        <v>1</v>
      </c>
      <c r="N3449" t="s">
        <v>8269</v>
      </c>
      <c r="O3449">
        <f t="shared" si="265"/>
        <v>102</v>
      </c>
      <c r="P3449">
        <f t="shared" si="266"/>
        <v>59.21</v>
      </c>
      <c r="Q3449" s="10" t="s">
        <v>8315</v>
      </c>
      <c r="R3449" t="s">
        <v>8316</v>
      </c>
      <c r="S3449" s="15">
        <f t="shared" si="267"/>
        <v>42073.660694444443</v>
      </c>
      <c r="T3449" s="15">
        <f t="shared" si="268"/>
        <v>42095.165972222225</v>
      </c>
      <c r="U3449">
        <f t="shared" si="269"/>
        <v>2015</v>
      </c>
    </row>
    <row r="3450" spans="1:21" ht="48" x14ac:dyDescent="0.2">
      <c r="A3450">
        <v>3547</v>
      </c>
      <c r="B3450" s="3" t="s">
        <v>3546</v>
      </c>
      <c r="C3450" s="3" t="s">
        <v>7657</v>
      </c>
      <c r="D3450" s="6">
        <v>35000</v>
      </c>
      <c r="E3450" s="8">
        <v>40043.25</v>
      </c>
      <c r="F3450" t="s">
        <v>8218</v>
      </c>
      <c r="G3450" t="s">
        <v>8223</v>
      </c>
      <c r="H3450" t="s">
        <v>8245</v>
      </c>
      <c r="I3450">
        <v>1463198340</v>
      </c>
      <c r="J3450">
        <v>1461117201</v>
      </c>
      <c r="K3450" t="b">
        <v>0</v>
      </c>
      <c r="L3450">
        <v>336</v>
      </c>
      <c r="M3450" t="b">
        <v>1</v>
      </c>
      <c r="N3450" t="s">
        <v>8269</v>
      </c>
      <c r="O3450">
        <f t="shared" si="265"/>
        <v>114</v>
      </c>
      <c r="P3450">
        <f t="shared" si="266"/>
        <v>119.18</v>
      </c>
      <c r="Q3450" s="10" t="s">
        <v>8315</v>
      </c>
      <c r="R3450" t="s">
        <v>8316</v>
      </c>
      <c r="S3450" s="15">
        <f t="shared" si="267"/>
        <v>42480.078715277778</v>
      </c>
      <c r="T3450" s="15">
        <f t="shared" si="268"/>
        <v>42504.165972222225</v>
      </c>
      <c r="U3450">
        <f t="shared" si="269"/>
        <v>2016</v>
      </c>
    </row>
    <row r="3451" spans="1:21" ht="48" x14ac:dyDescent="0.2">
      <c r="A3451">
        <v>3548</v>
      </c>
      <c r="B3451" s="3" t="s">
        <v>3547</v>
      </c>
      <c r="C3451" s="3" t="s">
        <v>7658</v>
      </c>
      <c r="D3451" s="6">
        <v>2100</v>
      </c>
      <c r="E3451" s="8">
        <v>2140</v>
      </c>
      <c r="F3451" t="s">
        <v>8218</v>
      </c>
      <c r="G3451" t="s">
        <v>8223</v>
      </c>
      <c r="H3451" t="s">
        <v>8245</v>
      </c>
      <c r="I3451">
        <v>1457139600</v>
      </c>
      <c r="J3451">
        <v>1455230214</v>
      </c>
      <c r="K3451" t="b">
        <v>0</v>
      </c>
      <c r="L3451">
        <v>13</v>
      </c>
      <c r="M3451" t="b">
        <v>1</v>
      </c>
      <c r="N3451" t="s">
        <v>8269</v>
      </c>
      <c r="O3451">
        <f t="shared" si="265"/>
        <v>102</v>
      </c>
      <c r="P3451">
        <f t="shared" si="266"/>
        <v>164.62</v>
      </c>
      <c r="Q3451" s="10" t="s">
        <v>8315</v>
      </c>
      <c r="R3451" t="s">
        <v>8316</v>
      </c>
      <c r="S3451" s="15">
        <f t="shared" si="267"/>
        <v>42411.942291666666</v>
      </c>
      <c r="T3451" s="15">
        <f t="shared" si="268"/>
        <v>42434.041666666672</v>
      </c>
      <c r="U3451">
        <f t="shared" si="269"/>
        <v>2016</v>
      </c>
    </row>
    <row r="3452" spans="1:21" ht="48" x14ac:dyDescent="0.2">
      <c r="A3452">
        <v>3549</v>
      </c>
      <c r="B3452" s="3" t="s">
        <v>3548</v>
      </c>
      <c r="C3452" s="3" t="s">
        <v>7659</v>
      </c>
      <c r="D3452" s="6">
        <v>1000</v>
      </c>
      <c r="E3452" s="8">
        <v>1020</v>
      </c>
      <c r="F3452" t="s">
        <v>8218</v>
      </c>
      <c r="G3452" t="s">
        <v>8224</v>
      </c>
      <c r="H3452" t="s">
        <v>8246</v>
      </c>
      <c r="I3452">
        <v>1441358873</v>
      </c>
      <c r="J3452">
        <v>1438939673</v>
      </c>
      <c r="K3452" t="b">
        <v>0</v>
      </c>
      <c r="L3452">
        <v>42</v>
      </c>
      <c r="M3452" t="b">
        <v>1</v>
      </c>
      <c r="N3452" t="s">
        <v>8269</v>
      </c>
      <c r="O3452">
        <f t="shared" si="265"/>
        <v>102</v>
      </c>
      <c r="P3452">
        <f t="shared" si="266"/>
        <v>24.29</v>
      </c>
      <c r="Q3452" s="10" t="s">
        <v>8315</v>
      </c>
      <c r="R3452" t="s">
        <v>8316</v>
      </c>
      <c r="S3452" s="15">
        <f t="shared" si="267"/>
        <v>42223.394363425927</v>
      </c>
      <c r="T3452" s="15">
        <f t="shared" si="268"/>
        <v>42251.394363425927</v>
      </c>
      <c r="U3452">
        <f t="shared" si="269"/>
        <v>2015</v>
      </c>
    </row>
    <row r="3453" spans="1:21" ht="48" x14ac:dyDescent="0.2">
      <c r="A3453">
        <v>3550</v>
      </c>
      <c r="B3453" s="3" t="s">
        <v>3549</v>
      </c>
      <c r="C3453" s="3" t="s">
        <v>7660</v>
      </c>
      <c r="D3453" s="6">
        <v>2500</v>
      </c>
      <c r="E3453" s="8">
        <v>2620</v>
      </c>
      <c r="F3453" t="s">
        <v>8218</v>
      </c>
      <c r="G3453" t="s">
        <v>8224</v>
      </c>
      <c r="H3453" t="s">
        <v>8246</v>
      </c>
      <c r="I3453">
        <v>1462224398</v>
      </c>
      <c r="J3453">
        <v>1459632398</v>
      </c>
      <c r="K3453" t="b">
        <v>0</v>
      </c>
      <c r="L3453">
        <v>64</v>
      </c>
      <c r="M3453" t="b">
        <v>1</v>
      </c>
      <c r="N3453" t="s">
        <v>8269</v>
      </c>
      <c r="O3453">
        <f t="shared" si="265"/>
        <v>105</v>
      </c>
      <c r="P3453">
        <f t="shared" si="266"/>
        <v>40.94</v>
      </c>
      <c r="Q3453" s="10" t="s">
        <v>8315</v>
      </c>
      <c r="R3453" t="s">
        <v>8316</v>
      </c>
      <c r="S3453" s="15">
        <f t="shared" si="267"/>
        <v>42462.893495370372</v>
      </c>
      <c r="T3453" s="15">
        <f t="shared" si="268"/>
        <v>42492.893495370372</v>
      </c>
      <c r="U3453">
        <f t="shared" si="269"/>
        <v>2016</v>
      </c>
    </row>
    <row r="3454" spans="1:21" ht="48" x14ac:dyDescent="0.2">
      <c r="A3454">
        <v>3551</v>
      </c>
      <c r="B3454" s="3" t="s">
        <v>3550</v>
      </c>
      <c r="C3454" s="3" t="s">
        <v>7661</v>
      </c>
      <c r="D3454" s="6">
        <v>1500</v>
      </c>
      <c r="E3454" s="8">
        <v>1527.5</v>
      </c>
      <c r="F3454" t="s">
        <v>8218</v>
      </c>
      <c r="G3454" t="s">
        <v>8223</v>
      </c>
      <c r="H3454" t="s">
        <v>8245</v>
      </c>
      <c r="I3454">
        <v>1400796420</v>
      </c>
      <c r="J3454">
        <v>1398342170</v>
      </c>
      <c r="K3454" t="b">
        <v>0</v>
      </c>
      <c r="L3454">
        <v>25</v>
      </c>
      <c r="M3454" t="b">
        <v>1</v>
      </c>
      <c r="N3454" t="s">
        <v>8269</v>
      </c>
      <c r="O3454">
        <f t="shared" si="265"/>
        <v>102</v>
      </c>
      <c r="P3454">
        <f t="shared" si="266"/>
        <v>61.1</v>
      </c>
      <c r="Q3454" s="10" t="s">
        <v>8315</v>
      </c>
      <c r="R3454" t="s">
        <v>8316</v>
      </c>
      <c r="S3454" s="15">
        <f t="shared" si="267"/>
        <v>41753.515856481477</v>
      </c>
      <c r="T3454" s="15">
        <f t="shared" si="268"/>
        <v>41781.921527777777</v>
      </c>
      <c r="U3454">
        <f t="shared" si="269"/>
        <v>2014</v>
      </c>
    </row>
    <row r="3455" spans="1:21" ht="48" x14ac:dyDescent="0.2">
      <c r="A3455">
        <v>3552</v>
      </c>
      <c r="B3455" s="3" t="s">
        <v>3551</v>
      </c>
      <c r="C3455" s="3" t="s">
        <v>7662</v>
      </c>
      <c r="D3455" s="6">
        <v>773</v>
      </c>
      <c r="E3455" s="8">
        <v>773</v>
      </c>
      <c r="F3455" t="s">
        <v>8218</v>
      </c>
      <c r="G3455" t="s">
        <v>8224</v>
      </c>
      <c r="H3455" t="s">
        <v>8246</v>
      </c>
      <c r="I3455">
        <v>1403964324</v>
      </c>
      <c r="J3455">
        <v>1401372324</v>
      </c>
      <c r="K3455" t="b">
        <v>0</v>
      </c>
      <c r="L3455">
        <v>20</v>
      </c>
      <c r="M3455" t="b">
        <v>1</v>
      </c>
      <c r="N3455" t="s">
        <v>8269</v>
      </c>
      <c r="O3455">
        <f t="shared" si="265"/>
        <v>100</v>
      </c>
      <c r="P3455">
        <f t="shared" si="266"/>
        <v>38.65</v>
      </c>
      <c r="Q3455" s="10" t="s">
        <v>8315</v>
      </c>
      <c r="R3455" t="s">
        <v>8316</v>
      </c>
      <c r="S3455" s="15">
        <f t="shared" si="267"/>
        <v>41788.587083333332</v>
      </c>
      <c r="T3455" s="15">
        <f t="shared" si="268"/>
        <v>41818.587083333332</v>
      </c>
      <c r="U3455">
        <f t="shared" si="269"/>
        <v>2014</v>
      </c>
    </row>
    <row r="3456" spans="1:21" ht="48" x14ac:dyDescent="0.2">
      <c r="A3456">
        <v>3553</v>
      </c>
      <c r="B3456" s="3" t="s">
        <v>3552</v>
      </c>
      <c r="C3456" s="3" t="s">
        <v>7663</v>
      </c>
      <c r="D3456" s="6">
        <v>5500</v>
      </c>
      <c r="E3456" s="8">
        <v>5845</v>
      </c>
      <c r="F3456" t="s">
        <v>8218</v>
      </c>
      <c r="G3456" t="s">
        <v>8223</v>
      </c>
      <c r="H3456" t="s">
        <v>8245</v>
      </c>
      <c r="I3456">
        <v>1439337600</v>
      </c>
      <c r="J3456">
        <v>1436575280</v>
      </c>
      <c r="K3456" t="b">
        <v>0</v>
      </c>
      <c r="L3456">
        <v>104</v>
      </c>
      <c r="M3456" t="b">
        <v>1</v>
      </c>
      <c r="N3456" t="s">
        <v>8269</v>
      </c>
      <c r="O3456">
        <f t="shared" si="265"/>
        <v>106</v>
      </c>
      <c r="P3456">
        <f t="shared" si="266"/>
        <v>56.2</v>
      </c>
      <c r="Q3456" s="10" t="s">
        <v>8315</v>
      </c>
      <c r="R3456" t="s">
        <v>8316</v>
      </c>
      <c r="S3456" s="15">
        <f t="shared" si="267"/>
        <v>42196.028703703705</v>
      </c>
      <c r="T3456" s="15">
        <f t="shared" si="268"/>
        <v>42228</v>
      </c>
      <c r="U3456">
        <f t="shared" si="269"/>
        <v>2015</v>
      </c>
    </row>
    <row r="3457" spans="1:21" ht="48" x14ac:dyDescent="0.2">
      <c r="A3457">
        <v>3554</v>
      </c>
      <c r="B3457" s="3" t="s">
        <v>3553</v>
      </c>
      <c r="C3457" s="3" t="s">
        <v>7664</v>
      </c>
      <c r="D3457" s="6">
        <v>5000</v>
      </c>
      <c r="E3457" s="8">
        <v>5671.11</v>
      </c>
      <c r="F3457" t="s">
        <v>8218</v>
      </c>
      <c r="G3457" t="s">
        <v>8223</v>
      </c>
      <c r="H3457" t="s">
        <v>8245</v>
      </c>
      <c r="I3457">
        <v>1423674000</v>
      </c>
      <c r="J3457">
        <v>1421025159</v>
      </c>
      <c r="K3457" t="b">
        <v>0</v>
      </c>
      <c r="L3457">
        <v>53</v>
      </c>
      <c r="M3457" t="b">
        <v>1</v>
      </c>
      <c r="N3457" t="s">
        <v>8269</v>
      </c>
      <c r="O3457">
        <f t="shared" si="265"/>
        <v>113</v>
      </c>
      <c r="P3457">
        <f t="shared" si="266"/>
        <v>107</v>
      </c>
      <c r="Q3457" s="10" t="s">
        <v>8315</v>
      </c>
      <c r="R3457" t="s">
        <v>8316</v>
      </c>
      <c r="S3457" s="15">
        <f t="shared" si="267"/>
        <v>42016.050451388888</v>
      </c>
      <c r="T3457" s="15">
        <f t="shared" si="268"/>
        <v>42046.708333333328</v>
      </c>
      <c r="U3457">
        <f t="shared" si="269"/>
        <v>2015</v>
      </c>
    </row>
    <row r="3458" spans="1:21" ht="48" x14ac:dyDescent="0.2">
      <c r="A3458">
        <v>3555</v>
      </c>
      <c r="B3458" s="3" t="s">
        <v>3554</v>
      </c>
      <c r="C3458" s="3" t="s">
        <v>7665</v>
      </c>
      <c r="D3458" s="6">
        <v>2400</v>
      </c>
      <c r="E3458" s="8">
        <v>2400</v>
      </c>
      <c r="F3458" t="s">
        <v>8218</v>
      </c>
      <c r="G3458" t="s">
        <v>8236</v>
      </c>
      <c r="H3458" t="s">
        <v>8248</v>
      </c>
      <c r="I3458">
        <v>1479382594</v>
      </c>
      <c r="J3458">
        <v>1476786994</v>
      </c>
      <c r="K3458" t="b">
        <v>0</v>
      </c>
      <c r="L3458">
        <v>14</v>
      </c>
      <c r="M3458" t="b">
        <v>1</v>
      </c>
      <c r="N3458" t="s">
        <v>8269</v>
      </c>
      <c r="O3458">
        <f t="shared" ref="O3458:O3521" si="270">ROUND(E3458/D3458*100,0)</f>
        <v>100</v>
      </c>
      <c r="P3458">
        <f t="shared" ref="P3458:P3521" si="271">IFERROR(ROUND(E3458/L3458,2),0)</f>
        <v>171.43</v>
      </c>
      <c r="Q3458" s="10" t="s">
        <v>8315</v>
      </c>
      <c r="R3458" t="s">
        <v>8316</v>
      </c>
      <c r="S3458" s="15">
        <f t="shared" ref="S3458:S3521" si="272">(((J3458/60)/60)/24)+DATE(1970,1,1)</f>
        <v>42661.442060185189</v>
      </c>
      <c r="T3458" s="15">
        <f t="shared" ref="T3458:T3521" si="273">(((I3458/60)/60)/24)+DATE(1970,1,1)</f>
        <v>42691.483726851846</v>
      </c>
      <c r="U3458">
        <f t="shared" ref="U3458:U3521" si="274">YEAR(S3458)</f>
        <v>2016</v>
      </c>
    </row>
    <row r="3459" spans="1:21" ht="48" x14ac:dyDescent="0.2">
      <c r="A3459">
        <v>3556</v>
      </c>
      <c r="B3459" s="3" t="s">
        <v>3555</v>
      </c>
      <c r="C3459" s="3" t="s">
        <v>7666</v>
      </c>
      <c r="D3459" s="6">
        <v>2200</v>
      </c>
      <c r="E3459" s="8">
        <v>2210</v>
      </c>
      <c r="F3459" t="s">
        <v>8218</v>
      </c>
      <c r="G3459" t="s">
        <v>8224</v>
      </c>
      <c r="H3459" t="s">
        <v>8246</v>
      </c>
      <c r="I3459">
        <v>1408289724</v>
      </c>
      <c r="J3459">
        <v>1403105724</v>
      </c>
      <c r="K3459" t="b">
        <v>0</v>
      </c>
      <c r="L3459">
        <v>20</v>
      </c>
      <c r="M3459" t="b">
        <v>1</v>
      </c>
      <c r="N3459" t="s">
        <v>8269</v>
      </c>
      <c r="O3459">
        <f t="shared" si="270"/>
        <v>100</v>
      </c>
      <c r="P3459">
        <f t="shared" si="271"/>
        <v>110.5</v>
      </c>
      <c r="Q3459" s="10" t="s">
        <v>8315</v>
      </c>
      <c r="R3459" t="s">
        <v>8316</v>
      </c>
      <c r="S3459" s="15">
        <f t="shared" si="272"/>
        <v>41808.649583333332</v>
      </c>
      <c r="T3459" s="15">
        <f t="shared" si="273"/>
        <v>41868.649583333332</v>
      </c>
      <c r="U3459">
        <f t="shared" si="274"/>
        <v>2014</v>
      </c>
    </row>
    <row r="3460" spans="1:21" ht="48" x14ac:dyDescent="0.2">
      <c r="A3460">
        <v>3557</v>
      </c>
      <c r="B3460" s="3" t="s">
        <v>3556</v>
      </c>
      <c r="C3460" s="3" t="s">
        <v>7667</v>
      </c>
      <c r="D3460" s="6">
        <v>100000</v>
      </c>
      <c r="E3460" s="8">
        <v>100036</v>
      </c>
      <c r="F3460" t="s">
        <v>8218</v>
      </c>
      <c r="G3460" t="s">
        <v>8223</v>
      </c>
      <c r="H3460" t="s">
        <v>8245</v>
      </c>
      <c r="I3460">
        <v>1399271911</v>
      </c>
      <c r="J3460">
        <v>1396334311</v>
      </c>
      <c r="K3460" t="b">
        <v>0</v>
      </c>
      <c r="L3460">
        <v>558</v>
      </c>
      <c r="M3460" t="b">
        <v>1</v>
      </c>
      <c r="N3460" t="s">
        <v>8269</v>
      </c>
      <c r="O3460">
        <f t="shared" si="270"/>
        <v>100</v>
      </c>
      <c r="P3460">
        <f t="shared" si="271"/>
        <v>179.28</v>
      </c>
      <c r="Q3460" s="10" t="s">
        <v>8315</v>
      </c>
      <c r="R3460" t="s">
        <v>8316</v>
      </c>
      <c r="S3460" s="15">
        <f t="shared" si="272"/>
        <v>41730.276747685188</v>
      </c>
      <c r="T3460" s="15">
        <f t="shared" si="273"/>
        <v>41764.276747685188</v>
      </c>
      <c r="U3460">
        <f t="shared" si="274"/>
        <v>2014</v>
      </c>
    </row>
    <row r="3461" spans="1:21" ht="48" x14ac:dyDescent="0.2">
      <c r="A3461">
        <v>3558</v>
      </c>
      <c r="B3461" s="3" t="s">
        <v>3557</v>
      </c>
      <c r="C3461" s="3" t="s">
        <v>7668</v>
      </c>
      <c r="D3461" s="6">
        <v>350</v>
      </c>
      <c r="E3461" s="8">
        <v>504</v>
      </c>
      <c r="F3461" t="s">
        <v>8218</v>
      </c>
      <c r="G3461" t="s">
        <v>8224</v>
      </c>
      <c r="H3461" t="s">
        <v>8246</v>
      </c>
      <c r="I3461">
        <v>1435352400</v>
      </c>
      <c r="J3461">
        <v>1431718575</v>
      </c>
      <c r="K3461" t="b">
        <v>0</v>
      </c>
      <c r="L3461">
        <v>22</v>
      </c>
      <c r="M3461" t="b">
        <v>1</v>
      </c>
      <c r="N3461" t="s">
        <v>8269</v>
      </c>
      <c r="O3461">
        <f t="shared" si="270"/>
        <v>144</v>
      </c>
      <c r="P3461">
        <f t="shared" si="271"/>
        <v>22.91</v>
      </c>
      <c r="Q3461" s="10" t="s">
        <v>8315</v>
      </c>
      <c r="R3461" t="s">
        <v>8316</v>
      </c>
      <c r="S3461" s="15">
        <f t="shared" si="272"/>
        <v>42139.816840277781</v>
      </c>
      <c r="T3461" s="15">
        <f t="shared" si="273"/>
        <v>42181.875</v>
      </c>
      <c r="U3461">
        <f t="shared" si="274"/>
        <v>2015</v>
      </c>
    </row>
    <row r="3462" spans="1:21" ht="48" x14ac:dyDescent="0.2">
      <c r="A3462">
        <v>3559</v>
      </c>
      <c r="B3462" s="3" t="s">
        <v>3558</v>
      </c>
      <c r="C3462" s="3" t="s">
        <v>7669</v>
      </c>
      <c r="D3462" s="6">
        <v>1000</v>
      </c>
      <c r="E3462" s="8">
        <v>1035</v>
      </c>
      <c r="F3462" t="s">
        <v>8218</v>
      </c>
      <c r="G3462" t="s">
        <v>8225</v>
      </c>
      <c r="H3462" t="s">
        <v>8247</v>
      </c>
      <c r="I3462">
        <v>1438333080</v>
      </c>
      <c r="J3462">
        <v>1436408308</v>
      </c>
      <c r="K3462" t="b">
        <v>0</v>
      </c>
      <c r="L3462">
        <v>24</v>
      </c>
      <c r="M3462" t="b">
        <v>1</v>
      </c>
      <c r="N3462" t="s">
        <v>8269</v>
      </c>
      <c r="O3462">
        <f t="shared" si="270"/>
        <v>104</v>
      </c>
      <c r="P3462">
        <f t="shared" si="271"/>
        <v>43.13</v>
      </c>
      <c r="Q3462" s="10" t="s">
        <v>8315</v>
      </c>
      <c r="R3462" t="s">
        <v>8316</v>
      </c>
      <c r="S3462" s="15">
        <f t="shared" si="272"/>
        <v>42194.096157407403</v>
      </c>
      <c r="T3462" s="15">
        <f t="shared" si="273"/>
        <v>42216.373611111107</v>
      </c>
      <c r="U3462">
        <f t="shared" si="274"/>
        <v>2015</v>
      </c>
    </row>
    <row r="3463" spans="1:21" ht="48" x14ac:dyDescent="0.2">
      <c r="A3463">
        <v>3560</v>
      </c>
      <c r="B3463" s="3" t="s">
        <v>3559</v>
      </c>
      <c r="C3463" s="3" t="s">
        <v>7670</v>
      </c>
      <c r="D3463" s="6">
        <v>3200</v>
      </c>
      <c r="E3463" s="8">
        <v>3470</v>
      </c>
      <c r="F3463" t="s">
        <v>8218</v>
      </c>
      <c r="G3463" t="s">
        <v>8228</v>
      </c>
      <c r="H3463" t="s">
        <v>8250</v>
      </c>
      <c r="I3463">
        <v>1432694700</v>
      </c>
      <c r="J3463">
        <v>1429651266</v>
      </c>
      <c r="K3463" t="b">
        <v>0</v>
      </c>
      <c r="L3463">
        <v>74</v>
      </c>
      <c r="M3463" t="b">
        <v>1</v>
      </c>
      <c r="N3463" t="s">
        <v>8269</v>
      </c>
      <c r="O3463">
        <f t="shared" si="270"/>
        <v>108</v>
      </c>
      <c r="P3463">
        <f t="shared" si="271"/>
        <v>46.89</v>
      </c>
      <c r="Q3463" s="10" t="s">
        <v>8315</v>
      </c>
      <c r="R3463" t="s">
        <v>8316</v>
      </c>
      <c r="S3463" s="15">
        <f t="shared" si="272"/>
        <v>42115.889652777783</v>
      </c>
      <c r="T3463" s="15">
        <f t="shared" si="273"/>
        <v>42151.114583333328</v>
      </c>
      <c r="U3463">
        <f t="shared" si="274"/>
        <v>2015</v>
      </c>
    </row>
    <row r="3464" spans="1:21" ht="112" x14ac:dyDescent="0.2">
      <c r="A3464">
        <v>3561</v>
      </c>
      <c r="B3464" s="3" t="s">
        <v>3560</v>
      </c>
      <c r="C3464" s="3" t="s">
        <v>7671</v>
      </c>
      <c r="D3464" s="6">
        <v>2500</v>
      </c>
      <c r="E3464" s="8">
        <v>2560</v>
      </c>
      <c r="F3464" t="s">
        <v>8218</v>
      </c>
      <c r="G3464" t="s">
        <v>8223</v>
      </c>
      <c r="H3464" t="s">
        <v>8245</v>
      </c>
      <c r="I3464">
        <v>1438799760</v>
      </c>
      <c r="J3464">
        <v>1437236378</v>
      </c>
      <c r="K3464" t="b">
        <v>0</v>
      </c>
      <c r="L3464">
        <v>54</v>
      </c>
      <c r="M3464" t="b">
        <v>1</v>
      </c>
      <c r="N3464" t="s">
        <v>8269</v>
      </c>
      <c r="O3464">
        <f t="shared" si="270"/>
        <v>102</v>
      </c>
      <c r="P3464">
        <f t="shared" si="271"/>
        <v>47.41</v>
      </c>
      <c r="Q3464" s="10" t="s">
        <v>8315</v>
      </c>
      <c r="R3464" t="s">
        <v>8316</v>
      </c>
      <c r="S3464" s="15">
        <f t="shared" si="272"/>
        <v>42203.680300925931</v>
      </c>
      <c r="T3464" s="15">
        <f t="shared" si="273"/>
        <v>42221.774999999994</v>
      </c>
      <c r="U3464">
        <f t="shared" si="274"/>
        <v>2015</v>
      </c>
    </row>
    <row r="3465" spans="1:21" ht="48" x14ac:dyDescent="0.2">
      <c r="A3465">
        <v>3562</v>
      </c>
      <c r="B3465" s="3" t="s">
        <v>3561</v>
      </c>
      <c r="C3465" s="3" t="s">
        <v>7672</v>
      </c>
      <c r="D3465" s="6">
        <v>315</v>
      </c>
      <c r="E3465" s="8">
        <v>469</v>
      </c>
      <c r="F3465" t="s">
        <v>8218</v>
      </c>
      <c r="G3465" t="s">
        <v>8224</v>
      </c>
      <c r="H3465" t="s">
        <v>8246</v>
      </c>
      <c r="I3465">
        <v>1457906400</v>
      </c>
      <c r="J3465">
        <v>1457115427</v>
      </c>
      <c r="K3465" t="b">
        <v>0</v>
      </c>
      <c r="L3465">
        <v>31</v>
      </c>
      <c r="M3465" t="b">
        <v>1</v>
      </c>
      <c r="N3465" t="s">
        <v>8269</v>
      </c>
      <c r="O3465">
        <f t="shared" si="270"/>
        <v>149</v>
      </c>
      <c r="P3465">
        <f t="shared" si="271"/>
        <v>15.13</v>
      </c>
      <c r="Q3465" s="10" t="s">
        <v>8315</v>
      </c>
      <c r="R3465" t="s">
        <v>8316</v>
      </c>
      <c r="S3465" s="15">
        <f t="shared" si="272"/>
        <v>42433.761886574073</v>
      </c>
      <c r="T3465" s="15">
        <f t="shared" si="273"/>
        <v>42442.916666666672</v>
      </c>
      <c r="U3465">
        <f t="shared" si="274"/>
        <v>2016</v>
      </c>
    </row>
    <row r="3466" spans="1:21" ht="48" x14ac:dyDescent="0.2">
      <c r="A3466">
        <v>3563</v>
      </c>
      <c r="B3466" s="3" t="s">
        <v>3562</v>
      </c>
      <c r="C3466" s="3" t="s">
        <v>7673</v>
      </c>
      <c r="D3466" s="6">
        <v>500</v>
      </c>
      <c r="E3466" s="8">
        <v>527.45000000000005</v>
      </c>
      <c r="F3466" t="s">
        <v>8218</v>
      </c>
      <c r="G3466" t="s">
        <v>8224</v>
      </c>
      <c r="H3466" t="s">
        <v>8246</v>
      </c>
      <c r="I3466">
        <v>1470078000</v>
      </c>
      <c r="J3466">
        <v>1467648456</v>
      </c>
      <c r="K3466" t="b">
        <v>0</v>
      </c>
      <c r="L3466">
        <v>25</v>
      </c>
      <c r="M3466" t="b">
        <v>1</v>
      </c>
      <c r="N3466" t="s">
        <v>8269</v>
      </c>
      <c r="O3466">
        <f t="shared" si="270"/>
        <v>105</v>
      </c>
      <c r="P3466">
        <f t="shared" si="271"/>
        <v>21.1</v>
      </c>
      <c r="Q3466" s="10" t="s">
        <v>8315</v>
      </c>
      <c r="R3466" t="s">
        <v>8316</v>
      </c>
      <c r="S3466" s="15">
        <f t="shared" si="272"/>
        <v>42555.671944444446</v>
      </c>
      <c r="T3466" s="15">
        <f t="shared" si="273"/>
        <v>42583.791666666672</v>
      </c>
      <c r="U3466">
        <f t="shared" si="274"/>
        <v>2016</v>
      </c>
    </row>
    <row r="3467" spans="1:21" ht="32" x14ac:dyDescent="0.2">
      <c r="A3467">
        <v>3564</v>
      </c>
      <c r="B3467" s="3" t="s">
        <v>3563</v>
      </c>
      <c r="C3467" s="3" t="s">
        <v>7674</v>
      </c>
      <c r="D3467" s="6">
        <v>1000</v>
      </c>
      <c r="E3467" s="8">
        <v>1005</v>
      </c>
      <c r="F3467" t="s">
        <v>8218</v>
      </c>
      <c r="G3467" t="s">
        <v>8224</v>
      </c>
      <c r="H3467" t="s">
        <v>8246</v>
      </c>
      <c r="I3467">
        <v>1444060800</v>
      </c>
      <c r="J3467">
        <v>1440082649</v>
      </c>
      <c r="K3467" t="b">
        <v>0</v>
      </c>
      <c r="L3467">
        <v>17</v>
      </c>
      <c r="M3467" t="b">
        <v>1</v>
      </c>
      <c r="N3467" t="s">
        <v>8269</v>
      </c>
      <c r="O3467">
        <f t="shared" si="270"/>
        <v>101</v>
      </c>
      <c r="P3467">
        <f t="shared" si="271"/>
        <v>59.12</v>
      </c>
      <c r="Q3467" s="10" t="s">
        <v>8315</v>
      </c>
      <c r="R3467" t="s">
        <v>8316</v>
      </c>
      <c r="S3467" s="15">
        <f t="shared" si="272"/>
        <v>42236.623252314821</v>
      </c>
      <c r="T3467" s="15">
        <f t="shared" si="273"/>
        <v>42282.666666666672</v>
      </c>
      <c r="U3467">
        <f t="shared" si="274"/>
        <v>2015</v>
      </c>
    </row>
    <row r="3468" spans="1:21" ht="48" x14ac:dyDescent="0.2">
      <c r="A3468">
        <v>3565</v>
      </c>
      <c r="B3468" s="3" t="s">
        <v>3564</v>
      </c>
      <c r="C3468" s="3" t="s">
        <v>7675</v>
      </c>
      <c r="D3468" s="6">
        <v>900</v>
      </c>
      <c r="E3468" s="8">
        <v>1175</v>
      </c>
      <c r="F3468" t="s">
        <v>8218</v>
      </c>
      <c r="G3468" t="s">
        <v>8223</v>
      </c>
      <c r="H3468" t="s">
        <v>8245</v>
      </c>
      <c r="I3468">
        <v>1420048208</v>
      </c>
      <c r="J3468">
        <v>1417456208</v>
      </c>
      <c r="K3468" t="b">
        <v>0</v>
      </c>
      <c r="L3468">
        <v>12</v>
      </c>
      <c r="M3468" t="b">
        <v>1</v>
      </c>
      <c r="N3468" t="s">
        <v>8269</v>
      </c>
      <c r="O3468">
        <f t="shared" si="270"/>
        <v>131</v>
      </c>
      <c r="P3468">
        <f t="shared" si="271"/>
        <v>97.92</v>
      </c>
      <c r="Q3468" s="10" t="s">
        <v>8315</v>
      </c>
      <c r="R3468" t="s">
        <v>8316</v>
      </c>
      <c r="S3468" s="15">
        <f t="shared" si="272"/>
        <v>41974.743148148147</v>
      </c>
      <c r="T3468" s="15">
        <f t="shared" si="273"/>
        <v>42004.743148148147</v>
      </c>
      <c r="U3468">
        <f t="shared" si="274"/>
        <v>2014</v>
      </c>
    </row>
    <row r="3469" spans="1:21" ht="48" x14ac:dyDescent="0.2">
      <c r="A3469">
        <v>3566</v>
      </c>
      <c r="B3469" s="3" t="s">
        <v>3565</v>
      </c>
      <c r="C3469" s="3" t="s">
        <v>7676</v>
      </c>
      <c r="D3469" s="6">
        <v>2000</v>
      </c>
      <c r="E3469" s="8">
        <v>2095</v>
      </c>
      <c r="F3469" t="s">
        <v>8218</v>
      </c>
      <c r="G3469" t="s">
        <v>8224</v>
      </c>
      <c r="H3469" t="s">
        <v>8246</v>
      </c>
      <c r="I3469">
        <v>1422015083</v>
      </c>
      <c r="J3469">
        <v>1419423083</v>
      </c>
      <c r="K3469" t="b">
        <v>0</v>
      </c>
      <c r="L3469">
        <v>38</v>
      </c>
      <c r="M3469" t="b">
        <v>1</v>
      </c>
      <c r="N3469" t="s">
        <v>8269</v>
      </c>
      <c r="O3469">
        <f t="shared" si="270"/>
        <v>105</v>
      </c>
      <c r="P3469">
        <f t="shared" si="271"/>
        <v>55.13</v>
      </c>
      <c r="Q3469" s="10" t="s">
        <v>8315</v>
      </c>
      <c r="R3469" t="s">
        <v>8316</v>
      </c>
      <c r="S3469" s="15">
        <f t="shared" si="272"/>
        <v>41997.507905092592</v>
      </c>
      <c r="T3469" s="15">
        <f t="shared" si="273"/>
        <v>42027.507905092592</v>
      </c>
      <c r="U3469">
        <f t="shared" si="274"/>
        <v>2014</v>
      </c>
    </row>
    <row r="3470" spans="1:21" ht="48" x14ac:dyDescent="0.2">
      <c r="A3470">
        <v>3567</v>
      </c>
      <c r="B3470" s="3" t="s">
        <v>3566</v>
      </c>
      <c r="C3470" s="3" t="s">
        <v>7677</v>
      </c>
      <c r="D3470" s="6">
        <v>1000</v>
      </c>
      <c r="E3470" s="8">
        <v>1088</v>
      </c>
      <c r="F3470" t="s">
        <v>8218</v>
      </c>
      <c r="G3470" t="s">
        <v>8224</v>
      </c>
      <c r="H3470" t="s">
        <v>8246</v>
      </c>
      <c r="I3470">
        <v>1433964444</v>
      </c>
      <c r="J3470">
        <v>1431372444</v>
      </c>
      <c r="K3470" t="b">
        <v>0</v>
      </c>
      <c r="L3470">
        <v>41</v>
      </c>
      <c r="M3470" t="b">
        <v>1</v>
      </c>
      <c r="N3470" t="s">
        <v>8269</v>
      </c>
      <c r="O3470">
        <f t="shared" si="270"/>
        <v>109</v>
      </c>
      <c r="P3470">
        <f t="shared" si="271"/>
        <v>26.54</v>
      </c>
      <c r="Q3470" s="10" t="s">
        <v>8315</v>
      </c>
      <c r="R3470" t="s">
        <v>8316</v>
      </c>
      <c r="S3470" s="15">
        <f t="shared" si="272"/>
        <v>42135.810694444444</v>
      </c>
      <c r="T3470" s="15">
        <f t="shared" si="273"/>
        <v>42165.810694444444</v>
      </c>
      <c r="U3470">
        <f t="shared" si="274"/>
        <v>2015</v>
      </c>
    </row>
    <row r="3471" spans="1:21" ht="48" x14ac:dyDescent="0.2">
      <c r="A3471">
        <v>3568</v>
      </c>
      <c r="B3471" s="3" t="s">
        <v>3567</v>
      </c>
      <c r="C3471" s="3" t="s">
        <v>7678</v>
      </c>
      <c r="D3471" s="6">
        <v>1000</v>
      </c>
      <c r="E3471" s="8">
        <v>1110</v>
      </c>
      <c r="F3471" t="s">
        <v>8218</v>
      </c>
      <c r="G3471" t="s">
        <v>8223</v>
      </c>
      <c r="H3471" t="s">
        <v>8245</v>
      </c>
      <c r="I3471">
        <v>1410975994</v>
      </c>
      <c r="J3471">
        <v>1408383994</v>
      </c>
      <c r="K3471" t="b">
        <v>0</v>
      </c>
      <c r="L3471">
        <v>19</v>
      </c>
      <c r="M3471" t="b">
        <v>1</v>
      </c>
      <c r="N3471" t="s">
        <v>8269</v>
      </c>
      <c r="O3471">
        <f t="shared" si="270"/>
        <v>111</v>
      </c>
      <c r="P3471">
        <f t="shared" si="271"/>
        <v>58.42</v>
      </c>
      <c r="Q3471" s="10" t="s">
        <v>8315</v>
      </c>
      <c r="R3471" t="s">
        <v>8316</v>
      </c>
      <c r="S3471" s="15">
        <f t="shared" si="272"/>
        <v>41869.740671296298</v>
      </c>
      <c r="T3471" s="15">
        <f t="shared" si="273"/>
        <v>41899.740671296298</v>
      </c>
      <c r="U3471">
        <f t="shared" si="274"/>
        <v>2014</v>
      </c>
    </row>
    <row r="3472" spans="1:21" ht="48" x14ac:dyDescent="0.2">
      <c r="A3472">
        <v>3569</v>
      </c>
      <c r="B3472" s="3" t="s">
        <v>3568</v>
      </c>
      <c r="C3472" s="3" t="s">
        <v>7679</v>
      </c>
      <c r="D3472" s="6">
        <v>5000</v>
      </c>
      <c r="E3472" s="8">
        <v>5024</v>
      </c>
      <c r="F3472" t="s">
        <v>8218</v>
      </c>
      <c r="G3472" t="s">
        <v>8223</v>
      </c>
      <c r="H3472" t="s">
        <v>8245</v>
      </c>
      <c r="I3472">
        <v>1420734696</v>
      </c>
      <c r="J3472">
        <v>1418142696</v>
      </c>
      <c r="K3472" t="b">
        <v>0</v>
      </c>
      <c r="L3472">
        <v>41</v>
      </c>
      <c r="M3472" t="b">
        <v>1</v>
      </c>
      <c r="N3472" t="s">
        <v>8269</v>
      </c>
      <c r="O3472">
        <f t="shared" si="270"/>
        <v>100</v>
      </c>
      <c r="P3472">
        <f t="shared" si="271"/>
        <v>122.54</v>
      </c>
      <c r="Q3472" s="10" t="s">
        <v>8315</v>
      </c>
      <c r="R3472" t="s">
        <v>8316</v>
      </c>
      <c r="S3472" s="15">
        <f t="shared" si="272"/>
        <v>41982.688611111109</v>
      </c>
      <c r="T3472" s="15">
        <f t="shared" si="273"/>
        <v>42012.688611111109</v>
      </c>
      <c r="U3472">
        <f t="shared" si="274"/>
        <v>2014</v>
      </c>
    </row>
    <row r="3473" spans="1:21" ht="48" x14ac:dyDescent="0.2">
      <c r="A3473">
        <v>3570</v>
      </c>
      <c r="B3473" s="3" t="s">
        <v>3569</v>
      </c>
      <c r="C3473" s="3" t="s">
        <v>7680</v>
      </c>
      <c r="D3473" s="6">
        <v>2000</v>
      </c>
      <c r="E3473" s="8">
        <v>2287</v>
      </c>
      <c r="F3473" t="s">
        <v>8218</v>
      </c>
      <c r="G3473" t="s">
        <v>8223</v>
      </c>
      <c r="H3473" t="s">
        <v>8245</v>
      </c>
      <c r="I3473">
        <v>1420009200</v>
      </c>
      <c r="J3473">
        <v>1417593483</v>
      </c>
      <c r="K3473" t="b">
        <v>0</v>
      </c>
      <c r="L3473">
        <v>26</v>
      </c>
      <c r="M3473" t="b">
        <v>1</v>
      </c>
      <c r="N3473" t="s">
        <v>8269</v>
      </c>
      <c r="O3473">
        <f t="shared" si="270"/>
        <v>114</v>
      </c>
      <c r="P3473">
        <f t="shared" si="271"/>
        <v>87.96</v>
      </c>
      <c r="Q3473" s="10" t="s">
        <v>8315</v>
      </c>
      <c r="R3473" t="s">
        <v>8316</v>
      </c>
      <c r="S3473" s="15">
        <f t="shared" si="272"/>
        <v>41976.331979166673</v>
      </c>
      <c r="T3473" s="15">
        <f t="shared" si="273"/>
        <v>42004.291666666672</v>
      </c>
      <c r="U3473">
        <f t="shared" si="274"/>
        <v>2014</v>
      </c>
    </row>
    <row r="3474" spans="1:21" ht="48" x14ac:dyDescent="0.2">
      <c r="A3474">
        <v>3571</v>
      </c>
      <c r="B3474" s="3" t="s">
        <v>3570</v>
      </c>
      <c r="C3474" s="3" t="s">
        <v>7681</v>
      </c>
      <c r="D3474" s="6">
        <v>1500</v>
      </c>
      <c r="E3474" s="8">
        <v>1831</v>
      </c>
      <c r="F3474" t="s">
        <v>8218</v>
      </c>
      <c r="G3474" t="s">
        <v>8224</v>
      </c>
      <c r="H3474" t="s">
        <v>8246</v>
      </c>
      <c r="I3474">
        <v>1414701413</v>
      </c>
      <c r="J3474">
        <v>1412109413</v>
      </c>
      <c r="K3474" t="b">
        <v>0</v>
      </c>
      <c r="L3474">
        <v>25</v>
      </c>
      <c r="M3474" t="b">
        <v>1</v>
      </c>
      <c r="N3474" t="s">
        <v>8269</v>
      </c>
      <c r="O3474">
        <f t="shared" si="270"/>
        <v>122</v>
      </c>
      <c r="P3474">
        <f t="shared" si="271"/>
        <v>73.239999999999995</v>
      </c>
      <c r="Q3474" s="10" t="s">
        <v>8315</v>
      </c>
      <c r="R3474" t="s">
        <v>8316</v>
      </c>
      <c r="S3474" s="15">
        <f t="shared" si="272"/>
        <v>41912.858946759261</v>
      </c>
      <c r="T3474" s="15">
        <f t="shared" si="273"/>
        <v>41942.858946759261</v>
      </c>
      <c r="U3474">
        <f t="shared" si="274"/>
        <v>2014</v>
      </c>
    </row>
    <row r="3475" spans="1:21" ht="32" x14ac:dyDescent="0.2">
      <c r="A3475">
        <v>3572</v>
      </c>
      <c r="B3475" s="3" t="s">
        <v>3571</v>
      </c>
      <c r="C3475" s="3" t="s">
        <v>7682</v>
      </c>
      <c r="D3475" s="6">
        <v>500</v>
      </c>
      <c r="E3475" s="8">
        <v>500</v>
      </c>
      <c r="F3475" t="s">
        <v>8218</v>
      </c>
      <c r="G3475" t="s">
        <v>8224</v>
      </c>
      <c r="H3475" t="s">
        <v>8246</v>
      </c>
      <c r="I3475">
        <v>1434894082</v>
      </c>
      <c r="J3475">
        <v>1432302082</v>
      </c>
      <c r="K3475" t="b">
        <v>0</v>
      </c>
      <c r="L3475">
        <v>9</v>
      </c>
      <c r="M3475" t="b">
        <v>1</v>
      </c>
      <c r="N3475" t="s">
        <v>8269</v>
      </c>
      <c r="O3475">
        <f t="shared" si="270"/>
        <v>100</v>
      </c>
      <c r="P3475">
        <f t="shared" si="271"/>
        <v>55.56</v>
      </c>
      <c r="Q3475" s="10" t="s">
        <v>8315</v>
      </c>
      <c r="R3475" t="s">
        <v>8316</v>
      </c>
      <c r="S3475" s="15">
        <f t="shared" si="272"/>
        <v>42146.570393518516</v>
      </c>
      <c r="T3475" s="15">
        <f t="shared" si="273"/>
        <v>42176.570393518516</v>
      </c>
      <c r="U3475">
        <f t="shared" si="274"/>
        <v>2015</v>
      </c>
    </row>
    <row r="3476" spans="1:21" ht="32" x14ac:dyDescent="0.2">
      <c r="A3476">
        <v>3573</v>
      </c>
      <c r="B3476" s="3" t="s">
        <v>3572</v>
      </c>
      <c r="C3476" s="3" t="s">
        <v>7683</v>
      </c>
      <c r="D3476" s="6">
        <v>3000</v>
      </c>
      <c r="E3476" s="8">
        <v>3084</v>
      </c>
      <c r="F3476" t="s">
        <v>8218</v>
      </c>
      <c r="G3476" t="s">
        <v>8224</v>
      </c>
      <c r="H3476" t="s">
        <v>8246</v>
      </c>
      <c r="I3476">
        <v>1415440846</v>
      </c>
      <c r="J3476">
        <v>1412845246</v>
      </c>
      <c r="K3476" t="b">
        <v>0</v>
      </c>
      <c r="L3476">
        <v>78</v>
      </c>
      <c r="M3476" t="b">
        <v>1</v>
      </c>
      <c r="N3476" t="s">
        <v>8269</v>
      </c>
      <c r="O3476">
        <f t="shared" si="270"/>
        <v>103</v>
      </c>
      <c r="P3476">
        <f t="shared" si="271"/>
        <v>39.54</v>
      </c>
      <c r="Q3476" s="10" t="s">
        <v>8315</v>
      </c>
      <c r="R3476" t="s">
        <v>8316</v>
      </c>
      <c r="S3476" s="15">
        <f t="shared" si="272"/>
        <v>41921.375532407408</v>
      </c>
      <c r="T3476" s="15">
        <f t="shared" si="273"/>
        <v>41951.417199074072</v>
      </c>
      <c r="U3476">
        <f t="shared" si="274"/>
        <v>2014</v>
      </c>
    </row>
    <row r="3477" spans="1:21" ht="48" x14ac:dyDescent="0.2">
      <c r="A3477">
        <v>3574</v>
      </c>
      <c r="B3477" s="3" t="s">
        <v>3573</v>
      </c>
      <c r="C3477" s="3" t="s">
        <v>7684</v>
      </c>
      <c r="D3477" s="6">
        <v>5800</v>
      </c>
      <c r="E3477" s="8">
        <v>6155</v>
      </c>
      <c r="F3477" t="s">
        <v>8218</v>
      </c>
      <c r="G3477" t="s">
        <v>8223</v>
      </c>
      <c r="H3477" t="s">
        <v>8245</v>
      </c>
      <c r="I3477">
        <v>1415921848</v>
      </c>
      <c r="J3477">
        <v>1413326248</v>
      </c>
      <c r="K3477" t="b">
        <v>0</v>
      </c>
      <c r="L3477">
        <v>45</v>
      </c>
      <c r="M3477" t="b">
        <v>1</v>
      </c>
      <c r="N3477" t="s">
        <v>8269</v>
      </c>
      <c r="O3477">
        <f t="shared" si="270"/>
        <v>106</v>
      </c>
      <c r="P3477">
        <f t="shared" si="271"/>
        <v>136.78</v>
      </c>
      <c r="Q3477" s="10" t="s">
        <v>8315</v>
      </c>
      <c r="R3477" t="s">
        <v>8316</v>
      </c>
      <c r="S3477" s="15">
        <f t="shared" si="272"/>
        <v>41926.942685185182</v>
      </c>
      <c r="T3477" s="15">
        <f t="shared" si="273"/>
        <v>41956.984351851846</v>
      </c>
      <c r="U3477">
        <f t="shared" si="274"/>
        <v>2014</v>
      </c>
    </row>
    <row r="3478" spans="1:21" ht="48" x14ac:dyDescent="0.2">
      <c r="A3478">
        <v>3575</v>
      </c>
      <c r="B3478" s="3" t="s">
        <v>3574</v>
      </c>
      <c r="C3478" s="3" t="s">
        <v>7685</v>
      </c>
      <c r="D3478" s="6">
        <v>10000</v>
      </c>
      <c r="E3478" s="8">
        <v>10133</v>
      </c>
      <c r="F3478" t="s">
        <v>8218</v>
      </c>
      <c r="G3478" t="s">
        <v>8223</v>
      </c>
      <c r="H3478" t="s">
        <v>8245</v>
      </c>
      <c r="I3478">
        <v>1470887940</v>
      </c>
      <c r="J3478">
        <v>1468176527</v>
      </c>
      <c r="K3478" t="b">
        <v>0</v>
      </c>
      <c r="L3478">
        <v>102</v>
      </c>
      <c r="M3478" t="b">
        <v>1</v>
      </c>
      <c r="N3478" t="s">
        <v>8269</v>
      </c>
      <c r="O3478">
        <f t="shared" si="270"/>
        <v>101</v>
      </c>
      <c r="P3478">
        <f t="shared" si="271"/>
        <v>99.34</v>
      </c>
      <c r="Q3478" s="10" t="s">
        <v>8315</v>
      </c>
      <c r="R3478" t="s">
        <v>8316</v>
      </c>
      <c r="S3478" s="15">
        <f t="shared" si="272"/>
        <v>42561.783877314811</v>
      </c>
      <c r="T3478" s="15">
        <f t="shared" si="273"/>
        <v>42593.165972222225</v>
      </c>
      <c r="U3478">
        <f t="shared" si="274"/>
        <v>2016</v>
      </c>
    </row>
    <row r="3479" spans="1:21" ht="48" x14ac:dyDescent="0.2">
      <c r="A3479">
        <v>3576</v>
      </c>
      <c r="B3479" s="3" t="s">
        <v>3575</v>
      </c>
      <c r="C3479" s="3" t="s">
        <v>7686</v>
      </c>
      <c r="D3479" s="6">
        <v>100</v>
      </c>
      <c r="E3479" s="8">
        <v>100</v>
      </c>
      <c r="F3479" t="s">
        <v>8218</v>
      </c>
      <c r="G3479" t="s">
        <v>8223</v>
      </c>
      <c r="H3479" t="s">
        <v>8245</v>
      </c>
      <c r="I3479">
        <v>1480947054</v>
      </c>
      <c r="J3479">
        <v>1475759454</v>
      </c>
      <c r="K3479" t="b">
        <v>0</v>
      </c>
      <c r="L3479">
        <v>5</v>
      </c>
      <c r="M3479" t="b">
        <v>1</v>
      </c>
      <c r="N3479" t="s">
        <v>8269</v>
      </c>
      <c r="O3479">
        <f t="shared" si="270"/>
        <v>100</v>
      </c>
      <c r="P3479">
        <f t="shared" si="271"/>
        <v>20</v>
      </c>
      <c r="Q3479" s="10" t="s">
        <v>8315</v>
      </c>
      <c r="R3479" t="s">
        <v>8316</v>
      </c>
      <c r="S3479" s="15">
        <f t="shared" si="272"/>
        <v>42649.54923611111</v>
      </c>
      <c r="T3479" s="15">
        <f t="shared" si="273"/>
        <v>42709.590902777782</v>
      </c>
      <c r="U3479">
        <f t="shared" si="274"/>
        <v>2016</v>
      </c>
    </row>
    <row r="3480" spans="1:21" ht="48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70"/>
        <v>130</v>
      </c>
      <c r="P3480">
        <f t="shared" si="271"/>
        <v>28.89</v>
      </c>
      <c r="Q3480" s="10" t="s">
        <v>8315</v>
      </c>
      <c r="R3480" t="s">
        <v>8316</v>
      </c>
      <c r="S3480" s="15">
        <f t="shared" si="272"/>
        <v>42093.786840277782</v>
      </c>
      <c r="T3480" s="15">
        <f t="shared" si="273"/>
        <v>42120.26944444445</v>
      </c>
      <c r="U3480">
        <f t="shared" si="274"/>
        <v>2015</v>
      </c>
    </row>
    <row r="3481" spans="1:21" ht="48" x14ac:dyDescent="0.2">
      <c r="A3481">
        <v>3578</v>
      </c>
      <c r="B3481" s="3" t="s">
        <v>3577</v>
      </c>
      <c r="C3481" s="3" t="s">
        <v>7688</v>
      </c>
      <c r="D3481" s="6">
        <v>1500</v>
      </c>
      <c r="E3481" s="8">
        <v>1500.2</v>
      </c>
      <c r="F3481" t="s">
        <v>8218</v>
      </c>
      <c r="G3481" t="s">
        <v>8224</v>
      </c>
      <c r="H3481" t="s">
        <v>8246</v>
      </c>
      <c r="I3481">
        <v>1462037777</v>
      </c>
      <c r="J3481">
        <v>1459445777</v>
      </c>
      <c r="K3481" t="b">
        <v>0</v>
      </c>
      <c r="L3481">
        <v>37</v>
      </c>
      <c r="M3481" t="b">
        <v>1</v>
      </c>
      <c r="N3481" t="s">
        <v>8269</v>
      </c>
      <c r="O3481">
        <f t="shared" si="270"/>
        <v>100</v>
      </c>
      <c r="P3481">
        <f t="shared" si="271"/>
        <v>40.549999999999997</v>
      </c>
      <c r="Q3481" s="10" t="s">
        <v>8315</v>
      </c>
      <c r="R3481" t="s">
        <v>8316</v>
      </c>
      <c r="S3481" s="15">
        <f t="shared" si="272"/>
        <v>42460.733530092592</v>
      </c>
      <c r="T3481" s="15">
        <f t="shared" si="273"/>
        <v>42490.733530092592</v>
      </c>
      <c r="U3481">
        <f t="shared" si="274"/>
        <v>2016</v>
      </c>
    </row>
    <row r="3482" spans="1:21" ht="48" x14ac:dyDescent="0.2">
      <c r="A3482">
        <v>3579</v>
      </c>
      <c r="B3482" s="3" t="s">
        <v>3578</v>
      </c>
      <c r="C3482" s="3" t="s">
        <v>7689</v>
      </c>
      <c r="D3482" s="6">
        <v>500</v>
      </c>
      <c r="E3482" s="8">
        <v>500</v>
      </c>
      <c r="F3482" t="s">
        <v>8218</v>
      </c>
      <c r="G3482" t="s">
        <v>8224</v>
      </c>
      <c r="H3482" t="s">
        <v>8246</v>
      </c>
      <c r="I3482">
        <v>1459444656</v>
      </c>
      <c r="J3482">
        <v>1456856256</v>
      </c>
      <c r="K3482" t="b">
        <v>0</v>
      </c>
      <c r="L3482">
        <v>14</v>
      </c>
      <c r="M3482" t="b">
        <v>1</v>
      </c>
      <c r="N3482" t="s">
        <v>8269</v>
      </c>
      <c r="O3482">
        <f t="shared" si="270"/>
        <v>100</v>
      </c>
      <c r="P3482">
        <f t="shared" si="271"/>
        <v>35.71</v>
      </c>
      <c r="Q3482" s="10" t="s">
        <v>8315</v>
      </c>
      <c r="R3482" t="s">
        <v>8316</v>
      </c>
      <c r="S3482" s="15">
        <f t="shared" si="272"/>
        <v>42430.762222222227</v>
      </c>
      <c r="T3482" s="15">
        <f t="shared" si="273"/>
        <v>42460.720555555556</v>
      </c>
      <c r="U3482">
        <f t="shared" si="274"/>
        <v>2016</v>
      </c>
    </row>
    <row r="3483" spans="1:21" ht="48" x14ac:dyDescent="0.2">
      <c r="A3483">
        <v>3580</v>
      </c>
      <c r="B3483" s="3" t="s">
        <v>3579</v>
      </c>
      <c r="C3483" s="3" t="s">
        <v>7690</v>
      </c>
      <c r="D3483" s="6">
        <v>900</v>
      </c>
      <c r="E3483" s="8">
        <v>1025</v>
      </c>
      <c r="F3483" t="s">
        <v>8218</v>
      </c>
      <c r="G3483" t="s">
        <v>8223</v>
      </c>
      <c r="H3483" t="s">
        <v>8245</v>
      </c>
      <c r="I3483">
        <v>1425185940</v>
      </c>
      <c r="J3483">
        <v>1421900022</v>
      </c>
      <c r="K3483" t="b">
        <v>0</v>
      </c>
      <c r="L3483">
        <v>27</v>
      </c>
      <c r="M3483" t="b">
        <v>1</v>
      </c>
      <c r="N3483" t="s">
        <v>8269</v>
      </c>
      <c r="O3483">
        <f t="shared" si="270"/>
        <v>114</v>
      </c>
      <c r="P3483">
        <f t="shared" si="271"/>
        <v>37.96</v>
      </c>
      <c r="Q3483" s="10" t="s">
        <v>8315</v>
      </c>
      <c r="R3483" t="s">
        <v>8316</v>
      </c>
      <c r="S3483" s="15">
        <f t="shared" si="272"/>
        <v>42026.176180555558</v>
      </c>
      <c r="T3483" s="15">
        <f t="shared" si="273"/>
        <v>42064.207638888889</v>
      </c>
      <c r="U3483">
        <f t="shared" si="274"/>
        <v>2015</v>
      </c>
    </row>
    <row r="3484" spans="1:21" ht="48" x14ac:dyDescent="0.2">
      <c r="A3484">
        <v>3581</v>
      </c>
      <c r="B3484" s="3" t="s">
        <v>3580</v>
      </c>
      <c r="C3484" s="3" t="s">
        <v>7691</v>
      </c>
      <c r="D3484" s="6">
        <v>1500</v>
      </c>
      <c r="E3484" s="8">
        <v>1500</v>
      </c>
      <c r="F3484" t="s">
        <v>8218</v>
      </c>
      <c r="G3484" t="s">
        <v>8224</v>
      </c>
      <c r="H3484" t="s">
        <v>8246</v>
      </c>
      <c r="I3484">
        <v>1406719110</v>
      </c>
      <c r="J3484">
        <v>1405509510</v>
      </c>
      <c r="K3484" t="b">
        <v>0</v>
      </c>
      <c r="L3484">
        <v>45</v>
      </c>
      <c r="M3484" t="b">
        <v>1</v>
      </c>
      <c r="N3484" t="s">
        <v>8269</v>
      </c>
      <c r="O3484">
        <f t="shared" si="270"/>
        <v>100</v>
      </c>
      <c r="P3484">
        <f t="shared" si="271"/>
        <v>33.33</v>
      </c>
      <c r="Q3484" s="10" t="s">
        <v>8315</v>
      </c>
      <c r="R3484" t="s">
        <v>8316</v>
      </c>
      <c r="S3484" s="15">
        <f t="shared" si="272"/>
        <v>41836.471180555556</v>
      </c>
      <c r="T3484" s="15">
        <f t="shared" si="273"/>
        <v>41850.471180555556</v>
      </c>
      <c r="U3484">
        <f t="shared" si="274"/>
        <v>2014</v>
      </c>
    </row>
    <row r="3485" spans="1:21" ht="48" x14ac:dyDescent="0.2">
      <c r="A3485">
        <v>3582</v>
      </c>
      <c r="B3485" s="3" t="s">
        <v>3581</v>
      </c>
      <c r="C3485" s="3" t="s">
        <v>7692</v>
      </c>
      <c r="D3485" s="6">
        <v>1000</v>
      </c>
      <c r="E3485" s="8">
        <v>2870</v>
      </c>
      <c r="F3485" t="s">
        <v>8218</v>
      </c>
      <c r="G3485" t="s">
        <v>8223</v>
      </c>
      <c r="H3485" t="s">
        <v>8245</v>
      </c>
      <c r="I3485">
        <v>1459822682</v>
      </c>
      <c r="J3485">
        <v>1458613082</v>
      </c>
      <c r="K3485" t="b">
        <v>0</v>
      </c>
      <c r="L3485">
        <v>49</v>
      </c>
      <c r="M3485" t="b">
        <v>1</v>
      </c>
      <c r="N3485" t="s">
        <v>8269</v>
      </c>
      <c r="O3485">
        <f t="shared" si="270"/>
        <v>287</v>
      </c>
      <c r="P3485">
        <f t="shared" si="271"/>
        <v>58.57</v>
      </c>
      <c r="Q3485" s="10" t="s">
        <v>8315</v>
      </c>
      <c r="R3485" t="s">
        <v>8316</v>
      </c>
      <c r="S3485" s="15">
        <f t="shared" si="272"/>
        <v>42451.095856481479</v>
      </c>
      <c r="T3485" s="15">
        <f t="shared" si="273"/>
        <v>42465.095856481479</v>
      </c>
      <c r="U3485">
        <f t="shared" si="274"/>
        <v>2016</v>
      </c>
    </row>
    <row r="3486" spans="1:21" ht="48" x14ac:dyDescent="0.2">
      <c r="A3486">
        <v>3583</v>
      </c>
      <c r="B3486" s="3" t="s">
        <v>3582</v>
      </c>
      <c r="C3486" s="3" t="s">
        <v>7693</v>
      </c>
      <c r="D3486" s="6">
        <v>3000</v>
      </c>
      <c r="E3486" s="8">
        <v>3255</v>
      </c>
      <c r="F3486" t="s">
        <v>8218</v>
      </c>
      <c r="G3486" t="s">
        <v>8223</v>
      </c>
      <c r="H3486" t="s">
        <v>8245</v>
      </c>
      <c r="I3486">
        <v>1460970805</v>
      </c>
      <c r="J3486">
        <v>1455790405</v>
      </c>
      <c r="K3486" t="b">
        <v>0</v>
      </c>
      <c r="L3486">
        <v>24</v>
      </c>
      <c r="M3486" t="b">
        <v>1</v>
      </c>
      <c r="N3486" t="s">
        <v>8269</v>
      </c>
      <c r="O3486">
        <f t="shared" si="270"/>
        <v>109</v>
      </c>
      <c r="P3486">
        <f t="shared" si="271"/>
        <v>135.63</v>
      </c>
      <c r="Q3486" s="10" t="s">
        <v>8315</v>
      </c>
      <c r="R3486" t="s">
        <v>8316</v>
      </c>
      <c r="S3486" s="15">
        <f t="shared" si="272"/>
        <v>42418.425983796296</v>
      </c>
      <c r="T3486" s="15">
        <f t="shared" si="273"/>
        <v>42478.384317129632</v>
      </c>
      <c r="U3486">
        <f t="shared" si="274"/>
        <v>2016</v>
      </c>
    </row>
    <row r="3487" spans="1:21" ht="96" x14ac:dyDescent="0.2">
      <c r="A3487">
        <v>3584</v>
      </c>
      <c r="B3487" s="3" t="s">
        <v>3583</v>
      </c>
      <c r="C3487" s="3" t="s">
        <v>7694</v>
      </c>
      <c r="D3487" s="6">
        <v>3000</v>
      </c>
      <c r="E3487" s="8">
        <v>3465</v>
      </c>
      <c r="F3487" t="s">
        <v>8218</v>
      </c>
      <c r="G3487" t="s">
        <v>8224</v>
      </c>
      <c r="H3487" t="s">
        <v>8246</v>
      </c>
      <c r="I3487">
        <v>1436772944</v>
      </c>
      <c r="J3487">
        <v>1434180944</v>
      </c>
      <c r="K3487" t="b">
        <v>0</v>
      </c>
      <c r="L3487">
        <v>112</v>
      </c>
      <c r="M3487" t="b">
        <v>1</v>
      </c>
      <c r="N3487" t="s">
        <v>8269</v>
      </c>
      <c r="O3487">
        <f t="shared" si="270"/>
        <v>116</v>
      </c>
      <c r="P3487">
        <f t="shared" si="271"/>
        <v>30.94</v>
      </c>
      <c r="Q3487" s="10" t="s">
        <v>8315</v>
      </c>
      <c r="R3487" t="s">
        <v>8316</v>
      </c>
      <c r="S3487" s="15">
        <f t="shared" si="272"/>
        <v>42168.316481481481</v>
      </c>
      <c r="T3487" s="15">
        <f t="shared" si="273"/>
        <v>42198.316481481481</v>
      </c>
      <c r="U3487">
        <f t="shared" si="274"/>
        <v>2015</v>
      </c>
    </row>
    <row r="3488" spans="1:21" ht="48" x14ac:dyDescent="0.2">
      <c r="A3488">
        <v>3585</v>
      </c>
      <c r="B3488" s="3" t="s">
        <v>3584</v>
      </c>
      <c r="C3488" s="3" t="s">
        <v>7695</v>
      </c>
      <c r="D3488" s="6">
        <v>3400</v>
      </c>
      <c r="E3488" s="8">
        <v>4050</v>
      </c>
      <c r="F3488" t="s">
        <v>8218</v>
      </c>
      <c r="G3488" t="s">
        <v>8223</v>
      </c>
      <c r="H3488" t="s">
        <v>8245</v>
      </c>
      <c r="I3488">
        <v>1419181890</v>
      </c>
      <c r="J3488">
        <v>1416589890</v>
      </c>
      <c r="K3488" t="b">
        <v>0</v>
      </c>
      <c r="L3488">
        <v>23</v>
      </c>
      <c r="M3488" t="b">
        <v>1</v>
      </c>
      <c r="N3488" t="s">
        <v>8269</v>
      </c>
      <c r="O3488">
        <f t="shared" si="270"/>
        <v>119</v>
      </c>
      <c r="P3488">
        <f t="shared" si="271"/>
        <v>176.09</v>
      </c>
      <c r="Q3488" s="10" t="s">
        <v>8315</v>
      </c>
      <c r="R3488" t="s">
        <v>8316</v>
      </c>
      <c r="S3488" s="15">
        <f t="shared" si="272"/>
        <v>41964.716319444444</v>
      </c>
      <c r="T3488" s="15">
        <f t="shared" si="273"/>
        <v>41994.716319444444</v>
      </c>
      <c r="U3488">
        <f t="shared" si="274"/>
        <v>2014</v>
      </c>
    </row>
    <row r="3489" spans="1:21" ht="16" x14ac:dyDescent="0.2">
      <c r="A3489">
        <v>3586</v>
      </c>
      <c r="B3489" s="3" t="s">
        <v>3585</v>
      </c>
      <c r="C3489" s="3" t="s">
        <v>7696</v>
      </c>
      <c r="D3489" s="6">
        <v>7500</v>
      </c>
      <c r="E3489" s="8">
        <v>8207</v>
      </c>
      <c r="F3489" t="s">
        <v>8218</v>
      </c>
      <c r="G3489" t="s">
        <v>8223</v>
      </c>
      <c r="H3489" t="s">
        <v>8245</v>
      </c>
      <c r="I3489">
        <v>1474649070</v>
      </c>
      <c r="J3489">
        <v>1469465070</v>
      </c>
      <c r="K3489" t="b">
        <v>0</v>
      </c>
      <c r="L3489">
        <v>54</v>
      </c>
      <c r="M3489" t="b">
        <v>1</v>
      </c>
      <c r="N3489" t="s">
        <v>8269</v>
      </c>
      <c r="O3489">
        <f t="shared" si="270"/>
        <v>109</v>
      </c>
      <c r="P3489">
        <f t="shared" si="271"/>
        <v>151.97999999999999</v>
      </c>
      <c r="Q3489" s="10" t="s">
        <v>8315</v>
      </c>
      <c r="R3489" t="s">
        <v>8316</v>
      </c>
      <c r="S3489" s="15">
        <f t="shared" si="272"/>
        <v>42576.697569444441</v>
      </c>
      <c r="T3489" s="15">
        <f t="shared" si="273"/>
        <v>42636.697569444441</v>
      </c>
      <c r="U3489">
        <f t="shared" si="274"/>
        <v>2016</v>
      </c>
    </row>
    <row r="3490" spans="1:21" ht="48" x14ac:dyDescent="0.2">
      <c r="A3490">
        <v>3587</v>
      </c>
      <c r="B3490" s="3" t="s">
        <v>3586</v>
      </c>
      <c r="C3490" s="3" t="s">
        <v>7697</v>
      </c>
      <c r="D3490" s="6">
        <v>500</v>
      </c>
      <c r="E3490" s="8">
        <v>633</v>
      </c>
      <c r="F3490" t="s">
        <v>8218</v>
      </c>
      <c r="G3490" t="s">
        <v>8224</v>
      </c>
      <c r="H3490" t="s">
        <v>8246</v>
      </c>
      <c r="I3490">
        <v>1467054000</v>
      </c>
      <c r="J3490">
        <v>1463144254</v>
      </c>
      <c r="K3490" t="b">
        <v>0</v>
      </c>
      <c r="L3490">
        <v>28</v>
      </c>
      <c r="M3490" t="b">
        <v>1</v>
      </c>
      <c r="N3490" t="s">
        <v>8269</v>
      </c>
      <c r="O3490">
        <f t="shared" si="270"/>
        <v>127</v>
      </c>
      <c r="P3490">
        <f t="shared" si="271"/>
        <v>22.61</v>
      </c>
      <c r="Q3490" s="10" t="s">
        <v>8315</v>
      </c>
      <c r="R3490" t="s">
        <v>8316</v>
      </c>
      <c r="S3490" s="15">
        <f t="shared" si="272"/>
        <v>42503.539976851855</v>
      </c>
      <c r="T3490" s="15">
        <f t="shared" si="273"/>
        <v>42548.791666666672</v>
      </c>
      <c r="U3490">
        <f t="shared" si="274"/>
        <v>2016</v>
      </c>
    </row>
    <row r="3491" spans="1:21" ht="48" x14ac:dyDescent="0.2">
      <c r="A3491">
        <v>3588</v>
      </c>
      <c r="B3491" s="3" t="s">
        <v>3587</v>
      </c>
      <c r="C3491" s="3" t="s">
        <v>7698</v>
      </c>
      <c r="D3491" s="6">
        <v>200</v>
      </c>
      <c r="E3491" s="8">
        <v>201</v>
      </c>
      <c r="F3491" t="s">
        <v>8218</v>
      </c>
      <c r="G3491" t="s">
        <v>8224</v>
      </c>
      <c r="H3491" t="s">
        <v>8246</v>
      </c>
      <c r="I3491">
        <v>1430348400</v>
      </c>
      <c r="J3491">
        <v>1428436410</v>
      </c>
      <c r="K3491" t="b">
        <v>0</v>
      </c>
      <c r="L3491">
        <v>11</v>
      </c>
      <c r="M3491" t="b">
        <v>1</v>
      </c>
      <c r="N3491" t="s">
        <v>8269</v>
      </c>
      <c r="O3491">
        <f t="shared" si="270"/>
        <v>101</v>
      </c>
      <c r="P3491">
        <f t="shared" si="271"/>
        <v>18.27</v>
      </c>
      <c r="Q3491" s="10" t="s">
        <v>8315</v>
      </c>
      <c r="R3491" t="s">
        <v>8316</v>
      </c>
      <c r="S3491" s="15">
        <f t="shared" si="272"/>
        <v>42101.828819444447</v>
      </c>
      <c r="T3491" s="15">
        <f t="shared" si="273"/>
        <v>42123.958333333328</v>
      </c>
      <c r="U3491">
        <f t="shared" si="274"/>
        <v>2015</v>
      </c>
    </row>
    <row r="3492" spans="1:21" ht="48" x14ac:dyDescent="0.2">
      <c r="A3492">
        <v>3589</v>
      </c>
      <c r="B3492" s="3" t="s">
        <v>3588</v>
      </c>
      <c r="C3492" s="3" t="s">
        <v>7699</v>
      </c>
      <c r="D3492" s="6">
        <v>4000</v>
      </c>
      <c r="E3492" s="8">
        <v>5100</v>
      </c>
      <c r="F3492" t="s">
        <v>8218</v>
      </c>
      <c r="G3492" t="s">
        <v>8223</v>
      </c>
      <c r="H3492" t="s">
        <v>8245</v>
      </c>
      <c r="I3492">
        <v>1432654347</v>
      </c>
      <c r="J3492">
        <v>1430494347</v>
      </c>
      <c r="K3492" t="b">
        <v>0</v>
      </c>
      <c r="L3492">
        <v>62</v>
      </c>
      <c r="M3492" t="b">
        <v>1</v>
      </c>
      <c r="N3492" t="s">
        <v>8269</v>
      </c>
      <c r="O3492">
        <f t="shared" si="270"/>
        <v>128</v>
      </c>
      <c r="P3492">
        <f t="shared" si="271"/>
        <v>82.26</v>
      </c>
      <c r="Q3492" s="10" t="s">
        <v>8315</v>
      </c>
      <c r="R3492" t="s">
        <v>8316</v>
      </c>
      <c r="S3492" s="15">
        <f t="shared" si="272"/>
        <v>42125.647534722222</v>
      </c>
      <c r="T3492" s="15">
        <f t="shared" si="273"/>
        <v>42150.647534722222</v>
      </c>
      <c r="U3492">
        <f t="shared" si="274"/>
        <v>2015</v>
      </c>
    </row>
    <row r="3493" spans="1:21" ht="48" x14ac:dyDescent="0.2">
      <c r="A3493">
        <v>3590</v>
      </c>
      <c r="B3493" s="3" t="s">
        <v>3589</v>
      </c>
      <c r="C3493" s="3" t="s">
        <v>7700</v>
      </c>
      <c r="D3493" s="6">
        <v>5000</v>
      </c>
      <c r="E3493" s="8">
        <v>5003</v>
      </c>
      <c r="F3493" t="s">
        <v>8218</v>
      </c>
      <c r="G3493" t="s">
        <v>8224</v>
      </c>
      <c r="H3493" t="s">
        <v>8246</v>
      </c>
      <c r="I3493">
        <v>1413792034</v>
      </c>
      <c r="J3493">
        <v>1411200034</v>
      </c>
      <c r="K3493" t="b">
        <v>0</v>
      </c>
      <c r="L3493">
        <v>73</v>
      </c>
      <c r="M3493" t="b">
        <v>1</v>
      </c>
      <c r="N3493" t="s">
        <v>8269</v>
      </c>
      <c r="O3493">
        <f t="shared" si="270"/>
        <v>100</v>
      </c>
      <c r="P3493">
        <f t="shared" si="271"/>
        <v>68.53</v>
      </c>
      <c r="Q3493" s="10" t="s">
        <v>8315</v>
      </c>
      <c r="R3493" t="s">
        <v>8316</v>
      </c>
      <c r="S3493" s="15">
        <f t="shared" si="272"/>
        <v>41902.333726851852</v>
      </c>
      <c r="T3493" s="15">
        <f t="shared" si="273"/>
        <v>41932.333726851852</v>
      </c>
      <c r="U3493">
        <f t="shared" si="274"/>
        <v>2014</v>
      </c>
    </row>
    <row r="3494" spans="1:21" ht="48" x14ac:dyDescent="0.2">
      <c r="A3494">
        <v>3591</v>
      </c>
      <c r="B3494" s="3" t="s">
        <v>3590</v>
      </c>
      <c r="C3494" s="3" t="s">
        <v>7701</v>
      </c>
      <c r="D3494" s="6">
        <v>700</v>
      </c>
      <c r="E3494" s="8">
        <v>1225</v>
      </c>
      <c r="F3494" t="s">
        <v>8218</v>
      </c>
      <c r="G3494" t="s">
        <v>8223</v>
      </c>
      <c r="H3494" t="s">
        <v>8245</v>
      </c>
      <c r="I3494">
        <v>1422075540</v>
      </c>
      <c r="J3494">
        <v>1419979544</v>
      </c>
      <c r="K3494" t="b">
        <v>0</v>
      </c>
      <c r="L3494">
        <v>18</v>
      </c>
      <c r="M3494" t="b">
        <v>1</v>
      </c>
      <c r="N3494" t="s">
        <v>8269</v>
      </c>
      <c r="O3494">
        <f t="shared" si="270"/>
        <v>175</v>
      </c>
      <c r="P3494">
        <f t="shared" si="271"/>
        <v>68.06</v>
      </c>
      <c r="Q3494" s="10" t="s">
        <v>8315</v>
      </c>
      <c r="R3494" t="s">
        <v>8316</v>
      </c>
      <c r="S3494" s="15">
        <f t="shared" si="272"/>
        <v>42003.948425925926</v>
      </c>
      <c r="T3494" s="15">
        <f t="shared" si="273"/>
        <v>42028.207638888889</v>
      </c>
      <c r="U3494">
        <f t="shared" si="274"/>
        <v>2014</v>
      </c>
    </row>
    <row r="3495" spans="1:21" ht="48" x14ac:dyDescent="0.2">
      <c r="A3495">
        <v>3592</v>
      </c>
      <c r="B3495" s="3" t="s">
        <v>3591</v>
      </c>
      <c r="C3495" s="3" t="s">
        <v>7702</v>
      </c>
      <c r="D3495" s="6">
        <v>2000</v>
      </c>
      <c r="E3495" s="8">
        <v>2545</v>
      </c>
      <c r="F3495" t="s">
        <v>8218</v>
      </c>
      <c r="G3495" t="s">
        <v>8223</v>
      </c>
      <c r="H3495" t="s">
        <v>8245</v>
      </c>
      <c r="I3495">
        <v>1423630740</v>
      </c>
      <c r="J3495">
        <v>1418673307</v>
      </c>
      <c r="K3495" t="b">
        <v>0</v>
      </c>
      <c r="L3495">
        <v>35</v>
      </c>
      <c r="M3495" t="b">
        <v>1</v>
      </c>
      <c r="N3495" t="s">
        <v>8269</v>
      </c>
      <c r="O3495">
        <f t="shared" si="270"/>
        <v>127</v>
      </c>
      <c r="P3495">
        <f t="shared" si="271"/>
        <v>72.709999999999994</v>
      </c>
      <c r="Q3495" s="10" t="s">
        <v>8315</v>
      </c>
      <c r="R3495" t="s">
        <v>8316</v>
      </c>
      <c r="S3495" s="15">
        <f t="shared" si="272"/>
        <v>41988.829942129625</v>
      </c>
      <c r="T3495" s="15">
        <f t="shared" si="273"/>
        <v>42046.207638888889</v>
      </c>
      <c r="U3495">
        <f t="shared" si="274"/>
        <v>2014</v>
      </c>
    </row>
    <row r="3496" spans="1:21" ht="48" x14ac:dyDescent="0.2">
      <c r="A3496">
        <v>3593</v>
      </c>
      <c r="B3496" s="3" t="s">
        <v>3592</v>
      </c>
      <c r="C3496" s="3" t="s">
        <v>7703</v>
      </c>
      <c r="D3496" s="6">
        <v>3000</v>
      </c>
      <c r="E3496" s="8">
        <v>3319</v>
      </c>
      <c r="F3496" t="s">
        <v>8218</v>
      </c>
      <c r="G3496" t="s">
        <v>8223</v>
      </c>
      <c r="H3496" t="s">
        <v>8245</v>
      </c>
      <c r="I3496">
        <v>1420489560</v>
      </c>
      <c r="J3496">
        <v>1417469639</v>
      </c>
      <c r="K3496" t="b">
        <v>0</v>
      </c>
      <c r="L3496">
        <v>43</v>
      </c>
      <c r="M3496" t="b">
        <v>1</v>
      </c>
      <c r="N3496" t="s">
        <v>8269</v>
      </c>
      <c r="O3496">
        <f t="shared" si="270"/>
        <v>111</v>
      </c>
      <c r="P3496">
        <f t="shared" si="271"/>
        <v>77.19</v>
      </c>
      <c r="Q3496" s="10" t="s">
        <v>8315</v>
      </c>
      <c r="R3496" t="s">
        <v>8316</v>
      </c>
      <c r="S3496" s="15">
        <f t="shared" si="272"/>
        <v>41974.898599537039</v>
      </c>
      <c r="T3496" s="15">
        <f t="shared" si="273"/>
        <v>42009.851388888885</v>
      </c>
      <c r="U3496">
        <f t="shared" si="274"/>
        <v>2014</v>
      </c>
    </row>
    <row r="3497" spans="1:21" ht="48" x14ac:dyDescent="0.2">
      <c r="A3497">
        <v>3594</v>
      </c>
      <c r="B3497" s="3" t="s">
        <v>3593</v>
      </c>
      <c r="C3497" s="3" t="s">
        <v>7704</v>
      </c>
      <c r="D3497" s="6">
        <v>1600</v>
      </c>
      <c r="E3497" s="8">
        <v>2015</v>
      </c>
      <c r="F3497" t="s">
        <v>8218</v>
      </c>
      <c r="G3497" t="s">
        <v>8223</v>
      </c>
      <c r="H3497" t="s">
        <v>8245</v>
      </c>
      <c r="I3497">
        <v>1472952982</v>
      </c>
      <c r="J3497">
        <v>1470792982</v>
      </c>
      <c r="K3497" t="b">
        <v>0</v>
      </c>
      <c r="L3497">
        <v>36</v>
      </c>
      <c r="M3497" t="b">
        <v>1</v>
      </c>
      <c r="N3497" t="s">
        <v>8269</v>
      </c>
      <c r="O3497">
        <f t="shared" si="270"/>
        <v>126</v>
      </c>
      <c r="P3497">
        <f t="shared" si="271"/>
        <v>55.97</v>
      </c>
      <c r="Q3497" s="10" t="s">
        <v>8315</v>
      </c>
      <c r="R3497" t="s">
        <v>8316</v>
      </c>
      <c r="S3497" s="15">
        <f t="shared" si="272"/>
        <v>42592.066921296297</v>
      </c>
      <c r="T3497" s="15">
        <f t="shared" si="273"/>
        <v>42617.066921296297</v>
      </c>
      <c r="U3497">
        <f t="shared" si="274"/>
        <v>2016</v>
      </c>
    </row>
    <row r="3498" spans="1:21" ht="32" x14ac:dyDescent="0.2">
      <c r="A3498">
        <v>3595</v>
      </c>
      <c r="B3498" s="3" t="s">
        <v>3594</v>
      </c>
      <c r="C3498" s="3" t="s">
        <v>7705</v>
      </c>
      <c r="D3498" s="6">
        <v>2600</v>
      </c>
      <c r="E3498" s="8">
        <v>3081</v>
      </c>
      <c r="F3498" t="s">
        <v>8218</v>
      </c>
      <c r="G3498" t="s">
        <v>8223</v>
      </c>
      <c r="H3498" t="s">
        <v>8245</v>
      </c>
      <c r="I3498">
        <v>1426229940</v>
      </c>
      <c r="J3498">
        <v>1423959123</v>
      </c>
      <c r="K3498" t="b">
        <v>0</v>
      </c>
      <c r="L3498">
        <v>62</v>
      </c>
      <c r="M3498" t="b">
        <v>1</v>
      </c>
      <c r="N3498" t="s">
        <v>8269</v>
      </c>
      <c r="O3498">
        <f t="shared" si="270"/>
        <v>119</v>
      </c>
      <c r="P3498">
        <f t="shared" si="271"/>
        <v>49.69</v>
      </c>
      <c r="Q3498" s="10" t="s">
        <v>8315</v>
      </c>
      <c r="R3498" t="s">
        <v>8316</v>
      </c>
      <c r="S3498" s="15">
        <f t="shared" si="272"/>
        <v>42050.008368055554</v>
      </c>
      <c r="T3498" s="15">
        <f t="shared" si="273"/>
        <v>42076.290972222225</v>
      </c>
      <c r="U3498">
        <f t="shared" si="274"/>
        <v>2015</v>
      </c>
    </row>
    <row r="3499" spans="1:21" ht="48" x14ac:dyDescent="0.2">
      <c r="A3499">
        <v>3596</v>
      </c>
      <c r="B3499" s="3" t="s">
        <v>3595</v>
      </c>
      <c r="C3499" s="3" t="s">
        <v>7706</v>
      </c>
      <c r="D3499" s="6">
        <v>1100</v>
      </c>
      <c r="E3499" s="8">
        <v>1185</v>
      </c>
      <c r="F3499" t="s">
        <v>8218</v>
      </c>
      <c r="G3499" t="s">
        <v>8228</v>
      </c>
      <c r="H3499" t="s">
        <v>8250</v>
      </c>
      <c r="I3499">
        <v>1409072982</v>
      </c>
      <c r="J3499">
        <v>1407258582</v>
      </c>
      <c r="K3499" t="b">
        <v>0</v>
      </c>
      <c r="L3499">
        <v>15</v>
      </c>
      <c r="M3499" t="b">
        <v>1</v>
      </c>
      <c r="N3499" t="s">
        <v>8269</v>
      </c>
      <c r="O3499">
        <f t="shared" si="270"/>
        <v>108</v>
      </c>
      <c r="P3499">
        <f t="shared" si="271"/>
        <v>79</v>
      </c>
      <c r="Q3499" s="10" t="s">
        <v>8315</v>
      </c>
      <c r="R3499" t="s">
        <v>8316</v>
      </c>
      <c r="S3499" s="15">
        <f t="shared" si="272"/>
        <v>41856.715069444443</v>
      </c>
      <c r="T3499" s="15">
        <f t="shared" si="273"/>
        <v>41877.715069444443</v>
      </c>
      <c r="U3499">
        <f t="shared" si="274"/>
        <v>2014</v>
      </c>
    </row>
    <row r="3500" spans="1:21" ht="32" x14ac:dyDescent="0.2">
      <c r="A3500">
        <v>3597</v>
      </c>
      <c r="B3500" s="3" t="s">
        <v>3596</v>
      </c>
      <c r="C3500" s="3" t="s">
        <v>7707</v>
      </c>
      <c r="D3500" s="6">
        <v>2500</v>
      </c>
      <c r="E3500" s="8">
        <v>2565</v>
      </c>
      <c r="F3500" t="s">
        <v>8218</v>
      </c>
      <c r="G3500" t="s">
        <v>8223</v>
      </c>
      <c r="H3500" t="s">
        <v>8245</v>
      </c>
      <c r="I3500">
        <v>1456984740</v>
      </c>
      <c r="J3500">
        <v>1455717790</v>
      </c>
      <c r="K3500" t="b">
        <v>0</v>
      </c>
      <c r="L3500">
        <v>33</v>
      </c>
      <c r="M3500" t="b">
        <v>1</v>
      </c>
      <c r="N3500" t="s">
        <v>8269</v>
      </c>
      <c r="O3500">
        <f t="shared" si="270"/>
        <v>103</v>
      </c>
      <c r="P3500">
        <f t="shared" si="271"/>
        <v>77.73</v>
      </c>
      <c r="Q3500" s="10" t="s">
        <v>8315</v>
      </c>
      <c r="R3500" t="s">
        <v>8316</v>
      </c>
      <c r="S3500" s="15">
        <f t="shared" si="272"/>
        <v>42417.585532407407</v>
      </c>
      <c r="T3500" s="15">
        <f t="shared" si="273"/>
        <v>42432.249305555553</v>
      </c>
      <c r="U3500">
        <f t="shared" si="274"/>
        <v>2016</v>
      </c>
    </row>
    <row r="3501" spans="1:21" ht="48" x14ac:dyDescent="0.2">
      <c r="A3501">
        <v>3598</v>
      </c>
      <c r="B3501" s="3" t="s">
        <v>3597</v>
      </c>
      <c r="C3501" s="3" t="s">
        <v>7708</v>
      </c>
      <c r="D3501" s="6">
        <v>1000</v>
      </c>
      <c r="E3501" s="8">
        <v>1101</v>
      </c>
      <c r="F3501" t="s">
        <v>8218</v>
      </c>
      <c r="G3501" t="s">
        <v>8223</v>
      </c>
      <c r="H3501" t="s">
        <v>8245</v>
      </c>
      <c r="I3501">
        <v>1409720340</v>
      </c>
      <c r="J3501">
        <v>1408129822</v>
      </c>
      <c r="K3501" t="b">
        <v>0</v>
      </c>
      <c r="L3501">
        <v>27</v>
      </c>
      <c r="M3501" t="b">
        <v>1</v>
      </c>
      <c r="N3501" t="s">
        <v>8269</v>
      </c>
      <c r="O3501">
        <f t="shared" si="270"/>
        <v>110</v>
      </c>
      <c r="P3501">
        <f t="shared" si="271"/>
        <v>40.78</v>
      </c>
      <c r="Q3501" s="10" t="s">
        <v>8315</v>
      </c>
      <c r="R3501" t="s">
        <v>8316</v>
      </c>
      <c r="S3501" s="15">
        <f t="shared" si="272"/>
        <v>41866.79886574074</v>
      </c>
      <c r="T3501" s="15">
        <f t="shared" si="273"/>
        <v>41885.207638888889</v>
      </c>
      <c r="U3501">
        <f t="shared" si="274"/>
        <v>2014</v>
      </c>
    </row>
    <row r="3502" spans="1:21" ht="48" x14ac:dyDescent="0.2">
      <c r="A3502">
        <v>3599</v>
      </c>
      <c r="B3502" s="3" t="s">
        <v>3598</v>
      </c>
      <c r="C3502" s="3" t="s">
        <v>7709</v>
      </c>
      <c r="D3502" s="6">
        <v>500</v>
      </c>
      <c r="E3502" s="8">
        <v>1010</v>
      </c>
      <c r="F3502" t="s">
        <v>8218</v>
      </c>
      <c r="G3502" t="s">
        <v>8223</v>
      </c>
      <c r="H3502" t="s">
        <v>8245</v>
      </c>
      <c r="I3502">
        <v>1440892800</v>
      </c>
      <c r="J3502">
        <v>1438715077</v>
      </c>
      <c r="K3502" t="b">
        <v>0</v>
      </c>
      <c r="L3502">
        <v>17</v>
      </c>
      <c r="M3502" t="b">
        <v>1</v>
      </c>
      <c r="N3502" t="s">
        <v>8269</v>
      </c>
      <c r="O3502">
        <f t="shared" si="270"/>
        <v>202</v>
      </c>
      <c r="P3502">
        <f t="shared" si="271"/>
        <v>59.41</v>
      </c>
      <c r="Q3502" s="10" t="s">
        <v>8315</v>
      </c>
      <c r="R3502" t="s">
        <v>8316</v>
      </c>
      <c r="S3502" s="15">
        <f t="shared" si="272"/>
        <v>42220.79487268519</v>
      </c>
      <c r="T3502" s="15">
        <f t="shared" si="273"/>
        <v>42246</v>
      </c>
      <c r="U3502">
        <f t="shared" si="274"/>
        <v>2015</v>
      </c>
    </row>
    <row r="3503" spans="1:21" ht="32" x14ac:dyDescent="0.2">
      <c r="A3503">
        <v>3600</v>
      </c>
      <c r="B3503" s="3" t="s">
        <v>3599</v>
      </c>
      <c r="C3503" s="3" t="s">
        <v>7710</v>
      </c>
      <c r="D3503" s="6">
        <v>10</v>
      </c>
      <c r="E3503" s="8">
        <v>13</v>
      </c>
      <c r="F3503" t="s">
        <v>8218</v>
      </c>
      <c r="G3503" t="s">
        <v>8223</v>
      </c>
      <c r="H3503" t="s">
        <v>8245</v>
      </c>
      <c r="I3503">
        <v>1476390164</v>
      </c>
      <c r="J3503">
        <v>1473970964</v>
      </c>
      <c r="K3503" t="b">
        <v>0</v>
      </c>
      <c r="L3503">
        <v>4</v>
      </c>
      <c r="M3503" t="b">
        <v>1</v>
      </c>
      <c r="N3503" t="s">
        <v>8269</v>
      </c>
      <c r="O3503">
        <f t="shared" si="270"/>
        <v>130</v>
      </c>
      <c r="P3503">
        <f t="shared" si="271"/>
        <v>3.25</v>
      </c>
      <c r="Q3503" s="10" t="s">
        <v>8315</v>
      </c>
      <c r="R3503" t="s">
        <v>8316</v>
      </c>
      <c r="S3503" s="15">
        <f t="shared" si="272"/>
        <v>42628.849120370374</v>
      </c>
      <c r="T3503" s="15">
        <f t="shared" si="273"/>
        <v>42656.849120370374</v>
      </c>
      <c r="U3503">
        <f t="shared" si="274"/>
        <v>2016</v>
      </c>
    </row>
    <row r="3504" spans="1:21" ht="48" x14ac:dyDescent="0.2">
      <c r="A3504">
        <v>3601</v>
      </c>
      <c r="B3504" s="3" t="s">
        <v>3600</v>
      </c>
      <c r="C3504" s="3" t="s">
        <v>7711</v>
      </c>
      <c r="D3504" s="6">
        <v>2000</v>
      </c>
      <c r="E3504" s="8">
        <v>2087</v>
      </c>
      <c r="F3504" t="s">
        <v>8218</v>
      </c>
      <c r="G3504" t="s">
        <v>8224</v>
      </c>
      <c r="H3504" t="s">
        <v>8246</v>
      </c>
      <c r="I3504">
        <v>1421452682</v>
      </c>
      <c r="J3504">
        <v>1418860682</v>
      </c>
      <c r="K3504" t="b">
        <v>0</v>
      </c>
      <c r="L3504">
        <v>53</v>
      </c>
      <c r="M3504" t="b">
        <v>1</v>
      </c>
      <c r="N3504" t="s">
        <v>8269</v>
      </c>
      <c r="O3504">
        <f t="shared" si="270"/>
        <v>104</v>
      </c>
      <c r="P3504">
        <f t="shared" si="271"/>
        <v>39.380000000000003</v>
      </c>
      <c r="Q3504" s="10" t="s">
        <v>8315</v>
      </c>
      <c r="R3504" t="s">
        <v>8316</v>
      </c>
      <c r="S3504" s="15">
        <f t="shared" si="272"/>
        <v>41990.99863425926</v>
      </c>
      <c r="T3504" s="15">
        <f t="shared" si="273"/>
        <v>42020.99863425926</v>
      </c>
      <c r="U3504">
        <f t="shared" si="274"/>
        <v>2014</v>
      </c>
    </row>
    <row r="3505" spans="1:21" ht="48" x14ac:dyDescent="0.2">
      <c r="A3505">
        <v>3602</v>
      </c>
      <c r="B3505" s="3" t="s">
        <v>3601</v>
      </c>
      <c r="C3505" s="3" t="s">
        <v>7712</v>
      </c>
      <c r="D3505" s="6">
        <v>4000</v>
      </c>
      <c r="E3505" s="8">
        <v>4002</v>
      </c>
      <c r="F3505" t="s">
        <v>8218</v>
      </c>
      <c r="G3505" t="s">
        <v>8223</v>
      </c>
      <c r="H3505" t="s">
        <v>8245</v>
      </c>
      <c r="I3505">
        <v>1463520479</v>
      </c>
      <c r="J3505">
        <v>1458336479</v>
      </c>
      <c r="K3505" t="b">
        <v>0</v>
      </c>
      <c r="L3505">
        <v>49</v>
      </c>
      <c r="M3505" t="b">
        <v>1</v>
      </c>
      <c r="N3505" t="s">
        <v>8269</v>
      </c>
      <c r="O3505">
        <f t="shared" si="270"/>
        <v>100</v>
      </c>
      <c r="P3505">
        <f t="shared" si="271"/>
        <v>81.67</v>
      </c>
      <c r="Q3505" s="10" t="s">
        <v>8315</v>
      </c>
      <c r="R3505" t="s">
        <v>8316</v>
      </c>
      <c r="S3505" s="15">
        <f t="shared" si="272"/>
        <v>42447.894432870366</v>
      </c>
      <c r="T3505" s="15">
        <f t="shared" si="273"/>
        <v>42507.894432870366</v>
      </c>
      <c r="U3505">
        <f t="shared" si="274"/>
        <v>2016</v>
      </c>
    </row>
    <row r="3506" spans="1:21" ht="48" x14ac:dyDescent="0.2">
      <c r="A3506">
        <v>3603</v>
      </c>
      <c r="B3506" s="3" t="s">
        <v>3602</v>
      </c>
      <c r="C3506" s="3" t="s">
        <v>7713</v>
      </c>
      <c r="D3506" s="6">
        <v>1500</v>
      </c>
      <c r="E3506" s="8">
        <v>2560</v>
      </c>
      <c r="F3506" t="s">
        <v>8218</v>
      </c>
      <c r="G3506" t="s">
        <v>8223</v>
      </c>
      <c r="H3506" t="s">
        <v>8245</v>
      </c>
      <c r="I3506">
        <v>1446759880</v>
      </c>
      <c r="J3506">
        <v>1444164280</v>
      </c>
      <c r="K3506" t="b">
        <v>0</v>
      </c>
      <c r="L3506">
        <v>57</v>
      </c>
      <c r="M3506" t="b">
        <v>1</v>
      </c>
      <c r="N3506" t="s">
        <v>8269</v>
      </c>
      <c r="O3506">
        <f t="shared" si="270"/>
        <v>171</v>
      </c>
      <c r="P3506">
        <f t="shared" si="271"/>
        <v>44.91</v>
      </c>
      <c r="Q3506" s="10" t="s">
        <v>8315</v>
      </c>
      <c r="R3506" t="s">
        <v>8316</v>
      </c>
      <c r="S3506" s="15">
        <f t="shared" si="272"/>
        <v>42283.864351851851</v>
      </c>
      <c r="T3506" s="15">
        <f t="shared" si="273"/>
        <v>42313.906018518523</v>
      </c>
      <c r="U3506">
        <f t="shared" si="274"/>
        <v>2015</v>
      </c>
    </row>
    <row r="3507" spans="1:21" ht="48" x14ac:dyDescent="0.2">
      <c r="A3507">
        <v>3604</v>
      </c>
      <c r="B3507" s="3" t="s">
        <v>3603</v>
      </c>
      <c r="C3507" s="3" t="s">
        <v>7714</v>
      </c>
      <c r="D3507" s="6">
        <v>3000</v>
      </c>
      <c r="E3507" s="8">
        <v>3385</v>
      </c>
      <c r="F3507" t="s">
        <v>8218</v>
      </c>
      <c r="G3507" t="s">
        <v>8223</v>
      </c>
      <c r="H3507" t="s">
        <v>8245</v>
      </c>
      <c r="I3507">
        <v>1461913140</v>
      </c>
      <c r="J3507">
        <v>1461370956</v>
      </c>
      <c r="K3507" t="b">
        <v>0</v>
      </c>
      <c r="L3507">
        <v>69</v>
      </c>
      <c r="M3507" t="b">
        <v>1</v>
      </c>
      <c r="N3507" t="s">
        <v>8269</v>
      </c>
      <c r="O3507">
        <f t="shared" si="270"/>
        <v>113</v>
      </c>
      <c r="P3507">
        <f t="shared" si="271"/>
        <v>49.06</v>
      </c>
      <c r="Q3507" s="10" t="s">
        <v>8315</v>
      </c>
      <c r="R3507" t="s">
        <v>8316</v>
      </c>
      <c r="S3507" s="15">
        <f t="shared" si="272"/>
        <v>42483.015694444446</v>
      </c>
      <c r="T3507" s="15">
        <f t="shared" si="273"/>
        <v>42489.290972222225</v>
      </c>
      <c r="U3507">
        <f t="shared" si="274"/>
        <v>2016</v>
      </c>
    </row>
    <row r="3508" spans="1:21" ht="48" x14ac:dyDescent="0.2">
      <c r="A3508">
        <v>3605</v>
      </c>
      <c r="B3508" s="3" t="s">
        <v>3604</v>
      </c>
      <c r="C3508" s="3" t="s">
        <v>7715</v>
      </c>
      <c r="D3508" s="6">
        <v>250</v>
      </c>
      <c r="E3508" s="8">
        <v>460</v>
      </c>
      <c r="F3508" t="s">
        <v>8218</v>
      </c>
      <c r="G3508" t="s">
        <v>8224</v>
      </c>
      <c r="H3508" t="s">
        <v>8246</v>
      </c>
      <c r="I3508">
        <v>1455390126</v>
      </c>
      <c r="J3508">
        <v>1452798126</v>
      </c>
      <c r="K3508" t="b">
        <v>0</v>
      </c>
      <c r="L3508">
        <v>15</v>
      </c>
      <c r="M3508" t="b">
        <v>1</v>
      </c>
      <c r="N3508" t="s">
        <v>8269</v>
      </c>
      <c r="O3508">
        <f t="shared" si="270"/>
        <v>184</v>
      </c>
      <c r="P3508">
        <f t="shared" si="271"/>
        <v>30.67</v>
      </c>
      <c r="Q3508" s="10" t="s">
        <v>8315</v>
      </c>
      <c r="R3508" t="s">
        <v>8316</v>
      </c>
      <c r="S3508" s="15">
        <f t="shared" si="272"/>
        <v>42383.793124999997</v>
      </c>
      <c r="T3508" s="15">
        <f t="shared" si="273"/>
        <v>42413.793124999997</v>
      </c>
      <c r="U3508">
        <f t="shared" si="274"/>
        <v>2016</v>
      </c>
    </row>
    <row r="3509" spans="1:21" ht="48" x14ac:dyDescent="0.2">
      <c r="A3509">
        <v>3606</v>
      </c>
      <c r="B3509" s="3" t="s">
        <v>3605</v>
      </c>
      <c r="C3509" s="3" t="s">
        <v>7716</v>
      </c>
      <c r="D3509" s="6">
        <v>3000</v>
      </c>
      <c r="E3509" s="8">
        <v>3908</v>
      </c>
      <c r="F3509" t="s">
        <v>8218</v>
      </c>
      <c r="G3509" t="s">
        <v>8224</v>
      </c>
      <c r="H3509" t="s">
        <v>8246</v>
      </c>
      <c r="I3509">
        <v>1471185057</v>
      </c>
      <c r="J3509">
        <v>1468593057</v>
      </c>
      <c r="K3509" t="b">
        <v>0</v>
      </c>
      <c r="L3509">
        <v>64</v>
      </c>
      <c r="M3509" t="b">
        <v>1</v>
      </c>
      <c r="N3509" t="s">
        <v>8269</v>
      </c>
      <c r="O3509">
        <f t="shared" si="270"/>
        <v>130</v>
      </c>
      <c r="P3509">
        <f t="shared" si="271"/>
        <v>61.06</v>
      </c>
      <c r="Q3509" s="10" t="s">
        <v>8315</v>
      </c>
      <c r="R3509" t="s">
        <v>8316</v>
      </c>
      <c r="S3509" s="15">
        <f t="shared" si="272"/>
        <v>42566.604826388888</v>
      </c>
      <c r="T3509" s="15">
        <f t="shared" si="273"/>
        <v>42596.604826388888</v>
      </c>
      <c r="U3509">
        <f t="shared" si="274"/>
        <v>2016</v>
      </c>
    </row>
    <row r="3510" spans="1:21" ht="32" x14ac:dyDescent="0.2">
      <c r="A3510">
        <v>3607</v>
      </c>
      <c r="B3510" s="3" t="s">
        <v>3606</v>
      </c>
      <c r="C3510" s="3" t="s">
        <v>7717</v>
      </c>
      <c r="D3510" s="6">
        <v>550</v>
      </c>
      <c r="E3510" s="8">
        <v>580</v>
      </c>
      <c r="F3510" t="s">
        <v>8218</v>
      </c>
      <c r="G3510" t="s">
        <v>8224</v>
      </c>
      <c r="H3510" t="s">
        <v>8246</v>
      </c>
      <c r="I3510">
        <v>1450137600</v>
      </c>
      <c r="J3510">
        <v>1448924882</v>
      </c>
      <c r="K3510" t="b">
        <v>0</v>
      </c>
      <c r="L3510">
        <v>20</v>
      </c>
      <c r="M3510" t="b">
        <v>1</v>
      </c>
      <c r="N3510" t="s">
        <v>8269</v>
      </c>
      <c r="O3510">
        <f t="shared" si="270"/>
        <v>105</v>
      </c>
      <c r="P3510">
        <f t="shared" si="271"/>
        <v>29</v>
      </c>
      <c r="Q3510" s="10" t="s">
        <v>8315</v>
      </c>
      <c r="R3510" t="s">
        <v>8316</v>
      </c>
      <c r="S3510" s="15">
        <f t="shared" si="272"/>
        <v>42338.963912037041</v>
      </c>
      <c r="T3510" s="15">
        <f t="shared" si="273"/>
        <v>42353</v>
      </c>
      <c r="U3510">
        <f t="shared" si="274"/>
        <v>2015</v>
      </c>
    </row>
    <row r="3511" spans="1:21" ht="48" x14ac:dyDescent="0.2">
      <c r="A3511">
        <v>3608</v>
      </c>
      <c r="B3511" s="3" t="s">
        <v>3607</v>
      </c>
      <c r="C3511" s="3" t="s">
        <v>7718</v>
      </c>
      <c r="D3511" s="6">
        <v>800</v>
      </c>
      <c r="E3511" s="8">
        <v>800</v>
      </c>
      <c r="F3511" t="s">
        <v>8218</v>
      </c>
      <c r="G3511" t="s">
        <v>8224</v>
      </c>
      <c r="H3511" t="s">
        <v>8246</v>
      </c>
      <c r="I3511">
        <v>1466172000</v>
      </c>
      <c r="J3511">
        <v>1463418090</v>
      </c>
      <c r="K3511" t="b">
        <v>0</v>
      </c>
      <c r="L3511">
        <v>27</v>
      </c>
      <c r="M3511" t="b">
        <v>1</v>
      </c>
      <c r="N3511" t="s">
        <v>8269</v>
      </c>
      <c r="O3511">
        <f t="shared" si="270"/>
        <v>100</v>
      </c>
      <c r="P3511">
        <f t="shared" si="271"/>
        <v>29.63</v>
      </c>
      <c r="Q3511" s="10" t="s">
        <v>8315</v>
      </c>
      <c r="R3511" t="s">
        <v>8316</v>
      </c>
      <c r="S3511" s="15">
        <f t="shared" si="272"/>
        <v>42506.709375000006</v>
      </c>
      <c r="T3511" s="15">
        <f t="shared" si="273"/>
        <v>42538.583333333328</v>
      </c>
      <c r="U3511">
        <f t="shared" si="274"/>
        <v>2016</v>
      </c>
    </row>
    <row r="3512" spans="1:21" ht="48" x14ac:dyDescent="0.2">
      <c r="A3512">
        <v>3609</v>
      </c>
      <c r="B3512" s="3" t="s">
        <v>3608</v>
      </c>
      <c r="C3512" s="3" t="s">
        <v>7719</v>
      </c>
      <c r="D3512" s="6">
        <v>1960</v>
      </c>
      <c r="E3512" s="8">
        <v>3005</v>
      </c>
      <c r="F3512" t="s">
        <v>8218</v>
      </c>
      <c r="G3512" t="s">
        <v>8224</v>
      </c>
      <c r="H3512" t="s">
        <v>8246</v>
      </c>
      <c r="I3512">
        <v>1459378085</v>
      </c>
      <c r="J3512">
        <v>1456789685</v>
      </c>
      <c r="K3512" t="b">
        <v>0</v>
      </c>
      <c r="L3512">
        <v>21</v>
      </c>
      <c r="M3512" t="b">
        <v>1</v>
      </c>
      <c r="N3512" t="s">
        <v>8269</v>
      </c>
      <c r="O3512">
        <f t="shared" si="270"/>
        <v>153</v>
      </c>
      <c r="P3512">
        <f t="shared" si="271"/>
        <v>143.1</v>
      </c>
      <c r="Q3512" s="10" t="s">
        <v>8315</v>
      </c>
      <c r="R3512" t="s">
        <v>8316</v>
      </c>
      <c r="S3512" s="15">
        <f t="shared" si="272"/>
        <v>42429.991724537031</v>
      </c>
      <c r="T3512" s="15">
        <f t="shared" si="273"/>
        <v>42459.950057870374</v>
      </c>
      <c r="U3512">
        <f t="shared" si="274"/>
        <v>2016</v>
      </c>
    </row>
    <row r="3513" spans="1:21" ht="48" x14ac:dyDescent="0.2">
      <c r="A3513">
        <v>3610</v>
      </c>
      <c r="B3513" s="3" t="s">
        <v>3609</v>
      </c>
      <c r="C3513" s="3" t="s">
        <v>7720</v>
      </c>
      <c r="D3513" s="6">
        <v>1000</v>
      </c>
      <c r="E3513" s="8">
        <v>1623</v>
      </c>
      <c r="F3513" t="s">
        <v>8218</v>
      </c>
      <c r="G3513" t="s">
        <v>8224</v>
      </c>
      <c r="H3513" t="s">
        <v>8246</v>
      </c>
      <c r="I3513">
        <v>1439806936</v>
      </c>
      <c r="J3513">
        <v>1437214936</v>
      </c>
      <c r="K3513" t="b">
        <v>0</v>
      </c>
      <c r="L3513">
        <v>31</v>
      </c>
      <c r="M3513" t="b">
        <v>1</v>
      </c>
      <c r="N3513" t="s">
        <v>8269</v>
      </c>
      <c r="O3513">
        <f t="shared" si="270"/>
        <v>162</v>
      </c>
      <c r="P3513">
        <f t="shared" si="271"/>
        <v>52.35</v>
      </c>
      <c r="Q3513" s="10" t="s">
        <v>8315</v>
      </c>
      <c r="R3513" t="s">
        <v>8316</v>
      </c>
      <c r="S3513" s="15">
        <f t="shared" si="272"/>
        <v>42203.432129629626</v>
      </c>
      <c r="T3513" s="15">
        <f t="shared" si="273"/>
        <v>42233.432129629626</v>
      </c>
      <c r="U3513">
        <f t="shared" si="274"/>
        <v>2015</v>
      </c>
    </row>
    <row r="3514" spans="1:21" ht="48" x14ac:dyDescent="0.2">
      <c r="A3514">
        <v>3611</v>
      </c>
      <c r="B3514" s="3" t="s">
        <v>3610</v>
      </c>
      <c r="C3514" s="3" t="s">
        <v>7721</v>
      </c>
      <c r="D3514" s="6">
        <v>2500</v>
      </c>
      <c r="E3514" s="8">
        <v>3400</v>
      </c>
      <c r="F3514" t="s">
        <v>8218</v>
      </c>
      <c r="G3514" t="s">
        <v>8224</v>
      </c>
      <c r="H3514" t="s">
        <v>8246</v>
      </c>
      <c r="I3514">
        <v>1428483201</v>
      </c>
      <c r="J3514">
        <v>1425891201</v>
      </c>
      <c r="K3514" t="b">
        <v>0</v>
      </c>
      <c r="L3514">
        <v>51</v>
      </c>
      <c r="M3514" t="b">
        <v>1</v>
      </c>
      <c r="N3514" t="s">
        <v>8269</v>
      </c>
      <c r="O3514">
        <f t="shared" si="270"/>
        <v>136</v>
      </c>
      <c r="P3514">
        <f t="shared" si="271"/>
        <v>66.67</v>
      </c>
      <c r="Q3514" s="10" t="s">
        <v>8315</v>
      </c>
      <c r="R3514" t="s">
        <v>8316</v>
      </c>
      <c r="S3514" s="15">
        <f t="shared" si="272"/>
        <v>42072.370381944449</v>
      </c>
      <c r="T3514" s="15">
        <f t="shared" si="273"/>
        <v>42102.370381944449</v>
      </c>
      <c r="U3514">
        <f t="shared" si="274"/>
        <v>2015</v>
      </c>
    </row>
    <row r="3515" spans="1:21" ht="48" x14ac:dyDescent="0.2">
      <c r="A3515">
        <v>3612</v>
      </c>
      <c r="B3515" s="3" t="s">
        <v>3611</v>
      </c>
      <c r="C3515" s="3" t="s">
        <v>7722</v>
      </c>
      <c r="D3515" s="6">
        <v>5000</v>
      </c>
      <c r="E3515" s="8">
        <v>7220</v>
      </c>
      <c r="F3515" t="s">
        <v>8218</v>
      </c>
      <c r="G3515" t="s">
        <v>8228</v>
      </c>
      <c r="H3515" t="s">
        <v>8250</v>
      </c>
      <c r="I3515">
        <v>1402334811</v>
      </c>
      <c r="J3515">
        <v>1401470811</v>
      </c>
      <c r="K3515" t="b">
        <v>0</v>
      </c>
      <c r="L3515">
        <v>57</v>
      </c>
      <c r="M3515" t="b">
        <v>1</v>
      </c>
      <c r="N3515" t="s">
        <v>8269</v>
      </c>
      <c r="O3515">
        <f t="shared" si="270"/>
        <v>144</v>
      </c>
      <c r="P3515">
        <f t="shared" si="271"/>
        <v>126.67</v>
      </c>
      <c r="Q3515" s="10" t="s">
        <v>8315</v>
      </c>
      <c r="R3515" t="s">
        <v>8316</v>
      </c>
      <c r="S3515" s="15">
        <f t="shared" si="272"/>
        <v>41789.726979166669</v>
      </c>
      <c r="T3515" s="15">
        <f t="shared" si="273"/>
        <v>41799.726979166669</v>
      </c>
      <c r="U3515">
        <f t="shared" si="274"/>
        <v>2014</v>
      </c>
    </row>
    <row r="3516" spans="1:21" ht="32" x14ac:dyDescent="0.2">
      <c r="A3516">
        <v>3613</v>
      </c>
      <c r="B3516" s="3" t="s">
        <v>3612</v>
      </c>
      <c r="C3516" s="3" t="s">
        <v>7723</v>
      </c>
      <c r="D3516" s="6">
        <v>1250</v>
      </c>
      <c r="E3516" s="8">
        <v>1250</v>
      </c>
      <c r="F3516" t="s">
        <v>8218</v>
      </c>
      <c r="G3516" t="s">
        <v>8223</v>
      </c>
      <c r="H3516" t="s">
        <v>8245</v>
      </c>
      <c r="I3516">
        <v>1403964574</v>
      </c>
      <c r="J3516">
        <v>1401372574</v>
      </c>
      <c r="K3516" t="b">
        <v>0</v>
      </c>
      <c r="L3516">
        <v>20</v>
      </c>
      <c r="M3516" t="b">
        <v>1</v>
      </c>
      <c r="N3516" t="s">
        <v>8269</v>
      </c>
      <c r="O3516">
        <f t="shared" si="270"/>
        <v>100</v>
      </c>
      <c r="P3516">
        <f t="shared" si="271"/>
        <v>62.5</v>
      </c>
      <c r="Q3516" s="10" t="s">
        <v>8315</v>
      </c>
      <c r="R3516" t="s">
        <v>8316</v>
      </c>
      <c r="S3516" s="15">
        <f t="shared" si="272"/>
        <v>41788.58997685185</v>
      </c>
      <c r="T3516" s="15">
        <f t="shared" si="273"/>
        <v>41818.58997685185</v>
      </c>
      <c r="U3516">
        <f t="shared" si="274"/>
        <v>2014</v>
      </c>
    </row>
    <row r="3517" spans="1:21" ht="48" x14ac:dyDescent="0.2">
      <c r="A3517">
        <v>3614</v>
      </c>
      <c r="B3517" s="3" t="s">
        <v>3439</v>
      </c>
      <c r="C3517" s="3" t="s">
        <v>7724</v>
      </c>
      <c r="D3517" s="6">
        <v>2500</v>
      </c>
      <c r="E3517" s="8">
        <v>2520</v>
      </c>
      <c r="F3517" t="s">
        <v>8218</v>
      </c>
      <c r="G3517" t="s">
        <v>8223</v>
      </c>
      <c r="H3517" t="s">
        <v>8245</v>
      </c>
      <c r="I3517">
        <v>1434675616</v>
      </c>
      <c r="J3517">
        <v>1432083616</v>
      </c>
      <c r="K3517" t="b">
        <v>0</v>
      </c>
      <c r="L3517">
        <v>71</v>
      </c>
      <c r="M3517" t="b">
        <v>1</v>
      </c>
      <c r="N3517" t="s">
        <v>8269</v>
      </c>
      <c r="O3517">
        <f t="shared" si="270"/>
        <v>101</v>
      </c>
      <c r="P3517">
        <f t="shared" si="271"/>
        <v>35.49</v>
      </c>
      <c r="Q3517" s="10" t="s">
        <v>8315</v>
      </c>
      <c r="R3517" t="s">
        <v>8316</v>
      </c>
      <c r="S3517" s="15">
        <f t="shared" si="272"/>
        <v>42144.041851851856</v>
      </c>
      <c r="T3517" s="15">
        <f t="shared" si="273"/>
        <v>42174.041851851856</v>
      </c>
      <c r="U3517">
        <f t="shared" si="274"/>
        <v>2015</v>
      </c>
    </row>
    <row r="3518" spans="1:21" ht="48" x14ac:dyDescent="0.2">
      <c r="A3518">
        <v>3615</v>
      </c>
      <c r="B3518" s="3" t="s">
        <v>3613</v>
      </c>
      <c r="C3518" s="3" t="s">
        <v>7725</v>
      </c>
      <c r="D3518" s="6">
        <v>2500</v>
      </c>
      <c r="E3518" s="8">
        <v>2670</v>
      </c>
      <c r="F3518" t="s">
        <v>8218</v>
      </c>
      <c r="G3518" t="s">
        <v>8224</v>
      </c>
      <c r="H3518" t="s">
        <v>8246</v>
      </c>
      <c r="I3518">
        <v>1449756896</v>
      </c>
      <c r="J3518">
        <v>1447164896</v>
      </c>
      <c r="K3518" t="b">
        <v>0</v>
      </c>
      <c r="L3518">
        <v>72</v>
      </c>
      <c r="M3518" t="b">
        <v>1</v>
      </c>
      <c r="N3518" t="s">
        <v>8269</v>
      </c>
      <c r="O3518">
        <f t="shared" si="270"/>
        <v>107</v>
      </c>
      <c r="P3518">
        <f t="shared" si="271"/>
        <v>37.08</v>
      </c>
      <c r="Q3518" s="10" t="s">
        <v>8315</v>
      </c>
      <c r="R3518" t="s">
        <v>8316</v>
      </c>
      <c r="S3518" s="15">
        <f t="shared" si="272"/>
        <v>42318.593703703707</v>
      </c>
      <c r="T3518" s="15">
        <f t="shared" si="273"/>
        <v>42348.593703703707</v>
      </c>
      <c r="U3518">
        <f t="shared" si="274"/>
        <v>2015</v>
      </c>
    </row>
    <row r="3519" spans="1:21" ht="48" x14ac:dyDescent="0.2">
      <c r="A3519">
        <v>3616</v>
      </c>
      <c r="B3519" s="3" t="s">
        <v>3614</v>
      </c>
      <c r="C3519" s="3" t="s">
        <v>7726</v>
      </c>
      <c r="D3519" s="6">
        <v>2500</v>
      </c>
      <c r="E3519" s="8">
        <v>3120</v>
      </c>
      <c r="F3519" t="s">
        <v>8218</v>
      </c>
      <c r="G3519" t="s">
        <v>8224</v>
      </c>
      <c r="H3519" t="s">
        <v>8246</v>
      </c>
      <c r="I3519">
        <v>1426801664</v>
      </c>
      <c r="J3519">
        <v>1424213264</v>
      </c>
      <c r="K3519" t="b">
        <v>0</v>
      </c>
      <c r="L3519">
        <v>45</v>
      </c>
      <c r="M3519" t="b">
        <v>1</v>
      </c>
      <c r="N3519" t="s">
        <v>8269</v>
      </c>
      <c r="O3519">
        <f t="shared" si="270"/>
        <v>125</v>
      </c>
      <c r="P3519">
        <f t="shared" si="271"/>
        <v>69.33</v>
      </c>
      <c r="Q3519" s="10" t="s">
        <v>8315</v>
      </c>
      <c r="R3519" t="s">
        <v>8316</v>
      </c>
      <c r="S3519" s="15">
        <f t="shared" si="272"/>
        <v>42052.949814814812</v>
      </c>
      <c r="T3519" s="15">
        <f t="shared" si="273"/>
        <v>42082.908148148148</v>
      </c>
      <c r="U3519">
        <f t="shared" si="274"/>
        <v>2015</v>
      </c>
    </row>
    <row r="3520" spans="1:21" ht="48" x14ac:dyDescent="0.2">
      <c r="A3520">
        <v>3617</v>
      </c>
      <c r="B3520" s="3" t="s">
        <v>3615</v>
      </c>
      <c r="C3520" s="3" t="s">
        <v>7727</v>
      </c>
      <c r="D3520" s="6">
        <v>740</v>
      </c>
      <c r="E3520" s="8">
        <v>880</v>
      </c>
      <c r="F3520" t="s">
        <v>8218</v>
      </c>
      <c r="G3520" t="s">
        <v>8224</v>
      </c>
      <c r="H3520" t="s">
        <v>8246</v>
      </c>
      <c r="I3520">
        <v>1488240000</v>
      </c>
      <c r="J3520">
        <v>1486996729</v>
      </c>
      <c r="K3520" t="b">
        <v>0</v>
      </c>
      <c r="L3520">
        <v>51</v>
      </c>
      <c r="M3520" t="b">
        <v>1</v>
      </c>
      <c r="N3520" t="s">
        <v>8269</v>
      </c>
      <c r="O3520">
        <f t="shared" si="270"/>
        <v>119</v>
      </c>
      <c r="P3520">
        <f t="shared" si="271"/>
        <v>17.25</v>
      </c>
      <c r="Q3520" s="10" t="s">
        <v>8315</v>
      </c>
      <c r="R3520" t="s">
        <v>8316</v>
      </c>
      <c r="S3520" s="15">
        <f t="shared" si="272"/>
        <v>42779.610289351855</v>
      </c>
      <c r="T3520" s="15">
        <f t="shared" si="273"/>
        <v>42794</v>
      </c>
      <c r="U3520">
        <f t="shared" si="274"/>
        <v>2017</v>
      </c>
    </row>
    <row r="3521" spans="1:21" ht="48" x14ac:dyDescent="0.2">
      <c r="A3521">
        <v>3618</v>
      </c>
      <c r="B3521" s="3" t="s">
        <v>3616</v>
      </c>
      <c r="C3521" s="3" t="s">
        <v>7728</v>
      </c>
      <c r="D3521" s="6">
        <v>2000</v>
      </c>
      <c r="E3521" s="8">
        <v>2020</v>
      </c>
      <c r="F3521" t="s">
        <v>8218</v>
      </c>
      <c r="G3521" t="s">
        <v>8224</v>
      </c>
      <c r="H3521" t="s">
        <v>8246</v>
      </c>
      <c r="I3521">
        <v>1433343850</v>
      </c>
      <c r="J3521">
        <v>1430751850</v>
      </c>
      <c r="K3521" t="b">
        <v>0</v>
      </c>
      <c r="L3521">
        <v>56</v>
      </c>
      <c r="M3521" t="b">
        <v>1</v>
      </c>
      <c r="N3521" t="s">
        <v>8269</v>
      </c>
      <c r="O3521">
        <f t="shared" si="270"/>
        <v>101</v>
      </c>
      <c r="P3521">
        <f t="shared" si="271"/>
        <v>36.07</v>
      </c>
      <c r="Q3521" s="10" t="s">
        <v>8315</v>
      </c>
      <c r="R3521" t="s">
        <v>8316</v>
      </c>
      <c r="S3521" s="15">
        <f t="shared" si="272"/>
        <v>42128.627893518518</v>
      </c>
      <c r="T3521" s="15">
        <f t="shared" si="273"/>
        <v>42158.627893518518</v>
      </c>
      <c r="U3521">
        <f t="shared" si="274"/>
        <v>2015</v>
      </c>
    </row>
    <row r="3522" spans="1:21" ht="48" x14ac:dyDescent="0.2">
      <c r="A3522">
        <v>3619</v>
      </c>
      <c r="B3522" s="3" t="s">
        <v>3617</v>
      </c>
      <c r="C3522" s="3" t="s">
        <v>7729</v>
      </c>
      <c r="D3522" s="6">
        <v>1000</v>
      </c>
      <c r="E3522" s="8">
        <v>1130</v>
      </c>
      <c r="F3522" t="s">
        <v>8218</v>
      </c>
      <c r="G3522" t="s">
        <v>8223</v>
      </c>
      <c r="H3522" t="s">
        <v>8245</v>
      </c>
      <c r="I3522">
        <v>1479592800</v>
      </c>
      <c r="J3522">
        <v>1476760226</v>
      </c>
      <c r="K3522" t="b">
        <v>0</v>
      </c>
      <c r="L3522">
        <v>17</v>
      </c>
      <c r="M3522" t="b">
        <v>1</v>
      </c>
      <c r="N3522" t="s">
        <v>8269</v>
      </c>
      <c r="O3522">
        <f t="shared" ref="O3522:O3585" si="275">ROUND(E3522/D3522*100,0)</f>
        <v>113</v>
      </c>
      <c r="P3522">
        <f t="shared" ref="P3522:P3585" si="276">IFERROR(ROUND(E3522/L3522,2),0)</f>
        <v>66.47</v>
      </c>
      <c r="Q3522" s="10" t="s">
        <v>8315</v>
      </c>
      <c r="R3522" t="s">
        <v>8316</v>
      </c>
      <c r="S3522" s="15">
        <f t="shared" ref="S3522:S3585" si="277">(((J3522/60)/60)/24)+DATE(1970,1,1)</f>
        <v>42661.132245370376</v>
      </c>
      <c r="T3522" s="15">
        <f t="shared" ref="T3522:T3585" si="278">(((I3522/60)/60)/24)+DATE(1970,1,1)</f>
        <v>42693.916666666672</v>
      </c>
      <c r="U3522">
        <f t="shared" ref="U3522:U3585" si="279">YEAR(S3522)</f>
        <v>2016</v>
      </c>
    </row>
    <row r="3523" spans="1:21" ht="48" x14ac:dyDescent="0.2">
      <c r="A3523">
        <v>3620</v>
      </c>
      <c r="B3523" s="3" t="s">
        <v>3618</v>
      </c>
      <c r="C3523" s="3" t="s">
        <v>7730</v>
      </c>
      <c r="D3523" s="6">
        <v>10500</v>
      </c>
      <c r="E3523" s="8">
        <v>11045</v>
      </c>
      <c r="F3523" t="s">
        <v>8218</v>
      </c>
      <c r="G3523" t="s">
        <v>8223</v>
      </c>
      <c r="H3523" t="s">
        <v>8245</v>
      </c>
      <c r="I3523">
        <v>1425528000</v>
      </c>
      <c r="J3523">
        <v>1422916261</v>
      </c>
      <c r="K3523" t="b">
        <v>0</v>
      </c>
      <c r="L3523">
        <v>197</v>
      </c>
      <c r="M3523" t="b">
        <v>1</v>
      </c>
      <c r="N3523" t="s">
        <v>8269</v>
      </c>
      <c r="O3523">
        <f t="shared" si="275"/>
        <v>105</v>
      </c>
      <c r="P3523">
        <f t="shared" si="276"/>
        <v>56.07</v>
      </c>
      <c r="Q3523" s="10" t="s">
        <v>8315</v>
      </c>
      <c r="R3523" t="s">
        <v>8316</v>
      </c>
      <c r="S3523" s="15">
        <f t="shared" si="277"/>
        <v>42037.938206018516</v>
      </c>
      <c r="T3523" s="15">
        <f t="shared" si="278"/>
        <v>42068.166666666672</v>
      </c>
      <c r="U3523">
        <f t="shared" si="279"/>
        <v>2015</v>
      </c>
    </row>
    <row r="3524" spans="1:21" ht="48" x14ac:dyDescent="0.2">
      <c r="A3524">
        <v>3621</v>
      </c>
      <c r="B3524" s="3" t="s">
        <v>3619</v>
      </c>
      <c r="C3524" s="3" t="s">
        <v>7731</v>
      </c>
      <c r="D3524" s="6">
        <v>3000</v>
      </c>
      <c r="E3524" s="8">
        <v>3292</v>
      </c>
      <c r="F3524" t="s">
        <v>8218</v>
      </c>
      <c r="G3524" t="s">
        <v>8223</v>
      </c>
      <c r="H3524" t="s">
        <v>8245</v>
      </c>
      <c r="I3524">
        <v>1475269200</v>
      </c>
      <c r="J3524">
        <v>1473200844</v>
      </c>
      <c r="K3524" t="b">
        <v>0</v>
      </c>
      <c r="L3524">
        <v>70</v>
      </c>
      <c r="M3524" t="b">
        <v>1</v>
      </c>
      <c r="N3524" t="s">
        <v>8269</v>
      </c>
      <c r="O3524">
        <f t="shared" si="275"/>
        <v>110</v>
      </c>
      <c r="P3524">
        <f t="shared" si="276"/>
        <v>47.03</v>
      </c>
      <c r="Q3524" s="10" t="s">
        <v>8315</v>
      </c>
      <c r="R3524" t="s">
        <v>8316</v>
      </c>
      <c r="S3524" s="15">
        <f t="shared" si="277"/>
        <v>42619.935694444444</v>
      </c>
      <c r="T3524" s="15">
        <f t="shared" si="278"/>
        <v>42643.875</v>
      </c>
      <c r="U3524">
        <f t="shared" si="279"/>
        <v>2016</v>
      </c>
    </row>
    <row r="3525" spans="1:21" ht="32" x14ac:dyDescent="0.2">
      <c r="A3525">
        <v>3622</v>
      </c>
      <c r="B3525" s="3" t="s">
        <v>3620</v>
      </c>
      <c r="C3525" s="3" t="s">
        <v>7732</v>
      </c>
      <c r="D3525" s="6">
        <v>1000</v>
      </c>
      <c r="E3525" s="8">
        <v>1000.99</v>
      </c>
      <c r="F3525" t="s">
        <v>8218</v>
      </c>
      <c r="G3525" t="s">
        <v>8223</v>
      </c>
      <c r="H3525" t="s">
        <v>8245</v>
      </c>
      <c r="I3525">
        <v>1411874580</v>
      </c>
      <c r="J3525">
        <v>1409030371</v>
      </c>
      <c r="K3525" t="b">
        <v>0</v>
      </c>
      <c r="L3525">
        <v>21</v>
      </c>
      <c r="M3525" t="b">
        <v>1</v>
      </c>
      <c r="N3525" t="s">
        <v>8269</v>
      </c>
      <c r="O3525">
        <f t="shared" si="275"/>
        <v>100</v>
      </c>
      <c r="P3525">
        <f t="shared" si="276"/>
        <v>47.67</v>
      </c>
      <c r="Q3525" s="10" t="s">
        <v>8315</v>
      </c>
      <c r="R3525" t="s">
        <v>8316</v>
      </c>
      <c r="S3525" s="15">
        <f t="shared" si="277"/>
        <v>41877.221886574072</v>
      </c>
      <c r="T3525" s="15">
        <f t="shared" si="278"/>
        <v>41910.140972222223</v>
      </c>
      <c r="U3525">
        <f t="shared" si="279"/>
        <v>2014</v>
      </c>
    </row>
    <row r="3526" spans="1:21" ht="32" x14ac:dyDescent="0.2">
      <c r="A3526">
        <v>3623</v>
      </c>
      <c r="B3526" s="3" t="s">
        <v>3621</v>
      </c>
      <c r="C3526" s="3" t="s">
        <v>7733</v>
      </c>
      <c r="D3526" s="6">
        <v>2500</v>
      </c>
      <c r="E3526" s="8">
        <v>3000</v>
      </c>
      <c r="F3526" t="s">
        <v>8218</v>
      </c>
      <c r="G3526" t="s">
        <v>8223</v>
      </c>
      <c r="H3526" t="s">
        <v>8245</v>
      </c>
      <c r="I3526">
        <v>1406358000</v>
      </c>
      <c r="J3526">
        <v>1404841270</v>
      </c>
      <c r="K3526" t="b">
        <v>0</v>
      </c>
      <c r="L3526">
        <v>34</v>
      </c>
      <c r="M3526" t="b">
        <v>1</v>
      </c>
      <c r="N3526" t="s">
        <v>8269</v>
      </c>
      <c r="O3526">
        <f t="shared" si="275"/>
        <v>120</v>
      </c>
      <c r="P3526">
        <f t="shared" si="276"/>
        <v>88.24</v>
      </c>
      <c r="Q3526" s="10" t="s">
        <v>8315</v>
      </c>
      <c r="R3526" t="s">
        <v>8316</v>
      </c>
      <c r="S3526" s="15">
        <f t="shared" si="277"/>
        <v>41828.736921296295</v>
      </c>
      <c r="T3526" s="15">
        <f t="shared" si="278"/>
        <v>41846.291666666664</v>
      </c>
      <c r="U3526">
        <f t="shared" si="279"/>
        <v>2014</v>
      </c>
    </row>
    <row r="3527" spans="1:21" ht="80" x14ac:dyDescent="0.2">
      <c r="A3527">
        <v>3624</v>
      </c>
      <c r="B3527" s="3" t="s">
        <v>3622</v>
      </c>
      <c r="C3527" s="3" t="s">
        <v>7734</v>
      </c>
      <c r="D3527" s="6">
        <v>3000</v>
      </c>
      <c r="E3527" s="8">
        <v>3148</v>
      </c>
      <c r="F3527" t="s">
        <v>8218</v>
      </c>
      <c r="G3527" t="s">
        <v>8223</v>
      </c>
      <c r="H3527" t="s">
        <v>8245</v>
      </c>
      <c r="I3527">
        <v>1471977290</v>
      </c>
      <c r="J3527">
        <v>1466793290</v>
      </c>
      <c r="K3527" t="b">
        <v>0</v>
      </c>
      <c r="L3527">
        <v>39</v>
      </c>
      <c r="M3527" t="b">
        <v>1</v>
      </c>
      <c r="N3527" t="s">
        <v>8269</v>
      </c>
      <c r="O3527">
        <f t="shared" si="275"/>
        <v>105</v>
      </c>
      <c r="P3527">
        <f t="shared" si="276"/>
        <v>80.72</v>
      </c>
      <c r="Q3527" s="10" t="s">
        <v>8315</v>
      </c>
      <c r="R3527" t="s">
        <v>8316</v>
      </c>
      <c r="S3527" s="15">
        <f t="shared" si="277"/>
        <v>42545.774189814809</v>
      </c>
      <c r="T3527" s="15">
        <f t="shared" si="278"/>
        <v>42605.774189814809</v>
      </c>
      <c r="U3527">
        <f t="shared" si="279"/>
        <v>2016</v>
      </c>
    </row>
    <row r="3528" spans="1:21" ht="48" x14ac:dyDescent="0.2">
      <c r="A3528">
        <v>3625</v>
      </c>
      <c r="B3528" s="3" t="s">
        <v>3623</v>
      </c>
      <c r="C3528" s="3" t="s">
        <v>7735</v>
      </c>
      <c r="D3528" s="6">
        <v>3000</v>
      </c>
      <c r="E3528" s="8">
        <v>3080</v>
      </c>
      <c r="F3528" t="s">
        <v>8218</v>
      </c>
      <c r="G3528" t="s">
        <v>8224</v>
      </c>
      <c r="H3528" t="s">
        <v>8246</v>
      </c>
      <c r="I3528">
        <v>1435851577</v>
      </c>
      <c r="J3528">
        <v>1433259577</v>
      </c>
      <c r="K3528" t="b">
        <v>0</v>
      </c>
      <c r="L3528">
        <v>78</v>
      </c>
      <c r="M3528" t="b">
        <v>1</v>
      </c>
      <c r="N3528" t="s">
        <v>8269</v>
      </c>
      <c r="O3528">
        <f t="shared" si="275"/>
        <v>103</v>
      </c>
      <c r="P3528">
        <f t="shared" si="276"/>
        <v>39.49</v>
      </c>
      <c r="Q3528" s="10" t="s">
        <v>8315</v>
      </c>
      <c r="R3528" t="s">
        <v>8316</v>
      </c>
      <c r="S3528" s="15">
        <f t="shared" si="277"/>
        <v>42157.652511574073</v>
      </c>
      <c r="T3528" s="15">
        <f t="shared" si="278"/>
        <v>42187.652511574073</v>
      </c>
      <c r="U3528">
        <f t="shared" si="279"/>
        <v>2015</v>
      </c>
    </row>
    <row r="3529" spans="1:21" ht="48" x14ac:dyDescent="0.2">
      <c r="A3529">
        <v>3626</v>
      </c>
      <c r="B3529" s="3" t="s">
        <v>3624</v>
      </c>
      <c r="C3529" s="3" t="s">
        <v>7736</v>
      </c>
      <c r="D3529" s="6">
        <v>4000</v>
      </c>
      <c r="E3529" s="8">
        <v>4073</v>
      </c>
      <c r="F3529" t="s">
        <v>8218</v>
      </c>
      <c r="G3529" t="s">
        <v>8224</v>
      </c>
      <c r="H3529" t="s">
        <v>8246</v>
      </c>
      <c r="I3529">
        <v>1408204857</v>
      </c>
      <c r="J3529">
        <v>1406390457</v>
      </c>
      <c r="K3529" t="b">
        <v>0</v>
      </c>
      <c r="L3529">
        <v>48</v>
      </c>
      <c r="M3529" t="b">
        <v>1</v>
      </c>
      <c r="N3529" t="s">
        <v>8269</v>
      </c>
      <c r="O3529">
        <f t="shared" si="275"/>
        <v>102</v>
      </c>
      <c r="P3529">
        <f t="shared" si="276"/>
        <v>84.85</v>
      </c>
      <c r="Q3529" s="10" t="s">
        <v>8315</v>
      </c>
      <c r="R3529" t="s">
        <v>8316</v>
      </c>
      <c r="S3529" s="15">
        <f t="shared" si="277"/>
        <v>41846.667326388888</v>
      </c>
      <c r="T3529" s="15">
        <f t="shared" si="278"/>
        <v>41867.667326388888</v>
      </c>
      <c r="U3529">
        <f t="shared" si="279"/>
        <v>2014</v>
      </c>
    </row>
    <row r="3530" spans="1:21" ht="48" x14ac:dyDescent="0.2">
      <c r="A3530">
        <v>3627</v>
      </c>
      <c r="B3530" s="3" t="s">
        <v>3625</v>
      </c>
      <c r="C3530" s="3" t="s">
        <v>7737</v>
      </c>
      <c r="D3530" s="6">
        <v>2000</v>
      </c>
      <c r="E3530" s="8">
        <v>2000</v>
      </c>
      <c r="F3530" t="s">
        <v>8218</v>
      </c>
      <c r="G3530" t="s">
        <v>8223</v>
      </c>
      <c r="H3530" t="s">
        <v>8245</v>
      </c>
      <c r="I3530">
        <v>1463803140</v>
      </c>
      <c r="J3530">
        <v>1459446487</v>
      </c>
      <c r="K3530" t="b">
        <v>0</v>
      </c>
      <c r="L3530">
        <v>29</v>
      </c>
      <c r="M3530" t="b">
        <v>1</v>
      </c>
      <c r="N3530" t="s">
        <v>8269</v>
      </c>
      <c r="O3530">
        <f t="shared" si="275"/>
        <v>100</v>
      </c>
      <c r="P3530">
        <f t="shared" si="276"/>
        <v>68.97</v>
      </c>
      <c r="Q3530" s="10" t="s">
        <v>8315</v>
      </c>
      <c r="R3530" t="s">
        <v>8316</v>
      </c>
      <c r="S3530" s="15">
        <f t="shared" si="277"/>
        <v>42460.741747685184</v>
      </c>
      <c r="T3530" s="15">
        <f t="shared" si="278"/>
        <v>42511.165972222225</v>
      </c>
      <c r="U3530">
        <f t="shared" si="279"/>
        <v>2016</v>
      </c>
    </row>
    <row r="3531" spans="1:21" ht="32" x14ac:dyDescent="0.2">
      <c r="A3531">
        <v>3648</v>
      </c>
      <c r="B3531" s="3" t="s">
        <v>3646</v>
      </c>
      <c r="C3531" s="3" t="s">
        <v>7758</v>
      </c>
      <c r="D3531" s="6">
        <v>40000</v>
      </c>
      <c r="E3531" s="8">
        <v>40153</v>
      </c>
      <c r="F3531" t="s">
        <v>8218</v>
      </c>
      <c r="G3531" t="s">
        <v>8223</v>
      </c>
      <c r="H3531" t="s">
        <v>8245</v>
      </c>
      <c r="I3531">
        <v>1412492445</v>
      </c>
      <c r="J3531">
        <v>1409900445</v>
      </c>
      <c r="K3531" t="b">
        <v>0</v>
      </c>
      <c r="L3531">
        <v>73</v>
      </c>
      <c r="M3531" t="b">
        <v>1</v>
      </c>
      <c r="N3531" t="s">
        <v>8269</v>
      </c>
      <c r="O3531">
        <f t="shared" si="275"/>
        <v>100</v>
      </c>
      <c r="P3531">
        <f t="shared" si="276"/>
        <v>550.04</v>
      </c>
      <c r="Q3531" s="10" t="s">
        <v>8315</v>
      </c>
      <c r="R3531" t="s">
        <v>8316</v>
      </c>
      <c r="S3531" s="15">
        <f t="shared" si="277"/>
        <v>41887.292187500003</v>
      </c>
      <c r="T3531" s="15">
        <f t="shared" si="278"/>
        <v>41917.292187500003</v>
      </c>
      <c r="U3531">
        <f t="shared" si="279"/>
        <v>2014</v>
      </c>
    </row>
    <row r="3532" spans="1:21" ht="48" x14ac:dyDescent="0.2">
      <c r="A3532">
        <v>3649</v>
      </c>
      <c r="B3532" s="3" t="s">
        <v>3647</v>
      </c>
      <c r="C3532" s="3" t="s">
        <v>7759</v>
      </c>
      <c r="D3532" s="6">
        <v>750</v>
      </c>
      <c r="E3532" s="8">
        <v>780</v>
      </c>
      <c r="F3532" t="s">
        <v>8218</v>
      </c>
      <c r="G3532" t="s">
        <v>8228</v>
      </c>
      <c r="H3532" t="s">
        <v>8250</v>
      </c>
      <c r="I3532">
        <v>1402938394</v>
      </c>
      <c r="J3532">
        <v>1400691994</v>
      </c>
      <c r="K3532" t="b">
        <v>0</v>
      </c>
      <c r="L3532">
        <v>8</v>
      </c>
      <c r="M3532" t="b">
        <v>1</v>
      </c>
      <c r="N3532" t="s">
        <v>8269</v>
      </c>
      <c r="O3532">
        <f t="shared" si="275"/>
        <v>104</v>
      </c>
      <c r="P3532">
        <f t="shared" si="276"/>
        <v>97.5</v>
      </c>
      <c r="Q3532" s="10" t="s">
        <v>8315</v>
      </c>
      <c r="R3532" t="s">
        <v>8316</v>
      </c>
      <c r="S3532" s="15">
        <f t="shared" si="277"/>
        <v>41780.712893518517</v>
      </c>
      <c r="T3532" s="15">
        <f t="shared" si="278"/>
        <v>41806.712893518517</v>
      </c>
      <c r="U3532">
        <f t="shared" si="279"/>
        <v>2014</v>
      </c>
    </row>
    <row r="3533" spans="1:21" ht="48" x14ac:dyDescent="0.2">
      <c r="A3533">
        <v>3650</v>
      </c>
      <c r="B3533" s="3" t="s">
        <v>3648</v>
      </c>
      <c r="C3533" s="3" t="s">
        <v>7760</v>
      </c>
      <c r="D3533" s="6">
        <v>500</v>
      </c>
      <c r="E3533" s="8">
        <v>500</v>
      </c>
      <c r="F3533" t="s">
        <v>8218</v>
      </c>
      <c r="G3533" t="s">
        <v>8224</v>
      </c>
      <c r="H3533" t="s">
        <v>8246</v>
      </c>
      <c r="I3533">
        <v>1454412584</v>
      </c>
      <c r="J3533">
        <v>1452598184</v>
      </c>
      <c r="K3533" t="b">
        <v>0</v>
      </c>
      <c r="L3533">
        <v>17</v>
      </c>
      <c r="M3533" t="b">
        <v>1</v>
      </c>
      <c r="N3533" t="s">
        <v>8269</v>
      </c>
      <c r="O3533">
        <f t="shared" si="275"/>
        <v>100</v>
      </c>
      <c r="P3533">
        <f t="shared" si="276"/>
        <v>29.41</v>
      </c>
      <c r="Q3533" s="10" t="s">
        <v>8315</v>
      </c>
      <c r="R3533" t="s">
        <v>8316</v>
      </c>
      <c r="S3533" s="15">
        <f t="shared" si="277"/>
        <v>42381.478981481487</v>
      </c>
      <c r="T3533" s="15">
        <f t="shared" si="278"/>
        <v>42402.478981481487</v>
      </c>
      <c r="U3533">
        <f t="shared" si="279"/>
        <v>2016</v>
      </c>
    </row>
    <row r="3534" spans="1:21" ht="32" x14ac:dyDescent="0.2">
      <c r="A3534">
        <v>3651</v>
      </c>
      <c r="B3534" s="3" t="s">
        <v>3649</v>
      </c>
      <c r="C3534" s="3" t="s">
        <v>7761</v>
      </c>
      <c r="D3534" s="6">
        <v>500</v>
      </c>
      <c r="E3534" s="8">
        <v>520</v>
      </c>
      <c r="F3534" t="s">
        <v>8218</v>
      </c>
      <c r="G3534" t="s">
        <v>8223</v>
      </c>
      <c r="H3534" t="s">
        <v>8245</v>
      </c>
      <c r="I3534">
        <v>1407686340</v>
      </c>
      <c r="J3534">
        <v>1404833442</v>
      </c>
      <c r="K3534" t="b">
        <v>0</v>
      </c>
      <c r="L3534">
        <v>9</v>
      </c>
      <c r="M3534" t="b">
        <v>1</v>
      </c>
      <c r="N3534" t="s">
        <v>8269</v>
      </c>
      <c r="O3534">
        <f t="shared" si="275"/>
        <v>104</v>
      </c>
      <c r="P3534">
        <f t="shared" si="276"/>
        <v>57.78</v>
      </c>
      <c r="Q3534" s="10" t="s">
        <v>8315</v>
      </c>
      <c r="R3534" t="s">
        <v>8316</v>
      </c>
      <c r="S3534" s="15">
        <f t="shared" si="277"/>
        <v>41828.646319444444</v>
      </c>
      <c r="T3534" s="15">
        <f t="shared" si="278"/>
        <v>41861.665972222225</v>
      </c>
      <c r="U3534">
        <f t="shared" si="279"/>
        <v>2014</v>
      </c>
    </row>
    <row r="3535" spans="1:21" ht="48" x14ac:dyDescent="0.2">
      <c r="A3535">
        <v>3652</v>
      </c>
      <c r="B3535" s="3" t="s">
        <v>2867</v>
      </c>
      <c r="C3535" s="3" t="s">
        <v>7762</v>
      </c>
      <c r="D3535" s="6">
        <v>300</v>
      </c>
      <c r="E3535" s="8">
        <v>752</v>
      </c>
      <c r="F3535" t="s">
        <v>8218</v>
      </c>
      <c r="G3535" t="s">
        <v>8228</v>
      </c>
      <c r="H3535" t="s">
        <v>8250</v>
      </c>
      <c r="I3535">
        <v>1472097540</v>
      </c>
      <c r="J3535">
        <v>1471188502</v>
      </c>
      <c r="K3535" t="b">
        <v>0</v>
      </c>
      <c r="L3535">
        <v>17</v>
      </c>
      <c r="M3535" t="b">
        <v>1</v>
      </c>
      <c r="N3535" t="s">
        <v>8269</v>
      </c>
      <c r="O3535">
        <f t="shared" si="275"/>
        <v>251</v>
      </c>
      <c r="P3535">
        <f t="shared" si="276"/>
        <v>44.24</v>
      </c>
      <c r="Q3535" s="10" t="s">
        <v>8315</v>
      </c>
      <c r="R3535" t="s">
        <v>8316</v>
      </c>
      <c r="S3535" s="15">
        <f t="shared" si="277"/>
        <v>42596.644699074073</v>
      </c>
      <c r="T3535" s="15">
        <f t="shared" si="278"/>
        <v>42607.165972222225</v>
      </c>
      <c r="U3535">
        <f t="shared" si="279"/>
        <v>2016</v>
      </c>
    </row>
    <row r="3536" spans="1:21" ht="48" x14ac:dyDescent="0.2">
      <c r="A3536">
        <v>3653</v>
      </c>
      <c r="B3536" s="3" t="s">
        <v>3650</v>
      </c>
      <c r="C3536" s="3" t="s">
        <v>7763</v>
      </c>
      <c r="D3536" s="6">
        <v>2000</v>
      </c>
      <c r="E3536" s="8">
        <v>2010</v>
      </c>
      <c r="F3536" t="s">
        <v>8218</v>
      </c>
      <c r="G3536" t="s">
        <v>8224</v>
      </c>
      <c r="H3536" t="s">
        <v>8246</v>
      </c>
      <c r="I3536">
        <v>1438764207</v>
      </c>
      <c r="J3536">
        <v>1436172207</v>
      </c>
      <c r="K3536" t="b">
        <v>0</v>
      </c>
      <c r="L3536">
        <v>33</v>
      </c>
      <c r="M3536" t="b">
        <v>1</v>
      </c>
      <c r="N3536" t="s">
        <v>8269</v>
      </c>
      <c r="O3536">
        <f t="shared" si="275"/>
        <v>101</v>
      </c>
      <c r="P3536">
        <f t="shared" si="276"/>
        <v>60.91</v>
      </c>
      <c r="Q3536" s="10" t="s">
        <v>8315</v>
      </c>
      <c r="R3536" t="s">
        <v>8316</v>
      </c>
      <c r="S3536" s="15">
        <f t="shared" si="277"/>
        <v>42191.363506944443</v>
      </c>
      <c r="T3536" s="15">
        <f t="shared" si="278"/>
        <v>42221.363506944443</v>
      </c>
      <c r="U3536">
        <f t="shared" si="279"/>
        <v>2015</v>
      </c>
    </row>
    <row r="3537" spans="1:21" ht="48" x14ac:dyDescent="0.2">
      <c r="A3537">
        <v>3654</v>
      </c>
      <c r="B3537" s="3" t="s">
        <v>3651</v>
      </c>
      <c r="C3537" s="3" t="s">
        <v>7764</v>
      </c>
      <c r="D3537" s="6">
        <v>1500</v>
      </c>
      <c r="E3537" s="8">
        <v>2616</v>
      </c>
      <c r="F3537" t="s">
        <v>8218</v>
      </c>
      <c r="G3537" t="s">
        <v>8224</v>
      </c>
      <c r="H3537" t="s">
        <v>8246</v>
      </c>
      <c r="I3537">
        <v>1459702800</v>
      </c>
      <c r="J3537">
        <v>1457690386</v>
      </c>
      <c r="K3537" t="b">
        <v>0</v>
      </c>
      <c r="L3537">
        <v>38</v>
      </c>
      <c r="M3537" t="b">
        <v>1</v>
      </c>
      <c r="N3537" t="s">
        <v>8269</v>
      </c>
      <c r="O3537">
        <f t="shared" si="275"/>
        <v>174</v>
      </c>
      <c r="P3537">
        <f t="shared" si="276"/>
        <v>68.84</v>
      </c>
      <c r="Q3537" s="10" t="s">
        <v>8315</v>
      </c>
      <c r="R3537" t="s">
        <v>8316</v>
      </c>
      <c r="S3537" s="15">
        <f t="shared" si="277"/>
        <v>42440.416504629626</v>
      </c>
      <c r="T3537" s="15">
        <f t="shared" si="278"/>
        <v>42463.708333333328</v>
      </c>
      <c r="U3537">
        <f t="shared" si="279"/>
        <v>2016</v>
      </c>
    </row>
    <row r="3538" spans="1:21" ht="48" x14ac:dyDescent="0.2">
      <c r="A3538">
        <v>3655</v>
      </c>
      <c r="B3538" s="3" t="s">
        <v>3652</v>
      </c>
      <c r="C3538" s="3" t="s">
        <v>7765</v>
      </c>
      <c r="D3538" s="6">
        <v>5000</v>
      </c>
      <c r="E3538" s="8">
        <v>5813</v>
      </c>
      <c r="F3538" t="s">
        <v>8218</v>
      </c>
      <c r="G3538" t="s">
        <v>8223</v>
      </c>
      <c r="H3538" t="s">
        <v>8245</v>
      </c>
      <c r="I3538">
        <v>1437202740</v>
      </c>
      <c r="J3538">
        <v>1434654998</v>
      </c>
      <c r="K3538" t="b">
        <v>0</v>
      </c>
      <c r="L3538">
        <v>79</v>
      </c>
      <c r="M3538" t="b">
        <v>1</v>
      </c>
      <c r="N3538" t="s">
        <v>8269</v>
      </c>
      <c r="O3538">
        <f t="shared" si="275"/>
        <v>116</v>
      </c>
      <c r="P3538">
        <f t="shared" si="276"/>
        <v>73.58</v>
      </c>
      <c r="Q3538" s="10" t="s">
        <v>8315</v>
      </c>
      <c r="R3538" t="s">
        <v>8316</v>
      </c>
      <c r="S3538" s="15">
        <f t="shared" si="277"/>
        <v>42173.803217592591</v>
      </c>
      <c r="T3538" s="15">
        <f t="shared" si="278"/>
        <v>42203.290972222225</v>
      </c>
      <c r="U3538">
        <f t="shared" si="279"/>
        <v>2015</v>
      </c>
    </row>
    <row r="3539" spans="1:21" ht="48" x14ac:dyDescent="0.2">
      <c r="A3539">
        <v>3656</v>
      </c>
      <c r="B3539" s="3" t="s">
        <v>3653</v>
      </c>
      <c r="C3539" s="3" t="s">
        <v>7766</v>
      </c>
      <c r="D3539" s="6">
        <v>5000</v>
      </c>
      <c r="E3539" s="8">
        <v>5291</v>
      </c>
      <c r="F3539" t="s">
        <v>8218</v>
      </c>
      <c r="G3539" t="s">
        <v>8239</v>
      </c>
      <c r="H3539" t="s">
        <v>8256</v>
      </c>
      <c r="I3539">
        <v>1485989940</v>
      </c>
      <c r="J3539">
        <v>1483393836</v>
      </c>
      <c r="K3539" t="b">
        <v>0</v>
      </c>
      <c r="L3539">
        <v>46</v>
      </c>
      <c r="M3539" t="b">
        <v>1</v>
      </c>
      <c r="N3539" t="s">
        <v>8269</v>
      </c>
      <c r="O3539">
        <f t="shared" si="275"/>
        <v>106</v>
      </c>
      <c r="P3539">
        <f t="shared" si="276"/>
        <v>115.02</v>
      </c>
      <c r="Q3539" s="10" t="s">
        <v>8315</v>
      </c>
      <c r="R3539" t="s">
        <v>8316</v>
      </c>
      <c r="S3539" s="15">
        <f t="shared" si="277"/>
        <v>42737.910138888896</v>
      </c>
      <c r="T3539" s="15">
        <f t="shared" si="278"/>
        <v>42767.957638888889</v>
      </c>
      <c r="U3539">
        <f t="shared" si="279"/>
        <v>2017</v>
      </c>
    </row>
    <row r="3540" spans="1:21" ht="48" x14ac:dyDescent="0.2">
      <c r="A3540">
        <v>3657</v>
      </c>
      <c r="B3540" s="3" t="s">
        <v>3654</v>
      </c>
      <c r="C3540" s="3" t="s">
        <v>7767</v>
      </c>
      <c r="D3540" s="6">
        <v>2000</v>
      </c>
      <c r="E3540" s="8">
        <v>2215</v>
      </c>
      <c r="F3540" t="s">
        <v>8218</v>
      </c>
      <c r="G3540" t="s">
        <v>8231</v>
      </c>
      <c r="H3540" t="s">
        <v>8252</v>
      </c>
      <c r="I3540">
        <v>1464817320</v>
      </c>
      <c r="J3540">
        <v>1462806419</v>
      </c>
      <c r="K3540" t="b">
        <v>0</v>
      </c>
      <c r="L3540">
        <v>20</v>
      </c>
      <c r="M3540" t="b">
        <v>1</v>
      </c>
      <c r="N3540" t="s">
        <v>8269</v>
      </c>
      <c r="O3540">
        <f t="shared" si="275"/>
        <v>111</v>
      </c>
      <c r="P3540">
        <f t="shared" si="276"/>
        <v>110.75</v>
      </c>
      <c r="Q3540" s="10" t="s">
        <v>8315</v>
      </c>
      <c r="R3540" t="s">
        <v>8316</v>
      </c>
      <c r="S3540" s="15">
        <f t="shared" si="277"/>
        <v>42499.629849537043</v>
      </c>
      <c r="T3540" s="15">
        <f t="shared" si="278"/>
        <v>42522.904166666667</v>
      </c>
      <c r="U3540">
        <f t="shared" si="279"/>
        <v>2016</v>
      </c>
    </row>
    <row r="3541" spans="1:21" ht="32" x14ac:dyDescent="0.2">
      <c r="A3541">
        <v>3658</v>
      </c>
      <c r="B3541" s="3" t="s">
        <v>3655</v>
      </c>
      <c r="C3541" s="3" t="s">
        <v>7768</v>
      </c>
      <c r="D3541" s="6">
        <v>1500</v>
      </c>
      <c r="E3541" s="8">
        <v>1510</v>
      </c>
      <c r="F3541" t="s">
        <v>8218</v>
      </c>
      <c r="G3541" t="s">
        <v>8223</v>
      </c>
      <c r="H3541" t="s">
        <v>8245</v>
      </c>
      <c r="I3541">
        <v>1404273540</v>
      </c>
      <c r="J3541">
        <v>1400272580</v>
      </c>
      <c r="K3541" t="b">
        <v>0</v>
      </c>
      <c r="L3541">
        <v>20</v>
      </c>
      <c r="M3541" t="b">
        <v>1</v>
      </c>
      <c r="N3541" t="s">
        <v>8269</v>
      </c>
      <c r="O3541">
        <f t="shared" si="275"/>
        <v>101</v>
      </c>
      <c r="P3541">
        <f t="shared" si="276"/>
        <v>75.5</v>
      </c>
      <c r="Q3541" s="10" t="s">
        <v>8315</v>
      </c>
      <c r="R3541" t="s">
        <v>8316</v>
      </c>
      <c r="S3541" s="15">
        <f t="shared" si="277"/>
        <v>41775.858564814815</v>
      </c>
      <c r="T3541" s="15">
        <f t="shared" si="278"/>
        <v>41822.165972222225</v>
      </c>
      <c r="U3541">
        <f t="shared" si="279"/>
        <v>2014</v>
      </c>
    </row>
    <row r="3542" spans="1:21" ht="48" x14ac:dyDescent="0.2">
      <c r="A3542">
        <v>3659</v>
      </c>
      <c r="B3542" s="3" t="s">
        <v>3656</v>
      </c>
      <c r="C3542" s="3" t="s">
        <v>7769</v>
      </c>
      <c r="D3542" s="6">
        <v>3000</v>
      </c>
      <c r="E3542" s="8">
        <v>3061</v>
      </c>
      <c r="F3542" t="s">
        <v>8218</v>
      </c>
      <c r="G3542" t="s">
        <v>8223</v>
      </c>
      <c r="H3542" t="s">
        <v>8245</v>
      </c>
      <c r="I3542">
        <v>1426775940</v>
      </c>
      <c r="J3542">
        <v>1424414350</v>
      </c>
      <c r="K3542" t="b">
        <v>0</v>
      </c>
      <c r="L3542">
        <v>13</v>
      </c>
      <c r="M3542" t="b">
        <v>1</v>
      </c>
      <c r="N3542" t="s">
        <v>8269</v>
      </c>
      <c r="O3542">
        <f t="shared" si="275"/>
        <v>102</v>
      </c>
      <c r="P3542">
        <f t="shared" si="276"/>
        <v>235.46</v>
      </c>
      <c r="Q3542" s="10" t="s">
        <v>8315</v>
      </c>
      <c r="R3542" t="s">
        <v>8316</v>
      </c>
      <c r="S3542" s="15">
        <f t="shared" si="277"/>
        <v>42055.277199074073</v>
      </c>
      <c r="T3542" s="15">
        <f t="shared" si="278"/>
        <v>42082.610416666663</v>
      </c>
      <c r="U3542">
        <f t="shared" si="279"/>
        <v>2015</v>
      </c>
    </row>
    <row r="3543" spans="1:21" ht="48" x14ac:dyDescent="0.2">
      <c r="A3543">
        <v>3660</v>
      </c>
      <c r="B3543" s="3" t="s">
        <v>3657</v>
      </c>
      <c r="C3543" s="3" t="s">
        <v>7770</v>
      </c>
      <c r="D3543" s="6">
        <v>250</v>
      </c>
      <c r="E3543" s="8">
        <v>250</v>
      </c>
      <c r="F3543" t="s">
        <v>8218</v>
      </c>
      <c r="G3543" t="s">
        <v>8224</v>
      </c>
      <c r="H3543" t="s">
        <v>8246</v>
      </c>
      <c r="I3543">
        <v>1419368925</v>
      </c>
      <c r="J3543">
        <v>1417208925</v>
      </c>
      <c r="K3543" t="b">
        <v>0</v>
      </c>
      <c r="L3543">
        <v>22</v>
      </c>
      <c r="M3543" t="b">
        <v>1</v>
      </c>
      <c r="N3543" t="s">
        <v>8269</v>
      </c>
      <c r="O3543">
        <f t="shared" si="275"/>
        <v>100</v>
      </c>
      <c r="P3543">
        <f t="shared" si="276"/>
        <v>11.36</v>
      </c>
      <c r="Q3543" s="10" t="s">
        <v>8315</v>
      </c>
      <c r="R3543" t="s">
        <v>8316</v>
      </c>
      <c r="S3543" s="15">
        <f t="shared" si="277"/>
        <v>41971.881076388891</v>
      </c>
      <c r="T3543" s="15">
        <f t="shared" si="278"/>
        <v>41996.881076388891</v>
      </c>
      <c r="U3543">
        <f t="shared" si="279"/>
        <v>2014</v>
      </c>
    </row>
    <row r="3544" spans="1:21" ht="48" x14ac:dyDescent="0.2">
      <c r="A3544">
        <v>3661</v>
      </c>
      <c r="B3544" s="3" t="s">
        <v>3658</v>
      </c>
      <c r="C3544" s="3" t="s">
        <v>7771</v>
      </c>
      <c r="D3544" s="6">
        <v>3000</v>
      </c>
      <c r="E3544" s="8">
        <v>3330</v>
      </c>
      <c r="F3544" t="s">
        <v>8218</v>
      </c>
      <c r="G3544" t="s">
        <v>8223</v>
      </c>
      <c r="H3544" t="s">
        <v>8245</v>
      </c>
      <c r="I3544">
        <v>1460260800</v>
      </c>
      <c r="J3544">
        <v>1458336672</v>
      </c>
      <c r="K3544" t="b">
        <v>0</v>
      </c>
      <c r="L3544">
        <v>36</v>
      </c>
      <c r="M3544" t="b">
        <v>1</v>
      </c>
      <c r="N3544" t="s">
        <v>8269</v>
      </c>
      <c r="O3544">
        <f t="shared" si="275"/>
        <v>111</v>
      </c>
      <c r="P3544">
        <f t="shared" si="276"/>
        <v>92.5</v>
      </c>
      <c r="Q3544" s="10" t="s">
        <v>8315</v>
      </c>
      <c r="R3544" t="s">
        <v>8316</v>
      </c>
      <c r="S3544" s="15">
        <f t="shared" si="277"/>
        <v>42447.896666666667</v>
      </c>
      <c r="T3544" s="15">
        <f t="shared" si="278"/>
        <v>42470.166666666672</v>
      </c>
      <c r="U3544">
        <f t="shared" si="279"/>
        <v>2016</v>
      </c>
    </row>
    <row r="3545" spans="1:21" ht="48" x14ac:dyDescent="0.2">
      <c r="A3545">
        <v>3662</v>
      </c>
      <c r="B3545" s="3" t="s">
        <v>3659</v>
      </c>
      <c r="C3545" s="3" t="s">
        <v>7772</v>
      </c>
      <c r="D3545" s="6">
        <v>8000</v>
      </c>
      <c r="E3545" s="8">
        <v>8114</v>
      </c>
      <c r="F3545" t="s">
        <v>8218</v>
      </c>
      <c r="G3545" t="s">
        <v>8228</v>
      </c>
      <c r="H3545" t="s">
        <v>8250</v>
      </c>
      <c r="I3545">
        <v>1427775414</v>
      </c>
      <c r="J3545">
        <v>1425187014</v>
      </c>
      <c r="K3545" t="b">
        <v>0</v>
      </c>
      <c r="L3545">
        <v>40</v>
      </c>
      <c r="M3545" t="b">
        <v>1</v>
      </c>
      <c r="N3545" t="s">
        <v>8269</v>
      </c>
      <c r="O3545">
        <f t="shared" si="275"/>
        <v>101</v>
      </c>
      <c r="P3545">
        <f t="shared" si="276"/>
        <v>202.85</v>
      </c>
      <c r="Q3545" s="10" t="s">
        <v>8315</v>
      </c>
      <c r="R3545" t="s">
        <v>8316</v>
      </c>
      <c r="S3545" s="15">
        <f t="shared" si="277"/>
        <v>42064.220069444447</v>
      </c>
      <c r="T3545" s="15">
        <f t="shared" si="278"/>
        <v>42094.178402777776</v>
      </c>
      <c r="U3545">
        <f t="shared" si="279"/>
        <v>2015</v>
      </c>
    </row>
    <row r="3546" spans="1:21" ht="48" x14ac:dyDescent="0.2">
      <c r="A3546">
        <v>3663</v>
      </c>
      <c r="B3546" s="3" t="s">
        <v>3660</v>
      </c>
      <c r="C3546" s="3" t="s">
        <v>7773</v>
      </c>
      <c r="D3546" s="6">
        <v>225</v>
      </c>
      <c r="E3546" s="8">
        <v>234</v>
      </c>
      <c r="F3546" t="s">
        <v>8218</v>
      </c>
      <c r="G3546" t="s">
        <v>8224</v>
      </c>
      <c r="H3546" t="s">
        <v>8246</v>
      </c>
      <c r="I3546">
        <v>1482321030</v>
      </c>
      <c r="J3546">
        <v>1477133430</v>
      </c>
      <c r="K3546" t="b">
        <v>0</v>
      </c>
      <c r="L3546">
        <v>9</v>
      </c>
      <c r="M3546" t="b">
        <v>1</v>
      </c>
      <c r="N3546" t="s">
        <v>8269</v>
      </c>
      <c r="O3546">
        <f t="shared" si="275"/>
        <v>104</v>
      </c>
      <c r="P3546">
        <f t="shared" si="276"/>
        <v>26</v>
      </c>
      <c r="Q3546" s="10" t="s">
        <v>8315</v>
      </c>
      <c r="R3546" t="s">
        <v>8316</v>
      </c>
      <c r="S3546" s="15">
        <f t="shared" si="277"/>
        <v>42665.451736111107</v>
      </c>
      <c r="T3546" s="15">
        <f t="shared" si="278"/>
        <v>42725.493402777778</v>
      </c>
      <c r="U3546">
        <f t="shared" si="279"/>
        <v>2016</v>
      </c>
    </row>
    <row r="3547" spans="1:21" ht="48" x14ac:dyDescent="0.2">
      <c r="A3547">
        <v>3664</v>
      </c>
      <c r="B3547" s="3" t="s">
        <v>3661</v>
      </c>
      <c r="C3547" s="3" t="s">
        <v>7774</v>
      </c>
      <c r="D3547" s="6">
        <v>800</v>
      </c>
      <c r="E3547" s="8">
        <v>875</v>
      </c>
      <c r="F3547" t="s">
        <v>8218</v>
      </c>
      <c r="G3547" t="s">
        <v>8223</v>
      </c>
      <c r="H3547" t="s">
        <v>8245</v>
      </c>
      <c r="I3547">
        <v>1466056689</v>
      </c>
      <c r="J3547">
        <v>1464847089</v>
      </c>
      <c r="K3547" t="b">
        <v>0</v>
      </c>
      <c r="L3547">
        <v>19</v>
      </c>
      <c r="M3547" t="b">
        <v>1</v>
      </c>
      <c r="N3547" t="s">
        <v>8269</v>
      </c>
      <c r="O3547">
        <f t="shared" si="275"/>
        <v>109</v>
      </c>
      <c r="P3547">
        <f t="shared" si="276"/>
        <v>46.05</v>
      </c>
      <c r="Q3547" s="10" t="s">
        <v>8315</v>
      </c>
      <c r="R3547" t="s">
        <v>8316</v>
      </c>
      <c r="S3547" s="15">
        <f t="shared" si="277"/>
        <v>42523.248715277776</v>
      </c>
      <c r="T3547" s="15">
        <f t="shared" si="278"/>
        <v>42537.248715277776</v>
      </c>
      <c r="U3547">
        <f t="shared" si="279"/>
        <v>2016</v>
      </c>
    </row>
    <row r="3548" spans="1:21" ht="48" x14ac:dyDescent="0.2">
      <c r="A3548">
        <v>3665</v>
      </c>
      <c r="B3548" s="3" t="s">
        <v>3662</v>
      </c>
      <c r="C3548" s="3" t="s">
        <v>7775</v>
      </c>
      <c r="D3548" s="6">
        <v>620</v>
      </c>
      <c r="E3548" s="8">
        <v>714</v>
      </c>
      <c r="F3548" t="s">
        <v>8218</v>
      </c>
      <c r="G3548" t="s">
        <v>8229</v>
      </c>
      <c r="H3548" t="s">
        <v>8248</v>
      </c>
      <c r="I3548">
        <v>1446062040</v>
      </c>
      <c r="J3548">
        <v>1445109822</v>
      </c>
      <c r="K3548" t="b">
        <v>0</v>
      </c>
      <c r="L3548">
        <v>14</v>
      </c>
      <c r="M3548" t="b">
        <v>1</v>
      </c>
      <c r="N3548" t="s">
        <v>8269</v>
      </c>
      <c r="O3548">
        <f t="shared" si="275"/>
        <v>115</v>
      </c>
      <c r="P3548">
        <f t="shared" si="276"/>
        <v>51</v>
      </c>
      <c r="Q3548" s="10" t="s">
        <v>8315</v>
      </c>
      <c r="R3548" t="s">
        <v>8316</v>
      </c>
      <c r="S3548" s="15">
        <f t="shared" si="277"/>
        <v>42294.808124999996</v>
      </c>
      <c r="T3548" s="15">
        <f t="shared" si="278"/>
        <v>42305.829166666663</v>
      </c>
      <c r="U3548">
        <f t="shared" si="279"/>
        <v>2015</v>
      </c>
    </row>
    <row r="3549" spans="1:21" ht="16" x14ac:dyDescent="0.2">
      <c r="A3549">
        <v>3666</v>
      </c>
      <c r="B3549" s="3" t="s">
        <v>3663</v>
      </c>
      <c r="C3549" s="3" t="s">
        <v>7776</v>
      </c>
      <c r="D3549" s="6">
        <v>1200</v>
      </c>
      <c r="E3549" s="8">
        <v>1200</v>
      </c>
      <c r="F3549" t="s">
        <v>8218</v>
      </c>
      <c r="G3549" t="s">
        <v>8223</v>
      </c>
      <c r="H3549" t="s">
        <v>8245</v>
      </c>
      <c r="I3549">
        <v>1406185200</v>
      </c>
      <c r="J3549">
        <v>1404337382</v>
      </c>
      <c r="K3549" t="b">
        <v>0</v>
      </c>
      <c r="L3549">
        <v>38</v>
      </c>
      <c r="M3549" t="b">
        <v>1</v>
      </c>
      <c r="N3549" t="s">
        <v>8269</v>
      </c>
      <c r="O3549">
        <f t="shared" si="275"/>
        <v>100</v>
      </c>
      <c r="P3549">
        <f t="shared" si="276"/>
        <v>31.58</v>
      </c>
      <c r="Q3549" s="10" t="s">
        <v>8315</v>
      </c>
      <c r="R3549" t="s">
        <v>8316</v>
      </c>
      <c r="S3549" s="15">
        <f t="shared" si="277"/>
        <v>41822.90488425926</v>
      </c>
      <c r="T3549" s="15">
        <f t="shared" si="278"/>
        <v>41844.291666666664</v>
      </c>
      <c r="U3549">
        <f t="shared" si="279"/>
        <v>2014</v>
      </c>
    </row>
    <row r="3550" spans="1:21" ht="48" x14ac:dyDescent="0.2">
      <c r="A3550">
        <v>3667</v>
      </c>
      <c r="B3550" s="3" t="s">
        <v>3664</v>
      </c>
      <c r="C3550" s="3" t="s">
        <v>7777</v>
      </c>
      <c r="D3550" s="6">
        <v>3000</v>
      </c>
      <c r="E3550" s="8">
        <v>3095.11</v>
      </c>
      <c r="F3550" t="s">
        <v>8218</v>
      </c>
      <c r="G3550" t="s">
        <v>8224</v>
      </c>
      <c r="H3550" t="s">
        <v>8246</v>
      </c>
      <c r="I3550">
        <v>1437261419</v>
      </c>
      <c r="J3550">
        <v>1434669419</v>
      </c>
      <c r="K3550" t="b">
        <v>0</v>
      </c>
      <c r="L3550">
        <v>58</v>
      </c>
      <c r="M3550" t="b">
        <v>1</v>
      </c>
      <c r="N3550" t="s">
        <v>8269</v>
      </c>
      <c r="O3550">
        <f t="shared" si="275"/>
        <v>103</v>
      </c>
      <c r="P3550">
        <f t="shared" si="276"/>
        <v>53.36</v>
      </c>
      <c r="Q3550" s="10" t="s">
        <v>8315</v>
      </c>
      <c r="R3550" t="s">
        <v>8316</v>
      </c>
      <c r="S3550" s="15">
        <f t="shared" si="277"/>
        <v>42173.970127314817</v>
      </c>
      <c r="T3550" s="15">
        <f t="shared" si="278"/>
        <v>42203.970127314817</v>
      </c>
      <c r="U3550">
        <f t="shared" si="279"/>
        <v>2015</v>
      </c>
    </row>
    <row r="3551" spans="1:21" ht="48" x14ac:dyDescent="0.2">
      <c r="A3551">
        <v>3668</v>
      </c>
      <c r="B3551" s="3" t="s">
        <v>3665</v>
      </c>
      <c r="C3551" s="3" t="s">
        <v>7778</v>
      </c>
      <c r="D3551" s="6">
        <v>1000</v>
      </c>
      <c r="E3551" s="8">
        <v>1035</v>
      </c>
      <c r="F3551" t="s">
        <v>8218</v>
      </c>
      <c r="G3551" t="s">
        <v>8223</v>
      </c>
      <c r="H3551" t="s">
        <v>8245</v>
      </c>
      <c r="I3551">
        <v>1437676380</v>
      </c>
      <c r="J3551">
        <v>1435670452</v>
      </c>
      <c r="K3551" t="b">
        <v>0</v>
      </c>
      <c r="L3551">
        <v>28</v>
      </c>
      <c r="M3551" t="b">
        <v>1</v>
      </c>
      <c r="N3551" t="s">
        <v>8269</v>
      </c>
      <c r="O3551">
        <f t="shared" si="275"/>
        <v>104</v>
      </c>
      <c r="P3551">
        <f t="shared" si="276"/>
        <v>36.96</v>
      </c>
      <c r="Q3551" s="10" t="s">
        <v>8315</v>
      </c>
      <c r="R3551" t="s">
        <v>8316</v>
      </c>
      <c r="S3551" s="15">
        <f t="shared" si="277"/>
        <v>42185.556157407409</v>
      </c>
      <c r="T3551" s="15">
        <f t="shared" si="278"/>
        <v>42208.772916666669</v>
      </c>
      <c r="U3551">
        <f t="shared" si="279"/>
        <v>2015</v>
      </c>
    </row>
    <row r="3552" spans="1:21" ht="48" x14ac:dyDescent="0.2">
      <c r="A3552">
        <v>3669</v>
      </c>
      <c r="B3552" s="3" t="s">
        <v>3666</v>
      </c>
      <c r="C3552" s="3" t="s">
        <v>7779</v>
      </c>
      <c r="D3552" s="6">
        <v>1000</v>
      </c>
      <c r="E3552" s="8">
        <v>1382</v>
      </c>
      <c r="F3552" t="s">
        <v>8218</v>
      </c>
      <c r="G3552" t="s">
        <v>8224</v>
      </c>
      <c r="H3552" t="s">
        <v>8246</v>
      </c>
      <c r="I3552">
        <v>1434039137</v>
      </c>
      <c r="J3552">
        <v>1431447137</v>
      </c>
      <c r="K3552" t="b">
        <v>0</v>
      </c>
      <c r="L3552">
        <v>17</v>
      </c>
      <c r="M3552" t="b">
        <v>1</v>
      </c>
      <c r="N3552" t="s">
        <v>8269</v>
      </c>
      <c r="O3552">
        <f t="shared" si="275"/>
        <v>138</v>
      </c>
      <c r="P3552">
        <f t="shared" si="276"/>
        <v>81.290000000000006</v>
      </c>
      <c r="Q3552" s="10" t="s">
        <v>8315</v>
      </c>
      <c r="R3552" t="s">
        <v>8316</v>
      </c>
      <c r="S3552" s="15">
        <f t="shared" si="277"/>
        <v>42136.675196759257</v>
      </c>
      <c r="T3552" s="15">
        <f t="shared" si="278"/>
        <v>42166.675196759257</v>
      </c>
      <c r="U3552">
        <f t="shared" si="279"/>
        <v>2015</v>
      </c>
    </row>
    <row r="3553" spans="1:21" ht="48" x14ac:dyDescent="0.2">
      <c r="A3553">
        <v>3670</v>
      </c>
      <c r="B3553" s="3" t="s">
        <v>3667</v>
      </c>
      <c r="C3553" s="3" t="s">
        <v>7780</v>
      </c>
      <c r="D3553" s="6">
        <v>220</v>
      </c>
      <c r="E3553" s="8">
        <v>241</v>
      </c>
      <c r="F3553" t="s">
        <v>8218</v>
      </c>
      <c r="G3553" t="s">
        <v>8224</v>
      </c>
      <c r="H3553" t="s">
        <v>8246</v>
      </c>
      <c r="I3553">
        <v>1433113200</v>
      </c>
      <c r="J3553">
        <v>1431951611</v>
      </c>
      <c r="K3553" t="b">
        <v>0</v>
      </c>
      <c r="L3553">
        <v>12</v>
      </c>
      <c r="M3553" t="b">
        <v>1</v>
      </c>
      <c r="N3553" t="s">
        <v>8269</v>
      </c>
      <c r="O3553">
        <f t="shared" si="275"/>
        <v>110</v>
      </c>
      <c r="P3553">
        <f t="shared" si="276"/>
        <v>20.079999999999998</v>
      </c>
      <c r="Q3553" s="10" t="s">
        <v>8315</v>
      </c>
      <c r="R3553" t="s">
        <v>8316</v>
      </c>
      <c r="S3553" s="15">
        <f t="shared" si="277"/>
        <v>42142.514016203699</v>
      </c>
      <c r="T3553" s="15">
        <f t="shared" si="278"/>
        <v>42155.958333333328</v>
      </c>
      <c r="U3553">
        <f t="shared" si="279"/>
        <v>2015</v>
      </c>
    </row>
    <row r="3554" spans="1:21" ht="48" x14ac:dyDescent="0.2">
      <c r="A3554">
        <v>3671</v>
      </c>
      <c r="B3554" s="3" t="s">
        <v>3668</v>
      </c>
      <c r="C3554" s="3" t="s">
        <v>7781</v>
      </c>
      <c r="D3554" s="6">
        <v>3500</v>
      </c>
      <c r="E3554" s="8">
        <v>3530</v>
      </c>
      <c r="F3554" t="s">
        <v>8218</v>
      </c>
      <c r="G3554" t="s">
        <v>8223</v>
      </c>
      <c r="H3554" t="s">
        <v>8245</v>
      </c>
      <c r="I3554">
        <v>1405915140</v>
      </c>
      <c r="J3554">
        <v>1404140667</v>
      </c>
      <c r="K3554" t="b">
        <v>0</v>
      </c>
      <c r="L3554">
        <v>40</v>
      </c>
      <c r="M3554" t="b">
        <v>1</v>
      </c>
      <c r="N3554" t="s">
        <v>8269</v>
      </c>
      <c r="O3554">
        <f t="shared" si="275"/>
        <v>101</v>
      </c>
      <c r="P3554">
        <f t="shared" si="276"/>
        <v>88.25</v>
      </c>
      <c r="Q3554" s="10" t="s">
        <v>8315</v>
      </c>
      <c r="R3554" t="s">
        <v>8316</v>
      </c>
      <c r="S3554" s="15">
        <f t="shared" si="277"/>
        <v>41820.62809027778</v>
      </c>
      <c r="T3554" s="15">
        <f t="shared" si="278"/>
        <v>41841.165972222225</v>
      </c>
      <c r="U3554">
        <f t="shared" si="279"/>
        <v>2014</v>
      </c>
    </row>
    <row r="3555" spans="1:21" ht="48" x14ac:dyDescent="0.2">
      <c r="A3555">
        <v>3672</v>
      </c>
      <c r="B3555" s="3" t="s">
        <v>3669</v>
      </c>
      <c r="C3555" s="3" t="s">
        <v>7782</v>
      </c>
      <c r="D3555" s="6">
        <v>3000</v>
      </c>
      <c r="E3555" s="8">
        <v>3046</v>
      </c>
      <c r="F3555" t="s">
        <v>8218</v>
      </c>
      <c r="G3555" t="s">
        <v>8224</v>
      </c>
      <c r="H3555" t="s">
        <v>8246</v>
      </c>
      <c r="I3555">
        <v>1411771384</v>
      </c>
      <c r="J3555">
        <v>1409179384</v>
      </c>
      <c r="K3555" t="b">
        <v>0</v>
      </c>
      <c r="L3555">
        <v>57</v>
      </c>
      <c r="M3555" t="b">
        <v>1</v>
      </c>
      <c r="N3555" t="s">
        <v>8269</v>
      </c>
      <c r="O3555">
        <f t="shared" si="275"/>
        <v>102</v>
      </c>
      <c r="P3555">
        <f t="shared" si="276"/>
        <v>53.44</v>
      </c>
      <c r="Q3555" s="10" t="s">
        <v>8315</v>
      </c>
      <c r="R3555" t="s">
        <v>8316</v>
      </c>
      <c r="S3555" s="15">
        <f t="shared" si="277"/>
        <v>41878.946574074071</v>
      </c>
      <c r="T3555" s="15">
        <f t="shared" si="278"/>
        <v>41908.946574074071</v>
      </c>
      <c r="U3555">
        <f t="shared" si="279"/>
        <v>2014</v>
      </c>
    </row>
    <row r="3556" spans="1:21" ht="48" x14ac:dyDescent="0.2">
      <c r="A3556">
        <v>3673</v>
      </c>
      <c r="B3556" s="3" t="s">
        <v>3670</v>
      </c>
      <c r="C3556" s="3" t="s">
        <v>7783</v>
      </c>
      <c r="D3556" s="6">
        <v>4000</v>
      </c>
      <c r="E3556" s="8">
        <v>4545</v>
      </c>
      <c r="F3556" t="s">
        <v>8218</v>
      </c>
      <c r="G3556" t="s">
        <v>8224</v>
      </c>
      <c r="H3556" t="s">
        <v>8246</v>
      </c>
      <c r="I3556">
        <v>1415191920</v>
      </c>
      <c r="J3556">
        <v>1412233497</v>
      </c>
      <c r="K3556" t="b">
        <v>0</v>
      </c>
      <c r="L3556">
        <v>114</v>
      </c>
      <c r="M3556" t="b">
        <v>1</v>
      </c>
      <c r="N3556" t="s">
        <v>8269</v>
      </c>
      <c r="O3556">
        <f t="shared" si="275"/>
        <v>114</v>
      </c>
      <c r="P3556">
        <f t="shared" si="276"/>
        <v>39.869999999999997</v>
      </c>
      <c r="Q3556" s="10" t="s">
        <v>8315</v>
      </c>
      <c r="R3556" t="s">
        <v>8316</v>
      </c>
      <c r="S3556" s="15">
        <f t="shared" si="277"/>
        <v>41914.295104166667</v>
      </c>
      <c r="T3556" s="15">
        <f t="shared" si="278"/>
        <v>41948.536111111112</v>
      </c>
      <c r="U3556">
        <f t="shared" si="279"/>
        <v>2014</v>
      </c>
    </row>
    <row r="3557" spans="1:21" ht="48" x14ac:dyDescent="0.2">
      <c r="A3557">
        <v>3674</v>
      </c>
      <c r="B3557" s="3" t="s">
        <v>3671</v>
      </c>
      <c r="C3557" s="3" t="s">
        <v>7784</v>
      </c>
      <c r="D3557" s="6">
        <v>4500</v>
      </c>
      <c r="E3557" s="8">
        <v>4500</v>
      </c>
      <c r="F3557" t="s">
        <v>8218</v>
      </c>
      <c r="G3557" t="s">
        <v>8235</v>
      </c>
      <c r="H3557" t="s">
        <v>8248</v>
      </c>
      <c r="I3557">
        <v>1472936229</v>
      </c>
      <c r="J3557">
        <v>1467752229</v>
      </c>
      <c r="K3557" t="b">
        <v>0</v>
      </c>
      <c r="L3557">
        <v>31</v>
      </c>
      <c r="M3557" t="b">
        <v>1</v>
      </c>
      <c r="N3557" t="s">
        <v>8269</v>
      </c>
      <c r="O3557">
        <f t="shared" si="275"/>
        <v>100</v>
      </c>
      <c r="P3557">
        <f t="shared" si="276"/>
        <v>145.16</v>
      </c>
      <c r="Q3557" s="10" t="s">
        <v>8315</v>
      </c>
      <c r="R3557" t="s">
        <v>8316</v>
      </c>
      <c r="S3557" s="15">
        <f t="shared" si="277"/>
        <v>42556.873020833329</v>
      </c>
      <c r="T3557" s="15">
        <f t="shared" si="278"/>
        <v>42616.873020833329</v>
      </c>
      <c r="U3557">
        <f t="shared" si="279"/>
        <v>2016</v>
      </c>
    </row>
    <row r="3558" spans="1:21" ht="48" x14ac:dyDescent="0.2">
      <c r="A3558">
        <v>3675</v>
      </c>
      <c r="B3558" s="3" t="s">
        <v>3672</v>
      </c>
      <c r="C3558" s="3" t="s">
        <v>7785</v>
      </c>
      <c r="D3558" s="6">
        <v>50</v>
      </c>
      <c r="E3558" s="8">
        <v>70</v>
      </c>
      <c r="F3558" t="s">
        <v>8218</v>
      </c>
      <c r="G3558" t="s">
        <v>8224</v>
      </c>
      <c r="H3558" t="s">
        <v>8246</v>
      </c>
      <c r="I3558">
        <v>1463353200</v>
      </c>
      <c r="J3558">
        <v>1462285182</v>
      </c>
      <c r="K3558" t="b">
        <v>0</v>
      </c>
      <c r="L3558">
        <v>3</v>
      </c>
      <c r="M3558" t="b">
        <v>1</v>
      </c>
      <c r="N3558" t="s">
        <v>8269</v>
      </c>
      <c r="O3558">
        <f t="shared" si="275"/>
        <v>140</v>
      </c>
      <c r="P3558">
        <f t="shared" si="276"/>
        <v>23.33</v>
      </c>
      <c r="Q3558" s="10" t="s">
        <v>8315</v>
      </c>
      <c r="R3558" t="s">
        <v>8316</v>
      </c>
      <c r="S3558" s="15">
        <f t="shared" si="277"/>
        <v>42493.597013888888</v>
      </c>
      <c r="T3558" s="15">
        <f t="shared" si="278"/>
        <v>42505.958333333328</v>
      </c>
      <c r="U3558">
        <f t="shared" si="279"/>
        <v>2016</v>
      </c>
    </row>
    <row r="3559" spans="1:21" ht="48" x14ac:dyDescent="0.2">
      <c r="A3559">
        <v>3676</v>
      </c>
      <c r="B3559" s="3" t="s">
        <v>3673</v>
      </c>
      <c r="C3559" s="3" t="s">
        <v>7786</v>
      </c>
      <c r="D3559" s="6">
        <v>800</v>
      </c>
      <c r="E3559" s="8">
        <v>1030</v>
      </c>
      <c r="F3559" t="s">
        <v>8218</v>
      </c>
      <c r="G3559" t="s">
        <v>8223</v>
      </c>
      <c r="H3559" t="s">
        <v>8245</v>
      </c>
      <c r="I3559">
        <v>1410550484</v>
      </c>
      <c r="J3559">
        <v>1408995284</v>
      </c>
      <c r="K3559" t="b">
        <v>0</v>
      </c>
      <c r="L3559">
        <v>16</v>
      </c>
      <c r="M3559" t="b">
        <v>1</v>
      </c>
      <c r="N3559" t="s">
        <v>8269</v>
      </c>
      <c r="O3559">
        <f t="shared" si="275"/>
        <v>129</v>
      </c>
      <c r="P3559">
        <f t="shared" si="276"/>
        <v>64.38</v>
      </c>
      <c r="Q3559" s="10" t="s">
        <v>8315</v>
      </c>
      <c r="R3559" t="s">
        <v>8316</v>
      </c>
      <c r="S3559" s="15">
        <f t="shared" si="277"/>
        <v>41876.815787037034</v>
      </c>
      <c r="T3559" s="15">
        <f t="shared" si="278"/>
        <v>41894.815787037034</v>
      </c>
      <c r="U3559">
        <f t="shared" si="279"/>
        <v>2014</v>
      </c>
    </row>
    <row r="3560" spans="1:21" ht="32" x14ac:dyDescent="0.2">
      <c r="A3560">
        <v>3677</v>
      </c>
      <c r="B3560" s="3" t="s">
        <v>3674</v>
      </c>
      <c r="C3560" s="3" t="s">
        <v>7787</v>
      </c>
      <c r="D3560" s="6">
        <v>12000</v>
      </c>
      <c r="E3560" s="8">
        <v>12348.5</v>
      </c>
      <c r="F3560" t="s">
        <v>8218</v>
      </c>
      <c r="G3560" t="s">
        <v>8223</v>
      </c>
      <c r="H3560" t="s">
        <v>8245</v>
      </c>
      <c r="I3560">
        <v>1404359940</v>
      </c>
      <c r="J3560">
        <v>1402580818</v>
      </c>
      <c r="K3560" t="b">
        <v>0</v>
      </c>
      <c r="L3560">
        <v>199</v>
      </c>
      <c r="M3560" t="b">
        <v>1</v>
      </c>
      <c r="N3560" t="s">
        <v>8269</v>
      </c>
      <c r="O3560">
        <f t="shared" si="275"/>
        <v>103</v>
      </c>
      <c r="P3560">
        <f t="shared" si="276"/>
        <v>62.05</v>
      </c>
      <c r="Q3560" s="10" t="s">
        <v>8315</v>
      </c>
      <c r="R3560" t="s">
        <v>8316</v>
      </c>
      <c r="S3560" s="15">
        <f t="shared" si="277"/>
        <v>41802.574282407404</v>
      </c>
      <c r="T3560" s="15">
        <f t="shared" si="278"/>
        <v>41823.165972222225</v>
      </c>
      <c r="U3560">
        <f t="shared" si="279"/>
        <v>2014</v>
      </c>
    </row>
    <row r="3561" spans="1:21" ht="32" x14ac:dyDescent="0.2">
      <c r="A3561">
        <v>3678</v>
      </c>
      <c r="B3561" s="3" t="s">
        <v>3675</v>
      </c>
      <c r="C3561" s="3" t="s">
        <v>7788</v>
      </c>
      <c r="D3561" s="6">
        <v>2000</v>
      </c>
      <c r="E3561" s="8">
        <v>2050</v>
      </c>
      <c r="F3561" t="s">
        <v>8218</v>
      </c>
      <c r="G3561" t="s">
        <v>8224</v>
      </c>
      <c r="H3561" t="s">
        <v>8246</v>
      </c>
      <c r="I3561">
        <v>1433076298</v>
      </c>
      <c r="J3561">
        <v>1430052298</v>
      </c>
      <c r="K3561" t="b">
        <v>0</v>
      </c>
      <c r="L3561">
        <v>31</v>
      </c>
      <c r="M3561" t="b">
        <v>1</v>
      </c>
      <c r="N3561" t="s">
        <v>8269</v>
      </c>
      <c r="O3561">
        <f t="shared" si="275"/>
        <v>103</v>
      </c>
      <c r="P3561">
        <f t="shared" si="276"/>
        <v>66.13</v>
      </c>
      <c r="Q3561" s="10" t="s">
        <v>8315</v>
      </c>
      <c r="R3561" t="s">
        <v>8316</v>
      </c>
      <c r="S3561" s="15">
        <f t="shared" si="277"/>
        <v>42120.531226851846</v>
      </c>
      <c r="T3561" s="15">
        <f t="shared" si="278"/>
        <v>42155.531226851846</v>
      </c>
      <c r="U3561">
        <f t="shared" si="279"/>
        <v>2015</v>
      </c>
    </row>
    <row r="3562" spans="1:21" ht="48" x14ac:dyDescent="0.2">
      <c r="A3562">
        <v>3679</v>
      </c>
      <c r="B3562" s="3" t="s">
        <v>3676</v>
      </c>
      <c r="C3562" s="3" t="s">
        <v>7789</v>
      </c>
      <c r="D3562" s="6">
        <v>2000</v>
      </c>
      <c r="E3562" s="8">
        <v>2202</v>
      </c>
      <c r="F3562" t="s">
        <v>8218</v>
      </c>
      <c r="G3562" t="s">
        <v>8223</v>
      </c>
      <c r="H3562" t="s">
        <v>8245</v>
      </c>
      <c r="I3562">
        <v>1404190740</v>
      </c>
      <c r="J3562">
        <v>1401214581</v>
      </c>
      <c r="K3562" t="b">
        <v>0</v>
      </c>
      <c r="L3562">
        <v>30</v>
      </c>
      <c r="M3562" t="b">
        <v>1</v>
      </c>
      <c r="N3562" t="s">
        <v>8269</v>
      </c>
      <c r="O3562">
        <f t="shared" si="275"/>
        <v>110</v>
      </c>
      <c r="P3562">
        <f t="shared" si="276"/>
        <v>73.400000000000006</v>
      </c>
      <c r="Q3562" s="10" t="s">
        <v>8315</v>
      </c>
      <c r="R3562" t="s">
        <v>8316</v>
      </c>
      <c r="S3562" s="15">
        <f t="shared" si="277"/>
        <v>41786.761354166665</v>
      </c>
      <c r="T3562" s="15">
        <f t="shared" si="278"/>
        <v>41821.207638888889</v>
      </c>
      <c r="U3562">
        <f t="shared" si="279"/>
        <v>2014</v>
      </c>
    </row>
    <row r="3563" spans="1:21" ht="32" x14ac:dyDescent="0.2">
      <c r="A3563">
        <v>3680</v>
      </c>
      <c r="B3563" s="3" t="s">
        <v>3677</v>
      </c>
      <c r="C3563" s="3" t="s">
        <v>7790</v>
      </c>
      <c r="D3563" s="6">
        <v>3000</v>
      </c>
      <c r="E3563" s="8">
        <v>3383</v>
      </c>
      <c r="F3563" t="s">
        <v>8218</v>
      </c>
      <c r="G3563" t="s">
        <v>8223</v>
      </c>
      <c r="H3563" t="s">
        <v>8245</v>
      </c>
      <c r="I3563">
        <v>1475664834</v>
      </c>
      <c r="J3563">
        <v>1473850434</v>
      </c>
      <c r="K3563" t="b">
        <v>0</v>
      </c>
      <c r="L3563">
        <v>34</v>
      </c>
      <c r="M3563" t="b">
        <v>1</v>
      </c>
      <c r="N3563" t="s">
        <v>8269</v>
      </c>
      <c r="O3563">
        <f t="shared" si="275"/>
        <v>113</v>
      </c>
      <c r="P3563">
        <f t="shared" si="276"/>
        <v>99.5</v>
      </c>
      <c r="Q3563" s="10" t="s">
        <v>8315</v>
      </c>
      <c r="R3563" t="s">
        <v>8316</v>
      </c>
      <c r="S3563" s="15">
        <f t="shared" si="277"/>
        <v>42627.454097222217</v>
      </c>
      <c r="T3563" s="15">
        <f t="shared" si="278"/>
        <v>42648.454097222217</v>
      </c>
      <c r="U3563">
        <f t="shared" si="279"/>
        <v>2016</v>
      </c>
    </row>
    <row r="3564" spans="1:21" ht="64" x14ac:dyDescent="0.2">
      <c r="A3564">
        <v>3681</v>
      </c>
      <c r="B3564" s="3" t="s">
        <v>3678</v>
      </c>
      <c r="C3564" s="3" t="s">
        <v>7791</v>
      </c>
      <c r="D3564" s="6">
        <v>1000</v>
      </c>
      <c r="E3564" s="8">
        <v>1119</v>
      </c>
      <c r="F3564" t="s">
        <v>8218</v>
      </c>
      <c r="G3564" t="s">
        <v>8223</v>
      </c>
      <c r="H3564" t="s">
        <v>8245</v>
      </c>
      <c r="I3564">
        <v>1452872290</v>
      </c>
      <c r="J3564">
        <v>1452008290</v>
      </c>
      <c r="K3564" t="b">
        <v>0</v>
      </c>
      <c r="L3564">
        <v>18</v>
      </c>
      <c r="M3564" t="b">
        <v>1</v>
      </c>
      <c r="N3564" t="s">
        <v>8269</v>
      </c>
      <c r="O3564">
        <f t="shared" si="275"/>
        <v>112</v>
      </c>
      <c r="P3564">
        <f t="shared" si="276"/>
        <v>62.17</v>
      </c>
      <c r="Q3564" s="10" t="s">
        <v>8315</v>
      </c>
      <c r="R3564" t="s">
        <v>8316</v>
      </c>
      <c r="S3564" s="15">
        <f t="shared" si="277"/>
        <v>42374.651504629626</v>
      </c>
      <c r="T3564" s="15">
        <f t="shared" si="278"/>
        <v>42384.651504629626</v>
      </c>
      <c r="U3564">
        <f t="shared" si="279"/>
        <v>2016</v>
      </c>
    </row>
    <row r="3565" spans="1:21" ht="48" x14ac:dyDescent="0.2">
      <c r="A3565">
        <v>3682</v>
      </c>
      <c r="B3565" s="3" t="s">
        <v>3679</v>
      </c>
      <c r="C3565" s="3" t="s">
        <v>7792</v>
      </c>
      <c r="D3565" s="6">
        <v>3000</v>
      </c>
      <c r="E3565" s="8">
        <v>4176</v>
      </c>
      <c r="F3565" t="s">
        <v>8218</v>
      </c>
      <c r="G3565" t="s">
        <v>8223</v>
      </c>
      <c r="H3565" t="s">
        <v>8245</v>
      </c>
      <c r="I3565">
        <v>1402901940</v>
      </c>
      <c r="J3565">
        <v>1399998418</v>
      </c>
      <c r="K3565" t="b">
        <v>0</v>
      </c>
      <c r="L3565">
        <v>67</v>
      </c>
      <c r="M3565" t="b">
        <v>1</v>
      </c>
      <c r="N3565" t="s">
        <v>8269</v>
      </c>
      <c r="O3565">
        <f t="shared" si="275"/>
        <v>139</v>
      </c>
      <c r="P3565">
        <f t="shared" si="276"/>
        <v>62.33</v>
      </c>
      <c r="Q3565" s="10" t="s">
        <v>8315</v>
      </c>
      <c r="R3565" t="s">
        <v>8316</v>
      </c>
      <c r="S3565" s="15">
        <f t="shared" si="277"/>
        <v>41772.685393518521</v>
      </c>
      <c r="T3565" s="15">
        <f t="shared" si="278"/>
        <v>41806.290972222225</v>
      </c>
      <c r="U3565">
        <f t="shared" si="279"/>
        <v>2014</v>
      </c>
    </row>
    <row r="3566" spans="1:21" ht="48" x14ac:dyDescent="0.2">
      <c r="A3566">
        <v>3683</v>
      </c>
      <c r="B3566" s="3" t="s">
        <v>3680</v>
      </c>
      <c r="C3566" s="3" t="s">
        <v>7793</v>
      </c>
      <c r="D3566" s="6">
        <v>3500</v>
      </c>
      <c r="E3566" s="8">
        <v>3880</v>
      </c>
      <c r="F3566" t="s">
        <v>8218</v>
      </c>
      <c r="G3566" t="s">
        <v>8223</v>
      </c>
      <c r="H3566" t="s">
        <v>8245</v>
      </c>
      <c r="I3566">
        <v>1476931696</v>
      </c>
      <c r="J3566">
        <v>1474339696</v>
      </c>
      <c r="K3566" t="b">
        <v>0</v>
      </c>
      <c r="L3566">
        <v>66</v>
      </c>
      <c r="M3566" t="b">
        <v>1</v>
      </c>
      <c r="N3566" t="s">
        <v>8269</v>
      </c>
      <c r="O3566">
        <f t="shared" si="275"/>
        <v>111</v>
      </c>
      <c r="P3566">
        <f t="shared" si="276"/>
        <v>58.79</v>
      </c>
      <c r="Q3566" s="10" t="s">
        <v>8315</v>
      </c>
      <c r="R3566" t="s">
        <v>8316</v>
      </c>
      <c r="S3566" s="15">
        <f t="shared" si="277"/>
        <v>42633.116851851853</v>
      </c>
      <c r="T3566" s="15">
        <f t="shared" si="278"/>
        <v>42663.116851851853</v>
      </c>
      <c r="U3566">
        <f t="shared" si="279"/>
        <v>2016</v>
      </c>
    </row>
    <row r="3567" spans="1:21" ht="48" x14ac:dyDescent="0.2">
      <c r="A3567">
        <v>3684</v>
      </c>
      <c r="B3567" s="3" t="s">
        <v>3681</v>
      </c>
      <c r="C3567" s="3" t="s">
        <v>7794</v>
      </c>
      <c r="D3567" s="6">
        <v>750</v>
      </c>
      <c r="E3567" s="8">
        <v>1043</v>
      </c>
      <c r="F3567" t="s">
        <v>8218</v>
      </c>
      <c r="G3567" t="s">
        <v>8223</v>
      </c>
      <c r="H3567" t="s">
        <v>8245</v>
      </c>
      <c r="I3567">
        <v>1441167586</v>
      </c>
      <c r="J3567">
        <v>1438575586</v>
      </c>
      <c r="K3567" t="b">
        <v>0</v>
      </c>
      <c r="L3567">
        <v>23</v>
      </c>
      <c r="M3567" t="b">
        <v>1</v>
      </c>
      <c r="N3567" t="s">
        <v>8269</v>
      </c>
      <c r="O3567">
        <f t="shared" si="275"/>
        <v>139</v>
      </c>
      <c r="P3567">
        <f t="shared" si="276"/>
        <v>45.35</v>
      </c>
      <c r="Q3567" s="10" t="s">
        <v>8315</v>
      </c>
      <c r="R3567" t="s">
        <v>8316</v>
      </c>
      <c r="S3567" s="15">
        <f t="shared" si="277"/>
        <v>42219.180393518516</v>
      </c>
      <c r="T3567" s="15">
        <f t="shared" si="278"/>
        <v>42249.180393518516</v>
      </c>
      <c r="U3567">
        <f t="shared" si="279"/>
        <v>2015</v>
      </c>
    </row>
    <row r="3568" spans="1:21" ht="48" x14ac:dyDescent="0.2">
      <c r="A3568">
        <v>3685</v>
      </c>
      <c r="B3568" s="3" t="s">
        <v>3682</v>
      </c>
      <c r="C3568" s="3" t="s">
        <v>7795</v>
      </c>
      <c r="D3568" s="6">
        <v>5000</v>
      </c>
      <c r="E3568" s="8">
        <v>5285</v>
      </c>
      <c r="F3568" t="s">
        <v>8218</v>
      </c>
      <c r="G3568" t="s">
        <v>8223</v>
      </c>
      <c r="H3568" t="s">
        <v>8245</v>
      </c>
      <c r="I3568">
        <v>1400533200</v>
      </c>
      <c r="J3568">
        <v>1398348859</v>
      </c>
      <c r="K3568" t="b">
        <v>0</v>
      </c>
      <c r="L3568">
        <v>126</v>
      </c>
      <c r="M3568" t="b">
        <v>1</v>
      </c>
      <c r="N3568" t="s">
        <v>8269</v>
      </c>
      <c r="O3568">
        <f t="shared" si="275"/>
        <v>106</v>
      </c>
      <c r="P3568">
        <f t="shared" si="276"/>
        <v>41.94</v>
      </c>
      <c r="Q3568" s="10" t="s">
        <v>8315</v>
      </c>
      <c r="R3568" t="s">
        <v>8316</v>
      </c>
      <c r="S3568" s="15">
        <f t="shared" si="277"/>
        <v>41753.593275462961</v>
      </c>
      <c r="T3568" s="15">
        <f t="shared" si="278"/>
        <v>41778.875</v>
      </c>
      <c r="U3568">
        <f t="shared" si="279"/>
        <v>2014</v>
      </c>
    </row>
    <row r="3569" spans="1:21" ht="48" x14ac:dyDescent="0.2">
      <c r="A3569">
        <v>3686</v>
      </c>
      <c r="B3569" s="3" t="s">
        <v>3683</v>
      </c>
      <c r="C3569" s="3" t="s">
        <v>7796</v>
      </c>
      <c r="D3569" s="6">
        <v>350</v>
      </c>
      <c r="E3569" s="8">
        <v>355</v>
      </c>
      <c r="F3569" t="s">
        <v>8218</v>
      </c>
      <c r="G3569" t="s">
        <v>8223</v>
      </c>
      <c r="H3569" t="s">
        <v>8245</v>
      </c>
      <c r="I3569">
        <v>1440820740</v>
      </c>
      <c r="J3569">
        <v>1439567660</v>
      </c>
      <c r="K3569" t="b">
        <v>0</v>
      </c>
      <c r="L3569">
        <v>6</v>
      </c>
      <c r="M3569" t="b">
        <v>1</v>
      </c>
      <c r="N3569" t="s">
        <v>8269</v>
      </c>
      <c r="O3569">
        <f t="shared" si="275"/>
        <v>101</v>
      </c>
      <c r="P3569">
        <f t="shared" si="276"/>
        <v>59.17</v>
      </c>
      <c r="Q3569" s="10" t="s">
        <v>8315</v>
      </c>
      <c r="R3569" t="s">
        <v>8316</v>
      </c>
      <c r="S3569" s="15">
        <f t="shared" si="277"/>
        <v>42230.662731481483</v>
      </c>
      <c r="T3569" s="15">
        <f t="shared" si="278"/>
        <v>42245.165972222225</v>
      </c>
      <c r="U3569">
        <f t="shared" si="279"/>
        <v>2015</v>
      </c>
    </row>
    <row r="3570" spans="1:21" ht="48" x14ac:dyDescent="0.2">
      <c r="A3570">
        <v>3687</v>
      </c>
      <c r="B3570" s="3" t="s">
        <v>3684</v>
      </c>
      <c r="C3570" s="3" t="s">
        <v>7797</v>
      </c>
      <c r="D3570" s="6">
        <v>5000</v>
      </c>
      <c r="E3570" s="8">
        <v>5012.25</v>
      </c>
      <c r="F3570" t="s">
        <v>8218</v>
      </c>
      <c r="G3570" t="s">
        <v>8223</v>
      </c>
      <c r="H3570" t="s">
        <v>8245</v>
      </c>
      <c r="I3570">
        <v>1403846055</v>
      </c>
      <c r="J3570">
        <v>1401254055</v>
      </c>
      <c r="K3570" t="b">
        <v>0</v>
      </c>
      <c r="L3570">
        <v>25</v>
      </c>
      <c r="M3570" t="b">
        <v>1</v>
      </c>
      <c r="N3570" t="s">
        <v>8269</v>
      </c>
      <c r="O3570">
        <f t="shared" si="275"/>
        <v>100</v>
      </c>
      <c r="P3570">
        <f t="shared" si="276"/>
        <v>200.49</v>
      </c>
      <c r="Q3570" s="10" t="s">
        <v>8315</v>
      </c>
      <c r="R3570" t="s">
        <v>8316</v>
      </c>
      <c r="S3570" s="15">
        <f t="shared" si="277"/>
        <v>41787.218229166669</v>
      </c>
      <c r="T3570" s="15">
        <f t="shared" si="278"/>
        <v>41817.218229166669</v>
      </c>
      <c r="U3570">
        <f t="shared" si="279"/>
        <v>2014</v>
      </c>
    </row>
    <row r="3571" spans="1:21" ht="48" x14ac:dyDescent="0.2">
      <c r="A3571">
        <v>3688</v>
      </c>
      <c r="B3571" s="3" t="s">
        <v>3685</v>
      </c>
      <c r="C3571" s="3" t="s">
        <v>7798</v>
      </c>
      <c r="D3571" s="6">
        <v>3000</v>
      </c>
      <c r="E3571" s="8">
        <v>3275</v>
      </c>
      <c r="F3571" t="s">
        <v>8218</v>
      </c>
      <c r="G3571" t="s">
        <v>8224</v>
      </c>
      <c r="H3571" t="s">
        <v>8246</v>
      </c>
      <c r="I3571">
        <v>1407524004</v>
      </c>
      <c r="J3571">
        <v>1404932004</v>
      </c>
      <c r="K3571" t="b">
        <v>0</v>
      </c>
      <c r="L3571">
        <v>39</v>
      </c>
      <c r="M3571" t="b">
        <v>1</v>
      </c>
      <c r="N3571" t="s">
        <v>8269</v>
      </c>
      <c r="O3571">
        <f t="shared" si="275"/>
        <v>109</v>
      </c>
      <c r="P3571">
        <f t="shared" si="276"/>
        <v>83.97</v>
      </c>
      <c r="Q3571" s="10" t="s">
        <v>8315</v>
      </c>
      <c r="R3571" t="s">
        <v>8316</v>
      </c>
      <c r="S3571" s="15">
        <f t="shared" si="277"/>
        <v>41829.787083333329</v>
      </c>
      <c r="T3571" s="15">
        <f t="shared" si="278"/>
        <v>41859.787083333329</v>
      </c>
      <c r="U3571">
        <f t="shared" si="279"/>
        <v>2014</v>
      </c>
    </row>
    <row r="3572" spans="1:21" ht="48" x14ac:dyDescent="0.2">
      <c r="A3572">
        <v>3689</v>
      </c>
      <c r="B3572" s="3" t="s">
        <v>3686</v>
      </c>
      <c r="C3572" s="3" t="s">
        <v>7799</v>
      </c>
      <c r="D3572" s="6">
        <v>3000</v>
      </c>
      <c r="E3572" s="8">
        <v>3550</v>
      </c>
      <c r="F3572" t="s">
        <v>8218</v>
      </c>
      <c r="G3572" t="s">
        <v>8223</v>
      </c>
      <c r="H3572" t="s">
        <v>8245</v>
      </c>
      <c r="I3572">
        <v>1434925500</v>
      </c>
      <c r="J3572">
        <v>1432410639</v>
      </c>
      <c r="K3572" t="b">
        <v>0</v>
      </c>
      <c r="L3572">
        <v>62</v>
      </c>
      <c r="M3572" t="b">
        <v>1</v>
      </c>
      <c r="N3572" t="s">
        <v>8269</v>
      </c>
      <c r="O3572">
        <f t="shared" si="275"/>
        <v>118</v>
      </c>
      <c r="P3572">
        <f t="shared" si="276"/>
        <v>57.26</v>
      </c>
      <c r="Q3572" s="10" t="s">
        <v>8315</v>
      </c>
      <c r="R3572" t="s">
        <v>8316</v>
      </c>
      <c r="S3572" s="15">
        <f t="shared" si="277"/>
        <v>42147.826840277776</v>
      </c>
      <c r="T3572" s="15">
        <f t="shared" si="278"/>
        <v>42176.934027777781</v>
      </c>
      <c r="U3572">
        <f t="shared" si="279"/>
        <v>2015</v>
      </c>
    </row>
    <row r="3573" spans="1:21" ht="48" x14ac:dyDescent="0.2">
      <c r="A3573">
        <v>3690</v>
      </c>
      <c r="B3573" s="3" t="s">
        <v>3687</v>
      </c>
      <c r="C3573" s="3" t="s">
        <v>7800</v>
      </c>
      <c r="D3573" s="6">
        <v>1500</v>
      </c>
      <c r="E3573" s="8">
        <v>1800</v>
      </c>
      <c r="F3573" t="s">
        <v>8218</v>
      </c>
      <c r="G3573" t="s">
        <v>8223</v>
      </c>
      <c r="H3573" t="s">
        <v>8245</v>
      </c>
      <c r="I3573">
        <v>1417101683</v>
      </c>
      <c r="J3573">
        <v>1414506083</v>
      </c>
      <c r="K3573" t="b">
        <v>0</v>
      </c>
      <c r="L3573">
        <v>31</v>
      </c>
      <c r="M3573" t="b">
        <v>1</v>
      </c>
      <c r="N3573" t="s">
        <v>8269</v>
      </c>
      <c r="O3573">
        <f t="shared" si="275"/>
        <v>120</v>
      </c>
      <c r="P3573">
        <f t="shared" si="276"/>
        <v>58.06</v>
      </c>
      <c r="Q3573" s="10" t="s">
        <v>8315</v>
      </c>
      <c r="R3573" t="s">
        <v>8316</v>
      </c>
      <c r="S3573" s="15">
        <f t="shared" si="277"/>
        <v>41940.598182870373</v>
      </c>
      <c r="T3573" s="15">
        <f t="shared" si="278"/>
        <v>41970.639849537038</v>
      </c>
      <c r="U3573">
        <f t="shared" si="279"/>
        <v>2014</v>
      </c>
    </row>
    <row r="3574" spans="1:21" ht="32" x14ac:dyDescent="0.2">
      <c r="A3574">
        <v>3691</v>
      </c>
      <c r="B3574" s="3" t="s">
        <v>3688</v>
      </c>
      <c r="C3574" s="3" t="s">
        <v>7801</v>
      </c>
      <c r="D3574" s="6">
        <v>40000</v>
      </c>
      <c r="E3574" s="8">
        <v>51184</v>
      </c>
      <c r="F3574" t="s">
        <v>8218</v>
      </c>
      <c r="G3574" t="s">
        <v>8223</v>
      </c>
      <c r="H3574" t="s">
        <v>8245</v>
      </c>
      <c r="I3574">
        <v>1425272340</v>
      </c>
      <c r="J3574">
        <v>1421426929</v>
      </c>
      <c r="K3574" t="b">
        <v>0</v>
      </c>
      <c r="L3574">
        <v>274</v>
      </c>
      <c r="M3574" t="b">
        <v>1</v>
      </c>
      <c r="N3574" t="s">
        <v>8269</v>
      </c>
      <c r="O3574">
        <f t="shared" si="275"/>
        <v>128</v>
      </c>
      <c r="P3574">
        <f t="shared" si="276"/>
        <v>186.8</v>
      </c>
      <c r="Q3574" s="10" t="s">
        <v>8315</v>
      </c>
      <c r="R3574" t="s">
        <v>8316</v>
      </c>
      <c r="S3574" s="15">
        <f t="shared" si="277"/>
        <v>42020.700567129628</v>
      </c>
      <c r="T3574" s="15">
        <f t="shared" si="278"/>
        <v>42065.207638888889</v>
      </c>
      <c r="U3574">
        <f t="shared" si="279"/>
        <v>2015</v>
      </c>
    </row>
    <row r="3575" spans="1:21" ht="32" x14ac:dyDescent="0.2">
      <c r="A3575">
        <v>3692</v>
      </c>
      <c r="B3575" s="3" t="s">
        <v>3689</v>
      </c>
      <c r="C3575" s="3" t="s">
        <v>7802</v>
      </c>
      <c r="D3575" s="6">
        <v>1000</v>
      </c>
      <c r="E3575" s="8">
        <v>1260</v>
      </c>
      <c r="F3575" t="s">
        <v>8218</v>
      </c>
      <c r="G3575" t="s">
        <v>8223</v>
      </c>
      <c r="H3575" t="s">
        <v>8245</v>
      </c>
      <c r="I3575">
        <v>1411084800</v>
      </c>
      <c r="J3575">
        <v>1410304179</v>
      </c>
      <c r="K3575" t="b">
        <v>0</v>
      </c>
      <c r="L3575">
        <v>17</v>
      </c>
      <c r="M3575" t="b">
        <v>1</v>
      </c>
      <c r="N3575" t="s">
        <v>8269</v>
      </c>
      <c r="O3575">
        <f t="shared" si="275"/>
        <v>126</v>
      </c>
      <c r="P3575">
        <f t="shared" si="276"/>
        <v>74.12</v>
      </c>
      <c r="Q3575" s="10" t="s">
        <v>8315</v>
      </c>
      <c r="R3575" t="s">
        <v>8316</v>
      </c>
      <c r="S3575" s="15">
        <f t="shared" si="277"/>
        <v>41891.96503472222</v>
      </c>
      <c r="T3575" s="15">
        <f t="shared" si="278"/>
        <v>41901</v>
      </c>
      <c r="U3575">
        <f t="shared" si="279"/>
        <v>2014</v>
      </c>
    </row>
    <row r="3576" spans="1:21" ht="48" x14ac:dyDescent="0.2">
      <c r="A3576">
        <v>3693</v>
      </c>
      <c r="B3576" s="3" t="s">
        <v>3690</v>
      </c>
      <c r="C3576" s="3" t="s">
        <v>7803</v>
      </c>
      <c r="D3576" s="6">
        <v>333</v>
      </c>
      <c r="E3576" s="8">
        <v>430</v>
      </c>
      <c r="F3576" t="s">
        <v>8218</v>
      </c>
      <c r="G3576" t="s">
        <v>8224</v>
      </c>
      <c r="H3576" t="s">
        <v>8246</v>
      </c>
      <c r="I3576">
        <v>1448922600</v>
      </c>
      <c r="J3576">
        <v>1446352529</v>
      </c>
      <c r="K3576" t="b">
        <v>0</v>
      </c>
      <c r="L3576">
        <v>14</v>
      </c>
      <c r="M3576" t="b">
        <v>1</v>
      </c>
      <c r="N3576" t="s">
        <v>8269</v>
      </c>
      <c r="O3576">
        <f t="shared" si="275"/>
        <v>129</v>
      </c>
      <c r="P3576">
        <f t="shared" si="276"/>
        <v>30.71</v>
      </c>
      <c r="Q3576" s="10" t="s">
        <v>8315</v>
      </c>
      <c r="R3576" t="s">
        <v>8316</v>
      </c>
      <c r="S3576" s="15">
        <f t="shared" si="277"/>
        <v>42309.191307870366</v>
      </c>
      <c r="T3576" s="15">
        <f t="shared" si="278"/>
        <v>42338.9375</v>
      </c>
      <c r="U3576">
        <f t="shared" si="279"/>
        <v>2015</v>
      </c>
    </row>
    <row r="3577" spans="1:21" ht="48" x14ac:dyDescent="0.2">
      <c r="A3577">
        <v>3694</v>
      </c>
      <c r="B3577" s="3" t="s">
        <v>3691</v>
      </c>
      <c r="C3577" s="3" t="s">
        <v>7804</v>
      </c>
      <c r="D3577" s="6">
        <v>3500</v>
      </c>
      <c r="E3577" s="8">
        <v>3760</v>
      </c>
      <c r="F3577" t="s">
        <v>8218</v>
      </c>
      <c r="G3577" t="s">
        <v>8223</v>
      </c>
      <c r="H3577" t="s">
        <v>8245</v>
      </c>
      <c r="I3577">
        <v>1465178400</v>
      </c>
      <c r="J3577">
        <v>1461985967</v>
      </c>
      <c r="K3577" t="b">
        <v>0</v>
      </c>
      <c r="L3577">
        <v>60</v>
      </c>
      <c r="M3577" t="b">
        <v>1</v>
      </c>
      <c r="N3577" t="s">
        <v>8269</v>
      </c>
      <c r="O3577">
        <f t="shared" si="275"/>
        <v>107</v>
      </c>
      <c r="P3577">
        <f t="shared" si="276"/>
        <v>62.67</v>
      </c>
      <c r="Q3577" s="10" t="s">
        <v>8315</v>
      </c>
      <c r="R3577" t="s">
        <v>8316</v>
      </c>
      <c r="S3577" s="15">
        <f t="shared" si="277"/>
        <v>42490.133877314816</v>
      </c>
      <c r="T3577" s="15">
        <f t="shared" si="278"/>
        <v>42527.083333333328</v>
      </c>
      <c r="U3577">
        <f t="shared" si="279"/>
        <v>2016</v>
      </c>
    </row>
    <row r="3578" spans="1:21" ht="64" x14ac:dyDescent="0.2">
      <c r="A3578">
        <v>3695</v>
      </c>
      <c r="B3578" s="3" t="s">
        <v>3692</v>
      </c>
      <c r="C3578" s="3" t="s">
        <v>7805</v>
      </c>
      <c r="D3578" s="6">
        <v>4000</v>
      </c>
      <c r="E3578" s="8">
        <v>4005</v>
      </c>
      <c r="F3578" t="s">
        <v>8218</v>
      </c>
      <c r="G3578" t="s">
        <v>8223</v>
      </c>
      <c r="H3578" t="s">
        <v>8245</v>
      </c>
      <c r="I3578">
        <v>1421009610</v>
      </c>
      <c r="J3578">
        <v>1419281610</v>
      </c>
      <c r="K3578" t="b">
        <v>0</v>
      </c>
      <c r="L3578">
        <v>33</v>
      </c>
      <c r="M3578" t="b">
        <v>1</v>
      </c>
      <c r="N3578" t="s">
        <v>8269</v>
      </c>
      <c r="O3578">
        <f t="shared" si="275"/>
        <v>100</v>
      </c>
      <c r="P3578">
        <f t="shared" si="276"/>
        <v>121.36</v>
      </c>
      <c r="Q3578" s="10" t="s">
        <v>8315</v>
      </c>
      <c r="R3578" t="s">
        <v>8316</v>
      </c>
      <c r="S3578" s="15">
        <f t="shared" si="277"/>
        <v>41995.870486111111</v>
      </c>
      <c r="T3578" s="15">
        <f t="shared" si="278"/>
        <v>42015.870486111111</v>
      </c>
      <c r="U3578">
        <f t="shared" si="279"/>
        <v>2014</v>
      </c>
    </row>
    <row r="3579" spans="1:21" ht="48" x14ac:dyDescent="0.2">
      <c r="A3579">
        <v>3696</v>
      </c>
      <c r="B3579" s="3" t="s">
        <v>3693</v>
      </c>
      <c r="C3579" s="3" t="s">
        <v>7806</v>
      </c>
      <c r="D3579" s="6">
        <v>2000</v>
      </c>
      <c r="E3579" s="8">
        <v>3100</v>
      </c>
      <c r="F3579" t="s">
        <v>8218</v>
      </c>
      <c r="G3579" t="s">
        <v>8224</v>
      </c>
      <c r="H3579" t="s">
        <v>8246</v>
      </c>
      <c r="I3579">
        <v>1423838916</v>
      </c>
      <c r="J3579">
        <v>1418654916</v>
      </c>
      <c r="K3579" t="b">
        <v>0</v>
      </c>
      <c r="L3579">
        <v>78</v>
      </c>
      <c r="M3579" t="b">
        <v>1</v>
      </c>
      <c r="N3579" t="s">
        <v>8269</v>
      </c>
      <c r="O3579">
        <f t="shared" si="275"/>
        <v>155</v>
      </c>
      <c r="P3579">
        <f t="shared" si="276"/>
        <v>39.74</v>
      </c>
      <c r="Q3579" s="10" t="s">
        <v>8315</v>
      </c>
      <c r="R3579" t="s">
        <v>8316</v>
      </c>
      <c r="S3579" s="15">
        <f t="shared" si="277"/>
        <v>41988.617083333331</v>
      </c>
      <c r="T3579" s="15">
        <f t="shared" si="278"/>
        <v>42048.617083333331</v>
      </c>
      <c r="U3579">
        <f t="shared" si="279"/>
        <v>2014</v>
      </c>
    </row>
    <row r="3580" spans="1:21" ht="48" x14ac:dyDescent="0.2">
      <c r="A3580">
        <v>3697</v>
      </c>
      <c r="B3580" s="3" t="s">
        <v>3694</v>
      </c>
      <c r="C3580" s="3" t="s">
        <v>7807</v>
      </c>
      <c r="D3580" s="6">
        <v>2000</v>
      </c>
      <c r="E3580" s="8">
        <v>2160</v>
      </c>
      <c r="F3580" t="s">
        <v>8218</v>
      </c>
      <c r="G3580" t="s">
        <v>8224</v>
      </c>
      <c r="H3580" t="s">
        <v>8246</v>
      </c>
      <c r="I3580">
        <v>1462878648</v>
      </c>
      <c r="J3580">
        <v>1461064248</v>
      </c>
      <c r="K3580" t="b">
        <v>0</v>
      </c>
      <c r="L3580">
        <v>30</v>
      </c>
      <c r="M3580" t="b">
        <v>1</v>
      </c>
      <c r="N3580" t="s">
        <v>8269</v>
      </c>
      <c r="O3580">
        <f t="shared" si="275"/>
        <v>108</v>
      </c>
      <c r="P3580">
        <f t="shared" si="276"/>
        <v>72</v>
      </c>
      <c r="Q3580" s="10" t="s">
        <v>8315</v>
      </c>
      <c r="R3580" t="s">
        <v>8316</v>
      </c>
      <c r="S3580" s="15">
        <f t="shared" si="277"/>
        <v>42479.465833333335</v>
      </c>
      <c r="T3580" s="15">
        <f t="shared" si="278"/>
        <v>42500.465833333335</v>
      </c>
      <c r="U3580">
        <f t="shared" si="279"/>
        <v>2016</v>
      </c>
    </row>
    <row r="3581" spans="1:21" ht="32" x14ac:dyDescent="0.2">
      <c r="A3581">
        <v>3698</v>
      </c>
      <c r="B3581" s="3" t="s">
        <v>3695</v>
      </c>
      <c r="C3581" s="3" t="s">
        <v>7808</v>
      </c>
      <c r="D3581" s="6">
        <v>5000</v>
      </c>
      <c r="E3581" s="8">
        <v>5526</v>
      </c>
      <c r="F3581" t="s">
        <v>8218</v>
      </c>
      <c r="G3581" t="s">
        <v>8223</v>
      </c>
      <c r="H3581" t="s">
        <v>8245</v>
      </c>
      <c r="I3581">
        <v>1456946487</v>
      </c>
      <c r="J3581">
        <v>1454354487</v>
      </c>
      <c r="K3581" t="b">
        <v>0</v>
      </c>
      <c r="L3581">
        <v>136</v>
      </c>
      <c r="M3581" t="b">
        <v>1</v>
      </c>
      <c r="N3581" t="s">
        <v>8269</v>
      </c>
      <c r="O3581">
        <f t="shared" si="275"/>
        <v>111</v>
      </c>
      <c r="P3581">
        <f t="shared" si="276"/>
        <v>40.630000000000003</v>
      </c>
      <c r="Q3581" s="10" t="s">
        <v>8315</v>
      </c>
      <c r="R3581" t="s">
        <v>8316</v>
      </c>
      <c r="S3581" s="15">
        <f t="shared" si="277"/>
        <v>42401.806562500002</v>
      </c>
      <c r="T3581" s="15">
        <f t="shared" si="278"/>
        <v>42431.806562500002</v>
      </c>
      <c r="U3581">
        <f t="shared" si="279"/>
        <v>2016</v>
      </c>
    </row>
    <row r="3582" spans="1:21" ht="48" x14ac:dyDescent="0.2">
      <c r="A3582">
        <v>3699</v>
      </c>
      <c r="B3582" s="3" t="s">
        <v>3696</v>
      </c>
      <c r="C3582" s="3" t="s">
        <v>7809</v>
      </c>
      <c r="D3582" s="6">
        <v>2500</v>
      </c>
      <c r="E3582" s="8">
        <v>2520</v>
      </c>
      <c r="F3582" t="s">
        <v>8218</v>
      </c>
      <c r="G3582" t="s">
        <v>8223</v>
      </c>
      <c r="H3582" t="s">
        <v>8245</v>
      </c>
      <c r="I3582">
        <v>1413383216</v>
      </c>
      <c r="J3582">
        <v>1410791216</v>
      </c>
      <c r="K3582" t="b">
        <v>0</v>
      </c>
      <c r="L3582">
        <v>40</v>
      </c>
      <c r="M3582" t="b">
        <v>1</v>
      </c>
      <c r="N3582" t="s">
        <v>8269</v>
      </c>
      <c r="O3582">
        <f t="shared" si="275"/>
        <v>101</v>
      </c>
      <c r="P3582">
        <f t="shared" si="276"/>
        <v>63</v>
      </c>
      <c r="Q3582" s="10" t="s">
        <v>8315</v>
      </c>
      <c r="R3582" t="s">
        <v>8316</v>
      </c>
      <c r="S3582" s="15">
        <f t="shared" si="277"/>
        <v>41897.602037037039</v>
      </c>
      <c r="T3582" s="15">
        <f t="shared" si="278"/>
        <v>41927.602037037039</v>
      </c>
      <c r="U3582">
        <f t="shared" si="279"/>
        <v>2014</v>
      </c>
    </row>
    <row r="3583" spans="1:21" ht="32" x14ac:dyDescent="0.2">
      <c r="A3583">
        <v>3700</v>
      </c>
      <c r="B3583" s="3" t="s">
        <v>3697</v>
      </c>
      <c r="C3583" s="3" t="s">
        <v>7810</v>
      </c>
      <c r="D3583" s="6">
        <v>500</v>
      </c>
      <c r="E3583" s="8">
        <v>606</v>
      </c>
      <c r="F3583" t="s">
        <v>8218</v>
      </c>
      <c r="G3583" t="s">
        <v>8223</v>
      </c>
      <c r="H3583" t="s">
        <v>8245</v>
      </c>
      <c r="I3583">
        <v>1412092800</v>
      </c>
      <c r="J3583">
        <v>1409493800</v>
      </c>
      <c r="K3583" t="b">
        <v>0</v>
      </c>
      <c r="L3583">
        <v>18</v>
      </c>
      <c r="M3583" t="b">
        <v>1</v>
      </c>
      <c r="N3583" t="s">
        <v>8269</v>
      </c>
      <c r="O3583">
        <f t="shared" si="275"/>
        <v>121</v>
      </c>
      <c r="P3583">
        <f t="shared" si="276"/>
        <v>33.67</v>
      </c>
      <c r="Q3583" s="10" t="s">
        <v>8315</v>
      </c>
      <c r="R3583" t="s">
        <v>8316</v>
      </c>
      <c r="S3583" s="15">
        <f t="shared" si="277"/>
        <v>41882.585648148146</v>
      </c>
      <c r="T3583" s="15">
        <f t="shared" si="278"/>
        <v>41912.666666666664</v>
      </c>
      <c r="U3583">
        <f t="shared" si="279"/>
        <v>2014</v>
      </c>
    </row>
    <row r="3584" spans="1:21" ht="48" x14ac:dyDescent="0.2">
      <c r="A3584">
        <v>3701</v>
      </c>
      <c r="B3584" s="3" t="s">
        <v>3698</v>
      </c>
      <c r="C3584" s="3" t="s">
        <v>7811</v>
      </c>
      <c r="D3584" s="6">
        <v>1500</v>
      </c>
      <c r="E3584" s="8">
        <v>1505</v>
      </c>
      <c r="F3584" t="s">
        <v>8218</v>
      </c>
      <c r="G3584" t="s">
        <v>8224</v>
      </c>
      <c r="H3584" t="s">
        <v>8246</v>
      </c>
      <c r="I3584">
        <v>1433422793</v>
      </c>
      <c r="J3584">
        <v>1430830793</v>
      </c>
      <c r="K3584" t="b">
        <v>0</v>
      </c>
      <c r="L3584">
        <v>39</v>
      </c>
      <c r="M3584" t="b">
        <v>1</v>
      </c>
      <c r="N3584" t="s">
        <v>8269</v>
      </c>
      <c r="O3584">
        <f t="shared" si="275"/>
        <v>100</v>
      </c>
      <c r="P3584">
        <f t="shared" si="276"/>
        <v>38.590000000000003</v>
      </c>
      <c r="Q3584" s="10" t="s">
        <v>8315</v>
      </c>
      <c r="R3584" t="s">
        <v>8316</v>
      </c>
      <c r="S3584" s="15">
        <f t="shared" si="277"/>
        <v>42129.541585648149</v>
      </c>
      <c r="T3584" s="15">
        <f t="shared" si="278"/>
        <v>42159.541585648149</v>
      </c>
      <c r="U3584">
        <f t="shared" si="279"/>
        <v>2015</v>
      </c>
    </row>
    <row r="3585" spans="1:21" ht="48" x14ac:dyDescent="0.2">
      <c r="A3585">
        <v>3702</v>
      </c>
      <c r="B3585" s="3" t="s">
        <v>3699</v>
      </c>
      <c r="C3585" s="3" t="s">
        <v>7812</v>
      </c>
      <c r="D3585" s="6">
        <v>3000</v>
      </c>
      <c r="E3585" s="8">
        <v>3275</v>
      </c>
      <c r="F3585" t="s">
        <v>8218</v>
      </c>
      <c r="G3585" t="s">
        <v>8224</v>
      </c>
      <c r="H3585" t="s">
        <v>8246</v>
      </c>
      <c r="I3585">
        <v>1468191540</v>
      </c>
      <c r="J3585">
        <v>1464958484</v>
      </c>
      <c r="K3585" t="b">
        <v>0</v>
      </c>
      <c r="L3585">
        <v>21</v>
      </c>
      <c r="M3585" t="b">
        <v>1</v>
      </c>
      <c r="N3585" t="s">
        <v>8269</v>
      </c>
      <c r="O3585">
        <f t="shared" si="275"/>
        <v>109</v>
      </c>
      <c r="P3585">
        <f t="shared" si="276"/>
        <v>155.94999999999999</v>
      </c>
      <c r="Q3585" s="10" t="s">
        <v>8315</v>
      </c>
      <c r="R3585" t="s">
        <v>8316</v>
      </c>
      <c r="S3585" s="15">
        <f t="shared" si="277"/>
        <v>42524.53800925926</v>
      </c>
      <c r="T3585" s="15">
        <f t="shared" si="278"/>
        <v>42561.957638888889</v>
      </c>
      <c r="U3585">
        <f t="shared" si="279"/>
        <v>2016</v>
      </c>
    </row>
    <row r="3586" spans="1:21" ht="48" x14ac:dyDescent="0.2">
      <c r="A3586">
        <v>3703</v>
      </c>
      <c r="B3586" s="3" t="s">
        <v>3700</v>
      </c>
      <c r="C3586" s="3" t="s">
        <v>7813</v>
      </c>
      <c r="D3586" s="6">
        <v>1050</v>
      </c>
      <c r="E3586" s="8">
        <v>1296</v>
      </c>
      <c r="F3586" t="s">
        <v>8218</v>
      </c>
      <c r="G3586" t="s">
        <v>8223</v>
      </c>
      <c r="H3586" t="s">
        <v>8245</v>
      </c>
      <c r="I3586">
        <v>1471071540</v>
      </c>
      <c r="J3586">
        <v>1467720388</v>
      </c>
      <c r="K3586" t="b">
        <v>0</v>
      </c>
      <c r="L3586">
        <v>30</v>
      </c>
      <c r="M3586" t="b">
        <v>1</v>
      </c>
      <c r="N3586" t="s">
        <v>8269</v>
      </c>
      <c r="O3586">
        <f t="shared" ref="O3586:O3649" si="280">ROUND(E3586/D3586*100,0)</f>
        <v>123</v>
      </c>
      <c r="P3586">
        <f t="shared" ref="P3586:P3649" si="281">IFERROR(ROUND(E3586/L3586,2),0)</f>
        <v>43.2</v>
      </c>
      <c r="Q3586" s="10" t="s">
        <v>8315</v>
      </c>
      <c r="R3586" t="s">
        <v>8316</v>
      </c>
      <c r="S3586" s="15">
        <f t="shared" ref="S3586:S3649" si="282">(((J3586/60)/60)/24)+DATE(1970,1,1)</f>
        <v>42556.504490740743</v>
      </c>
      <c r="T3586" s="15">
        <f t="shared" ref="T3586:T3649" si="283">(((I3586/60)/60)/24)+DATE(1970,1,1)</f>
        <v>42595.290972222225</v>
      </c>
      <c r="U3586">
        <f t="shared" ref="U3586:U3649" si="284">YEAR(S3586)</f>
        <v>2016</v>
      </c>
    </row>
    <row r="3587" spans="1:21" ht="48" x14ac:dyDescent="0.2">
      <c r="A3587">
        <v>3704</v>
      </c>
      <c r="B3587" s="3" t="s">
        <v>3701</v>
      </c>
      <c r="C3587" s="3" t="s">
        <v>7814</v>
      </c>
      <c r="D3587" s="6">
        <v>300</v>
      </c>
      <c r="E3587" s="8">
        <v>409.01</v>
      </c>
      <c r="F3587" t="s">
        <v>8218</v>
      </c>
      <c r="G3587" t="s">
        <v>8224</v>
      </c>
      <c r="H3587" t="s">
        <v>8246</v>
      </c>
      <c r="I3587">
        <v>1464712394</v>
      </c>
      <c r="J3587">
        <v>1459528394</v>
      </c>
      <c r="K3587" t="b">
        <v>0</v>
      </c>
      <c r="L3587">
        <v>27</v>
      </c>
      <c r="M3587" t="b">
        <v>1</v>
      </c>
      <c r="N3587" t="s">
        <v>8269</v>
      </c>
      <c r="O3587">
        <f t="shared" si="280"/>
        <v>136</v>
      </c>
      <c r="P3587">
        <f t="shared" si="281"/>
        <v>15.15</v>
      </c>
      <c r="Q3587" s="10" t="s">
        <v>8315</v>
      </c>
      <c r="R3587" t="s">
        <v>8316</v>
      </c>
      <c r="S3587" s="15">
        <f t="shared" si="282"/>
        <v>42461.689745370371</v>
      </c>
      <c r="T3587" s="15">
        <f t="shared" si="283"/>
        <v>42521.689745370371</v>
      </c>
      <c r="U3587">
        <f t="shared" si="284"/>
        <v>2016</v>
      </c>
    </row>
    <row r="3588" spans="1:21" ht="48" x14ac:dyDescent="0.2">
      <c r="A3588">
        <v>3705</v>
      </c>
      <c r="B3588" s="3" t="s">
        <v>3702</v>
      </c>
      <c r="C3588" s="3" t="s">
        <v>7815</v>
      </c>
      <c r="D3588" s="6">
        <v>2827</v>
      </c>
      <c r="E3588" s="8">
        <v>2925</v>
      </c>
      <c r="F3588" t="s">
        <v>8218</v>
      </c>
      <c r="G3588" t="s">
        <v>8223</v>
      </c>
      <c r="H3588" t="s">
        <v>8245</v>
      </c>
      <c r="I3588">
        <v>1403546400</v>
      </c>
      <c r="J3588">
        <v>1401714114</v>
      </c>
      <c r="K3588" t="b">
        <v>0</v>
      </c>
      <c r="L3588">
        <v>35</v>
      </c>
      <c r="M3588" t="b">
        <v>1</v>
      </c>
      <c r="N3588" t="s">
        <v>8269</v>
      </c>
      <c r="O3588">
        <f t="shared" si="280"/>
        <v>103</v>
      </c>
      <c r="P3588">
        <f t="shared" si="281"/>
        <v>83.57</v>
      </c>
      <c r="Q3588" s="10" t="s">
        <v>8315</v>
      </c>
      <c r="R3588" t="s">
        <v>8316</v>
      </c>
      <c r="S3588" s="15">
        <f t="shared" si="282"/>
        <v>41792.542986111112</v>
      </c>
      <c r="T3588" s="15">
        <f t="shared" si="283"/>
        <v>41813.75</v>
      </c>
      <c r="U3588">
        <f t="shared" si="284"/>
        <v>2014</v>
      </c>
    </row>
    <row r="3589" spans="1:21" ht="48" x14ac:dyDescent="0.2">
      <c r="A3589">
        <v>3706</v>
      </c>
      <c r="B3589" s="3" t="s">
        <v>3703</v>
      </c>
      <c r="C3589" s="3" t="s">
        <v>7816</v>
      </c>
      <c r="D3589" s="6">
        <v>1500</v>
      </c>
      <c r="E3589" s="8">
        <v>1820</v>
      </c>
      <c r="F3589" t="s">
        <v>8218</v>
      </c>
      <c r="G3589" t="s">
        <v>8223</v>
      </c>
      <c r="H3589" t="s">
        <v>8245</v>
      </c>
      <c r="I3589">
        <v>1410558949</v>
      </c>
      <c r="J3589">
        <v>1409262949</v>
      </c>
      <c r="K3589" t="b">
        <v>0</v>
      </c>
      <c r="L3589">
        <v>13</v>
      </c>
      <c r="M3589" t="b">
        <v>1</v>
      </c>
      <c r="N3589" t="s">
        <v>8269</v>
      </c>
      <c r="O3589">
        <f t="shared" si="280"/>
        <v>121</v>
      </c>
      <c r="P3589">
        <f t="shared" si="281"/>
        <v>140</v>
      </c>
      <c r="Q3589" s="10" t="s">
        <v>8315</v>
      </c>
      <c r="R3589" t="s">
        <v>8316</v>
      </c>
      <c r="S3589" s="15">
        <f t="shared" si="282"/>
        <v>41879.913761574076</v>
      </c>
      <c r="T3589" s="15">
        <f t="shared" si="283"/>
        <v>41894.913761574076</v>
      </c>
      <c r="U3589">
        <f t="shared" si="284"/>
        <v>2014</v>
      </c>
    </row>
    <row r="3590" spans="1:21" ht="32" x14ac:dyDescent="0.2">
      <c r="A3590">
        <v>3707</v>
      </c>
      <c r="B3590" s="3" t="s">
        <v>3704</v>
      </c>
      <c r="C3590" s="3" t="s">
        <v>7817</v>
      </c>
      <c r="D3590" s="6">
        <v>1000</v>
      </c>
      <c r="E3590" s="8">
        <v>1860</v>
      </c>
      <c r="F3590" t="s">
        <v>8218</v>
      </c>
      <c r="G3590" t="s">
        <v>8223</v>
      </c>
      <c r="H3590" t="s">
        <v>8245</v>
      </c>
      <c r="I3590">
        <v>1469165160</v>
      </c>
      <c r="J3590">
        <v>1467335378</v>
      </c>
      <c r="K3590" t="b">
        <v>0</v>
      </c>
      <c r="L3590">
        <v>23</v>
      </c>
      <c r="M3590" t="b">
        <v>1</v>
      </c>
      <c r="N3590" t="s">
        <v>8269</v>
      </c>
      <c r="O3590">
        <f t="shared" si="280"/>
        <v>186</v>
      </c>
      <c r="P3590">
        <f t="shared" si="281"/>
        <v>80.87</v>
      </c>
      <c r="Q3590" s="10" t="s">
        <v>8315</v>
      </c>
      <c r="R3590" t="s">
        <v>8316</v>
      </c>
      <c r="S3590" s="15">
        <f t="shared" si="282"/>
        <v>42552.048356481479</v>
      </c>
      <c r="T3590" s="15">
        <f t="shared" si="283"/>
        <v>42573.226388888885</v>
      </c>
      <c r="U3590">
        <f t="shared" si="284"/>
        <v>2016</v>
      </c>
    </row>
    <row r="3591" spans="1:21" ht="48" x14ac:dyDescent="0.2">
      <c r="A3591">
        <v>3708</v>
      </c>
      <c r="B3591" s="3" t="s">
        <v>3705</v>
      </c>
      <c r="C3591" s="3" t="s">
        <v>7818</v>
      </c>
      <c r="D3591" s="6">
        <v>700</v>
      </c>
      <c r="E3591" s="8">
        <v>2100</v>
      </c>
      <c r="F3591" t="s">
        <v>8218</v>
      </c>
      <c r="G3591" t="s">
        <v>8223</v>
      </c>
      <c r="H3591" t="s">
        <v>8245</v>
      </c>
      <c r="I3591">
        <v>1404444286</v>
      </c>
      <c r="J3591">
        <v>1403234686</v>
      </c>
      <c r="K3591" t="b">
        <v>0</v>
      </c>
      <c r="L3591">
        <v>39</v>
      </c>
      <c r="M3591" t="b">
        <v>1</v>
      </c>
      <c r="N3591" t="s">
        <v>8269</v>
      </c>
      <c r="O3591">
        <f t="shared" si="280"/>
        <v>300</v>
      </c>
      <c r="P3591">
        <f t="shared" si="281"/>
        <v>53.85</v>
      </c>
      <c r="Q3591" s="10" t="s">
        <v>8315</v>
      </c>
      <c r="R3591" t="s">
        <v>8316</v>
      </c>
      <c r="S3591" s="15">
        <f t="shared" si="282"/>
        <v>41810.142199074071</v>
      </c>
      <c r="T3591" s="15">
        <f t="shared" si="283"/>
        <v>41824.142199074071</v>
      </c>
      <c r="U3591">
        <f t="shared" si="284"/>
        <v>2014</v>
      </c>
    </row>
    <row r="3592" spans="1:21" ht="48" x14ac:dyDescent="0.2">
      <c r="A3592">
        <v>3709</v>
      </c>
      <c r="B3592" s="3" t="s">
        <v>3706</v>
      </c>
      <c r="C3592" s="3" t="s">
        <v>7819</v>
      </c>
      <c r="D3592" s="6">
        <v>1000</v>
      </c>
      <c r="E3592" s="8">
        <v>1082.5</v>
      </c>
      <c r="F3592" t="s">
        <v>8218</v>
      </c>
      <c r="G3592" t="s">
        <v>8224</v>
      </c>
      <c r="H3592" t="s">
        <v>8246</v>
      </c>
      <c r="I3592">
        <v>1403715546</v>
      </c>
      <c r="J3592">
        <v>1401123546</v>
      </c>
      <c r="K3592" t="b">
        <v>0</v>
      </c>
      <c r="L3592">
        <v>35</v>
      </c>
      <c r="M3592" t="b">
        <v>1</v>
      </c>
      <c r="N3592" t="s">
        <v>8269</v>
      </c>
      <c r="O3592">
        <f t="shared" si="280"/>
        <v>108</v>
      </c>
      <c r="P3592">
        <f t="shared" si="281"/>
        <v>30.93</v>
      </c>
      <c r="Q3592" s="10" t="s">
        <v>8315</v>
      </c>
      <c r="R3592" t="s">
        <v>8316</v>
      </c>
      <c r="S3592" s="15">
        <f t="shared" si="282"/>
        <v>41785.707708333335</v>
      </c>
      <c r="T3592" s="15">
        <f t="shared" si="283"/>
        <v>41815.707708333335</v>
      </c>
      <c r="U3592">
        <f t="shared" si="284"/>
        <v>2014</v>
      </c>
    </row>
    <row r="3593" spans="1:21" ht="32" x14ac:dyDescent="0.2">
      <c r="A3593">
        <v>3710</v>
      </c>
      <c r="B3593" s="3" t="s">
        <v>3707</v>
      </c>
      <c r="C3593" s="3" t="s">
        <v>7820</v>
      </c>
      <c r="D3593" s="6">
        <v>1300</v>
      </c>
      <c r="E3593" s="8">
        <v>1835</v>
      </c>
      <c r="F3593" t="s">
        <v>8218</v>
      </c>
      <c r="G3593" t="s">
        <v>8223</v>
      </c>
      <c r="H3593" t="s">
        <v>8245</v>
      </c>
      <c r="I3593">
        <v>1428068988</v>
      </c>
      <c r="J3593">
        <v>1425908988</v>
      </c>
      <c r="K3593" t="b">
        <v>0</v>
      </c>
      <c r="L3593">
        <v>27</v>
      </c>
      <c r="M3593" t="b">
        <v>1</v>
      </c>
      <c r="N3593" t="s">
        <v>8269</v>
      </c>
      <c r="O3593">
        <f t="shared" si="280"/>
        <v>141</v>
      </c>
      <c r="P3593">
        <f t="shared" si="281"/>
        <v>67.959999999999994</v>
      </c>
      <c r="Q3593" s="10" t="s">
        <v>8315</v>
      </c>
      <c r="R3593" t="s">
        <v>8316</v>
      </c>
      <c r="S3593" s="15">
        <f t="shared" si="282"/>
        <v>42072.576249999998</v>
      </c>
      <c r="T3593" s="15">
        <f t="shared" si="283"/>
        <v>42097.576249999998</v>
      </c>
      <c r="U3593">
        <f t="shared" si="284"/>
        <v>2015</v>
      </c>
    </row>
    <row r="3594" spans="1:21" ht="32" x14ac:dyDescent="0.2">
      <c r="A3594">
        <v>3711</v>
      </c>
      <c r="B3594" s="3" t="s">
        <v>3708</v>
      </c>
      <c r="C3594" s="3" t="s">
        <v>7821</v>
      </c>
      <c r="D3594" s="6">
        <v>500</v>
      </c>
      <c r="E3594" s="8">
        <v>570</v>
      </c>
      <c r="F3594" t="s">
        <v>8218</v>
      </c>
      <c r="G3594" t="s">
        <v>8223</v>
      </c>
      <c r="H3594" t="s">
        <v>8245</v>
      </c>
      <c r="I3594">
        <v>1402848000</v>
      </c>
      <c r="J3594">
        <v>1400606573</v>
      </c>
      <c r="K3594" t="b">
        <v>0</v>
      </c>
      <c r="L3594">
        <v>21</v>
      </c>
      <c r="M3594" t="b">
        <v>1</v>
      </c>
      <c r="N3594" t="s">
        <v>8269</v>
      </c>
      <c r="O3594">
        <f t="shared" si="280"/>
        <v>114</v>
      </c>
      <c r="P3594">
        <f t="shared" si="281"/>
        <v>27.14</v>
      </c>
      <c r="Q3594" s="10" t="s">
        <v>8315</v>
      </c>
      <c r="R3594" t="s">
        <v>8316</v>
      </c>
      <c r="S3594" s="15">
        <f t="shared" si="282"/>
        <v>41779.724224537036</v>
      </c>
      <c r="T3594" s="15">
        <f t="shared" si="283"/>
        <v>41805.666666666664</v>
      </c>
      <c r="U3594">
        <f t="shared" si="284"/>
        <v>2014</v>
      </c>
    </row>
    <row r="3595" spans="1:21" ht="48" x14ac:dyDescent="0.2">
      <c r="A3595">
        <v>3712</v>
      </c>
      <c r="B3595" s="3" t="s">
        <v>3709</v>
      </c>
      <c r="C3595" s="3" t="s">
        <v>7822</v>
      </c>
      <c r="D3595" s="6">
        <v>7500</v>
      </c>
      <c r="E3595" s="8">
        <v>11530</v>
      </c>
      <c r="F3595" t="s">
        <v>8218</v>
      </c>
      <c r="G3595" t="s">
        <v>8223</v>
      </c>
      <c r="H3595" t="s">
        <v>8245</v>
      </c>
      <c r="I3595">
        <v>1433055540</v>
      </c>
      <c r="J3595">
        <v>1431230867</v>
      </c>
      <c r="K3595" t="b">
        <v>0</v>
      </c>
      <c r="L3595">
        <v>104</v>
      </c>
      <c r="M3595" t="b">
        <v>1</v>
      </c>
      <c r="N3595" t="s">
        <v>8269</v>
      </c>
      <c r="O3595">
        <f t="shared" si="280"/>
        <v>154</v>
      </c>
      <c r="P3595">
        <f t="shared" si="281"/>
        <v>110.87</v>
      </c>
      <c r="Q3595" s="10" t="s">
        <v>8315</v>
      </c>
      <c r="R3595" t="s">
        <v>8316</v>
      </c>
      <c r="S3595" s="15">
        <f t="shared" si="282"/>
        <v>42134.172071759262</v>
      </c>
      <c r="T3595" s="15">
        <f t="shared" si="283"/>
        <v>42155.290972222225</v>
      </c>
      <c r="U3595">
        <f t="shared" si="284"/>
        <v>2015</v>
      </c>
    </row>
    <row r="3596" spans="1:21" ht="48" x14ac:dyDescent="0.2">
      <c r="A3596">
        <v>3713</v>
      </c>
      <c r="B3596" s="3" t="s">
        <v>3710</v>
      </c>
      <c r="C3596" s="3" t="s">
        <v>7823</v>
      </c>
      <c r="D3596" s="6">
        <v>2000</v>
      </c>
      <c r="E3596" s="8">
        <v>2030</v>
      </c>
      <c r="F3596" t="s">
        <v>8218</v>
      </c>
      <c r="G3596" t="s">
        <v>8223</v>
      </c>
      <c r="H3596" t="s">
        <v>8245</v>
      </c>
      <c r="I3596">
        <v>1465062166</v>
      </c>
      <c r="J3596">
        <v>1463334166</v>
      </c>
      <c r="K3596" t="b">
        <v>0</v>
      </c>
      <c r="L3596">
        <v>19</v>
      </c>
      <c r="M3596" t="b">
        <v>1</v>
      </c>
      <c r="N3596" t="s">
        <v>8269</v>
      </c>
      <c r="O3596">
        <f t="shared" si="280"/>
        <v>102</v>
      </c>
      <c r="P3596">
        <f t="shared" si="281"/>
        <v>106.84</v>
      </c>
      <c r="Q3596" s="10" t="s">
        <v>8315</v>
      </c>
      <c r="R3596" t="s">
        <v>8316</v>
      </c>
      <c r="S3596" s="15">
        <f t="shared" si="282"/>
        <v>42505.738032407404</v>
      </c>
      <c r="T3596" s="15">
        <f t="shared" si="283"/>
        <v>42525.738032407404</v>
      </c>
      <c r="U3596">
        <f t="shared" si="284"/>
        <v>2016</v>
      </c>
    </row>
    <row r="3597" spans="1:21" ht="48" x14ac:dyDescent="0.2">
      <c r="A3597">
        <v>3714</v>
      </c>
      <c r="B3597" s="3" t="s">
        <v>3711</v>
      </c>
      <c r="C3597" s="3" t="s">
        <v>7824</v>
      </c>
      <c r="D3597" s="6">
        <v>10000</v>
      </c>
      <c r="E3597" s="8">
        <v>10235</v>
      </c>
      <c r="F3597" t="s">
        <v>8218</v>
      </c>
      <c r="G3597" t="s">
        <v>8223</v>
      </c>
      <c r="H3597" t="s">
        <v>8245</v>
      </c>
      <c r="I3597">
        <v>1432612740</v>
      </c>
      <c r="J3597">
        <v>1429881667</v>
      </c>
      <c r="K3597" t="b">
        <v>0</v>
      </c>
      <c r="L3597">
        <v>97</v>
      </c>
      <c r="M3597" t="b">
        <v>1</v>
      </c>
      <c r="N3597" t="s">
        <v>8269</v>
      </c>
      <c r="O3597">
        <f t="shared" si="280"/>
        <v>102</v>
      </c>
      <c r="P3597">
        <f t="shared" si="281"/>
        <v>105.52</v>
      </c>
      <c r="Q3597" s="10" t="s">
        <v>8315</v>
      </c>
      <c r="R3597" t="s">
        <v>8316</v>
      </c>
      <c r="S3597" s="15">
        <f t="shared" si="282"/>
        <v>42118.556331018524</v>
      </c>
      <c r="T3597" s="15">
        <f t="shared" si="283"/>
        <v>42150.165972222225</v>
      </c>
      <c r="U3597">
        <f t="shared" si="284"/>
        <v>2015</v>
      </c>
    </row>
    <row r="3598" spans="1:21" ht="48" x14ac:dyDescent="0.2">
      <c r="A3598">
        <v>3715</v>
      </c>
      <c r="B3598" s="3" t="s">
        <v>3712</v>
      </c>
      <c r="C3598" s="3" t="s">
        <v>7825</v>
      </c>
      <c r="D3598" s="6">
        <v>3500</v>
      </c>
      <c r="E3598" s="8">
        <v>3590</v>
      </c>
      <c r="F3598" t="s">
        <v>8218</v>
      </c>
      <c r="G3598" t="s">
        <v>8224</v>
      </c>
      <c r="H3598" t="s">
        <v>8246</v>
      </c>
      <c r="I3598">
        <v>1427806320</v>
      </c>
      <c r="J3598">
        <v>1422834819</v>
      </c>
      <c r="K3598" t="b">
        <v>0</v>
      </c>
      <c r="L3598">
        <v>27</v>
      </c>
      <c r="M3598" t="b">
        <v>1</v>
      </c>
      <c r="N3598" t="s">
        <v>8269</v>
      </c>
      <c r="O3598">
        <f t="shared" si="280"/>
        <v>103</v>
      </c>
      <c r="P3598">
        <f t="shared" si="281"/>
        <v>132.96</v>
      </c>
      <c r="Q3598" s="10" t="s">
        <v>8315</v>
      </c>
      <c r="R3598" t="s">
        <v>8316</v>
      </c>
      <c r="S3598" s="15">
        <f t="shared" si="282"/>
        <v>42036.995590277773</v>
      </c>
      <c r="T3598" s="15">
        <f t="shared" si="283"/>
        <v>42094.536111111112</v>
      </c>
      <c r="U3598">
        <f t="shared" si="284"/>
        <v>2015</v>
      </c>
    </row>
    <row r="3599" spans="1:21" ht="48" x14ac:dyDescent="0.2">
      <c r="A3599">
        <v>3716</v>
      </c>
      <c r="B3599" s="3" t="s">
        <v>3713</v>
      </c>
      <c r="C3599" s="3" t="s">
        <v>7826</v>
      </c>
      <c r="D3599" s="6">
        <v>800</v>
      </c>
      <c r="E3599" s="8">
        <v>1246</v>
      </c>
      <c r="F3599" t="s">
        <v>8218</v>
      </c>
      <c r="G3599" t="s">
        <v>8223</v>
      </c>
      <c r="H3599" t="s">
        <v>8245</v>
      </c>
      <c r="I3599">
        <v>1453411109</v>
      </c>
      <c r="J3599">
        <v>1450819109</v>
      </c>
      <c r="K3599" t="b">
        <v>0</v>
      </c>
      <c r="L3599">
        <v>24</v>
      </c>
      <c r="M3599" t="b">
        <v>1</v>
      </c>
      <c r="N3599" t="s">
        <v>8269</v>
      </c>
      <c r="O3599">
        <f t="shared" si="280"/>
        <v>156</v>
      </c>
      <c r="P3599">
        <f t="shared" si="281"/>
        <v>51.92</v>
      </c>
      <c r="Q3599" s="10" t="s">
        <v>8315</v>
      </c>
      <c r="R3599" t="s">
        <v>8316</v>
      </c>
      <c r="S3599" s="15">
        <f t="shared" si="282"/>
        <v>42360.887835648144</v>
      </c>
      <c r="T3599" s="15">
        <f t="shared" si="283"/>
        <v>42390.887835648144</v>
      </c>
      <c r="U3599">
        <f t="shared" si="284"/>
        <v>2015</v>
      </c>
    </row>
    <row r="3600" spans="1:21" ht="48" x14ac:dyDescent="0.2">
      <c r="A3600">
        <v>3717</v>
      </c>
      <c r="B3600" s="3" t="s">
        <v>3714</v>
      </c>
      <c r="C3600" s="3" t="s">
        <v>7827</v>
      </c>
      <c r="D3600" s="6">
        <v>4000</v>
      </c>
      <c r="E3600" s="8">
        <v>4030</v>
      </c>
      <c r="F3600" t="s">
        <v>8218</v>
      </c>
      <c r="G3600" t="s">
        <v>8224</v>
      </c>
      <c r="H3600" t="s">
        <v>8246</v>
      </c>
      <c r="I3600">
        <v>1431204449</v>
      </c>
      <c r="J3600">
        <v>1428526049</v>
      </c>
      <c r="K3600" t="b">
        <v>0</v>
      </c>
      <c r="L3600">
        <v>13</v>
      </c>
      <c r="M3600" t="b">
        <v>1</v>
      </c>
      <c r="N3600" t="s">
        <v>8269</v>
      </c>
      <c r="O3600">
        <f t="shared" si="280"/>
        <v>101</v>
      </c>
      <c r="P3600">
        <f t="shared" si="281"/>
        <v>310</v>
      </c>
      <c r="Q3600" s="10" t="s">
        <v>8315</v>
      </c>
      <c r="R3600" t="s">
        <v>8316</v>
      </c>
      <c r="S3600" s="15">
        <f t="shared" si="282"/>
        <v>42102.866307870368</v>
      </c>
      <c r="T3600" s="15">
        <f t="shared" si="283"/>
        <v>42133.866307870368</v>
      </c>
      <c r="U3600">
        <f t="shared" si="284"/>
        <v>2015</v>
      </c>
    </row>
    <row r="3601" spans="1:21" ht="48" x14ac:dyDescent="0.2">
      <c r="A3601">
        <v>3718</v>
      </c>
      <c r="B3601" s="3" t="s">
        <v>3715</v>
      </c>
      <c r="C3601" s="3" t="s">
        <v>7828</v>
      </c>
      <c r="D3601" s="6">
        <v>500</v>
      </c>
      <c r="E3601" s="8">
        <v>1197</v>
      </c>
      <c r="F3601" t="s">
        <v>8218</v>
      </c>
      <c r="G3601" t="s">
        <v>8224</v>
      </c>
      <c r="H3601" t="s">
        <v>8246</v>
      </c>
      <c r="I3601">
        <v>1425057075</v>
      </c>
      <c r="J3601">
        <v>1422465075</v>
      </c>
      <c r="K3601" t="b">
        <v>0</v>
      </c>
      <c r="L3601">
        <v>46</v>
      </c>
      <c r="M3601" t="b">
        <v>1</v>
      </c>
      <c r="N3601" t="s">
        <v>8269</v>
      </c>
      <c r="O3601">
        <f t="shared" si="280"/>
        <v>239</v>
      </c>
      <c r="P3601">
        <f t="shared" si="281"/>
        <v>26.02</v>
      </c>
      <c r="Q3601" s="10" t="s">
        <v>8315</v>
      </c>
      <c r="R3601" t="s">
        <v>8316</v>
      </c>
      <c r="S3601" s="15">
        <f t="shared" si="282"/>
        <v>42032.716145833328</v>
      </c>
      <c r="T3601" s="15">
        <f t="shared" si="283"/>
        <v>42062.716145833328</v>
      </c>
      <c r="U3601">
        <f t="shared" si="284"/>
        <v>2015</v>
      </c>
    </row>
    <row r="3602" spans="1:21" ht="32" x14ac:dyDescent="0.2">
      <c r="A3602">
        <v>3719</v>
      </c>
      <c r="B3602" s="3" t="s">
        <v>3716</v>
      </c>
      <c r="C3602" s="3" t="s">
        <v>7829</v>
      </c>
      <c r="D3602" s="6">
        <v>200</v>
      </c>
      <c r="E3602" s="8">
        <v>420</v>
      </c>
      <c r="F3602" t="s">
        <v>8218</v>
      </c>
      <c r="G3602" t="s">
        <v>8224</v>
      </c>
      <c r="H3602" t="s">
        <v>8246</v>
      </c>
      <c r="I3602">
        <v>1434994266</v>
      </c>
      <c r="J3602">
        <v>1432402266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210</v>
      </c>
      <c r="P3602">
        <f t="shared" si="281"/>
        <v>105</v>
      </c>
      <c r="Q3602" s="10" t="s">
        <v>8315</v>
      </c>
      <c r="R3602" t="s">
        <v>8316</v>
      </c>
      <c r="S3602" s="15">
        <f t="shared" si="282"/>
        <v>42147.729930555557</v>
      </c>
      <c r="T3602" s="15">
        <f t="shared" si="283"/>
        <v>42177.729930555557</v>
      </c>
      <c r="U3602">
        <f t="shared" si="284"/>
        <v>2015</v>
      </c>
    </row>
    <row r="3603" spans="1:21" ht="32" x14ac:dyDescent="0.2">
      <c r="A3603">
        <v>3720</v>
      </c>
      <c r="B3603" s="3" t="s">
        <v>3717</v>
      </c>
      <c r="C3603" s="3" t="s">
        <v>7830</v>
      </c>
      <c r="D3603" s="6">
        <v>3300</v>
      </c>
      <c r="E3603" s="8">
        <v>3449</v>
      </c>
      <c r="F3603" t="s">
        <v>8218</v>
      </c>
      <c r="G3603" t="s">
        <v>8223</v>
      </c>
      <c r="H3603" t="s">
        <v>8245</v>
      </c>
      <c r="I3603">
        <v>1435881006</v>
      </c>
      <c r="J3603">
        <v>1433980206</v>
      </c>
      <c r="K3603" t="b">
        <v>0</v>
      </c>
      <c r="L3603">
        <v>40</v>
      </c>
      <c r="M3603" t="b">
        <v>1</v>
      </c>
      <c r="N3603" t="s">
        <v>8269</v>
      </c>
      <c r="O3603">
        <f t="shared" si="280"/>
        <v>105</v>
      </c>
      <c r="P3603">
        <f t="shared" si="281"/>
        <v>86.23</v>
      </c>
      <c r="Q3603" s="10" t="s">
        <v>8315</v>
      </c>
      <c r="R3603" t="s">
        <v>8316</v>
      </c>
      <c r="S3603" s="15">
        <f t="shared" si="282"/>
        <v>42165.993125000001</v>
      </c>
      <c r="T3603" s="15">
        <f t="shared" si="283"/>
        <v>42187.993125000001</v>
      </c>
      <c r="U3603">
        <f t="shared" si="284"/>
        <v>2015</v>
      </c>
    </row>
    <row r="3604" spans="1:21" ht="48" x14ac:dyDescent="0.2">
      <c r="A3604">
        <v>3721</v>
      </c>
      <c r="B3604" s="3" t="s">
        <v>3718</v>
      </c>
      <c r="C3604" s="3" t="s">
        <v>7831</v>
      </c>
      <c r="D3604" s="6">
        <v>5000</v>
      </c>
      <c r="E3604" s="8">
        <v>5040</v>
      </c>
      <c r="F3604" t="s">
        <v>8218</v>
      </c>
      <c r="G3604" t="s">
        <v>8223</v>
      </c>
      <c r="H3604" t="s">
        <v>8245</v>
      </c>
      <c r="I3604">
        <v>1415230084</v>
      </c>
      <c r="J3604">
        <v>1413412084</v>
      </c>
      <c r="K3604" t="b">
        <v>0</v>
      </c>
      <c r="L3604">
        <v>44</v>
      </c>
      <c r="M3604" t="b">
        <v>1</v>
      </c>
      <c r="N3604" t="s">
        <v>8269</v>
      </c>
      <c r="O3604">
        <f t="shared" si="280"/>
        <v>101</v>
      </c>
      <c r="P3604">
        <f t="shared" si="281"/>
        <v>114.55</v>
      </c>
      <c r="Q3604" s="10" t="s">
        <v>8315</v>
      </c>
      <c r="R3604" t="s">
        <v>8316</v>
      </c>
      <c r="S3604" s="15">
        <f t="shared" si="282"/>
        <v>41927.936157407406</v>
      </c>
      <c r="T3604" s="15">
        <f t="shared" si="283"/>
        <v>41948.977824074071</v>
      </c>
      <c r="U3604">
        <f t="shared" si="284"/>
        <v>2014</v>
      </c>
    </row>
    <row r="3605" spans="1:21" ht="64" x14ac:dyDescent="0.2">
      <c r="A3605">
        <v>3722</v>
      </c>
      <c r="B3605" s="3" t="s">
        <v>3719</v>
      </c>
      <c r="C3605" s="3" t="s">
        <v>7832</v>
      </c>
      <c r="D3605" s="6">
        <v>1500</v>
      </c>
      <c r="E3605" s="8">
        <v>1668</v>
      </c>
      <c r="F3605" t="s">
        <v>8218</v>
      </c>
      <c r="G3605" t="s">
        <v>8228</v>
      </c>
      <c r="H3605" t="s">
        <v>8250</v>
      </c>
      <c r="I3605">
        <v>1455231540</v>
      </c>
      <c r="J3605">
        <v>1452614847</v>
      </c>
      <c r="K3605" t="b">
        <v>0</v>
      </c>
      <c r="L3605">
        <v>35</v>
      </c>
      <c r="M3605" t="b">
        <v>1</v>
      </c>
      <c r="N3605" t="s">
        <v>8269</v>
      </c>
      <c r="O3605">
        <f t="shared" si="280"/>
        <v>111</v>
      </c>
      <c r="P3605">
        <f t="shared" si="281"/>
        <v>47.66</v>
      </c>
      <c r="Q3605" s="10" t="s">
        <v>8315</v>
      </c>
      <c r="R3605" t="s">
        <v>8316</v>
      </c>
      <c r="S3605" s="15">
        <f t="shared" si="282"/>
        <v>42381.671840277777</v>
      </c>
      <c r="T3605" s="15">
        <f t="shared" si="283"/>
        <v>42411.957638888889</v>
      </c>
      <c r="U3605">
        <f t="shared" si="284"/>
        <v>2016</v>
      </c>
    </row>
    <row r="3606" spans="1:21" ht="32" x14ac:dyDescent="0.2">
      <c r="A3606">
        <v>3723</v>
      </c>
      <c r="B3606" s="3" t="s">
        <v>3720</v>
      </c>
      <c r="C3606" s="3" t="s">
        <v>7833</v>
      </c>
      <c r="D3606" s="6">
        <v>4500</v>
      </c>
      <c r="E3606" s="8">
        <v>4592</v>
      </c>
      <c r="F3606" t="s">
        <v>8218</v>
      </c>
      <c r="G3606" t="s">
        <v>8224</v>
      </c>
      <c r="H3606" t="s">
        <v>8246</v>
      </c>
      <c r="I3606">
        <v>1417374262</v>
      </c>
      <c r="J3606">
        <v>1414778662</v>
      </c>
      <c r="K3606" t="b">
        <v>0</v>
      </c>
      <c r="L3606">
        <v>63</v>
      </c>
      <c r="M3606" t="b">
        <v>1</v>
      </c>
      <c r="N3606" t="s">
        <v>8269</v>
      </c>
      <c r="O3606">
        <f t="shared" si="280"/>
        <v>102</v>
      </c>
      <c r="P3606">
        <f t="shared" si="281"/>
        <v>72.89</v>
      </c>
      <c r="Q3606" s="10" t="s">
        <v>8315</v>
      </c>
      <c r="R3606" t="s">
        <v>8316</v>
      </c>
      <c r="S3606" s="15">
        <f t="shared" si="282"/>
        <v>41943.753032407411</v>
      </c>
      <c r="T3606" s="15">
        <f t="shared" si="283"/>
        <v>41973.794699074075</v>
      </c>
      <c r="U3606">
        <f t="shared" si="284"/>
        <v>2014</v>
      </c>
    </row>
    <row r="3607" spans="1:21" ht="48" x14ac:dyDescent="0.2">
      <c r="A3607">
        <v>3724</v>
      </c>
      <c r="B3607" s="3" t="s">
        <v>3721</v>
      </c>
      <c r="C3607" s="3" t="s">
        <v>7834</v>
      </c>
      <c r="D3607" s="6">
        <v>4300</v>
      </c>
      <c r="E3607" s="8">
        <v>4409.55</v>
      </c>
      <c r="F3607" t="s">
        <v>8218</v>
      </c>
      <c r="G3607" t="s">
        <v>8224</v>
      </c>
      <c r="H3607" t="s">
        <v>8246</v>
      </c>
      <c r="I3607">
        <v>1462402800</v>
      </c>
      <c r="J3607">
        <v>1459856860</v>
      </c>
      <c r="K3607" t="b">
        <v>0</v>
      </c>
      <c r="L3607">
        <v>89</v>
      </c>
      <c r="M3607" t="b">
        <v>1</v>
      </c>
      <c r="N3607" t="s">
        <v>8269</v>
      </c>
      <c r="O3607">
        <f t="shared" si="280"/>
        <v>103</v>
      </c>
      <c r="P3607">
        <f t="shared" si="281"/>
        <v>49.55</v>
      </c>
      <c r="Q3607" s="10" t="s">
        <v>8315</v>
      </c>
      <c r="R3607" t="s">
        <v>8316</v>
      </c>
      <c r="S3607" s="15">
        <f t="shared" si="282"/>
        <v>42465.491435185191</v>
      </c>
      <c r="T3607" s="15">
        <f t="shared" si="283"/>
        <v>42494.958333333328</v>
      </c>
      <c r="U3607">
        <f t="shared" si="284"/>
        <v>2016</v>
      </c>
    </row>
    <row r="3608" spans="1:21" ht="48" x14ac:dyDescent="0.2">
      <c r="A3608">
        <v>3725</v>
      </c>
      <c r="B3608" s="3" t="s">
        <v>3722</v>
      </c>
      <c r="C3608" s="3" t="s">
        <v>7835</v>
      </c>
      <c r="D3608" s="6">
        <v>300</v>
      </c>
      <c r="E3608" s="8">
        <v>381</v>
      </c>
      <c r="F3608" t="s">
        <v>8218</v>
      </c>
      <c r="G3608" t="s">
        <v>8224</v>
      </c>
      <c r="H3608" t="s">
        <v>8246</v>
      </c>
      <c r="I3608">
        <v>1455831000</v>
      </c>
      <c r="J3608">
        <v>1454366467</v>
      </c>
      <c r="K3608" t="b">
        <v>0</v>
      </c>
      <c r="L3608">
        <v>15</v>
      </c>
      <c r="M3608" t="b">
        <v>1</v>
      </c>
      <c r="N3608" t="s">
        <v>8269</v>
      </c>
      <c r="O3608">
        <f t="shared" si="280"/>
        <v>127</v>
      </c>
      <c r="P3608">
        <f t="shared" si="281"/>
        <v>25.4</v>
      </c>
      <c r="Q3608" s="10" t="s">
        <v>8315</v>
      </c>
      <c r="R3608" t="s">
        <v>8316</v>
      </c>
      <c r="S3608" s="15">
        <f t="shared" si="282"/>
        <v>42401.945219907408</v>
      </c>
      <c r="T3608" s="15">
        <f t="shared" si="283"/>
        <v>42418.895833333328</v>
      </c>
      <c r="U3608">
        <f t="shared" si="284"/>
        <v>2016</v>
      </c>
    </row>
    <row r="3609" spans="1:21" ht="48" x14ac:dyDescent="0.2">
      <c r="A3609">
        <v>3726</v>
      </c>
      <c r="B3609" s="3" t="s">
        <v>3723</v>
      </c>
      <c r="C3609" s="3" t="s">
        <v>7836</v>
      </c>
      <c r="D3609" s="6">
        <v>850</v>
      </c>
      <c r="E3609" s="8">
        <v>2879</v>
      </c>
      <c r="F3609" t="s">
        <v>8218</v>
      </c>
      <c r="G3609" t="s">
        <v>8223</v>
      </c>
      <c r="H3609" t="s">
        <v>8245</v>
      </c>
      <c r="I3609">
        <v>1461963600</v>
      </c>
      <c r="J3609">
        <v>1459567371</v>
      </c>
      <c r="K3609" t="b">
        <v>0</v>
      </c>
      <c r="L3609">
        <v>46</v>
      </c>
      <c r="M3609" t="b">
        <v>1</v>
      </c>
      <c r="N3609" t="s">
        <v>8269</v>
      </c>
      <c r="O3609">
        <f t="shared" si="280"/>
        <v>339</v>
      </c>
      <c r="P3609">
        <f t="shared" si="281"/>
        <v>62.59</v>
      </c>
      <c r="Q3609" s="10" t="s">
        <v>8315</v>
      </c>
      <c r="R3609" t="s">
        <v>8316</v>
      </c>
      <c r="S3609" s="15">
        <f t="shared" si="282"/>
        <v>42462.140868055561</v>
      </c>
      <c r="T3609" s="15">
        <f t="shared" si="283"/>
        <v>42489.875</v>
      </c>
      <c r="U3609">
        <f t="shared" si="284"/>
        <v>2016</v>
      </c>
    </row>
    <row r="3610" spans="1:21" ht="48" x14ac:dyDescent="0.2">
      <c r="A3610">
        <v>3727</v>
      </c>
      <c r="B3610" s="3" t="s">
        <v>3724</v>
      </c>
      <c r="C3610" s="3" t="s">
        <v>7837</v>
      </c>
      <c r="D3610" s="6">
        <v>2000</v>
      </c>
      <c r="E3610" s="8">
        <v>2015</v>
      </c>
      <c r="F3610" t="s">
        <v>8218</v>
      </c>
      <c r="G3610" t="s">
        <v>8223</v>
      </c>
      <c r="H3610" t="s">
        <v>8245</v>
      </c>
      <c r="I3610">
        <v>1476939300</v>
      </c>
      <c r="J3610">
        <v>1474273294</v>
      </c>
      <c r="K3610" t="b">
        <v>0</v>
      </c>
      <c r="L3610">
        <v>33</v>
      </c>
      <c r="M3610" t="b">
        <v>1</v>
      </c>
      <c r="N3610" t="s">
        <v>8269</v>
      </c>
      <c r="O3610">
        <f t="shared" si="280"/>
        <v>101</v>
      </c>
      <c r="P3610">
        <f t="shared" si="281"/>
        <v>61.06</v>
      </c>
      <c r="Q3610" s="10" t="s">
        <v>8315</v>
      </c>
      <c r="R3610" t="s">
        <v>8316</v>
      </c>
      <c r="S3610" s="15">
        <f t="shared" si="282"/>
        <v>42632.348310185189</v>
      </c>
      <c r="T3610" s="15">
        <f t="shared" si="283"/>
        <v>42663.204861111109</v>
      </c>
      <c r="U3610">
        <f t="shared" si="284"/>
        <v>2016</v>
      </c>
    </row>
    <row r="3611" spans="1:21" ht="48" x14ac:dyDescent="0.2">
      <c r="A3611">
        <v>3808</v>
      </c>
      <c r="B3611" s="3" t="s">
        <v>3805</v>
      </c>
      <c r="C3611" s="3" t="s">
        <v>7918</v>
      </c>
      <c r="D3611" s="6">
        <v>1000</v>
      </c>
      <c r="E3611" s="8">
        <v>1000</v>
      </c>
      <c r="F3611" t="s">
        <v>8218</v>
      </c>
      <c r="G3611" t="s">
        <v>8224</v>
      </c>
      <c r="H3611" t="s">
        <v>8246</v>
      </c>
      <c r="I3611">
        <v>1429955619</v>
      </c>
      <c r="J3611">
        <v>1424775219</v>
      </c>
      <c r="K3611" t="b">
        <v>0</v>
      </c>
      <c r="L3611">
        <v>24</v>
      </c>
      <c r="M3611" t="b">
        <v>1</v>
      </c>
      <c r="N3611" t="s">
        <v>8269</v>
      </c>
      <c r="O3611">
        <f t="shared" si="280"/>
        <v>100</v>
      </c>
      <c r="P3611">
        <f t="shared" si="281"/>
        <v>41.67</v>
      </c>
      <c r="Q3611" s="10" t="s">
        <v>8315</v>
      </c>
      <c r="R3611" t="s">
        <v>8316</v>
      </c>
      <c r="S3611" s="15">
        <f t="shared" si="282"/>
        <v>42059.453923611116</v>
      </c>
      <c r="T3611" s="15">
        <f t="shared" si="283"/>
        <v>42119.412256944444</v>
      </c>
      <c r="U3611">
        <f t="shared" si="284"/>
        <v>2015</v>
      </c>
    </row>
    <row r="3612" spans="1:21" ht="48" x14ac:dyDescent="0.2">
      <c r="A3612">
        <v>3809</v>
      </c>
      <c r="B3612" s="3" t="s">
        <v>3806</v>
      </c>
      <c r="C3612" s="3" t="s">
        <v>7919</v>
      </c>
      <c r="D3612" s="6">
        <v>2000</v>
      </c>
      <c r="E3612" s="8">
        <v>2025</v>
      </c>
      <c r="F3612" t="s">
        <v>8218</v>
      </c>
      <c r="G3612" t="s">
        <v>8224</v>
      </c>
      <c r="H3612" t="s">
        <v>8246</v>
      </c>
      <c r="I3612">
        <v>1406761200</v>
      </c>
      <c r="J3612">
        <v>1402403907</v>
      </c>
      <c r="K3612" t="b">
        <v>0</v>
      </c>
      <c r="L3612">
        <v>38</v>
      </c>
      <c r="M3612" t="b">
        <v>1</v>
      </c>
      <c r="N3612" t="s">
        <v>8269</v>
      </c>
      <c r="O3612">
        <f t="shared" si="280"/>
        <v>101</v>
      </c>
      <c r="P3612">
        <f t="shared" si="281"/>
        <v>53.29</v>
      </c>
      <c r="Q3612" s="10" t="s">
        <v>8315</v>
      </c>
      <c r="R3612" t="s">
        <v>8316</v>
      </c>
      <c r="S3612" s="15">
        <f t="shared" si="282"/>
        <v>41800.526701388888</v>
      </c>
      <c r="T3612" s="15">
        <f t="shared" si="283"/>
        <v>41850.958333333336</v>
      </c>
      <c r="U3612">
        <f t="shared" si="284"/>
        <v>2014</v>
      </c>
    </row>
    <row r="3613" spans="1:21" ht="48" x14ac:dyDescent="0.2">
      <c r="A3613">
        <v>3810</v>
      </c>
      <c r="B3613" s="3" t="s">
        <v>3807</v>
      </c>
      <c r="C3613" s="3" t="s">
        <v>7920</v>
      </c>
      <c r="D3613" s="6">
        <v>1500</v>
      </c>
      <c r="E3613" s="8">
        <v>1826</v>
      </c>
      <c r="F3613" t="s">
        <v>8218</v>
      </c>
      <c r="G3613" t="s">
        <v>8223</v>
      </c>
      <c r="H3613" t="s">
        <v>8245</v>
      </c>
      <c r="I3613">
        <v>1426965758</v>
      </c>
      <c r="J3613">
        <v>1424377358</v>
      </c>
      <c r="K3613" t="b">
        <v>0</v>
      </c>
      <c r="L3613">
        <v>26</v>
      </c>
      <c r="M3613" t="b">
        <v>1</v>
      </c>
      <c r="N3613" t="s">
        <v>8269</v>
      </c>
      <c r="O3613">
        <f t="shared" si="280"/>
        <v>122</v>
      </c>
      <c r="P3613">
        <f t="shared" si="281"/>
        <v>70.23</v>
      </c>
      <c r="Q3613" s="10" t="s">
        <v>8315</v>
      </c>
      <c r="R3613" t="s">
        <v>8316</v>
      </c>
      <c r="S3613" s="15">
        <f t="shared" si="282"/>
        <v>42054.849050925928</v>
      </c>
      <c r="T3613" s="15">
        <f t="shared" si="283"/>
        <v>42084.807384259257</v>
      </c>
      <c r="U3613">
        <f t="shared" si="284"/>
        <v>2015</v>
      </c>
    </row>
    <row r="3614" spans="1:21" ht="48" x14ac:dyDescent="0.2">
      <c r="A3614">
        <v>3811</v>
      </c>
      <c r="B3614" s="3" t="s">
        <v>3808</v>
      </c>
      <c r="C3614" s="3" t="s">
        <v>7921</v>
      </c>
      <c r="D3614" s="6">
        <v>250</v>
      </c>
      <c r="E3614" s="8">
        <v>825</v>
      </c>
      <c r="F3614" t="s">
        <v>8218</v>
      </c>
      <c r="G3614" t="s">
        <v>8224</v>
      </c>
      <c r="H3614" t="s">
        <v>8246</v>
      </c>
      <c r="I3614">
        <v>1464692400</v>
      </c>
      <c r="J3614">
        <v>1461769373</v>
      </c>
      <c r="K3614" t="b">
        <v>0</v>
      </c>
      <c r="L3614">
        <v>19</v>
      </c>
      <c r="M3614" t="b">
        <v>1</v>
      </c>
      <c r="N3614" t="s">
        <v>8269</v>
      </c>
      <c r="O3614">
        <f t="shared" si="280"/>
        <v>330</v>
      </c>
      <c r="P3614">
        <f t="shared" si="281"/>
        <v>43.42</v>
      </c>
      <c r="Q3614" s="10" t="s">
        <v>8315</v>
      </c>
      <c r="R3614" t="s">
        <v>8316</v>
      </c>
      <c r="S3614" s="15">
        <f t="shared" si="282"/>
        <v>42487.62700231481</v>
      </c>
      <c r="T3614" s="15">
        <f t="shared" si="283"/>
        <v>42521.458333333328</v>
      </c>
      <c r="U3614">
        <f t="shared" si="284"/>
        <v>2016</v>
      </c>
    </row>
    <row r="3615" spans="1:21" ht="48" x14ac:dyDescent="0.2">
      <c r="A3615">
        <v>3812</v>
      </c>
      <c r="B3615" s="3" t="s">
        <v>3809</v>
      </c>
      <c r="C3615" s="3" t="s">
        <v>7922</v>
      </c>
      <c r="D3615" s="6">
        <v>2000</v>
      </c>
      <c r="E3615" s="8">
        <v>2191</v>
      </c>
      <c r="F3615" t="s">
        <v>8218</v>
      </c>
      <c r="G3615" t="s">
        <v>8228</v>
      </c>
      <c r="H3615" t="s">
        <v>8250</v>
      </c>
      <c r="I3615">
        <v>1433131140</v>
      </c>
      <c r="J3615">
        <v>1429120908</v>
      </c>
      <c r="K3615" t="b">
        <v>0</v>
      </c>
      <c r="L3615">
        <v>11</v>
      </c>
      <c r="M3615" t="b">
        <v>1</v>
      </c>
      <c r="N3615" t="s">
        <v>8269</v>
      </c>
      <c r="O3615">
        <f t="shared" si="280"/>
        <v>110</v>
      </c>
      <c r="P3615">
        <f t="shared" si="281"/>
        <v>199.18</v>
      </c>
      <c r="Q3615" s="10" t="s">
        <v>8315</v>
      </c>
      <c r="R3615" t="s">
        <v>8316</v>
      </c>
      <c r="S3615" s="15">
        <f t="shared" si="282"/>
        <v>42109.751250000001</v>
      </c>
      <c r="T3615" s="15">
        <f t="shared" si="283"/>
        <v>42156.165972222225</v>
      </c>
      <c r="U3615">
        <f t="shared" si="284"/>
        <v>2015</v>
      </c>
    </row>
    <row r="3616" spans="1:21" ht="48" x14ac:dyDescent="0.2">
      <c r="A3616">
        <v>3813</v>
      </c>
      <c r="B3616" s="3" t="s">
        <v>3810</v>
      </c>
      <c r="C3616" s="3" t="s">
        <v>7923</v>
      </c>
      <c r="D3616" s="6">
        <v>2100</v>
      </c>
      <c r="E3616" s="8">
        <v>2119.9899999999998</v>
      </c>
      <c r="F3616" t="s">
        <v>8218</v>
      </c>
      <c r="G3616" t="s">
        <v>8223</v>
      </c>
      <c r="H3616" t="s">
        <v>8245</v>
      </c>
      <c r="I3616">
        <v>1465940580</v>
      </c>
      <c r="J3616">
        <v>1462603021</v>
      </c>
      <c r="K3616" t="b">
        <v>0</v>
      </c>
      <c r="L3616">
        <v>27</v>
      </c>
      <c r="M3616" t="b">
        <v>1</v>
      </c>
      <c r="N3616" t="s">
        <v>8269</v>
      </c>
      <c r="O3616">
        <f t="shared" si="280"/>
        <v>101</v>
      </c>
      <c r="P3616">
        <f t="shared" si="281"/>
        <v>78.52</v>
      </c>
      <c r="Q3616" s="10" t="s">
        <v>8315</v>
      </c>
      <c r="R3616" t="s">
        <v>8316</v>
      </c>
      <c r="S3616" s="15">
        <f t="shared" si="282"/>
        <v>42497.275706018518</v>
      </c>
      <c r="T3616" s="15">
        <f t="shared" si="283"/>
        <v>42535.904861111107</v>
      </c>
      <c r="U3616">
        <f t="shared" si="284"/>
        <v>2016</v>
      </c>
    </row>
    <row r="3617" spans="1:21" ht="48" x14ac:dyDescent="0.2">
      <c r="A3617">
        <v>3814</v>
      </c>
      <c r="B3617" s="3" t="s">
        <v>3811</v>
      </c>
      <c r="C3617" s="3" t="s">
        <v>7924</v>
      </c>
      <c r="D3617" s="6">
        <v>1500</v>
      </c>
      <c r="E3617" s="8">
        <v>2102</v>
      </c>
      <c r="F3617" t="s">
        <v>8218</v>
      </c>
      <c r="G3617" t="s">
        <v>8223</v>
      </c>
      <c r="H3617" t="s">
        <v>8245</v>
      </c>
      <c r="I3617">
        <v>1427860740</v>
      </c>
      <c r="J3617">
        <v>1424727712</v>
      </c>
      <c r="K3617" t="b">
        <v>0</v>
      </c>
      <c r="L3617">
        <v>34</v>
      </c>
      <c r="M3617" t="b">
        <v>1</v>
      </c>
      <c r="N3617" t="s">
        <v>8269</v>
      </c>
      <c r="O3617">
        <f t="shared" si="280"/>
        <v>140</v>
      </c>
      <c r="P3617">
        <f t="shared" si="281"/>
        <v>61.82</v>
      </c>
      <c r="Q3617" s="10" t="s">
        <v>8315</v>
      </c>
      <c r="R3617" t="s">
        <v>8316</v>
      </c>
      <c r="S3617" s="15">
        <f t="shared" si="282"/>
        <v>42058.904074074075</v>
      </c>
      <c r="T3617" s="15">
        <f t="shared" si="283"/>
        <v>42095.165972222225</v>
      </c>
      <c r="U3617">
        <f t="shared" si="284"/>
        <v>2015</v>
      </c>
    </row>
    <row r="3618" spans="1:21" ht="32" x14ac:dyDescent="0.2">
      <c r="A3618">
        <v>3815</v>
      </c>
      <c r="B3618" s="3" t="s">
        <v>3812</v>
      </c>
      <c r="C3618" s="3" t="s">
        <v>7925</v>
      </c>
      <c r="D3618" s="6">
        <v>1000</v>
      </c>
      <c r="E3618" s="8">
        <v>1000.01</v>
      </c>
      <c r="F3618" t="s">
        <v>8218</v>
      </c>
      <c r="G3618" t="s">
        <v>8224</v>
      </c>
      <c r="H3618" t="s">
        <v>8246</v>
      </c>
      <c r="I3618">
        <v>1440111600</v>
      </c>
      <c r="J3618">
        <v>1437545657</v>
      </c>
      <c r="K3618" t="b">
        <v>0</v>
      </c>
      <c r="L3618">
        <v>20</v>
      </c>
      <c r="M3618" t="b">
        <v>1</v>
      </c>
      <c r="N3618" t="s">
        <v>8269</v>
      </c>
      <c r="O3618">
        <f t="shared" si="280"/>
        <v>100</v>
      </c>
      <c r="P3618">
        <f t="shared" si="281"/>
        <v>50</v>
      </c>
      <c r="Q3618" s="10" t="s">
        <v>8315</v>
      </c>
      <c r="R3618" t="s">
        <v>8316</v>
      </c>
      <c r="S3618" s="15">
        <f t="shared" si="282"/>
        <v>42207.259918981479</v>
      </c>
      <c r="T3618" s="15">
        <f t="shared" si="283"/>
        <v>42236.958333333328</v>
      </c>
      <c r="U3618">
        <f t="shared" si="284"/>
        <v>2015</v>
      </c>
    </row>
    <row r="3619" spans="1:21" ht="64" x14ac:dyDescent="0.2">
      <c r="A3619">
        <v>3816</v>
      </c>
      <c r="B3619" s="3" t="s">
        <v>3813</v>
      </c>
      <c r="C3619" s="3" t="s">
        <v>7926</v>
      </c>
      <c r="D3619" s="6">
        <v>1500</v>
      </c>
      <c r="E3619" s="8">
        <v>1788.57</v>
      </c>
      <c r="F3619" t="s">
        <v>8218</v>
      </c>
      <c r="G3619" t="s">
        <v>8223</v>
      </c>
      <c r="H3619" t="s">
        <v>8245</v>
      </c>
      <c r="I3619">
        <v>1405614823</v>
      </c>
      <c r="J3619">
        <v>1403022823</v>
      </c>
      <c r="K3619" t="b">
        <v>0</v>
      </c>
      <c r="L3619">
        <v>37</v>
      </c>
      <c r="M3619" t="b">
        <v>1</v>
      </c>
      <c r="N3619" t="s">
        <v>8269</v>
      </c>
      <c r="O3619">
        <f t="shared" si="280"/>
        <v>119</v>
      </c>
      <c r="P3619">
        <f t="shared" si="281"/>
        <v>48.34</v>
      </c>
      <c r="Q3619" s="10" t="s">
        <v>8315</v>
      </c>
      <c r="R3619" t="s">
        <v>8316</v>
      </c>
      <c r="S3619" s="15">
        <f t="shared" si="282"/>
        <v>41807.690081018518</v>
      </c>
      <c r="T3619" s="15">
        <f t="shared" si="283"/>
        <v>41837.690081018518</v>
      </c>
      <c r="U3619">
        <f t="shared" si="284"/>
        <v>2014</v>
      </c>
    </row>
    <row r="3620" spans="1:21" ht="48" x14ac:dyDescent="0.2">
      <c r="A3620">
        <v>3817</v>
      </c>
      <c r="B3620" s="3" t="s">
        <v>3814</v>
      </c>
      <c r="C3620" s="3" t="s">
        <v>7927</v>
      </c>
      <c r="D3620" s="6">
        <v>2000</v>
      </c>
      <c r="E3620" s="8">
        <v>2145</v>
      </c>
      <c r="F3620" t="s">
        <v>8218</v>
      </c>
      <c r="G3620" t="s">
        <v>8223</v>
      </c>
      <c r="H3620" t="s">
        <v>8245</v>
      </c>
      <c r="I3620">
        <v>1445659140</v>
      </c>
      <c r="J3620">
        <v>1444236216</v>
      </c>
      <c r="K3620" t="b">
        <v>0</v>
      </c>
      <c r="L3620">
        <v>20</v>
      </c>
      <c r="M3620" t="b">
        <v>1</v>
      </c>
      <c r="N3620" t="s">
        <v>8269</v>
      </c>
      <c r="O3620">
        <f t="shared" si="280"/>
        <v>107</v>
      </c>
      <c r="P3620">
        <f t="shared" si="281"/>
        <v>107.25</v>
      </c>
      <c r="Q3620" s="10" t="s">
        <v>8315</v>
      </c>
      <c r="R3620" t="s">
        <v>8316</v>
      </c>
      <c r="S3620" s="15">
        <f t="shared" si="282"/>
        <v>42284.69694444444</v>
      </c>
      <c r="T3620" s="15">
        <f t="shared" si="283"/>
        <v>42301.165972222225</v>
      </c>
      <c r="U3620">
        <f t="shared" si="284"/>
        <v>2015</v>
      </c>
    </row>
    <row r="3621" spans="1:21" ht="48" x14ac:dyDescent="0.2">
      <c r="A3621">
        <v>3818</v>
      </c>
      <c r="B3621" s="3" t="s">
        <v>3815</v>
      </c>
      <c r="C3621" s="3" t="s">
        <v>7928</v>
      </c>
      <c r="D3621" s="6">
        <v>250</v>
      </c>
      <c r="E3621" s="8">
        <v>570</v>
      </c>
      <c r="F3621" t="s">
        <v>8218</v>
      </c>
      <c r="G3621" t="s">
        <v>8223</v>
      </c>
      <c r="H3621" t="s">
        <v>8245</v>
      </c>
      <c r="I3621">
        <v>1426187582</v>
      </c>
      <c r="J3621">
        <v>1423599182</v>
      </c>
      <c r="K3621" t="b">
        <v>0</v>
      </c>
      <c r="L3621">
        <v>10</v>
      </c>
      <c r="M3621" t="b">
        <v>1</v>
      </c>
      <c r="N3621" t="s">
        <v>8269</v>
      </c>
      <c r="O3621">
        <f t="shared" si="280"/>
        <v>228</v>
      </c>
      <c r="P3621">
        <f t="shared" si="281"/>
        <v>57</v>
      </c>
      <c r="Q3621" s="10" t="s">
        <v>8315</v>
      </c>
      <c r="R3621" t="s">
        <v>8316</v>
      </c>
      <c r="S3621" s="15">
        <f t="shared" si="282"/>
        <v>42045.84238425926</v>
      </c>
      <c r="T3621" s="15">
        <f t="shared" si="283"/>
        <v>42075.800717592589</v>
      </c>
      <c r="U3621">
        <f t="shared" si="284"/>
        <v>2015</v>
      </c>
    </row>
    <row r="3622" spans="1:21" ht="32" x14ac:dyDescent="0.2">
      <c r="A3622">
        <v>3819</v>
      </c>
      <c r="B3622" s="3" t="s">
        <v>3816</v>
      </c>
      <c r="C3622" s="3" t="s">
        <v>7817</v>
      </c>
      <c r="D3622" s="6">
        <v>1000</v>
      </c>
      <c r="E3622" s="8">
        <v>1064</v>
      </c>
      <c r="F3622" t="s">
        <v>8218</v>
      </c>
      <c r="G3622" t="s">
        <v>8223</v>
      </c>
      <c r="H3622" t="s">
        <v>8245</v>
      </c>
      <c r="I3622">
        <v>1437166920</v>
      </c>
      <c r="J3622">
        <v>1435554104</v>
      </c>
      <c r="K3622" t="b">
        <v>0</v>
      </c>
      <c r="L3622">
        <v>26</v>
      </c>
      <c r="M3622" t="b">
        <v>1</v>
      </c>
      <c r="N3622" t="s">
        <v>8269</v>
      </c>
      <c r="O3622">
        <f t="shared" si="280"/>
        <v>106</v>
      </c>
      <c r="P3622">
        <f t="shared" si="281"/>
        <v>40.92</v>
      </c>
      <c r="Q3622" s="10" t="s">
        <v>8315</v>
      </c>
      <c r="R3622" t="s">
        <v>8316</v>
      </c>
      <c r="S3622" s="15">
        <f t="shared" si="282"/>
        <v>42184.209537037037</v>
      </c>
      <c r="T3622" s="15">
        <f t="shared" si="283"/>
        <v>42202.876388888893</v>
      </c>
      <c r="U3622">
        <f t="shared" si="284"/>
        <v>2015</v>
      </c>
    </row>
    <row r="3623" spans="1:21" ht="48" x14ac:dyDescent="0.2">
      <c r="A3623">
        <v>3820</v>
      </c>
      <c r="B3623" s="3" t="s">
        <v>3817</v>
      </c>
      <c r="C3623" s="3" t="s">
        <v>7929</v>
      </c>
      <c r="D3623" s="6">
        <v>300</v>
      </c>
      <c r="E3623" s="8">
        <v>430</v>
      </c>
      <c r="F3623" t="s">
        <v>8218</v>
      </c>
      <c r="G3623" t="s">
        <v>8224</v>
      </c>
      <c r="H3623" t="s">
        <v>8246</v>
      </c>
      <c r="I3623">
        <v>1436110717</v>
      </c>
      <c r="J3623">
        <v>1433518717</v>
      </c>
      <c r="K3623" t="b">
        <v>0</v>
      </c>
      <c r="L3623">
        <v>20</v>
      </c>
      <c r="M3623" t="b">
        <v>1</v>
      </c>
      <c r="N3623" t="s">
        <v>8269</v>
      </c>
      <c r="O3623">
        <f t="shared" si="280"/>
        <v>143</v>
      </c>
      <c r="P3623">
        <f t="shared" si="281"/>
        <v>21.5</v>
      </c>
      <c r="Q3623" s="10" t="s">
        <v>8315</v>
      </c>
      <c r="R3623" t="s">
        <v>8316</v>
      </c>
      <c r="S3623" s="15">
        <f t="shared" si="282"/>
        <v>42160.651817129634</v>
      </c>
      <c r="T3623" s="15">
        <f t="shared" si="283"/>
        <v>42190.651817129634</v>
      </c>
      <c r="U3623">
        <f t="shared" si="284"/>
        <v>2015</v>
      </c>
    </row>
    <row r="3624" spans="1:21" ht="48" x14ac:dyDescent="0.2">
      <c r="A3624">
        <v>3821</v>
      </c>
      <c r="B3624" s="3" t="s">
        <v>3818</v>
      </c>
      <c r="C3624" s="3" t="s">
        <v>7930</v>
      </c>
      <c r="D3624" s="6">
        <v>3500</v>
      </c>
      <c r="E3624" s="8">
        <v>3659</v>
      </c>
      <c r="F3624" t="s">
        <v>8218</v>
      </c>
      <c r="G3624" t="s">
        <v>8223</v>
      </c>
      <c r="H3624" t="s">
        <v>8245</v>
      </c>
      <c r="I3624">
        <v>1451881207</v>
      </c>
      <c r="J3624">
        <v>1449116407</v>
      </c>
      <c r="K3624" t="b">
        <v>0</v>
      </c>
      <c r="L3624">
        <v>46</v>
      </c>
      <c r="M3624" t="b">
        <v>1</v>
      </c>
      <c r="N3624" t="s">
        <v>8269</v>
      </c>
      <c r="O3624">
        <f t="shared" si="280"/>
        <v>105</v>
      </c>
      <c r="P3624">
        <f t="shared" si="281"/>
        <v>79.540000000000006</v>
      </c>
      <c r="Q3624" s="10" t="s">
        <v>8315</v>
      </c>
      <c r="R3624" t="s">
        <v>8316</v>
      </c>
      <c r="S3624" s="15">
        <f t="shared" si="282"/>
        <v>42341.180636574078</v>
      </c>
      <c r="T3624" s="15">
        <f t="shared" si="283"/>
        <v>42373.180636574078</v>
      </c>
      <c r="U3624">
        <f t="shared" si="284"/>
        <v>2015</v>
      </c>
    </row>
    <row r="3625" spans="1:21" ht="48" x14ac:dyDescent="0.2">
      <c r="A3625">
        <v>3822</v>
      </c>
      <c r="B3625" s="3" t="s">
        <v>3819</v>
      </c>
      <c r="C3625" s="3" t="s">
        <v>7931</v>
      </c>
      <c r="D3625" s="6">
        <v>5000</v>
      </c>
      <c r="E3625" s="8">
        <v>5501</v>
      </c>
      <c r="F3625" t="s">
        <v>8218</v>
      </c>
      <c r="G3625" t="s">
        <v>8235</v>
      </c>
      <c r="H3625" t="s">
        <v>8248</v>
      </c>
      <c r="I3625">
        <v>1453244340</v>
      </c>
      <c r="J3625">
        <v>1448136417</v>
      </c>
      <c r="K3625" t="b">
        <v>0</v>
      </c>
      <c r="L3625">
        <v>76</v>
      </c>
      <c r="M3625" t="b">
        <v>1</v>
      </c>
      <c r="N3625" t="s">
        <v>8269</v>
      </c>
      <c r="O3625">
        <f t="shared" si="280"/>
        <v>110</v>
      </c>
      <c r="P3625">
        <f t="shared" si="281"/>
        <v>72.38</v>
      </c>
      <c r="Q3625" s="10" t="s">
        <v>8315</v>
      </c>
      <c r="R3625" t="s">
        <v>8316</v>
      </c>
      <c r="S3625" s="15">
        <f t="shared" si="282"/>
        <v>42329.838159722218</v>
      </c>
      <c r="T3625" s="15">
        <f t="shared" si="283"/>
        <v>42388.957638888889</v>
      </c>
      <c r="U3625">
        <f t="shared" si="284"/>
        <v>2015</v>
      </c>
    </row>
    <row r="3626" spans="1:21" ht="48" x14ac:dyDescent="0.2">
      <c r="A3626">
        <v>3823</v>
      </c>
      <c r="B3626" s="3" t="s">
        <v>3820</v>
      </c>
      <c r="C3626" s="3" t="s">
        <v>7932</v>
      </c>
      <c r="D3626" s="6">
        <v>2500</v>
      </c>
      <c r="E3626" s="8">
        <v>2650</v>
      </c>
      <c r="F3626" t="s">
        <v>8218</v>
      </c>
      <c r="G3626" t="s">
        <v>8223</v>
      </c>
      <c r="H3626" t="s">
        <v>8245</v>
      </c>
      <c r="I3626">
        <v>1437364740</v>
      </c>
      <c r="J3626">
        <v>1434405044</v>
      </c>
      <c r="K3626" t="b">
        <v>0</v>
      </c>
      <c r="L3626">
        <v>41</v>
      </c>
      <c r="M3626" t="b">
        <v>1</v>
      </c>
      <c r="N3626" t="s">
        <v>8269</v>
      </c>
      <c r="O3626">
        <f t="shared" si="280"/>
        <v>106</v>
      </c>
      <c r="P3626">
        <f t="shared" si="281"/>
        <v>64.63</v>
      </c>
      <c r="Q3626" s="10" t="s">
        <v>8315</v>
      </c>
      <c r="R3626" t="s">
        <v>8316</v>
      </c>
      <c r="S3626" s="15">
        <f t="shared" si="282"/>
        <v>42170.910231481481</v>
      </c>
      <c r="T3626" s="15">
        <f t="shared" si="283"/>
        <v>42205.165972222225</v>
      </c>
      <c r="U3626">
        <f t="shared" si="284"/>
        <v>2015</v>
      </c>
    </row>
    <row r="3627" spans="1:21" ht="48" x14ac:dyDescent="0.2">
      <c r="A3627">
        <v>3824</v>
      </c>
      <c r="B3627" s="3" t="s">
        <v>3821</v>
      </c>
      <c r="C3627" s="3" t="s">
        <v>7933</v>
      </c>
      <c r="D3627" s="6">
        <v>250</v>
      </c>
      <c r="E3627" s="8">
        <v>270</v>
      </c>
      <c r="F3627" t="s">
        <v>8218</v>
      </c>
      <c r="G3627" t="s">
        <v>8224</v>
      </c>
      <c r="H3627" t="s">
        <v>8246</v>
      </c>
      <c r="I3627">
        <v>1470058860</v>
      </c>
      <c r="J3627">
        <v>1469026903</v>
      </c>
      <c r="K3627" t="b">
        <v>0</v>
      </c>
      <c r="L3627">
        <v>7</v>
      </c>
      <c r="M3627" t="b">
        <v>1</v>
      </c>
      <c r="N3627" t="s">
        <v>8269</v>
      </c>
      <c r="O3627">
        <f t="shared" si="280"/>
        <v>108</v>
      </c>
      <c r="P3627">
        <f t="shared" si="281"/>
        <v>38.57</v>
      </c>
      <c r="Q3627" s="10" t="s">
        <v>8315</v>
      </c>
      <c r="R3627" t="s">
        <v>8316</v>
      </c>
      <c r="S3627" s="15">
        <f t="shared" si="282"/>
        <v>42571.626192129625</v>
      </c>
      <c r="T3627" s="15">
        <f t="shared" si="283"/>
        <v>42583.570138888885</v>
      </c>
      <c r="U3627">
        <f t="shared" si="284"/>
        <v>2016</v>
      </c>
    </row>
    <row r="3628" spans="1:21" ht="48" x14ac:dyDescent="0.2">
      <c r="A3628">
        <v>3825</v>
      </c>
      <c r="B3628" s="3" t="s">
        <v>3822</v>
      </c>
      <c r="C3628" s="3" t="s">
        <v>7934</v>
      </c>
      <c r="D3628" s="6">
        <v>5000</v>
      </c>
      <c r="E3628" s="8">
        <v>5271</v>
      </c>
      <c r="F3628" t="s">
        <v>8218</v>
      </c>
      <c r="G3628" t="s">
        <v>8223</v>
      </c>
      <c r="H3628" t="s">
        <v>8245</v>
      </c>
      <c r="I3628">
        <v>1434505214</v>
      </c>
      <c r="J3628">
        <v>1432690814</v>
      </c>
      <c r="K3628" t="b">
        <v>0</v>
      </c>
      <c r="L3628">
        <v>49</v>
      </c>
      <c r="M3628" t="b">
        <v>1</v>
      </c>
      <c r="N3628" t="s">
        <v>8269</v>
      </c>
      <c r="O3628">
        <f t="shared" si="280"/>
        <v>105</v>
      </c>
      <c r="P3628">
        <f t="shared" si="281"/>
        <v>107.57</v>
      </c>
      <c r="Q3628" s="10" t="s">
        <v>8315</v>
      </c>
      <c r="R3628" t="s">
        <v>8316</v>
      </c>
      <c r="S3628" s="15">
        <f t="shared" si="282"/>
        <v>42151.069606481484</v>
      </c>
      <c r="T3628" s="15">
        <f t="shared" si="283"/>
        <v>42172.069606481484</v>
      </c>
      <c r="U3628">
        <f t="shared" si="284"/>
        <v>2015</v>
      </c>
    </row>
    <row r="3629" spans="1:21" ht="32" x14ac:dyDescent="0.2">
      <c r="A3629">
        <v>3826</v>
      </c>
      <c r="B3629" s="3" t="s">
        <v>3823</v>
      </c>
      <c r="C3629" s="3" t="s">
        <v>7935</v>
      </c>
      <c r="D3629" s="6">
        <v>600</v>
      </c>
      <c r="E3629" s="8">
        <v>715</v>
      </c>
      <c r="F3629" t="s">
        <v>8218</v>
      </c>
      <c r="G3629" t="s">
        <v>8224</v>
      </c>
      <c r="H3629" t="s">
        <v>8246</v>
      </c>
      <c r="I3629">
        <v>1430993394</v>
      </c>
      <c r="J3629">
        <v>1428401394</v>
      </c>
      <c r="K3629" t="b">
        <v>0</v>
      </c>
      <c r="L3629">
        <v>26</v>
      </c>
      <c r="M3629" t="b">
        <v>1</v>
      </c>
      <c r="N3629" t="s">
        <v>8269</v>
      </c>
      <c r="O3629">
        <f t="shared" si="280"/>
        <v>119</v>
      </c>
      <c r="P3629">
        <f t="shared" si="281"/>
        <v>27.5</v>
      </c>
      <c r="Q3629" s="10" t="s">
        <v>8315</v>
      </c>
      <c r="R3629" t="s">
        <v>8316</v>
      </c>
      <c r="S3629" s="15">
        <f t="shared" si="282"/>
        <v>42101.423541666663</v>
      </c>
      <c r="T3629" s="15">
        <f t="shared" si="283"/>
        <v>42131.423541666663</v>
      </c>
      <c r="U3629">
        <f t="shared" si="284"/>
        <v>2015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64" x14ac:dyDescent="0.2">
      <c r="A3650">
        <v>3827</v>
      </c>
      <c r="B3650" s="3" t="s">
        <v>3824</v>
      </c>
      <c r="C3650" s="3" t="s">
        <v>7936</v>
      </c>
      <c r="D3650" s="6">
        <v>3000</v>
      </c>
      <c r="E3650" s="8">
        <v>4580</v>
      </c>
      <c r="F3650" t="s">
        <v>8218</v>
      </c>
      <c r="G3650" t="s">
        <v>8224</v>
      </c>
      <c r="H3650" t="s">
        <v>8246</v>
      </c>
      <c r="I3650">
        <v>1427414400</v>
      </c>
      <c r="J3650">
        <v>1422656201</v>
      </c>
      <c r="K3650" t="b">
        <v>0</v>
      </c>
      <c r="L3650">
        <v>65</v>
      </c>
      <c r="M3650" t="b">
        <v>1</v>
      </c>
      <c r="N3650" t="s">
        <v>8269</v>
      </c>
      <c r="O3650">
        <f t="shared" ref="O3650:O3713" si="285">ROUND(E3650/D3650*100,0)</f>
        <v>153</v>
      </c>
      <c r="P3650">
        <f t="shared" ref="P3650:P3713" si="286">IFERROR(ROUND(E3650/L3650,2),0)</f>
        <v>70.459999999999994</v>
      </c>
      <c r="Q3650" s="10" t="s">
        <v>8315</v>
      </c>
      <c r="R3650" t="s">
        <v>8316</v>
      </c>
      <c r="S3650" s="15">
        <f t="shared" ref="S3650:S3713" si="287">(((J3650/60)/60)/24)+DATE(1970,1,1)</f>
        <v>42034.928252314814</v>
      </c>
      <c r="T3650" s="15">
        <f t="shared" ref="T3650:T3713" si="288">(((I3650/60)/60)/24)+DATE(1970,1,1)</f>
        <v>42090</v>
      </c>
      <c r="U3650">
        <f t="shared" ref="U3650:U3713" si="289">YEAR(S3650)</f>
        <v>2015</v>
      </c>
    </row>
    <row r="3651" spans="1:21" ht="48" x14ac:dyDescent="0.2">
      <c r="A3651">
        <v>3828</v>
      </c>
      <c r="B3651" s="3" t="s">
        <v>3825</v>
      </c>
      <c r="C3651" s="3" t="s">
        <v>7937</v>
      </c>
      <c r="D3651" s="6">
        <v>5000</v>
      </c>
      <c r="E3651" s="8">
        <v>5000</v>
      </c>
      <c r="F3651" t="s">
        <v>8218</v>
      </c>
      <c r="G3651" t="s">
        <v>8223</v>
      </c>
      <c r="H3651" t="s">
        <v>8245</v>
      </c>
      <c r="I3651">
        <v>1420033187</v>
      </c>
      <c r="J3651">
        <v>1414845587</v>
      </c>
      <c r="K3651" t="b">
        <v>0</v>
      </c>
      <c r="L3651">
        <v>28</v>
      </c>
      <c r="M3651" t="b">
        <v>1</v>
      </c>
      <c r="N3651" t="s">
        <v>8269</v>
      </c>
      <c r="O3651">
        <f t="shared" si="285"/>
        <v>100</v>
      </c>
      <c r="P3651">
        <f t="shared" si="286"/>
        <v>178.57</v>
      </c>
      <c r="Q3651" s="10" t="s">
        <v>8315</v>
      </c>
      <c r="R3651" t="s">
        <v>8316</v>
      </c>
      <c r="S3651" s="15">
        <f t="shared" si="287"/>
        <v>41944.527627314819</v>
      </c>
      <c r="T3651" s="15">
        <f t="shared" si="288"/>
        <v>42004.569293981483</v>
      </c>
      <c r="U3651">
        <f t="shared" si="289"/>
        <v>2014</v>
      </c>
    </row>
    <row r="3652" spans="1:21" ht="48" x14ac:dyDescent="0.2">
      <c r="A3652">
        <v>3829</v>
      </c>
      <c r="B3652" s="3" t="s">
        <v>3826</v>
      </c>
      <c r="C3652" s="3" t="s">
        <v>7938</v>
      </c>
      <c r="D3652" s="6">
        <v>500</v>
      </c>
      <c r="E3652" s="8">
        <v>501</v>
      </c>
      <c r="F3652" t="s">
        <v>8218</v>
      </c>
      <c r="G3652" t="s">
        <v>8223</v>
      </c>
      <c r="H3652" t="s">
        <v>8245</v>
      </c>
      <c r="I3652">
        <v>1472676371</v>
      </c>
      <c r="J3652">
        <v>1470948371</v>
      </c>
      <c r="K3652" t="b">
        <v>0</v>
      </c>
      <c r="L3652">
        <v>8</v>
      </c>
      <c r="M3652" t="b">
        <v>1</v>
      </c>
      <c r="N3652" t="s">
        <v>8269</v>
      </c>
      <c r="O3652">
        <f t="shared" si="285"/>
        <v>100</v>
      </c>
      <c r="P3652">
        <f t="shared" si="286"/>
        <v>62.63</v>
      </c>
      <c r="Q3652" s="10" t="s">
        <v>8315</v>
      </c>
      <c r="R3652" t="s">
        <v>8316</v>
      </c>
      <c r="S3652" s="15">
        <f t="shared" si="287"/>
        <v>42593.865405092598</v>
      </c>
      <c r="T3652" s="15">
        <f t="shared" si="288"/>
        <v>42613.865405092598</v>
      </c>
      <c r="U3652">
        <f t="shared" si="289"/>
        <v>2016</v>
      </c>
    </row>
    <row r="3653" spans="1:21" ht="48" x14ac:dyDescent="0.2">
      <c r="A3653">
        <v>3830</v>
      </c>
      <c r="B3653" s="3" t="s">
        <v>3827</v>
      </c>
      <c r="C3653" s="3" t="s">
        <v>7939</v>
      </c>
      <c r="D3653" s="6">
        <v>100</v>
      </c>
      <c r="E3653" s="8">
        <v>225</v>
      </c>
      <c r="F3653" t="s">
        <v>8218</v>
      </c>
      <c r="G3653" t="s">
        <v>8223</v>
      </c>
      <c r="H3653" t="s">
        <v>8245</v>
      </c>
      <c r="I3653">
        <v>1464371211</v>
      </c>
      <c r="J3653">
        <v>1463161611</v>
      </c>
      <c r="K3653" t="b">
        <v>0</v>
      </c>
      <c r="L3653">
        <v>3</v>
      </c>
      <c r="M3653" t="b">
        <v>1</v>
      </c>
      <c r="N3653" t="s">
        <v>8269</v>
      </c>
      <c r="O3653">
        <f t="shared" si="285"/>
        <v>225</v>
      </c>
      <c r="P3653">
        <f t="shared" si="286"/>
        <v>75</v>
      </c>
      <c r="Q3653" s="10" t="s">
        <v>8315</v>
      </c>
      <c r="R3653" t="s">
        <v>8316</v>
      </c>
      <c r="S3653" s="15">
        <f t="shared" si="287"/>
        <v>42503.740868055553</v>
      </c>
      <c r="T3653" s="15">
        <f t="shared" si="288"/>
        <v>42517.740868055553</v>
      </c>
      <c r="U3653">
        <f t="shared" si="289"/>
        <v>2016</v>
      </c>
    </row>
    <row r="3654" spans="1:21" ht="48" x14ac:dyDescent="0.2">
      <c r="A3654">
        <v>3831</v>
      </c>
      <c r="B3654" s="3" t="s">
        <v>3828</v>
      </c>
      <c r="C3654" s="3" t="s">
        <v>7940</v>
      </c>
      <c r="D3654" s="6">
        <v>500</v>
      </c>
      <c r="E3654" s="8">
        <v>530.11</v>
      </c>
      <c r="F3654" t="s">
        <v>8218</v>
      </c>
      <c r="G3654" t="s">
        <v>8223</v>
      </c>
      <c r="H3654" t="s">
        <v>8245</v>
      </c>
      <c r="I3654">
        <v>1415222545</v>
      </c>
      <c r="J3654">
        <v>1413404545</v>
      </c>
      <c r="K3654" t="b">
        <v>0</v>
      </c>
      <c r="L3654">
        <v>9</v>
      </c>
      <c r="M3654" t="b">
        <v>1</v>
      </c>
      <c r="N3654" t="s">
        <v>8269</v>
      </c>
      <c r="O3654">
        <f t="shared" si="285"/>
        <v>106</v>
      </c>
      <c r="P3654">
        <f t="shared" si="286"/>
        <v>58.9</v>
      </c>
      <c r="Q3654" s="10" t="s">
        <v>8315</v>
      </c>
      <c r="R3654" t="s">
        <v>8316</v>
      </c>
      <c r="S3654" s="15">
        <f t="shared" si="287"/>
        <v>41927.848900462966</v>
      </c>
      <c r="T3654" s="15">
        <f t="shared" si="288"/>
        <v>41948.890567129631</v>
      </c>
      <c r="U3654">
        <f t="shared" si="289"/>
        <v>2014</v>
      </c>
    </row>
    <row r="3655" spans="1:21" ht="48" x14ac:dyDescent="0.2">
      <c r="A3655">
        <v>3832</v>
      </c>
      <c r="B3655" s="3" t="s">
        <v>3829</v>
      </c>
      <c r="C3655" s="3" t="s">
        <v>7941</v>
      </c>
      <c r="D3655" s="6">
        <v>1200</v>
      </c>
      <c r="E3655" s="8">
        <v>1256</v>
      </c>
      <c r="F3655" t="s">
        <v>8218</v>
      </c>
      <c r="G3655" t="s">
        <v>8223</v>
      </c>
      <c r="H3655" t="s">
        <v>8245</v>
      </c>
      <c r="I3655">
        <v>1455936335</v>
      </c>
      <c r="J3655">
        <v>1452048335</v>
      </c>
      <c r="K3655" t="b">
        <v>0</v>
      </c>
      <c r="L3655">
        <v>9</v>
      </c>
      <c r="M3655" t="b">
        <v>1</v>
      </c>
      <c r="N3655" t="s">
        <v>8269</v>
      </c>
      <c r="O3655">
        <f t="shared" si="285"/>
        <v>105</v>
      </c>
      <c r="P3655">
        <f t="shared" si="286"/>
        <v>139.56</v>
      </c>
      <c r="Q3655" s="10" t="s">
        <v>8315</v>
      </c>
      <c r="R3655" t="s">
        <v>8316</v>
      </c>
      <c r="S3655" s="15">
        <f t="shared" si="287"/>
        <v>42375.114988425921</v>
      </c>
      <c r="T3655" s="15">
        <f t="shared" si="288"/>
        <v>42420.114988425921</v>
      </c>
      <c r="U3655">
        <f t="shared" si="289"/>
        <v>2016</v>
      </c>
    </row>
    <row r="3656" spans="1:21" ht="48" x14ac:dyDescent="0.2">
      <c r="A3656">
        <v>3833</v>
      </c>
      <c r="B3656" s="3" t="s">
        <v>3830</v>
      </c>
      <c r="C3656" s="3" t="s">
        <v>7942</v>
      </c>
      <c r="D3656" s="6">
        <v>1200</v>
      </c>
      <c r="E3656" s="8">
        <v>1400</v>
      </c>
      <c r="F3656" t="s">
        <v>8218</v>
      </c>
      <c r="G3656" t="s">
        <v>8228</v>
      </c>
      <c r="H3656" t="s">
        <v>8250</v>
      </c>
      <c r="I3656">
        <v>1417460940</v>
      </c>
      <c r="J3656">
        <v>1416516972</v>
      </c>
      <c r="K3656" t="b">
        <v>0</v>
      </c>
      <c r="L3656">
        <v>20</v>
      </c>
      <c r="M3656" t="b">
        <v>1</v>
      </c>
      <c r="N3656" t="s">
        <v>8269</v>
      </c>
      <c r="O3656">
        <f t="shared" si="285"/>
        <v>117</v>
      </c>
      <c r="P3656">
        <f t="shared" si="286"/>
        <v>70</v>
      </c>
      <c r="Q3656" s="10" t="s">
        <v>8315</v>
      </c>
      <c r="R3656" t="s">
        <v>8316</v>
      </c>
      <c r="S3656" s="15">
        <f t="shared" si="287"/>
        <v>41963.872361111105</v>
      </c>
      <c r="T3656" s="15">
        <f t="shared" si="288"/>
        <v>41974.797916666663</v>
      </c>
      <c r="U3656">
        <f t="shared" si="289"/>
        <v>2014</v>
      </c>
    </row>
    <row r="3657" spans="1:21" ht="48" x14ac:dyDescent="0.2">
      <c r="A3657">
        <v>3834</v>
      </c>
      <c r="B3657" s="3" t="s">
        <v>3831</v>
      </c>
      <c r="C3657" s="3" t="s">
        <v>7943</v>
      </c>
      <c r="D3657" s="6">
        <v>3000</v>
      </c>
      <c r="E3657" s="8">
        <v>3271</v>
      </c>
      <c r="F3657" t="s">
        <v>8218</v>
      </c>
      <c r="G3657" t="s">
        <v>8224</v>
      </c>
      <c r="H3657" t="s">
        <v>8246</v>
      </c>
      <c r="I3657">
        <v>1434624067</v>
      </c>
      <c r="J3657">
        <v>1432032067</v>
      </c>
      <c r="K3657" t="b">
        <v>0</v>
      </c>
      <c r="L3657">
        <v>57</v>
      </c>
      <c r="M3657" t="b">
        <v>1</v>
      </c>
      <c r="N3657" t="s">
        <v>8269</v>
      </c>
      <c r="O3657">
        <f t="shared" si="285"/>
        <v>109</v>
      </c>
      <c r="P3657">
        <f t="shared" si="286"/>
        <v>57.39</v>
      </c>
      <c r="Q3657" s="10" t="s">
        <v>8315</v>
      </c>
      <c r="R3657" t="s">
        <v>8316</v>
      </c>
      <c r="S3657" s="15">
        <f t="shared" si="287"/>
        <v>42143.445219907408</v>
      </c>
      <c r="T3657" s="15">
        <f t="shared" si="288"/>
        <v>42173.445219907408</v>
      </c>
      <c r="U3657">
        <f t="shared" si="289"/>
        <v>2015</v>
      </c>
    </row>
    <row r="3658" spans="1:21" ht="48" x14ac:dyDescent="0.2">
      <c r="A3658">
        <v>3835</v>
      </c>
      <c r="B3658" s="3" t="s">
        <v>3832</v>
      </c>
      <c r="C3658" s="3" t="s">
        <v>7944</v>
      </c>
      <c r="D3658" s="6">
        <v>200</v>
      </c>
      <c r="E3658" s="8">
        <v>320</v>
      </c>
      <c r="F3658" t="s">
        <v>8218</v>
      </c>
      <c r="G3658" t="s">
        <v>8224</v>
      </c>
      <c r="H3658" t="s">
        <v>8246</v>
      </c>
      <c r="I3658">
        <v>1461278208</v>
      </c>
      <c r="J3658">
        <v>1459463808</v>
      </c>
      <c r="K3658" t="b">
        <v>0</v>
      </c>
      <c r="L3658">
        <v>8</v>
      </c>
      <c r="M3658" t="b">
        <v>1</v>
      </c>
      <c r="N3658" t="s">
        <v>8269</v>
      </c>
      <c r="O3658">
        <f t="shared" si="285"/>
        <v>160</v>
      </c>
      <c r="P3658">
        <f t="shared" si="286"/>
        <v>40</v>
      </c>
      <c r="Q3658" s="10" t="s">
        <v>8315</v>
      </c>
      <c r="R3658" t="s">
        <v>8316</v>
      </c>
      <c r="S3658" s="15">
        <f t="shared" si="287"/>
        <v>42460.94222222222</v>
      </c>
      <c r="T3658" s="15">
        <f t="shared" si="288"/>
        <v>42481.94222222222</v>
      </c>
      <c r="U3658">
        <f t="shared" si="289"/>
        <v>2016</v>
      </c>
    </row>
    <row r="3659" spans="1:21" ht="48" x14ac:dyDescent="0.2">
      <c r="A3659">
        <v>3836</v>
      </c>
      <c r="B3659" s="3" t="s">
        <v>3833</v>
      </c>
      <c r="C3659" s="3" t="s">
        <v>7945</v>
      </c>
      <c r="D3659" s="6">
        <v>800</v>
      </c>
      <c r="E3659" s="8">
        <v>900</v>
      </c>
      <c r="F3659" t="s">
        <v>8218</v>
      </c>
      <c r="G3659" t="s">
        <v>8223</v>
      </c>
      <c r="H3659" t="s">
        <v>8245</v>
      </c>
      <c r="I3659">
        <v>1470197340</v>
      </c>
      <c r="J3659">
        <v>1467497652</v>
      </c>
      <c r="K3659" t="b">
        <v>0</v>
      </c>
      <c r="L3659">
        <v>14</v>
      </c>
      <c r="M3659" t="b">
        <v>1</v>
      </c>
      <c r="N3659" t="s">
        <v>8269</v>
      </c>
      <c r="O3659">
        <f t="shared" si="285"/>
        <v>113</v>
      </c>
      <c r="P3659">
        <f t="shared" si="286"/>
        <v>64.290000000000006</v>
      </c>
      <c r="Q3659" s="10" t="s">
        <v>8315</v>
      </c>
      <c r="R3659" t="s">
        <v>8316</v>
      </c>
      <c r="S3659" s="15">
        <f t="shared" si="287"/>
        <v>42553.926527777774</v>
      </c>
      <c r="T3659" s="15">
        <f t="shared" si="288"/>
        <v>42585.172916666663</v>
      </c>
      <c r="U3659">
        <f t="shared" si="289"/>
        <v>2016</v>
      </c>
    </row>
    <row r="3660" spans="1:21" ht="32" x14ac:dyDescent="0.2">
      <c r="A3660">
        <v>3837</v>
      </c>
      <c r="B3660" s="3" t="s">
        <v>3834</v>
      </c>
      <c r="C3660" s="3" t="s">
        <v>7946</v>
      </c>
      <c r="D3660" s="6">
        <v>2000</v>
      </c>
      <c r="E3660" s="8">
        <v>2042</v>
      </c>
      <c r="F3660" t="s">
        <v>8218</v>
      </c>
      <c r="G3660" t="s">
        <v>8224</v>
      </c>
      <c r="H3660" t="s">
        <v>8246</v>
      </c>
      <c r="I3660">
        <v>1435947758</v>
      </c>
      <c r="J3660">
        <v>1432837358</v>
      </c>
      <c r="K3660" t="b">
        <v>0</v>
      </c>
      <c r="L3660">
        <v>17</v>
      </c>
      <c r="M3660" t="b">
        <v>1</v>
      </c>
      <c r="N3660" t="s">
        <v>8269</v>
      </c>
      <c r="O3660">
        <f t="shared" si="285"/>
        <v>102</v>
      </c>
      <c r="P3660">
        <f t="shared" si="286"/>
        <v>120.12</v>
      </c>
      <c r="Q3660" s="10" t="s">
        <v>8315</v>
      </c>
      <c r="R3660" t="s">
        <v>8316</v>
      </c>
      <c r="S3660" s="15">
        <f t="shared" si="287"/>
        <v>42152.765717592592</v>
      </c>
      <c r="T3660" s="15">
        <f t="shared" si="288"/>
        <v>42188.765717592592</v>
      </c>
      <c r="U3660">
        <f t="shared" si="289"/>
        <v>2015</v>
      </c>
    </row>
    <row r="3661" spans="1:21" ht="48" x14ac:dyDescent="0.2">
      <c r="A3661">
        <v>3838</v>
      </c>
      <c r="B3661" s="3" t="s">
        <v>3835</v>
      </c>
      <c r="C3661" s="3" t="s">
        <v>7947</v>
      </c>
      <c r="D3661" s="6">
        <v>100000</v>
      </c>
      <c r="E3661" s="8">
        <v>100824</v>
      </c>
      <c r="F3661" t="s">
        <v>8218</v>
      </c>
      <c r="G3661" t="s">
        <v>8234</v>
      </c>
      <c r="H3661" t="s">
        <v>8254</v>
      </c>
      <c r="I3661">
        <v>1432314209</v>
      </c>
      <c r="J3661">
        <v>1429722209</v>
      </c>
      <c r="K3661" t="b">
        <v>0</v>
      </c>
      <c r="L3661">
        <v>100</v>
      </c>
      <c r="M3661" t="b">
        <v>1</v>
      </c>
      <c r="N3661" t="s">
        <v>8269</v>
      </c>
      <c r="O3661">
        <f t="shared" si="285"/>
        <v>101</v>
      </c>
      <c r="P3661">
        <f t="shared" si="286"/>
        <v>1008.24</v>
      </c>
      <c r="Q3661" s="10" t="s">
        <v>8315</v>
      </c>
      <c r="R3661" t="s">
        <v>8316</v>
      </c>
      <c r="S3661" s="15">
        <f t="shared" si="287"/>
        <v>42116.710752314815</v>
      </c>
      <c r="T3661" s="15">
        <f t="shared" si="288"/>
        <v>42146.710752314815</v>
      </c>
      <c r="U3661">
        <f t="shared" si="289"/>
        <v>2015</v>
      </c>
    </row>
    <row r="3662" spans="1:21" ht="48" x14ac:dyDescent="0.2">
      <c r="A3662">
        <v>3839</v>
      </c>
      <c r="B3662" s="3" t="s">
        <v>3836</v>
      </c>
      <c r="C3662" s="3" t="s">
        <v>7948</v>
      </c>
      <c r="D3662" s="6">
        <v>2000</v>
      </c>
      <c r="E3662" s="8">
        <v>2025</v>
      </c>
      <c r="F3662" t="s">
        <v>8218</v>
      </c>
      <c r="G3662" t="s">
        <v>8223</v>
      </c>
      <c r="H3662" t="s">
        <v>8245</v>
      </c>
      <c r="I3662">
        <v>1438226724</v>
      </c>
      <c r="J3662">
        <v>1433042724</v>
      </c>
      <c r="K3662" t="b">
        <v>0</v>
      </c>
      <c r="L3662">
        <v>32</v>
      </c>
      <c r="M3662" t="b">
        <v>1</v>
      </c>
      <c r="N3662" t="s">
        <v>8269</v>
      </c>
      <c r="O3662">
        <f t="shared" si="285"/>
        <v>101</v>
      </c>
      <c r="P3662">
        <f t="shared" si="286"/>
        <v>63.28</v>
      </c>
      <c r="Q3662" s="10" t="s">
        <v>8315</v>
      </c>
      <c r="R3662" t="s">
        <v>8316</v>
      </c>
      <c r="S3662" s="15">
        <f t="shared" si="287"/>
        <v>42155.142638888887</v>
      </c>
      <c r="T3662" s="15">
        <f t="shared" si="288"/>
        <v>42215.142638888887</v>
      </c>
      <c r="U3662">
        <f t="shared" si="289"/>
        <v>2015</v>
      </c>
    </row>
    <row r="3663" spans="1:21" ht="48" x14ac:dyDescent="0.2">
      <c r="A3663">
        <v>3840</v>
      </c>
      <c r="B3663" s="3" t="s">
        <v>3837</v>
      </c>
      <c r="C3663" s="3" t="s">
        <v>7949</v>
      </c>
      <c r="D3663" s="6">
        <v>1</v>
      </c>
      <c r="E3663" s="8">
        <v>65</v>
      </c>
      <c r="F3663" t="s">
        <v>8218</v>
      </c>
      <c r="G3663" t="s">
        <v>8224</v>
      </c>
      <c r="H3663" t="s">
        <v>8246</v>
      </c>
      <c r="I3663">
        <v>1459180229</v>
      </c>
      <c r="J3663">
        <v>1457023829</v>
      </c>
      <c r="K3663" t="b">
        <v>0</v>
      </c>
      <c r="L3663">
        <v>3</v>
      </c>
      <c r="M3663" t="b">
        <v>1</v>
      </c>
      <c r="N3663" t="s">
        <v>8269</v>
      </c>
      <c r="O3663">
        <f t="shared" si="285"/>
        <v>6500</v>
      </c>
      <c r="P3663">
        <f t="shared" si="286"/>
        <v>21.67</v>
      </c>
      <c r="Q3663" s="10" t="s">
        <v>8315</v>
      </c>
      <c r="R3663" t="s">
        <v>8316</v>
      </c>
      <c r="S3663" s="15">
        <f t="shared" si="287"/>
        <v>42432.701724537037</v>
      </c>
      <c r="T3663" s="15">
        <f t="shared" si="288"/>
        <v>42457.660057870366</v>
      </c>
      <c r="U3663">
        <f t="shared" si="289"/>
        <v>2016</v>
      </c>
    </row>
    <row r="3664" spans="1:21" ht="48" x14ac:dyDescent="0.2">
      <c r="A3664">
        <v>3128</v>
      </c>
      <c r="B3664" s="3" t="s">
        <v>3128</v>
      </c>
      <c r="C3664" s="3" t="s">
        <v>7238</v>
      </c>
      <c r="D3664" s="6">
        <v>15000</v>
      </c>
      <c r="E3664" s="8">
        <v>16291</v>
      </c>
      <c r="F3664" t="s">
        <v>8221</v>
      </c>
      <c r="G3664" t="s">
        <v>8223</v>
      </c>
      <c r="H3664" t="s">
        <v>8245</v>
      </c>
      <c r="I3664">
        <v>1489690141</v>
      </c>
      <c r="J3664">
        <v>1487101741</v>
      </c>
      <c r="K3664" t="b">
        <v>0</v>
      </c>
      <c r="L3664">
        <v>117</v>
      </c>
      <c r="M3664" t="b">
        <v>0</v>
      </c>
      <c r="N3664" t="s">
        <v>8269</v>
      </c>
      <c r="O3664">
        <f t="shared" si="285"/>
        <v>109</v>
      </c>
      <c r="P3664">
        <f t="shared" si="286"/>
        <v>139.24</v>
      </c>
      <c r="Q3664" s="10" t="s">
        <v>8315</v>
      </c>
      <c r="R3664" t="s">
        <v>8316</v>
      </c>
      <c r="S3664" s="15">
        <f t="shared" si="287"/>
        <v>42780.825706018513</v>
      </c>
      <c r="T3664" s="15">
        <f t="shared" si="288"/>
        <v>42810.784039351856</v>
      </c>
      <c r="U3664">
        <f t="shared" si="289"/>
        <v>2017</v>
      </c>
    </row>
    <row r="3665" spans="1:21" ht="48" x14ac:dyDescent="0.2">
      <c r="A3665">
        <v>3129</v>
      </c>
      <c r="B3665" s="3" t="s">
        <v>3129</v>
      </c>
      <c r="C3665" s="3" t="s">
        <v>7239</v>
      </c>
      <c r="D3665" s="6">
        <v>1250</v>
      </c>
      <c r="E3665" s="8">
        <v>10</v>
      </c>
      <c r="F3665" t="s">
        <v>8221</v>
      </c>
      <c r="G3665" t="s">
        <v>8223</v>
      </c>
      <c r="H3665" t="s">
        <v>8245</v>
      </c>
      <c r="I3665">
        <v>1492542819</v>
      </c>
      <c r="J3665">
        <v>1489090419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1</v>
      </c>
      <c r="P3665">
        <f t="shared" si="286"/>
        <v>10</v>
      </c>
      <c r="Q3665" s="10" t="s">
        <v>8315</v>
      </c>
      <c r="R3665" t="s">
        <v>8316</v>
      </c>
      <c r="S3665" s="15">
        <f t="shared" si="287"/>
        <v>42803.842812499999</v>
      </c>
      <c r="T3665" s="15">
        <f t="shared" si="288"/>
        <v>42843.801145833335</v>
      </c>
      <c r="U3665">
        <f t="shared" si="289"/>
        <v>2017</v>
      </c>
    </row>
    <row r="3666" spans="1:21" ht="32" x14ac:dyDescent="0.2">
      <c r="A3666">
        <v>3130</v>
      </c>
      <c r="B3666" s="3" t="s">
        <v>3130</v>
      </c>
      <c r="C3666" s="3" t="s">
        <v>7240</v>
      </c>
      <c r="D3666" s="6">
        <v>10000</v>
      </c>
      <c r="E3666" s="8">
        <v>375</v>
      </c>
      <c r="F3666" t="s">
        <v>8221</v>
      </c>
      <c r="G3666" t="s">
        <v>8223</v>
      </c>
      <c r="H3666" t="s">
        <v>8245</v>
      </c>
      <c r="I3666">
        <v>1492145940</v>
      </c>
      <c r="J3666">
        <v>1489504916</v>
      </c>
      <c r="K3666" t="b">
        <v>0</v>
      </c>
      <c r="L3666">
        <v>4</v>
      </c>
      <c r="M3666" t="b">
        <v>0</v>
      </c>
      <c r="N3666" t="s">
        <v>8269</v>
      </c>
      <c r="O3666">
        <f t="shared" si="285"/>
        <v>4</v>
      </c>
      <c r="P3666">
        <f t="shared" si="286"/>
        <v>93.75</v>
      </c>
      <c r="Q3666" s="10" t="s">
        <v>8315</v>
      </c>
      <c r="R3666" t="s">
        <v>8316</v>
      </c>
      <c r="S3666" s="15">
        <f t="shared" si="287"/>
        <v>42808.640231481477</v>
      </c>
      <c r="T3666" s="15">
        <f t="shared" si="288"/>
        <v>42839.207638888889</v>
      </c>
      <c r="U3666">
        <f t="shared" si="289"/>
        <v>2017</v>
      </c>
    </row>
    <row r="3667" spans="1:21" ht="32" x14ac:dyDescent="0.2">
      <c r="A3667">
        <v>3131</v>
      </c>
      <c r="B3667" s="3" t="s">
        <v>3131</v>
      </c>
      <c r="C3667" s="3" t="s">
        <v>7241</v>
      </c>
      <c r="D3667" s="6">
        <v>4100</v>
      </c>
      <c r="E3667" s="8">
        <v>645</v>
      </c>
      <c r="F3667" t="s">
        <v>8221</v>
      </c>
      <c r="G3667" t="s">
        <v>8223</v>
      </c>
      <c r="H3667" t="s">
        <v>8245</v>
      </c>
      <c r="I3667">
        <v>1491656045</v>
      </c>
      <c r="J3667">
        <v>1489067645</v>
      </c>
      <c r="K3667" t="b">
        <v>0</v>
      </c>
      <c r="L3667">
        <v>12</v>
      </c>
      <c r="M3667" t="b">
        <v>0</v>
      </c>
      <c r="N3667" t="s">
        <v>8269</v>
      </c>
      <c r="O3667">
        <f t="shared" si="285"/>
        <v>16</v>
      </c>
      <c r="P3667">
        <f t="shared" si="286"/>
        <v>53.75</v>
      </c>
      <c r="Q3667" s="10" t="s">
        <v>8315</v>
      </c>
      <c r="R3667" t="s">
        <v>8316</v>
      </c>
      <c r="S3667" s="15">
        <f t="shared" si="287"/>
        <v>42803.579224537039</v>
      </c>
      <c r="T3667" s="15">
        <f t="shared" si="288"/>
        <v>42833.537557870368</v>
      </c>
      <c r="U3667">
        <f t="shared" si="289"/>
        <v>2017</v>
      </c>
    </row>
    <row r="3668" spans="1:21" ht="32" x14ac:dyDescent="0.2">
      <c r="A3668">
        <v>3132</v>
      </c>
      <c r="B3668" s="3" t="s">
        <v>3132</v>
      </c>
      <c r="C3668" s="3" t="s">
        <v>7242</v>
      </c>
      <c r="D3668" s="6">
        <v>30000</v>
      </c>
      <c r="E3668" s="8">
        <v>10</v>
      </c>
      <c r="F3668" t="s">
        <v>8221</v>
      </c>
      <c r="G3668" t="s">
        <v>8223</v>
      </c>
      <c r="H3668" t="s">
        <v>8245</v>
      </c>
      <c r="I3668">
        <v>1492759460</v>
      </c>
      <c r="J3668">
        <v>1487579060</v>
      </c>
      <c r="K3668" t="b">
        <v>0</v>
      </c>
      <c r="L3668">
        <v>1</v>
      </c>
      <c r="M3668" t="b">
        <v>0</v>
      </c>
      <c r="N3668" t="s">
        <v>8269</v>
      </c>
      <c r="O3668">
        <f t="shared" si="285"/>
        <v>0</v>
      </c>
      <c r="P3668">
        <f t="shared" si="286"/>
        <v>10</v>
      </c>
      <c r="Q3668" s="10" t="s">
        <v>8315</v>
      </c>
      <c r="R3668" t="s">
        <v>8316</v>
      </c>
      <c r="S3668" s="15">
        <f t="shared" si="287"/>
        <v>42786.350231481483</v>
      </c>
      <c r="T3668" s="15">
        <f t="shared" si="288"/>
        <v>42846.308564814812</v>
      </c>
      <c r="U3668">
        <f t="shared" si="289"/>
        <v>2017</v>
      </c>
    </row>
    <row r="3669" spans="1:21" ht="48" x14ac:dyDescent="0.2">
      <c r="A3669">
        <v>3133</v>
      </c>
      <c r="B3669" s="3" t="s">
        <v>3133</v>
      </c>
      <c r="C3669" s="3" t="s">
        <v>7243</v>
      </c>
      <c r="D3669" s="6">
        <v>500</v>
      </c>
      <c r="E3669" s="8">
        <v>540</v>
      </c>
      <c r="F3669" t="s">
        <v>8221</v>
      </c>
      <c r="G3669" t="s">
        <v>8224</v>
      </c>
      <c r="H3669" t="s">
        <v>8246</v>
      </c>
      <c r="I3669">
        <v>1490358834</v>
      </c>
      <c r="J3669">
        <v>1487770434</v>
      </c>
      <c r="K3669" t="b">
        <v>0</v>
      </c>
      <c r="L3669">
        <v>16</v>
      </c>
      <c r="M3669" t="b">
        <v>0</v>
      </c>
      <c r="N3669" t="s">
        <v>8269</v>
      </c>
      <c r="O3669">
        <f t="shared" si="285"/>
        <v>108</v>
      </c>
      <c r="P3669">
        <f t="shared" si="286"/>
        <v>33.75</v>
      </c>
      <c r="Q3669" s="10" t="s">
        <v>8315</v>
      </c>
      <c r="R3669" t="s">
        <v>8316</v>
      </c>
      <c r="S3669" s="15">
        <f t="shared" si="287"/>
        <v>42788.565208333333</v>
      </c>
      <c r="T3669" s="15">
        <f t="shared" si="288"/>
        <v>42818.523541666669</v>
      </c>
      <c r="U3669">
        <f t="shared" si="289"/>
        <v>2017</v>
      </c>
    </row>
    <row r="3670" spans="1:21" ht="48" x14ac:dyDescent="0.2">
      <c r="A3670">
        <v>3134</v>
      </c>
      <c r="B3670" s="3" t="s">
        <v>3134</v>
      </c>
      <c r="C3670" s="3" t="s">
        <v>7244</v>
      </c>
      <c r="D3670" s="6">
        <v>1000</v>
      </c>
      <c r="E3670" s="8">
        <v>225</v>
      </c>
      <c r="F3670" t="s">
        <v>8221</v>
      </c>
      <c r="G3670" t="s">
        <v>8224</v>
      </c>
      <c r="H3670" t="s">
        <v>8246</v>
      </c>
      <c r="I3670">
        <v>1490631419</v>
      </c>
      <c r="J3670">
        <v>1488820619</v>
      </c>
      <c r="K3670" t="b">
        <v>0</v>
      </c>
      <c r="L3670">
        <v>12</v>
      </c>
      <c r="M3670" t="b">
        <v>0</v>
      </c>
      <c r="N3670" t="s">
        <v>8269</v>
      </c>
      <c r="O3670">
        <f t="shared" si="285"/>
        <v>23</v>
      </c>
      <c r="P3670">
        <f t="shared" si="286"/>
        <v>18.75</v>
      </c>
      <c r="Q3670" s="10" t="s">
        <v>8315</v>
      </c>
      <c r="R3670" t="s">
        <v>8316</v>
      </c>
      <c r="S3670" s="15">
        <f t="shared" si="287"/>
        <v>42800.720127314817</v>
      </c>
      <c r="T3670" s="15">
        <f t="shared" si="288"/>
        <v>42821.678460648152</v>
      </c>
      <c r="U3670">
        <f t="shared" si="289"/>
        <v>2017</v>
      </c>
    </row>
    <row r="3671" spans="1:21" ht="48" x14ac:dyDescent="0.2">
      <c r="A3671">
        <v>3135</v>
      </c>
      <c r="B3671" s="3" t="s">
        <v>3135</v>
      </c>
      <c r="C3671" s="3" t="s">
        <v>7245</v>
      </c>
      <c r="D3671" s="6">
        <v>777</v>
      </c>
      <c r="E3671" s="8">
        <v>162</v>
      </c>
      <c r="F3671" t="s">
        <v>8221</v>
      </c>
      <c r="G3671" t="s">
        <v>8223</v>
      </c>
      <c r="H3671" t="s">
        <v>8245</v>
      </c>
      <c r="I3671">
        <v>1491277121</v>
      </c>
      <c r="J3671">
        <v>1489376321</v>
      </c>
      <c r="K3671" t="b">
        <v>0</v>
      </c>
      <c r="L3671">
        <v>7</v>
      </c>
      <c r="M3671" t="b">
        <v>0</v>
      </c>
      <c r="N3671" t="s">
        <v>8269</v>
      </c>
      <c r="O3671">
        <f t="shared" si="285"/>
        <v>21</v>
      </c>
      <c r="P3671">
        <f t="shared" si="286"/>
        <v>23.14</v>
      </c>
      <c r="Q3671" s="10" t="s">
        <v>8315</v>
      </c>
      <c r="R3671" t="s">
        <v>8316</v>
      </c>
      <c r="S3671" s="15">
        <f t="shared" si="287"/>
        <v>42807.151863425926</v>
      </c>
      <c r="T3671" s="15">
        <f t="shared" si="288"/>
        <v>42829.151863425926</v>
      </c>
      <c r="U3671">
        <f t="shared" si="289"/>
        <v>2017</v>
      </c>
    </row>
    <row r="3672" spans="1:21" ht="48" x14ac:dyDescent="0.2">
      <c r="A3672">
        <v>3136</v>
      </c>
      <c r="B3672" s="3" t="s">
        <v>3136</v>
      </c>
      <c r="C3672" s="3" t="s">
        <v>7246</v>
      </c>
      <c r="D3672" s="6">
        <v>500</v>
      </c>
      <c r="E3672" s="8">
        <v>639</v>
      </c>
      <c r="F3672" t="s">
        <v>8221</v>
      </c>
      <c r="G3672" t="s">
        <v>8224</v>
      </c>
      <c r="H3672" t="s">
        <v>8246</v>
      </c>
      <c r="I3672">
        <v>1491001140</v>
      </c>
      <c r="J3672">
        <v>1487847954</v>
      </c>
      <c r="K3672" t="b">
        <v>0</v>
      </c>
      <c r="L3672">
        <v>22</v>
      </c>
      <c r="M3672" t="b">
        <v>0</v>
      </c>
      <c r="N3672" t="s">
        <v>8269</v>
      </c>
      <c r="O3672">
        <f t="shared" si="285"/>
        <v>128</v>
      </c>
      <c r="P3672">
        <f t="shared" si="286"/>
        <v>29.05</v>
      </c>
      <c r="Q3672" s="10" t="s">
        <v>8315</v>
      </c>
      <c r="R3672" t="s">
        <v>8316</v>
      </c>
      <c r="S3672" s="15">
        <f t="shared" si="287"/>
        <v>42789.462430555555</v>
      </c>
      <c r="T3672" s="15">
        <f t="shared" si="288"/>
        <v>42825.957638888889</v>
      </c>
      <c r="U3672">
        <f t="shared" si="289"/>
        <v>2017</v>
      </c>
    </row>
    <row r="3673" spans="1:21" ht="32" x14ac:dyDescent="0.2">
      <c r="A3673">
        <v>3137</v>
      </c>
      <c r="B3673" s="3" t="s">
        <v>3137</v>
      </c>
      <c r="C3673" s="3" t="s">
        <v>7247</v>
      </c>
      <c r="D3673" s="6">
        <v>1500</v>
      </c>
      <c r="E3673" s="8">
        <v>50</v>
      </c>
      <c r="F3673" t="s">
        <v>8221</v>
      </c>
      <c r="G3673" t="s">
        <v>8223</v>
      </c>
      <c r="H3673" t="s">
        <v>8245</v>
      </c>
      <c r="I3673">
        <v>1493838720</v>
      </c>
      <c r="J3673">
        <v>1489439669</v>
      </c>
      <c r="K3673" t="b">
        <v>0</v>
      </c>
      <c r="L3673">
        <v>1</v>
      </c>
      <c r="M3673" t="b">
        <v>0</v>
      </c>
      <c r="N3673" t="s">
        <v>8269</v>
      </c>
      <c r="O3673">
        <f t="shared" si="285"/>
        <v>3</v>
      </c>
      <c r="P3673">
        <f t="shared" si="286"/>
        <v>50</v>
      </c>
      <c r="Q3673" s="10" t="s">
        <v>8315</v>
      </c>
      <c r="R3673" t="s">
        <v>8316</v>
      </c>
      <c r="S3673" s="15">
        <f t="shared" si="287"/>
        <v>42807.885057870371</v>
      </c>
      <c r="T3673" s="15">
        <f t="shared" si="288"/>
        <v>42858.8</v>
      </c>
      <c r="U3673">
        <f t="shared" si="289"/>
        <v>2017</v>
      </c>
    </row>
    <row r="3674" spans="1:21" ht="64" x14ac:dyDescent="0.2">
      <c r="A3674">
        <v>3138</v>
      </c>
      <c r="B3674" s="3" t="s">
        <v>3138</v>
      </c>
      <c r="C3674" s="3" t="s">
        <v>7248</v>
      </c>
      <c r="D3674" s="6">
        <v>200</v>
      </c>
      <c r="E3674" s="8">
        <v>0</v>
      </c>
      <c r="F3674" t="s">
        <v>8221</v>
      </c>
      <c r="G3674" t="s">
        <v>8224</v>
      </c>
      <c r="H3674" t="s">
        <v>8246</v>
      </c>
      <c r="I3674">
        <v>1491233407</v>
      </c>
      <c r="J3674">
        <v>1489591807</v>
      </c>
      <c r="K3674" t="b">
        <v>0</v>
      </c>
      <c r="L3674">
        <v>0</v>
      </c>
      <c r="M3674" t="b">
        <v>0</v>
      </c>
      <c r="N3674" t="s">
        <v>8269</v>
      </c>
      <c r="O3674">
        <f t="shared" si="285"/>
        <v>0</v>
      </c>
      <c r="P3674">
        <f t="shared" si="286"/>
        <v>0</v>
      </c>
      <c r="Q3674" s="10" t="s">
        <v>8315</v>
      </c>
      <c r="R3674" t="s">
        <v>8316</v>
      </c>
      <c r="S3674" s="15">
        <f t="shared" si="287"/>
        <v>42809.645914351851</v>
      </c>
      <c r="T3674" s="15">
        <f t="shared" si="288"/>
        <v>42828.645914351851</v>
      </c>
      <c r="U3674">
        <f t="shared" si="289"/>
        <v>2017</v>
      </c>
    </row>
    <row r="3675" spans="1:21" ht="48" x14ac:dyDescent="0.2">
      <c r="A3675">
        <v>3139</v>
      </c>
      <c r="B3675" s="3" t="s">
        <v>3139</v>
      </c>
      <c r="C3675" s="3" t="s">
        <v>7249</v>
      </c>
      <c r="D3675" s="6">
        <v>50000</v>
      </c>
      <c r="E3675" s="8">
        <v>2700</v>
      </c>
      <c r="F3675" t="s">
        <v>8221</v>
      </c>
      <c r="G3675" t="s">
        <v>8237</v>
      </c>
      <c r="H3675" t="s">
        <v>8255</v>
      </c>
      <c r="I3675">
        <v>1490416380</v>
      </c>
      <c r="J3675">
        <v>1487485760</v>
      </c>
      <c r="K3675" t="b">
        <v>0</v>
      </c>
      <c r="L3675">
        <v>6</v>
      </c>
      <c r="M3675" t="b">
        <v>0</v>
      </c>
      <c r="N3675" t="s">
        <v>8269</v>
      </c>
      <c r="O3675">
        <f t="shared" si="285"/>
        <v>5</v>
      </c>
      <c r="P3675">
        <f t="shared" si="286"/>
        <v>450</v>
      </c>
      <c r="Q3675" s="10" t="s">
        <v>8315</v>
      </c>
      <c r="R3675" t="s">
        <v>8316</v>
      </c>
      <c r="S3675" s="15">
        <f t="shared" si="287"/>
        <v>42785.270370370374</v>
      </c>
      <c r="T3675" s="15">
        <f t="shared" si="288"/>
        <v>42819.189583333333</v>
      </c>
      <c r="U3675">
        <f t="shared" si="289"/>
        <v>2017</v>
      </c>
    </row>
    <row r="3676" spans="1:21" ht="48" x14ac:dyDescent="0.2">
      <c r="A3676">
        <v>3140</v>
      </c>
      <c r="B3676" s="3" t="s">
        <v>3140</v>
      </c>
      <c r="C3676" s="3" t="s">
        <v>7250</v>
      </c>
      <c r="D3676" s="6">
        <v>10000</v>
      </c>
      <c r="E3676" s="8">
        <v>96</v>
      </c>
      <c r="F3676" t="s">
        <v>8221</v>
      </c>
      <c r="G3676" t="s">
        <v>8229</v>
      </c>
      <c r="H3676" t="s">
        <v>8248</v>
      </c>
      <c r="I3676">
        <v>1491581703</v>
      </c>
      <c r="J3676">
        <v>1488993303</v>
      </c>
      <c r="K3676" t="b">
        <v>0</v>
      </c>
      <c r="L3676">
        <v>4</v>
      </c>
      <c r="M3676" t="b">
        <v>0</v>
      </c>
      <c r="N3676" t="s">
        <v>8269</v>
      </c>
      <c r="O3676">
        <f t="shared" si="285"/>
        <v>1</v>
      </c>
      <c r="P3676">
        <f t="shared" si="286"/>
        <v>24</v>
      </c>
      <c r="Q3676" s="10" t="s">
        <v>8315</v>
      </c>
      <c r="R3676" t="s">
        <v>8316</v>
      </c>
      <c r="S3676" s="15">
        <f t="shared" si="287"/>
        <v>42802.718784722223</v>
      </c>
      <c r="T3676" s="15">
        <f t="shared" si="288"/>
        <v>42832.677118055552</v>
      </c>
      <c r="U3676">
        <f t="shared" si="289"/>
        <v>2017</v>
      </c>
    </row>
    <row r="3677" spans="1:21" ht="64" x14ac:dyDescent="0.2">
      <c r="A3677">
        <v>3141</v>
      </c>
      <c r="B3677" s="3" t="s">
        <v>3141</v>
      </c>
      <c r="C3677" s="3" t="s">
        <v>7251</v>
      </c>
      <c r="D3677" s="6">
        <v>500</v>
      </c>
      <c r="E3677" s="8">
        <v>258</v>
      </c>
      <c r="F3677" t="s">
        <v>8221</v>
      </c>
      <c r="G3677" t="s">
        <v>8232</v>
      </c>
      <c r="H3677" t="s">
        <v>8248</v>
      </c>
      <c r="I3677">
        <v>1492372800</v>
      </c>
      <c r="J3677">
        <v>1488823488</v>
      </c>
      <c r="K3677" t="b">
        <v>0</v>
      </c>
      <c r="L3677">
        <v>8</v>
      </c>
      <c r="M3677" t="b">
        <v>0</v>
      </c>
      <c r="N3677" t="s">
        <v>8269</v>
      </c>
      <c r="O3677">
        <f t="shared" si="285"/>
        <v>52</v>
      </c>
      <c r="P3677">
        <f t="shared" si="286"/>
        <v>32.25</v>
      </c>
      <c r="Q3677" s="10" t="s">
        <v>8315</v>
      </c>
      <c r="R3677" t="s">
        <v>8316</v>
      </c>
      <c r="S3677" s="15">
        <f t="shared" si="287"/>
        <v>42800.753333333334</v>
      </c>
      <c r="T3677" s="15">
        <f t="shared" si="288"/>
        <v>42841.833333333328</v>
      </c>
      <c r="U3677">
        <f t="shared" si="289"/>
        <v>2017</v>
      </c>
    </row>
    <row r="3678" spans="1:21" ht="48" x14ac:dyDescent="0.2">
      <c r="A3678">
        <v>3142</v>
      </c>
      <c r="B3678" s="3" t="s">
        <v>3142</v>
      </c>
      <c r="C3678" s="3" t="s">
        <v>7252</v>
      </c>
      <c r="D3678" s="6">
        <v>2750</v>
      </c>
      <c r="E3678" s="8">
        <v>45</v>
      </c>
      <c r="F3678" t="s">
        <v>8221</v>
      </c>
      <c r="G3678" t="s">
        <v>8224</v>
      </c>
      <c r="H3678" t="s">
        <v>8246</v>
      </c>
      <c r="I3678">
        <v>1489922339</v>
      </c>
      <c r="J3678">
        <v>1487333939</v>
      </c>
      <c r="K3678" t="b">
        <v>0</v>
      </c>
      <c r="L3678">
        <v>3</v>
      </c>
      <c r="M3678" t="b">
        <v>0</v>
      </c>
      <c r="N3678" t="s">
        <v>8269</v>
      </c>
      <c r="O3678">
        <f t="shared" si="285"/>
        <v>2</v>
      </c>
      <c r="P3678">
        <f t="shared" si="286"/>
        <v>15</v>
      </c>
      <c r="Q3678" s="10" t="s">
        <v>8315</v>
      </c>
      <c r="R3678" t="s">
        <v>8316</v>
      </c>
      <c r="S3678" s="15">
        <f t="shared" si="287"/>
        <v>42783.513182870374</v>
      </c>
      <c r="T3678" s="15">
        <f t="shared" si="288"/>
        <v>42813.471516203703</v>
      </c>
      <c r="U3678">
        <f t="shared" si="289"/>
        <v>2017</v>
      </c>
    </row>
    <row r="3679" spans="1:21" ht="64" x14ac:dyDescent="0.2">
      <c r="A3679">
        <v>3143</v>
      </c>
      <c r="B3679" s="3" t="s">
        <v>3143</v>
      </c>
      <c r="C3679" s="3" t="s">
        <v>7253</v>
      </c>
      <c r="D3679" s="6">
        <v>700</v>
      </c>
      <c r="E3679" s="8">
        <v>0</v>
      </c>
      <c r="F3679" t="s">
        <v>8221</v>
      </c>
      <c r="G3679" t="s">
        <v>8224</v>
      </c>
      <c r="H3679" t="s">
        <v>8246</v>
      </c>
      <c r="I3679">
        <v>1491726956</v>
      </c>
      <c r="J3679">
        <v>1489480556</v>
      </c>
      <c r="K3679" t="b">
        <v>0</v>
      </c>
      <c r="L3679">
        <v>0</v>
      </c>
      <c r="M3679" t="b">
        <v>0</v>
      </c>
      <c r="N3679" t="s">
        <v>8269</v>
      </c>
      <c r="O3679">
        <f t="shared" si="285"/>
        <v>0</v>
      </c>
      <c r="P3679">
        <f t="shared" si="286"/>
        <v>0</v>
      </c>
      <c r="Q3679" s="10" t="s">
        <v>8315</v>
      </c>
      <c r="R3679" t="s">
        <v>8316</v>
      </c>
      <c r="S3679" s="15">
        <f t="shared" si="287"/>
        <v>42808.358287037037</v>
      </c>
      <c r="T3679" s="15">
        <f t="shared" si="288"/>
        <v>42834.358287037037</v>
      </c>
      <c r="U3679">
        <f t="shared" si="289"/>
        <v>2017</v>
      </c>
    </row>
    <row r="3680" spans="1:21" ht="64" x14ac:dyDescent="0.2">
      <c r="A3680">
        <v>3144</v>
      </c>
      <c r="B3680" s="3" t="s">
        <v>3144</v>
      </c>
      <c r="C3680" s="3" t="s">
        <v>7254</v>
      </c>
      <c r="D3680" s="6">
        <v>10000</v>
      </c>
      <c r="E3680" s="8">
        <v>7540</v>
      </c>
      <c r="F3680" t="s">
        <v>8221</v>
      </c>
      <c r="G3680" t="s">
        <v>8223</v>
      </c>
      <c r="H3680" t="s">
        <v>8245</v>
      </c>
      <c r="I3680">
        <v>1489903200</v>
      </c>
      <c r="J3680">
        <v>1488459307</v>
      </c>
      <c r="K3680" t="b">
        <v>0</v>
      </c>
      <c r="L3680">
        <v>30</v>
      </c>
      <c r="M3680" t="b">
        <v>0</v>
      </c>
      <c r="N3680" t="s">
        <v>8269</v>
      </c>
      <c r="O3680">
        <f t="shared" si="285"/>
        <v>75</v>
      </c>
      <c r="P3680">
        <f t="shared" si="286"/>
        <v>251.33</v>
      </c>
      <c r="Q3680" s="10" t="s">
        <v>8315</v>
      </c>
      <c r="R3680" t="s">
        <v>8316</v>
      </c>
      <c r="S3680" s="15">
        <f t="shared" si="287"/>
        <v>42796.538275462968</v>
      </c>
      <c r="T3680" s="15">
        <f t="shared" si="288"/>
        <v>42813.25</v>
      </c>
      <c r="U3680">
        <f t="shared" si="289"/>
        <v>2017</v>
      </c>
    </row>
    <row r="3681" spans="1:21" ht="32" x14ac:dyDescent="0.2">
      <c r="A3681">
        <v>3145</v>
      </c>
      <c r="B3681" s="3" t="s">
        <v>3145</v>
      </c>
      <c r="C3681" s="3" t="s">
        <v>7255</v>
      </c>
      <c r="D3681" s="6">
        <v>25000</v>
      </c>
      <c r="E3681" s="8">
        <v>0</v>
      </c>
      <c r="F3681" t="s">
        <v>8221</v>
      </c>
      <c r="G3681" t="s">
        <v>8223</v>
      </c>
      <c r="H3681" t="s">
        <v>8245</v>
      </c>
      <c r="I3681">
        <v>1490659134</v>
      </c>
      <c r="J3681">
        <v>1485478734</v>
      </c>
      <c r="K3681" t="b">
        <v>0</v>
      </c>
      <c r="L3681">
        <v>0</v>
      </c>
      <c r="M3681" t="b">
        <v>0</v>
      </c>
      <c r="N3681" t="s">
        <v>8269</v>
      </c>
      <c r="O3681">
        <f t="shared" si="285"/>
        <v>0</v>
      </c>
      <c r="P3681">
        <f t="shared" si="286"/>
        <v>0</v>
      </c>
      <c r="Q3681" s="10" t="s">
        <v>8315</v>
      </c>
      <c r="R3681" t="s">
        <v>8316</v>
      </c>
      <c r="S3681" s="15">
        <f t="shared" si="287"/>
        <v>42762.040902777779</v>
      </c>
      <c r="T3681" s="15">
        <f t="shared" si="288"/>
        <v>42821.999236111107</v>
      </c>
      <c r="U3681">
        <f t="shared" si="289"/>
        <v>2017</v>
      </c>
    </row>
    <row r="3682" spans="1:21" ht="32" x14ac:dyDescent="0.2">
      <c r="A3682">
        <v>3146</v>
      </c>
      <c r="B3682" s="3" t="s">
        <v>3146</v>
      </c>
      <c r="C3682" s="3" t="s">
        <v>7256</v>
      </c>
      <c r="D3682" s="6">
        <v>50000</v>
      </c>
      <c r="E3682" s="8">
        <v>5250</v>
      </c>
      <c r="F3682" t="s">
        <v>8221</v>
      </c>
      <c r="G3682" t="s">
        <v>8237</v>
      </c>
      <c r="H3682" t="s">
        <v>8255</v>
      </c>
      <c r="I3682">
        <v>1492356166</v>
      </c>
      <c r="J3682">
        <v>1488471766</v>
      </c>
      <c r="K3682" t="b">
        <v>0</v>
      </c>
      <c r="L3682">
        <v>12</v>
      </c>
      <c r="M3682" t="b">
        <v>0</v>
      </c>
      <c r="N3682" t="s">
        <v>8269</v>
      </c>
      <c r="O3682">
        <f t="shared" si="285"/>
        <v>11</v>
      </c>
      <c r="P3682">
        <f t="shared" si="286"/>
        <v>437.5</v>
      </c>
      <c r="Q3682" s="10" t="s">
        <v>8315</v>
      </c>
      <c r="R3682" t="s">
        <v>8316</v>
      </c>
      <c r="S3682" s="15">
        <f t="shared" si="287"/>
        <v>42796.682476851856</v>
      </c>
      <c r="T3682" s="15">
        <f t="shared" si="288"/>
        <v>42841.640810185185</v>
      </c>
      <c r="U3682">
        <f t="shared" si="289"/>
        <v>2017</v>
      </c>
    </row>
    <row r="3683" spans="1:21" ht="48" x14ac:dyDescent="0.2">
      <c r="A3683">
        <v>2841</v>
      </c>
      <c r="B3683" s="3" t="s">
        <v>2841</v>
      </c>
      <c r="C3683" s="3" t="s">
        <v>6951</v>
      </c>
      <c r="D3683" s="6">
        <v>1000</v>
      </c>
      <c r="E3683" s="8">
        <v>10</v>
      </c>
      <c r="F3683" t="s">
        <v>8220</v>
      </c>
      <c r="G3683" t="s">
        <v>8224</v>
      </c>
      <c r="H3683" t="s">
        <v>8246</v>
      </c>
      <c r="I3683">
        <v>1450032297</v>
      </c>
      <c r="J3683">
        <v>1444844697</v>
      </c>
      <c r="K3683" t="b">
        <v>0</v>
      </c>
      <c r="L3683">
        <v>1</v>
      </c>
      <c r="M3683" t="b">
        <v>0</v>
      </c>
      <c r="N3683" t="s">
        <v>8269</v>
      </c>
      <c r="O3683">
        <f t="shared" si="285"/>
        <v>1</v>
      </c>
      <c r="P3683">
        <f t="shared" si="286"/>
        <v>10</v>
      </c>
      <c r="Q3683" s="10" t="s">
        <v>8315</v>
      </c>
      <c r="R3683" t="s">
        <v>8316</v>
      </c>
      <c r="S3683" s="15">
        <f t="shared" si="287"/>
        <v>42291.739548611105</v>
      </c>
      <c r="T3683" s="15">
        <f t="shared" si="288"/>
        <v>42351.781215277777</v>
      </c>
      <c r="U3683">
        <f t="shared" si="289"/>
        <v>2015</v>
      </c>
    </row>
    <row r="3684" spans="1:21" ht="48" x14ac:dyDescent="0.2">
      <c r="A3684">
        <v>2842</v>
      </c>
      <c r="B3684" s="3" t="s">
        <v>2842</v>
      </c>
      <c r="C3684" s="3" t="s">
        <v>6952</v>
      </c>
      <c r="D3684" s="6">
        <v>1500</v>
      </c>
      <c r="E3684" s="8">
        <v>0</v>
      </c>
      <c r="F3684" t="s">
        <v>8220</v>
      </c>
      <c r="G3684" t="s">
        <v>8224</v>
      </c>
      <c r="H3684" t="s">
        <v>8246</v>
      </c>
      <c r="I3684">
        <v>1403348400</v>
      </c>
      <c r="J3684">
        <v>1401058295</v>
      </c>
      <c r="K3684" t="b">
        <v>0</v>
      </c>
      <c r="L3684">
        <v>0</v>
      </c>
      <c r="M3684" t="b">
        <v>0</v>
      </c>
      <c r="N3684" t="s">
        <v>8269</v>
      </c>
      <c r="O3684">
        <f t="shared" si="285"/>
        <v>0</v>
      </c>
      <c r="P3684">
        <f t="shared" si="286"/>
        <v>0</v>
      </c>
      <c r="Q3684" s="10" t="s">
        <v>8315</v>
      </c>
      <c r="R3684" t="s">
        <v>8316</v>
      </c>
      <c r="S3684" s="15">
        <f t="shared" si="287"/>
        <v>41784.952488425923</v>
      </c>
      <c r="T3684" s="15">
        <f t="shared" si="288"/>
        <v>41811.458333333336</v>
      </c>
      <c r="U3684">
        <f t="shared" si="289"/>
        <v>2014</v>
      </c>
    </row>
    <row r="3685" spans="1:21" ht="48" x14ac:dyDescent="0.2">
      <c r="A3685">
        <v>2843</v>
      </c>
      <c r="B3685" s="3" t="s">
        <v>2843</v>
      </c>
      <c r="C3685" s="3" t="s">
        <v>6953</v>
      </c>
      <c r="D3685" s="6">
        <v>1200</v>
      </c>
      <c r="E3685" s="8">
        <v>0</v>
      </c>
      <c r="F3685" t="s">
        <v>8220</v>
      </c>
      <c r="G3685" t="s">
        <v>8223</v>
      </c>
      <c r="H3685" t="s">
        <v>8245</v>
      </c>
      <c r="I3685">
        <v>1465790400</v>
      </c>
      <c r="J3685">
        <v>1462210950</v>
      </c>
      <c r="K3685" t="b">
        <v>0</v>
      </c>
      <c r="L3685">
        <v>0</v>
      </c>
      <c r="M3685" t="b">
        <v>0</v>
      </c>
      <c r="N3685" t="s">
        <v>8269</v>
      </c>
      <c r="O3685">
        <f t="shared" si="285"/>
        <v>0</v>
      </c>
      <c r="P3685">
        <f t="shared" si="286"/>
        <v>0</v>
      </c>
      <c r="Q3685" s="10" t="s">
        <v>8315</v>
      </c>
      <c r="R3685" t="s">
        <v>8316</v>
      </c>
      <c r="S3685" s="15">
        <f t="shared" si="287"/>
        <v>42492.737847222219</v>
      </c>
      <c r="T3685" s="15">
        <f t="shared" si="288"/>
        <v>42534.166666666672</v>
      </c>
      <c r="U3685">
        <f t="shared" si="289"/>
        <v>2016</v>
      </c>
    </row>
    <row r="3686" spans="1:21" ht="48" x14ac:dyDescent="0.2">
      <c r="A3686">
        <v>2844</v>
      </c>
      <c r="B3686" s="3" t="s">
        <v>2844</v>
      </c>
      <c r="C3686" s="3" t="s">
        <v>6954</v>
      </c>
      <c r="D3686" s="6">
        <v>550</v>
      </c>
      <c r="E3686" s="8">
        <v>30</v>
      </c>
      <c r="F3686" t="s">
        <v>8220</v>
      </c>
      <c r="G3686" t="s">
        <v>8238</v>
      </c>
      <c r="H3686" t="s">
        <v>8248</v>
      </c>
      <c r="I3686">
        <v>1483535180</v>
      </c>
      <c r="J3686">
        <v>1480943180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5</v>
      </c>
      <c r="P3686">
        <f t="shared" si="286"/>
        <v>30</v>
      </c>
      <c r="Q3686" s="10" t="s">
        <v>8315</v>
      </c>
      <c r="R3686" t="s">
        <v>8316</v>
      </c>
      <c r="S3686" s="15">
        <f t="shared" si="287"/>
        <v>42709.546064814815</v>
      </c>
      <c r="T3686" s="15">
        <f t="shared" si="288"/>
        <v>42739.546064814815</v>
      </c>
      <c r="U3686">
        <f t="shared" si="289"/>
        <v>2016</v>
      </c>
    </row>
    <row r="3687" spans="1:21" ht="48" x14ac:dyDescent="0.2">
      <c r="A3687">
        <v>2845</v>
      </c>
      <c r="B3687" s="3" t="s">
        <v>2845</v>
      </c>
      <c r="C3687" s="3" t="s">
        <v>6955</v>
      </c>
      <c r="D3687" s="6">
        <v>7500</v>
      </c>
      <c r="E3687" s="8">
        <v>2366</v>
      </c>
      <c r="F3687" t="s">
        <v>8220</v>
      </c>
      <c r="G3687" t="s">
        <v>8223</v>
      </c>
      <c r="H3687" t="s">
        <v>8245</v>
      </c>
      <c r="I3687">
        <v>1433723033</v>
      </c>
      <c r="J3687">
        <v>1428539033</v>
      </c>
      <c r="K3687" t="b">
        <v>0</v>
      </c>
      <c r="L3687">
        <v>39</v>
      </c>
      <c r="M3687" t="b">
        <v>0</v>
      </c>
      <c r="N3687" t="s">
        <v>8269</v>
      </c>
      <c r="O3687">
        <f t="shared" si="285"/>
        <v>32</v>
      </c>
      <c r="P3687">
        <f t="shared" si="286"/>
        <v>60.67</v>
      </c>
      <c r="Q3687" s="10" t="s">
        <v>8315</v>
      </c>
      <c r="R3687" t="s">
        <v>8316</v>
      </c>
      <c r="S3687" s="15">
        <f t="shared" si="287"/>
        <v>42103.016585648147</v>
      </c>
      <c r="T3687" s="15">
        <f t="shared" si="288"/>
        <v>42163.016585648147</v>
      </c>
      <c r="U3687">
        <f t="shared" si="289"/>
        <v>2015</v>
      </c>
    </row>
    <row r="3688" spans="1:21" ht="48" x14ac:dyDescent="0.2">
      <c r="A3688">
        <v>2846</v>
      </c>
      <c r="B3688" s="3" t="s">
        <v>2846</v>
      </c>
      <c r="C3688" s="3" t="s">
        <v>6956</v>
      </c>
      <c r="D3688" s="6">
        <v>8000</v>
      </c>
      <c r="E3688" s="8">
        <v>0</v>
      </c>
      <c r="F3688" t="s">
        <v>8220</v>
      </c>
      <c r="G3688" t="s">
        <v>8223</v>
      </c>
      <c r="H3688" t="s">
        <v>8245</v>
      </c>
      <c r="I3688">
        <v>1432917394</v>
      </c>
      <c r="J3688">
        <v>1429029394</v>
      </c>
      <c r="K3688" t="b">
        <v>0</v>
      </c>
      <c r="L3688">
        <v>0</v>
      </c>
      <c r="M3688" t="b">
        <v>0</v>
      </c>
      <c r="N3688" t="s">
        <v>8269</v>
      </c>
      <c r="O3688">
        <f t="shared" si="285"/>
        <v>0</v>
      </c>
      <c r="P3688">
        <f t="shared" si="286"/>
        <v>0</v>
      </c>
      <c r="Q3688" s="10" t="s">
        <v>8315</v>
      </c>
      <c r="R3688" t="s">
        <v>8316</v>
      </c>
      <c r="S3688" s="15">
        <f t="shared" si="287"/>
        <v>42108.692060185189</v>
      </c>
      <c r="T3688" s="15">
        <f t="shared" si="288"/>
        <v>42153.692060185189</v>
      </c>
      <c r="U3688">
        <f t="shared" si="289"/>
        <v>2015</v>
      </c>
    </row>
    <row r="3689" spans="1:21" ht="48" x14ac:dyDescent="0.2">
      <c r="A3689">
        <v>2847</v>
      </c>
      <c r="B3689" s="3" t="s">
        <v>2847</v>
      </c>
      <c r="C3689" s="3" t="s">
        <v>6957</v>
      </c>
      <c r="D3689" s="6">
        <v>2000</v>
      </c>
      <c r="E3689" s="8">
        <v>0</v>
      </c>
      <c r="F3689" t="s">
        <v>8220</v>
      </c>
      <c r="G3689" t="s">
        <v>8223</v>
      </c>
      <c r="H3689" t="s">
        <v>8245</v>
      </c>
      <c r="I3689">
        <v>1464031265</v>
      </c>
      <c r="J3689">
        <v>1458847265</v>
      </c>
      <c r="K3689" t="b">
        <v>0</v>
      </c>
      <c r="L3689">
        <v>0</v>
      </c>
      <c r="M3689" t="b">
        <v>0</v>
      </c>
      <c r="N3689" t="s">
        <v>8269</v>
      </c>
      <c r="O3689">
        <f t="shared" si="285"/>
        <v>0</v>
      </c>
      <c r="P3689">
        <f t="shared" si="286"/>
        <v>0</v>
      </c>
      <c r="Q3689" s="10" t="s">
        <v>8315</v>
      </c>
      <c r="R3689" t="s">
        <v>8316</v>
      </c>
      <c r="S3689" s="15">
        <f t="shared" si="287"/>
        <v>42453.806307870371</v>
      </c>
      <c r="T3689" s="15">
        <f t="shared" si="288"/>
        <v>42513.806307870371</v>
      </c>
      <c r="U3689">
        <f t="shared" si="289"/>
        <v>2016</v>
      </c>
    </row>
    <row r="3690" spans="1:21" ht="48" x14ac:dyDescent="0.2">
      <c r="A3690">
        <v>2848</v>
      </c>
      <c r="B3690" s="3" t="s">
        <v>2848</v>
      </c>
      <c r="C3690" s="3" t="s">
        <v>6958</v>
      </c>
      <c r="D3690" s="6">
        <v>35000</v>
      </c>
      <c r="E3690" s="8">
        <v>70</v>
      </c>
      <c r="F3690" t="s">
        <v>8220</v>
      </c>
      <c r="G3690" t="s">
        <v>8223</v>
      </c>
      <c r="H3690" t="s">
        <v>8245</v>
      </c>
      <c r="I3690">
        <v>1432913659</v>
      </c>
      <c r="J3690">
        <v>1430321659</v>
      </c>
      <c r="K3690" t="b">
        <v>0</v>
      </c>
      <c r="L3690">
        <v>3</v>
      </c>
      <c r="M3690" t="b">
        <v>0</v>
      </c>
      <c r="N3690" t="s">
        <v>8269</v>
      </c>
      <c r="O3690">
        <f t="shared" si="285"/>
        <v>0</v>
      </c>
      <c r="P3690">
        <f t="shared" si="286"/>
        <v>23.33</v>
      </c>
      <c r="Q3690" s="10" t="s">
        <v>8315</v>
      </c>
      <c r="R3690" t="s">
        <v>8316</v>
      </c>
      <c r="S3690" s="15">
        <f t="shared" si="287"/>
        <v>42123.648831018523</v>
      </c>
      <c r="T3690" s="15">
        <f t="shared" si="288"/>
        <v>42153.648831018523</v>
      </c>
      <c r="U3690">
        <f t="shared" si="289"/>
        <v>2015</v>
      </c>
    </row>
    <row r="3691" spans="1:21" ht="48" x14ac:dyDescent="0.2">
      <c r="A3691">
        <v>2849</v>
      </c>
      <c r="B3691" s="3" t="s">
        <v>2849</v>
      </c>
      <c r="C3691" s="3" t="s">
        <v>6959</v>
      </c>
      <c r="D3691" s="6">
        <v>500</v>
      </c>
      <c r="E3691" s="8">
        <v>5</v>
      </c>
      <c r="F3691" t="s">
        <v>8220</v>
      </c>
      <c r="G3691" t="s">
        <v>8224</v>
      </c>
      <c r="H3691" t="s">
        <v>8246</v>
      </c>
      <c r="I3691">
        <v>1461406600</v>
      </c>
      <c r="J3691">
        <v>1458814600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1</v>
      </c>
      <c r="P3691">
        <f t="shared" si="286"/>
        <v>5</v>
      </c>
      <c r="Q3691" s="10" t="s">
        <v>8315</v>
      </c>
      <c r="R3691" t="s">
        <v>8316</v>
      </c>
      <c r="S3691" s="15">
        <f t="shared" si="287"/>
        <v>42453.428240740745</v>
      </c>
      <c r="T3691" s="15">
        <f t="shared" si="288"/>
        <v>42483.428240740745</v>
      </c>
      <c r="U3691">
        <f t="shared" si="289"/>
        <v>2016</v>
      </c>
    </row>
    <row r="3692" spans="1:21" ht="48" x14ac:dyDescent="0.2">
      <c r="A3692">
        <v>2850</v>
      </c>
      <c r="B3692" s="3" t="s">
        <v>2850</v>
      </c>
      <c r="C3692" s="3" t="s">
        <v>6960</v>
      </c>
      <c r="D3692" s="6">
        <v>8000</v>
      </c>
      <c r="E3692" s="8">
        <v>311</v>
      </c>
      <c r="F3692" t="s">
        <v>8220</v>
      </c>
      <c r="G3692" t="s">
        <v>8223</v>
      </c>
      <c r="H3692" t="s">
        <v>8245</v>
      </c>
      <c r="I3692">
        <v>1409962211</v>
      </c>
      <c r="J3692">
        <v>1407370211</v>
      </c>
      <c r="K3692" t="b">
        <v>0</v>
      </c>
      <c r="L3692">
        <v>13</v>
      </c>
      <c r="M3692" t="b">
        <v>0</v>
      </c>
      <c r="N3692" t="s">
        <v>8269</v>
      </c>
      <c r="O3692">
        <f t="shared" si="285"/>
        <v>4</v>
      </c>
      <c r="P3692">
        <f t="shared" si="286"/>
        <v>23.92</v>
      </c>
      <c r="Q3692" s="10" t="s">
        <v>8315</v>
      </c>
      <c r="R3692" t="s">
        <v>8316</v>
      </c>
      <c r="S3692" s="15">
        <f t="shared" si="287"/>
        <v>41858.007071759261</v>
      </c>
      <c r="T3692" s="15">
        <f t="shared" si="288"/>
        <v>41888.007071759261</v>
      </c>
      <c r="U3692">
        <f t="shared" si="289"/>
        <v>2014</v>
      </c>
    </row>
    <row r="3693" spans="1:21" ht="48" x14ac:dyDescent="0.2">
      <c r="A3693">
        <v>2851</v>
      </c>
      <c r="B3693" s="3" t="s">
        <v>2851</v>
      </c>
      <c r="C3693" s="3" t="s">
        <v>6961</v>
      </c>
      <c r="D3693" s="6">
        <v>4500</v>
      </c>
      <c r="E3693" s="8">
        <v>0</v>
      </c>
      <c r="F3693" t="s">
        <v>8220</v>
      </c>
      <c r="G3693" t="s">
        <v>8240</v>
      </c>
      <c r="H3693" t="s">
        <v>8248</v>
      </c>
      <c r="I3693">
        <v>1454109420</v>
      </c>
      <c r="J3693">
        <v>1453334629</v>
      </c>
      <c r="K3693" t="b">
        <v>0</v>
      </c>
      <c r="L3693">
        <v>0</v>
      </c>
      <c r="M3693" t="b">
        <v>0</v>
      </c>
      <c r="N3693" t="s">
        <v>8269</v>
      </c>
      <c r="O3693">
        <f t="shared" si="285"/>
        <v>0</v>
      </c>
      <c r="P3693">
        <f t="shared" si="286"/>
        <v>0</v>
      </c>
      <c r="Q3693" s="10" t="s">
        <v>8315</v>
      </c>
      <c r="R3693" t="s">
        <v>8316</v>
      </c>
      <c r="S3693" s="15">
        <f t="shared" si="287"/>
        <v>42390.002650462964</v>
      </c>
      <c r="T3693" s="15">
        <f t="shared" si="288"/>
        <v>42398.970138888893</v>
      </c>
      <c r="U3693">
        <f t="shared" si="289"/>
        <v>2016</v>
      </c>
    </row>
    <row r="3694" spans="1:21" ht="48" x14ac:dyDescent="0.2">
      <c r="A3694">
        <v>2852</v>
      </c>
      <c r="B3694" s="3" t="s">
        <v>2852</v>
      </c>
      <c r="C3694" s="3" t="s">
        <v>6962</v>
      </c>
      <c r="D3694" s="6">
        <v>5000</v>
      </c>
      <c r="E3694" s="8">
        <v>95</v>
      </c>
      <c r="F3694" t="s">
        <v>8220</v>
      </c>
      <c r="G3694" t="s">
        <v>8223</v>
      </c>
      <c r="H3694" t="s">
        <v>8245</v>
      </c>
      <c r="I3694">
        <v>1403312703</v>
      </c>
      <c r="J3694">
        <v>1400720703</v>
      </c>
      <c r="K3694" t="b">
        <v>0</v>
      </c>
      <c r="L3694">
        <v>6</v>
      </c>
      <c r="M3694" t="b">
        <v>0</v>
      </c>
      <c r="N3694" t="s">
        <v>8269</v>
      </c>
      <c r="O3694">
        <f t="shared" si="285"/>
        <v>2</v>
      </c>
      <c r="P3694">
        <f t="shared" si="286"/>
        <v>15.83</v>
      </c>
      <c r="Q3694" s="10" t="s">
        <v>8315</v>
      </c>
      <c r="R3694" t="s">
        <v>8316</v>
      </c>
      <c r="S3694" s="15">
        <f t="shared" si="287"/>
        <v>41781.045173611114</v>
      </c>
      <c r="T3694" s="15">
        <f t="shared" si="288"/>
        <v>41811.045173611114</v>
      </c>
      <c r="U3694">
        <f t="shared" si="289"/>
        <v>2014</v>
      </c>
    </row>
    <row r="3695" spans="1:21" ht="48" x14ac:dyDescent="0.2">
      <c r="A3695">
        <v>2853</v>
      </c>
      <c r="B3695" s="3" t="s">
        <v>2853</v>
      </c>
      <c r="C3695" s="3" t="s">
        <v>6963</v>
      </c>
      <c r="D3695" s="6">
        <v>9500</v>
      </c>
      <c r="E3695" s="8">
        <v>0</v>
      </c>
      <c r="F3695" t="s">
        <v>8220</v>
      </c>
      <c r="G3695" t="s">
        <v>8228</v>
      </c>
      <c r="H3695" t="s">
        <v>8250</v>
      </c>
      <c r="I3695">
        <v>1410669297</v>
      </c>
      <c r="J3695">
        <v>1405485297</v>
      </c>
      <c r="K3695" t="b">
        <v>0</v>
      </c>
      <c r="L3695">
        <v>0</v>
      </c>
      <c r="M3695" t="b">
        <v>0</v>
      </c>
      <c r="N3695" t="s">
        <v>8269</v>
      </c>
      <c r="O3695">
        <f t="shared" si="285"/>
        <v>0</v>
      </c>
      <c r="P3695">
        <f t="shared" si="286"/>
        <v>0</v>
      </c>
      <c r="Q3695" s="10" t="s">
        <v>8315</v>
      </c>
      <c r="R3695" t="s">
        <v>8316</v>
      </c>
      <c r="S3695" s="15">
        <f t="shared" si="287"/>
        <v>41836.190937499996</v>
      </c>
      <c r="T3695" s="15">
        <f t="shared" si="288"/>
        <v>41896.190937499996</v>
      </c>
      <c r="U3695">
        <f t="shared" si="289"/>
        <v>2014</v>
      </c>
    </row>
    <row r="3696" spans="1:21" ht="48" x14ac:dyDescent="0.2">
      <c r="A3696">
        <v>2854</v>
      </c>
      <c r="B3696" s="3" t="s">
        <v>2854</v>
      </c>
      <c r="C3696" s="3" t="s">
        <v>6964</v>
      </c>
      <c r="D3696" s="6">
        <v>1000</v>
      </c>
      <c r="E3696" s="8">
        <v>417</v>
      </c>
      <c r="F3696" t="s">
        <v>8220</v>
      </c>
      <c r="G3696" t="s">
        <v>8224</v>
      </c>
      <c r="H3696" t="s">
        <v>8246</v>
      </c>
      <c r="I3696">
        <v>1431018719</v>
      </c>
      <c r="J3696">
        <v>1429290719</v>
      </c>
      <c r="K3696" t="b">
        <v>0</v>
      </c>
      <c r="L3696">
        <v>14</v>
      </c>
      <c r="M3696" t="b">
        <v>0</v>
      </c>
      <c r="N3696" t="s">
        <v>8269</v>
      </c>
      <c r="O3696">
        <f t="shared" si="285"/>
        <v>42</v>
      </c>
      <c r="P3696">
        <f t="shared" si="286"/>
        <v>29.79</v>
      </c>
      <c r="Q3696" s="10" t="s">
        <v>8315</v>
      </c>
      <c r="R3696" t="s">
        <v>8316</v>
      </c>
      <c r="S3696" s="15">
        <f t="shared" si="287"/>
        <v>42111.71665509259</v>
      </c>
      <c r="T3696" s="15">
        <f t="shared" si="288"/>
        <v>42131.71665509259</v>
      </c>
      <c r="U3696">
        <f t="shared" si="289"/>
        <v>2015</v>
      </c>
    </row>
    <row r="3697" spans="1:21" ht="48" x14ac:dyDescent="0.2">
      <c r="A3697">
        <v>2855</v>
      </c>
      <c r="B3697" s="3" t="s">
        <v>2855</v>
      </c>
      <c r="C3697" s="3" t="s">
        <v>6965</v>
      </c>
      <c r="D3697" s="6">
        <v>600</v>
      </c>
      <c r="E3697" s="8">
        <v>300</v>
      </c>
      <c r="F3697" t="s">
        <v>8220</v>
      </c>
      <c r="G3697" t="s">
        <v>8223</v>
      </c>
      <c r="H3697" t="s">
        <v>8245</v>
      </c>
      <c r="I3697">
        <v>1454110440</v>
      </c>
      <c r="J3697">
        <v>1451607071</v>
      </c>
      <c r="K3697" t="b">
        <v>0</v>
      </c>
      <c r="L3697">
        <v>5</v>
      </c>
      <c r="M3697" t="b">
        <v>0</v>
      </c>
      <c r="N3697" t="s">
        <v>8269</v>
      </c>
      <c r="O3697">
        <f t="shared" si="285"/>
        <v>50</v>
      </c>
      <c r="P3697">
        <f t="shared" si="286"/>
        <v>60</v>
      </c>
      <c r="Q3697" s="10" t="s">
        <v>8315</v>
      </c>
      <c r="R3697" t="s">
        <v>8316</v>
      </c>
      <c r="S3697" s="15">
        <f t="shared" si="287"/>
        <v>42370.007766203707</v>
      </c>
      <c r="T3697" s="15">
        <f t="shared" si="288"/>
        <v>42398.981944444444</v>
      </c>
      <c r="U3697">
        <f t="shared" si="289"/>
        <v>2016</v>
      </c>
    </row>
    <row r="3698" spans="1:21" ht="48" x14ac:dyDescent="0.2">
      <c r="A3698">
        <v>2856</v>
      </c>
      <c r="B3698" s="3" t="s">
        <v>2856</v>
      </c>
      <c r="C3698" s="3" t="s">
        <v>6966</v>
      </c>
      <c r="D3698" s="6">
        <v>3000</v>
      </c>
      <c r="E3698" s="8">
        <v>146</v>
      </c>
      <c r="F3698" t="s">
        <v>8220</v>
      </c>
      <c r="G3698" t="s">
        <v>8223</v>
      </c>
      <c r="H3698" t="s">
        <v>8245</v>
      </c>
      <c r="I3698">
        <v>1439069640</v>
      </c>
      <c r="J3698">
        <v>1433897647</v>
      </c>
      <c r="K3698" t="b">
        <v>0</v>
      </c>
      <c r="L3698">
        <v>6</v>
      </c>
      <c r="M3698" t="b">
        <v>0</v>
      </c>
      <c r="N3698" t="s">
        <v>8269</v>
      </c>
      <c r="O3698">
        <f t="shared" si="285"/>
        <v>5</v>
      </c>
      <c r="P3698">
        <f t="shared" si="286"/>
        <v>24.33</v>
      </c>
      <c r="Q3698" s="10" t="s">
        <v>8315</v>
      </c>
      <c r="R3698" t="s">
        <v>8316</v>
      </c>
      <c r="S3698" s="15">
        <f t="shared" si="287"/>
        <v>42165.037581018521</v>
      </c>
      <c r="T3698" s="15">
        <f t="shared" si="288"/>
        <v>42224.898611111115</v>
      </c>
      <c r="U3698">
        <f t="shared" si="289"/>
        <v>2015</v>
      </c>
    </row>
    <row r="3699" spans="1:21" ht="64" x14ac:dyDescent="0.2">
      <c r="A3699">
        <v>2857</v>
      </c>
      <c r="B3699" s="3" t="s">
        <v>2857</v>
      </c>
      <c r="C3699" s="3" t="s">
        <v>6967</v>
      </c>
      <c r="D3699" s="6">
        <v>38000</v>
      </c>
      <c r="E3699" s="8">
        <v>7500</v>
      </c>
      <c r="F3699" t="s">
        <v>8220</v>
      </c>
      <c r="G3699" t="s">
        <v>8237</v>
      </c>
      <c r="H3699" t="s">
        <v>8255</v>
      </c>
      <c r="I3699">
        <v>1487613600</v>
      </c>
      <c r="J3699">
        <v>1482444295</v>
      </c>
      <c r="K3699" t="b">
        <v>0</v>
      </c>
      <c r="L3699">
        <v>15</v>
      </c>
      <c r="M3699" t="b">
        <v>0</v>
      </c>
      <c r="N3699" t="s">
        <v>8269</v>
      </c>
      <c r="O3699">
        <f t="shared" si="285"/>
        <v>20</v>
      </c>
      <c r="P3699">
        <f t="shared" si="286"/>
        <v>500</v>
      </c>
      <c r="Q3699" s="10" t="s">
        <v>8315</v>
      </c>
      <c r="R3699" t="s">
        <v>8316</v>
      </c>
      <c r="S3699" s="15">
        <f t="shared" si="287"/>
        <v>42726.920081018514</v>
      </c>
      <c r="T3699" s="15">
        <f t="shared" si="288"/>
        <v>42786.75</v>
      </c>
      <c r="U3699">
        <f t="shared" si="289"/>
        <v>2016</v>
      </c>
    </row>
    <row r="3700" spans="1:21" ht="48" x14ac:dyDescent="0.2">
      <c r="A3700">
        <v>2858</v>
      </c>
      <c r="B3700" s="3" t="s">
        <v>2858</v>
      </c>
      <c r="C3700" s="3" t="s">
        <v>6968</v>
      </c>
      <c r="D3700" s="6">
        <v>1000</v>
      </c>
      <c r="E3700" s="8">
        <v>0</v>
      </c>
      <c r="F3700" t="s">
        <v>8220</v>
      </c>
      <c r="G3700" t="s">
        <v>8232</v>
      </c>
      <c r="H3700" t="s">
        <v>8248</v>
      </c>
      <c r="I3700">
        <v>1417778880</v>
      </c>
      <c r="J3700">
        <v>1415711095</v>
      </c>
      <c r="K3700" t="b">
        <v>0</v>
      </c>
      <c r="L3700">
        <v>0</v>
      </c>
      <c r="M3700" t="b">
        <v>0</v>
      </c>
      <c r="N3700" t="s">
        <v>8269</v>
      </c>
      <c r="O3700">
        <f t="shared" si="285"/>
        <v>0</v>
      </c>
      <c r="P3700">
        <f t="shared" si="286"/>
        <v>0</v>
      </c>
      <c r="Q3700" s="10" t="s">
        <v>8315</v>
      </c>
      <c r="R3700" t="s">
        <v>8316</v>
      </c>
      <c r="S3700" s="15">
        <f t="shared" si="287"/>
        <v>41954.545081018514</v>
      </c>
      <c r="T3700" s="15">
        <f t="shared" si="288"/>
        <v>41978.477777777778</v>
      </c>
      <c r="U3700">
        <f t="shared" si="289"/>
        <v>2014</v>
      </c>
    </row>
    <row r="3701" spans="1:21" ht="32" x14ac:dyDescent="0.2">
      <c r="A3701">
        <v>2859</v>
      </c>
      <c r="B3701" s="3" t="s">
        <v>2859</v>
      </c>
      <c r="C3701" s="3" t="s">
        <v>6969</v>
      </c>
      <c r="D3701" s="6">
        <v>2000</v>
      </c>
      <c r="E3701" s="8">
        <v>35</v>
      </c>
      <c r="F3701" t="s">
        <v>8220</v>
      </c>
      <c r="G3701" t="s">
        <v>8225</v>
      </c>
      <c r="H3701" t="s">
        <v>8247</v>
      </c>
      <c r="I3701">
        <v>1444984904</v>
      </c>
      <c r="J3701">
        <v>1439800904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2</v>
      </c>
      <c r="P3701">
        <f t="shared" si="286"/>
        <v>35</v>
      </c>
      <c r="Q3701" s="10" t="s">
        <v>8315</v>
      </c>
      <c r="R3701" t="s">
        <v>8316</v>
      </c>
      <c r="S3701" s="15">
        <f t="shared" si="287"/>
        <v>42233.362314814818</v>
      </c>
      <c r="T3701" s="15">
        <f t="shared" si="288"/>
        <v>42293.362314814818</v>
      </c>
      <c r="U3701">
        <f t="shared" si="289"/>
        <v>2015</v>
      </c>
    </row>
    <row r="3702" spans="1:21" ht="48" x14ac:dyDescent="0.2">
      <c r="A3702">
        <v>2860</v>
      </c>
      <c r="B3702" s="3" t="s">
        <v>2860</v>
      </c>
      <c r="C3702" s="3" t="s">
        <v>6970</v>
      </c>
      <c r="D3702" s="6">
        <v>4000</v>
      </c>
      <c r="E3702" s="8">
        <v>266</v>
      </c>
      <c r="F3702" t="s">
        <v>8220</v>
      </c>
      <c r="G3702" t="s">
        <v>8223</v>
      </c>
      <c r="H3702" t="s">
        <v>8245</v>
      </c>
      <c r="I3702">
        <v>1466363576</v>
      </c>
      <c r="J3702">
        <v>1461179576</v>
      </c>
      <c r="K3702" t="b">
        <v>0</v>
      </c>
      <c r="L3702">
        <v>9</v>
      </c>
      <c r="M3702" t="b">
        <v>0</v>
      </c>
      <c r="N3702" t="s">
        <v>8269</v>
      </c>
      <c r="O3702">
        <f t="shared" si="285"/>
        <v>7</v>
      </c>
      <c r="P3702">
        <f t="shared" si="286"/>
        <v>29.56</v>
      </c>
      <c r="Q3702" s="10" t="s">
        <v>8315</v>
      </c>
      <c r="R3702" t="s">
        <v>8316</v>
      </c>
      <c r="S3702" s="15">
        <f t="shared" si="287"/>
        <v>42480.800648148142</v>
      </c>
      <c r="T3702" s="15">
        <f t="shared" si="288"/>
        <v>42540.800648148142</v>
      </c>
      <c r="U3702">
        <f t="shared" si="289"/>
        <v>2016</v>
      </c>
    </row>
    <row r="3703" spans="1:21" ht="48" x14ac:dyDescent="0.2">
      <c r="A3703">
        <v>2861</v>
      </c>
      <c r="B3703" s="3" t="s">
        <v>2861</v>
      </c>
      <c r="C3703" s="3" t="s">
        <v>6971</v>
      </c>
      <c r="D3703" s="6">
        <v>250</v>
      </c>
      <c r="E3703" s="8">
        <v>80</v>
      </c>
      <c r="F3703" t="s">
        <v>8220</v>
      </c>
      <c r="G3703" t="s">
        <v>8225</v>
      </c>
      <c r="H3703" t="s">
        <v>8247</v>
      </c>
      <c r="I3703">
        <v>1443103848</v>
      </c>
      <c r="J3703">
        <v>1441894248</v>
      </c>
      <c r="K3703" t="b">
        <v>0</v>
      </c>
      <c r="L3703">
        <v>3</v>
      </c>
      <c r="M3703" t="b">
        <v>0</v>
      </c>
      <c r="N3703" t="s">
        <v>8269</v>
      </c>
      <c r="O3703">
        <f t="shared" si="285"/>
        <v>32</v>
      </c>
      <c r="P3703">
        <f t="shared" si="286"/>
        <v>26.67</v>
      </c>
      <c r="Q3703" s="10" t="s">
        <v>8315</v>
      </c>
      <c r="R3703" t="s">
        <v>8316</v>
      </c>
      <c r="S3703" s="15">
        <f t="shared" si="287"/>
        <v>42257.590833333335</v>
      </c>
      <c r="T3703" s="15">
        <f t="shared" si="288"/>
        <v>42271.590833333335</v>
      </c>
      <c r="U3703">
        <f t="shared" si="289"/>
        <v>2015</v>
      </c>
    </row>
    <row r="3704" spans="1:21" ht="48" x14ac:dyDescent="0.2">
      <c r="A3704">
        <v>2862</v>
      </c>
      <c r="B3704" s="3" t="s">
        <v>2862</v>
      </c>
      <c r="C3704" s="3" t="s">
        <v>6972</v>
      </c>
      <c r="D3704" s="6">
        <v>12700</v>
      </c>
      <c r="E3704" s="8">
        <v>55</v>
      </c>
      <c r="F3704" t="s">
        <v>8220</v>
      </c>
      <c r="G3704" t="s">
        <v>8223</v>
      </c>
      <c r="H3704" t="s">
        <v>8245</v>
      </c>
      <c r="I3704">
        <v>1403636229</v>
      </c>
      <c r="J3704">
        <v>1401044229</v>
      </c>
      <c r="K3704" t="b">
        <v>0</v>
      </c>
      <c r="L3704">
        <v>3</v>
      </c>
      <c r="M3704" t="b">
        <v>0</v>
      </c>
      <c r="N3704" t="s">
        <v>8269</v>
      </c>
      <c r="O3704">
        <f t="shared" si="285"/>
        <v>0</v>
      </c>
      <c r="P3704">
        <f t="shared" si="286"/>
        <v>18.329999999999998</v>
      </c>
      <c r="Q3704" s="10" t="s">
        <v>8315</v>
      </c>
      <c r="R3704" t="s">
        <v>8316</v>
      </c>
      <c r="S3704" s="15">
        <f t="shared" si="287"/>
        <v>41784.789687500001</v>
      </c>
      <c r="T3704" s="15">
        <f t="shared" si="288"/>
        <v>41814.789687500001</v>
      </c>
      <c r="U3704">
        <f t="shared" si="289"/>
        <v>2014</v>
      </c>
    </row>
    <row r="3705" spans="1:21" ht="48" x14ac:dyDescent="0.2">
      <c r="A3705">
        <v>2863</v>
      </c>
      <c r="B3705" s="3" t="s">
        <v>2863</v>
      </c>
      <c r="C3705" s="3" t="s">
        <v>6973</v>
      </c>
      <c r="D3705" s="6">
        <v>50000</v>
      </c>
      <c r="E3705" s="8">
        <v>20</v>
      </c>
      <c r="F3705" t="s">
        <v>8220</v>
      </c>
      <c r="G3705" t="s">
        <v>8223</v>
      </c>
      <c r="H3705" t="s">
        <v>8245</v>
      </c>
      <c r="I3705">
        <v>1410279123</v>
      </c>
      <c r="J3705">
        <v>1405095123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20</v>
      </c>
      <c r="Q3705" s="10" t="s">
        <v>8315</v>
      </c>
      <c r="R3705" t="s">
        <v>8316</v>
      </c>
      <c r="S3705" s="15">
        <f t="shared" si="287"/>
        <v>41831.675034722226</v>
      </c>
      <c r="T3705" s="15">
        <f t="shared" si="288"/>
        <v>41891.675034722226</v>
      </c>
      <c r="U3705">
        <f t="shared" si="289"/>
        <v>2014</v>
      </c>
    </row>
    <row r="3706" spans="1:21" ht="16" x14ac:dyDescent="0.2">
      <c r="A3706">
        <v>2864</v>
      </c>
      <c r="B3706" s="3" t="s">
        <v>2864</v>
      </c>
      <c r="C3706" s="3" t="s">
        <v>6974</v>
      </c>
      <c r="D3706" s="6">
        <v>2500</v>
      </c>
      <c r="E3706" s="8">
        <v>40</v>
      </c>
      <c r="F3706" t="s">
        <v>8220</v>
      </c>
      <c r="G3706" t="s">
        <v>8224</v>
      </c>
      <c r="H3706" t="s">
        <v>8246</v>
      </c>
      <c r="I3706">
        <v>1437139080</v>
      </c>
      <c r="J3706">
        <v>1434552207</v>
      </c>
      <c r="K3706" t="b">
        <v>0</v>
      </c>
      <c r="L3706">
        <v>3</v>
      </c>
      <c r="M3706" t="b">
        <v>0</v>
      </c>
      <c r="N3706" t="s">
        <v>8269</v>
      </c>
      <c r="O3706">
        <f t="shared" si="285"/>
        <v>2</v>
      </c>
      <c r="P3706">
        <f t="shared" si="286"/>
        <v>13.33</v>
      </c>
      <c r="Q3706" s="10" t="s">
        <v>8315</v>
      </c>
      <c r="R3706" t="s">
        <v>8316</v>
      </c>
      <c r="S3706" s="15">
        <f t="shared" si="287"/>
        <v>42172.613506944443</v>
      </c>
      <c r="T3706" s="15">
        <f t="shared" si="288"/>
        <v>42202.554166666669</v>
      </c>
      <c r="U3706">
        <f t="shared" si="289"/>
        <v>2015</v>
      </c>
    </row>
    <row r="3707" spans="1:21" ht="48" x14ac:dyDescent="0.2">
      <c r="A3707">
        <v>2865</v>
      </c>
      <c r="B3707" s="3" t="s">
        <v>2865</v>
      </c>
      <c r="C3707" s="3" t="s">
        <v>6975</v>
      </c>
      <c r="D3707" s="6">
        <v>2888</v>
      </c>
      <c r="E3707" s="8">
        <v>0</v>
      </c>
      <c r="F3707" t="s">
        <v>8220</v>
      </c>
      <c r="G3707" t="s">
        <v>8223</v>
      </c>
      <c r="H3707" t="s">
        <v>8245</v>
      </c>
      <c r="I3707">
        <v>1420512259</v>
      </c>
      <c r="J3707">
        <v>1415328259</v>
      </c>
      <c r="K3707" t="b">
        <v>0</v>
      </c>
      <c r="L3707">
        <v>0</v>
      </c>
      <c r="M3707" t="b">
        <v>0</v>
      </c>
      <c r="N3707" t="s">
        <v>8269</v>
      </c>
      <c r="O3707">
        <f t="shared" si="285"/>
        <v>0</v>
      </c>
      <c r="P3707">
        <f t="shared" si="286"/>
        <v>0</v>
      </c>
      <c r="Q3707" s="10" t="s">
        <v>8315</v>
      </c>
      <c r="R3707" t="s">
        <v>8316</v>
      </c>
      <c r="S3707" s="15">
        <f t="shared" si="287"/>
        <v>41950.114108796297</v>
      </c>
      <c r="T3707" s="15">
        <f t="shared" si="288"/>
        <v>42010.114108796297</v>
      </c>
      <c r="U3707">
        <f t="shared" si="289"/>
        <v>2014</v>
      </c>
    </row>
    <row r="3708" spans="1:21" ht="48" x14ac:dyDescent="0.2">
      <c r="A3708">
        <v>2866</v>
      </c>
      <c r="B3708" s="3" t="s">
        <v>2866</v>
      </c>
      <c r="C3708" s="3" t="s">
        <v>6976</v>
      </c>
      <c r="D3708" s="6">
        <v>5000</v>
      </c>
      <c r="E3708" s="8">
        <v>45</v>
      </c>
      <c r="F3708" t="s">
        <v>8220</v>
      </c>
      <c r="G3708" t="s">
        <v>8223</v>
      </c>
      <c r="H3708" t="s">
        <v>8245</v>
      </c>
      <c r="I3708">
        <v>1476482400</v>
      </c>
      <c r="J3708">
        <v>1473893721</v>
      </c>
      <c r="K3708" t="b">
        <v>0</v>
      </c>
      <c r="L3708">
        <v>2</v>
      </c>
      <c r="M3708" t="b">
        <v>0</v>
      </c>
      <c r="N3708" t="s">
        <v>8269</v>
      </c>
      <c r="O3708">
        <f t="shared" si="285"/>
        <v>1</v>
      </c>
      <c r="P3708">
        <f t="shared" si="286"/>
        <v>22.5</v>
      </c>
      <c r="Q3708" s="10" t="s">
        <v>8315</v>
      </c>
      <c r="R3708" t="s">
        <v>8316</v>
      </c>
      <c r="S3708" s="15">
        <f t="shared" si="287"/>
        <v>42627.955104166671</v>
      </c>
      <c r="T3708" s="15">
        <f t="shared" si="288"/>
        <v>42657.916666666672</v>
      </c>
      <c r="U3708">
        <f t="shared" si="289"/>
        <v>2016</v>
      </c>
    </row>
    <row r="3709" spans="1:21" ht="48" x14ac:dyDescent="0.2">
      <c r="A3709">
        <v>2867</v>
      </c>
      <c r="B3709" s="3" t="s">
        <v>2867</v>
      </c>
      <c r="C3709" s="3" t="s">
        <v>6977</v>
      </c>
      <c r="D3709" s="6">
        <v>2500</v>
      </c>
      <c r="E3709" s="8">
        <v>504</v>
      </c>
      <c r="F3709" t="s">
        <v>8220</v>
      </c>
      <c r="G3709" t="s">
        <v>8223</v>
      </c>
      <c r="H3709" t="s">
        <v>8245</v>
      </c>
      <c r="I3709">
        <v>1467604800</v>
      </c>
      <c r="J3709">
        <v>1465533672</v>
      </c>
      <c r="K3709" t="b">
        <v>0</v>
      </c>
      <c r="L3709">
        <v>10</v>
      </c>
      <c r="M3709" t="b">
        <v>0</v>
      </c>
      <c r="N3709" t="s">
        <v>8269</v>
      </c>
      <c r="O3709">
        <f t="shared" si="285"/>
        <v>20</v>
      </c>
      <c r="P3709">
        <f t="shared" si="286"/>
        <v>50.4</v>
      </c>
      <c r="Q3709" s="10" t="s">
        <v>8315</v>
      </c>
      <c r="R3709" t="s">
        <v>8316</v>
      </c>
      <c r="S3709" s="15">
        <f t="shared" si="287"/>
        <v>42531.195277777777</v>
      </c>
      <c r="T3709" s="15">
        <f t="shared" si="288"/>
        <v>42555.166666666672</v>
      </c>
      <c r="U3709">
        <f t="shared" si="289"/>
        <v>2016</v>
      </c>
    </row>
    <row r="3710" spans="1:21" ht="48" x14ac:dyDescent="0.2">
      <c r="A3710">
        <v>2868</v>
      </c>
      <c r="B3710" s="3" t="s">
        <v>2868</v>
      </c>
      <c r="C3710" s="3" t="s">
        <v>6978</v>
      </c>
      <c r="D3710" s="6">
        <v>15000</v>
      </c>
      <c r="E3710" s="8">
        <v>6301.76</v>
      </c>
      <c r="F3710" t="s">
        <v>8220</v>
      </c>
      <c r="G3710" t="s">
        <v>8223</v>
      </c>
      <c r="H3710" t="s">
        <v>8245</v>
      </c>
      <c r="I3710">
        <v>1475697054</v>
      </c>
      <c r="J3710">
        <v>1473105054</v>
      </c>
      <c r="K3710" t="b">
        <v>0</v>
      </c>
      <c r="L3710">
        <v>60</v>
      </c>
      <c r="M3710" t="b">
        <v>0</v>
      </c>
      <c r="N3710" t="s">
        <v>8269</v>
      </c>
      <c r="O3710">
        <f t="shared" si="285"/>
        <v>42</v>
      </c>
      <c r="P3710">
        <f t="shared" si="286"/>
        <v>105.03</v>
      </c>
      <c r="Q3710" s="10" t="s">
        <v>8315</v>
      </c>
      <c r="R3710" t="s">
        <v>8316</v>
      </c>
      <c r="S3710" s="15">
        <f t="shared" si="287"/>
        <v>42618.827013888891</v>
      </c>
      <c r="T3710" s="15">
        <f t="shared" si="288"/>
        <v>42648.827013888891</v>
      </c>
      <c r="U3710">
        <f t="shared" si="289"/>
        <v>2016</v>
      </c>
    </row>
    <row r="3711" spans="1:21" ht="48" x14ac:dyDescent="0.2">
      <c r="A3711">
        <v>2869</v>
      </c>
      <c r="B3711" s="3" t="s">
        <v>2869</v>
      </c>
      <c r="C3711" s="3" t="s">
        <v>6979</v>
      </c>
      <c r="D3711" s="6">
        <v>20000</v>
      </c>
      <c r="E3711" s="8">
        <v>177</v>
      </c>
      <c r="F3711" t="s">
        <v>8220</v>
      </c>
      <c r="G3711" t="s">
        <v>8223</v>
      </c>
      <c r="H3711" t="s">
        <v>8245</v>
      </c>
      <c r="I3711">
        <v>1468937681</v>
      </c>
      <c r="J3711">
        <v>1466345681</v>
      </c>
      <c r="K3711" t="b">
        <v>0</v>
      </c>
      <c r="L3711">
        <v>5</v>
      </c>
      <c r="M3711" t="b">
        <v>0</v>
      </c>
      <c r="N3711" t="s">
        <v>8269</v>
      </c>
      <c r="O3711">
        <f t="shared" si="285"/>
        <v>1</v>
      </c>
      <c r="P3711">
        <f t="shared" si="286"/>
        <v>35.4</v>
      </c>
      <c r="Q3711" s="10" t="s">
        <v>8315</v>
      </c>
      <c r="R3711" t="s">
        <v>8316</v>
      </c>
      <c r="S3711" s="15">
        <f t="shared" si="287"/>
        <v>42540.593530092592</v>
      </c>
      <c r="T3711" s="15">
        <f t="shared" si="288"/>
        <v>42570.593530092592</v>
      </c>
      <c r="U3711">
        <f t="shared" si="289"/>
        <v>2016</v>
      </c>
    </row>
    <row r="3712" spans="1:21" ht="48" x14ac:dyDescent="0.2">
      <c r="A3712">
        <v>2870</v>
      </c>
      <c r="B3712" s="3" t="s">
        <v>2870</v>
      </c>
      <c r="C3712" s="3" t="s">
        <v>6980</v>
      </c>
      <c r="D3712" s="6">
        <v>5000</v>
      </c>
      <c r="E3712" s="8">
        <v>750</v>
      </c>
      <c r="F3712" t="s">
        <v>8220</v>
      </c>
      <c r="G3712" t="s">
        <v>8223</v>
      </c>
      <c r="H3712" t="s">
        <v>8245</v>
      </c>
      <c r="I3712">
        <v>1400301165</v>
      </c>
      <c r="J3712">
        <v>1397709165</v>
      </c>
      <c r="K3712" t="b">
        <v>0</v>
      </c>
      <c r="L3712">
        <v>9</v>
      </c>
      <c r="M3712" t="b">
        <v>0</v>
      </c>
      <c r="N3712" t="s">
        <v>8269</v>
      </c>
      <c r="O3712">
        <f t="shared" si="285"/>
        <v>15</v>
      </c>
      <c r="P3712">
        <f t="shared" si="286"/>
        <v>83.33</v>
      </c>
      <c r="Q3712" s="10" t="s">
        <v>8315</v>
      </c>
      <c r="R3712" t="s">
        <v>8316</v>
      </c>
      <c r="S3712" s="15">
        <f t="shared" si="287"/>
        <v>41746.189409722225</v>
      </c>
      <c r="T3712" s="15">
        <f t="shared" si="288"/>
        <v>41776.189409722225</v>
      </c>
      <c r="U3712">
        <f t="shared" si="289"/>
        <v>2014</v>
      </c>
    </row>
    <row r="3713" spans="1:21" ht="48" x14ac:dyDescent="0.2">
      <c r="A3713">
        <v>2871</v>
      </c>
      <c r="B3713" s="3" t="s">
        <v>2871</v>
      </c>
      <c r="C3713" s="3" t="s">
        <v>6981</v>
      </c>
      <c r="D3713" s="6">
        <v>10000</v>
      </c>
      <c r="E3713" s="8">
        <v>467</v>
      </c>
      <c r="F3713" t="s">
        <v>8220</v>
      </c>
      <c r="G3713" t="s">
        <v>8223</v>
      </c>
      <c r="H3713" t="s">
        <v>8245</v>
      </c>
      <c r="I3713">
        <v>1419183813</v>
      </c>
      <c r="J3713">
        <v>1417455813</v>
      </c>
      <c r="K3713" t="b">
        <v>0</v>
      </c>
      <c r="L3713">
        <v>13</v>
      </c>
      <c r="M3713" t="b">
        <v>0</v>
      </c>
      <c r="N3713" t="s">
        <v>8269</v>
      </c>
      <c r="O3713">
        <f t="shared" si="285"/>
        <v>5</v>
      </c>
      <c r="P3713">
        <f t="shared" si="286"/>
        <v>35.92</v>
      </c>
      <c r="Q3713" s="10" t="s">
        <v>8315</v>
      </c>
      <c r="R3713" t="s">
        <v>8316</v>
      </c>
      <c r="S3713" s="15">
        <f t="shared" si="287"/>
        <v>41974.738576388889</v>
      </c>
      <c r="T3713" s="15">
        <f t="shared" si="288"/>
        <v>41994.738576388889</v>
      </c>
      <c r="U3713">
        <f t="shared" si="289"/>
        <v>2014</v>
      </c>
    </row>
    <row r="3714" spans="1:21" ht="32" x14ac:dyDescent="0.2">
      <c r="A3714">
        <v>2872</v>
      </c>
      <c r="B3714" s="3" t="s">
        <v>2872</v>
      </c>
      <c r="C3714" s="3" t="s">
        <v>6982</v>
      </c>
      <c r="D3714" s="6">
        <v>3000</v>
      </c>
      <c r="E3714" s="8">
        <v>0</v>
      </c>
      <c r="F3714" t="s">
        <v>8220</v>
      </c>
      <c r="G3714" t="s">
        <v>8223</v>
      </c>
      <c r="H3714" t="s">
        <v>8245</v>
      </c>
      <c r="I3714">
        <v>1434768438</v>
      </c>
      <c r="J3714">
        <v>1429584438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0" t="s">
        <v>8315</v>
      </c>
      <c r="R3714" t="s">
        <v>8316</v>
      </c>
      <c r="S3714" s="15">
        <f t="shared" ref="S3714:S3777" si="292">(((J3714/60)/60)/24)+DATE(1970,1,1)</f>
        <v>42115.11618055556</v>
      </c>
      <c r="T3714" s="15">
        <f t="shared" ref="T3714:T3777" si="293">(((I3714/60)/60)/24)+DATE(1970,1,1)</f>
        <v>42175.11618055556</v>
      </c>
      <c r="U3714">
        <f t="shared" ref="U3714:U3777" si="294">YEAR(S3714)</f>
        <v>2015</v>
      </c>
    </row>
    <row r="3715" spans="1:21" ht="48" x14ac:dyDescent="0.2">
      <c r="A3715">
        <v>2873</v>
      </c>
      <c r="B3715" s="3" t="s">
        <v>2873</v>
      </c>
      <c r="C3715" s="3" t="s">
        <v>6983</v>
      </c>
      <c r="D3715" s="6">
        <v>2500</v>
      </c>
      <c r="E3715" s="8">
        <v>953</v>
      </c>
      <c r="F3715" t="s">
        <v>8220</v>
      </c>
      <c r="G3715" t="s">
        <v>8223</v>
      </c>
      <c r="H3715" t="s">
        <v>8245</v>
      </c>
      <c r="I3715">
        <v>1422473831</v>
      </c>
      <c r="J3715">
        <v>1419881831</v>
      </c>
      <c r="K3715" t="b">
        <v>0</v>
      </c>
      <c r="L3715">
        <v>8</v>
      </c>
      <c r="M3715" t="b">
        <v>0</v>
      </c>
      <c r="N3715" t="s">
        <v>8269</v>
      </c>
      <c r="O3715">
        <f t="shared" si="290"/>
        <v>38</v>
      </c>
      <c r="P3715">
        <f t="shared" si="291"/>
        <v>119.13</v>
      </c>
      <c r="Q3715" s="10" t="s">
        <v>8315</v>
      </c>
      <c r="R3715" t="s">
        <v>8316</v>
      </c>
      <c r="S3715" s="15">
        <f t="shared" si="292"/>
        <v>42002.817488425921</v>
      </c>
      <c r="T3715" s="15">
        <f t="shared" si="293"/>
        <v>42032.817488425921</v>
      </c>
      <c r="U3715">
        <f t="shared" si="294"/>
        <v>2014</v>
      </c>
    </row>
    <row r="3716" spans="1:21" ht="48" x14ac:dyDescent="0.2">
      <c r="A3716">
        <v>2874</v>
      </c>
      <c r="B3716" s="3" t="s">
        <v>2874</v>
      </c>
      <c r="C3716" s="3" t="s">
        <v>6984</v>
      </c>
      <c r="D3716" s="6">
        <v>5000</v>
      </c>
      <c r="E3716" s="8">
        <v>271</v>
      </c>
      <c r="F3716" t="s">
        <v>8220</v>
      </c>
      <c r="G3716" t="s">
        <v>8223</v>
      </c>
      <c r="H3716" t="s">
        <v>8245</v>
      </c>
      <c r="I3716">
        <v>1484684186</v>
      </c>
      <c r="J3716">
        <v>1482092186</v>
      </c>
      <c r="K3716" t="b">
        <v>0</v>
      </c>
      <c r="L3716">
        <v>3</v>
      </c>
      <c r="M3716" t="b">
        <v>0</v>
      </c>
      <c r="N3716" t="s">
        <v>8269</v>
      </c>
      <c r="O3716">
        <f t="shared" si="290"/>
        <v>5</v>
      </c>
      <c r="P3716">
        <f t="shared" si="291"/>
        <v>90.33</v>
      </c>
      <c r="Q3716" s="10" t="s">
        <v>8315</v>
      </c>
      <c r="R3716" t="s">
        <v>8316</v>
      </c>
      <c r="S3716" s="15">
        <f t="shared" si="292"/>
        <v>42722.84474537037</v>
      </c>
      <c r="T3716" s="15">
        <f t="shared" si="293"/>
        <v>42752.84474537037</v>
      </c>
      <c r="U3716">
        <f t="shared" si="294"/>
        <v>2016</v>
      </c>
    </row>
    <row r="3717" spans="1:21" ht="48" x14ac:dyDescent="0.2">
      <c r="A3717">
        <v>2875</v>
      </c>
      <c r="B3717" s="3" t="s">
        <v>2875</v>
      </c>
      <c r="C3717" s="3" t="s">
        <v>6985</v>
      </c>
      <c r="D3717" s="6">
        <v>20000</v>
      </c>
      <c r="E3717" s="8">
        <v>7</v>
      </c>
      <c r="F3717" t="s">
        <v>8220</v>
      </c>
      <c r="G3717" t="s">
        <v>8223</v>
      </c>
      <c r="H3717" t="s">
        <v>8245</v>
      </c>
      <c r="I3717">
        <v>1462417493</v>
      </c>
      <c r="J3717">
        <v>1459825493</v>
      </c>
      <c r="K3717" t="b">
        <v>0</v>
      </c>
      <c r="L3717">
        <v>3</v>
      </c>
      <c r="M3717" t="b">
        <v>0</v>
      </c>
      <c r="N3717" t="s">
        <v>8269</v>
      </c>
      <c r="O3717">
        <f t="shared" si="290"/>
        <v>0</v>
      </c>
      <c r="P3717">
        <f t="shared" si="291"/>
        <v>2.33</v>
      </c>
      <c r="Q3717" s="10" t="s">
        <v>8315</v>
      </c>
      <c r="R3717" t="s">
        <v>8316</v>
      </c>
      <c r="S3717" s="15">
        <f t="shared" si="292"/>
        <v>42465.128391203703</v>
      </c>
      <c r="T3717" s="15">
        <f t="shared" si="293"/>
        <v>42495.128391203703</v>
      </c>
      <c r="U3717">
        <f t="shared" si="294"/>
        <v>2016</v>
      </c>
    </row>
    <row r="3718" spans="1:21" ht="48" x14ac:dyDescent="0.2">
      <c r="A3718">
        <v>2876</v>
      </c>
      <c r="B3718" s="3" t="s">
        <v>2876</v>
      </c>
      <c r="C3718" s="3" t="s">
        <v>6986</v>
      </c>
      <c r="D3718" s="6">
        <v>150000</v>
      </c>
      <c r="E3718" s="8">
        <v>0</v>
      </c>
      <c r="F3718" t="s">
        <v>8220</v>
      </c>
      <c r="G3718" t="s">
        <v>8223</v>
      </c>
      <c r="H3718" t="s">
        <v>8245</v>
      </c>
      <c r="I3718">
        <v>1437069079</v>
      </c>
      <c r="J3718">
        <v>1434477079</v>
      </c>
      <c r="K3718" t="b">
        <v>0</v>
      </c>
      <c r="L3718">
        <v>0</v>
      </c>
      <c r="M3718" t="b">
        <v>0</v>
      </c>
      <c r="N3718" t="s">
        <v>8269</v>
      </c>
      <c r="O3718">
        <f t="shared" si="290"/>
        <v>0</v>
      </c>
      <c r="P3718">
        <f t="shared" si="291"/>
        <v>0</v>
      </c>
      <c r="Q3718" s="10" t="s">
        <v>8315</v>
      </c>
      <c r="R3718" t="s">
        <v>8316</v>
      </c>
      <c r="S3718" s="15">
        <f t="shared" si="292"/>
        <v>42171.743969907402</v>
      </c>
      <c r="T3718" s="15">
        <f t="shared" si="293"/>
        <v>42201.743969907402</v>
      </c>
      <c r="U3718">
        <f t="shared" si="294"/>
        <v>2015</v>
      </c>
    </row>
    <row r="3719" spans="1:21" ht="48" x14ac:dyDescent="0.2">
      <c r="A3719">
        <v>2877</v>
      </c>
      <c r="B3719" s="3" t="s">
        <v>2877</v>
      </c>
      <c r="C3719" s="3" t="s">
        <v>6987</v>
      </c>
      <c r="D3719" s="6">
        <v>6000</v>
      </c>
      <c r="E3719" s="8">
        <v>650</v>
      </c>
      <c r="F3719" t="s">
        <v>8220</v>
      </c>
      <c r="G3719" t="s">
        <v>8223</v>
      </c>
      <c r="H3719" t="s">
        <v>8245</v>
      </c>
      <c r="I3719">
        <v>1480525200</v>
      </c>
      <c r="J3719">
        <v>1477781724</v>
      </c>
      <c r="K3719" t="b">
        <v>0</v>
      </c>
      <c r="L3719">
        <v>6</v>
      </c>
      <c r="M3719" t="b">
        <v>0</v>
      </c>
      <c r="N3719" t="s">
        <v>8269</v>
      </c>
      <c r="O3719">
        <f t="shared" si="290"/>
        <v>11</v>
      </c>
      <c r="P3719">
        <f t="shared" si="291"/>
        <v>108.33</v>
      </c>
      <c r="Q3719" s="10" t="s">
        <v>8315</v>
      </c>
      <c r="R3719" t="s">
        <v>8316</v>
      </c>
      <c r="S3719" s="15">
        <f t="shared" si="292"/>
        <v>42672.955138888887</v>
      </c>
      <c r="T3719" s="15">
        <f t="shared" si="293"/>
        <v>42704.708333333328</v>
      </c>
      <c r="U3719">
        <f t="shared" si="294"/>
        <v>2016</v>
      </c>
    </row>
    <row r="3720" spans="1:21" ht="48" x14ac:dyDescent="0.2">
      <c r="A3720">
        <v>2878</v>
      </c>
      <c r="B3720" s="3" t="s">
        <v>2878</v>
      </c>
      <c r="C3720" s="3" t="s">
        <v>6988</v>
      </c>
      <c r="D3720" s="6">
        <v>3000</v>
      </c>
      <c r="E3720" s="8">
        <v>63</v>
      </c>
      <c r="F3720" t="s">
        <v>8220</v>
      </c>
      <c r="G3720" t="s">
        <v>8224</v>
      </c>
      <c r="H3720" t="s">
        <v>8246</v>
      </c>
      <c r="I3720">
        <v>1435934795</v>
      </c>
      <c r="J3720">
        <v>1430750795</v>
      </c>
      <c r="K3720" t="b">
        <v>0</v>
      </c>
      <c r="L3720">
        <v>4</v>
      </c>
      <c r="M3720" t="b">
        <v>0</v>
      </c>
      <c r="N3720" t="s">
        <v>8269</v>
      </c>
      <c r="O3720">
        <f t="shared" si="290"/>
        <v>2</v>
      </c>
      <c r="P3720">
        <f t="shared" si="291"/>
        <v>15.75</v>
      </c>
      <c r="Q3720" s="10" t="s">
        <v>8315</v>
      </c>
      <c r="R3720" t="s">
        <v>8316</v>
      </c>
      <c r="S3720" s="15">
        <f t="shared" si="292"/>
        <v>42128.615682870368</v>
      </c>
      <c r="T3720" s="15">
        <f t="shared" si="293"/>
        <v>42188.615682870368</v>
      </c>
      <c r="U3720">
        <f t="shared" si="294"/>
        <v>2015</v>
      </c>
    </row>
    <row r="3721" spans="1:21" ht="48" x14ac:dyDescent="0.2">
      <c r="A3721">
        <v>2879</v>
      </c>
      <c r="B3721" s="3" t="s">
        <v>2879</v>
      </c>
      <c r="C3721" s="3" t="s">
        <v>6989</v>
      </c>
      <c r="D3721" s="6">
        <v>11200</v>
      </c>
      <c r="E3721" s="8">
        <v>29</v>
      </c>
      <c r="F3721" t="s">
        <v>8220</v>
      </c>
      <c r="G3721" t="s">
        <v>8223</v>
      </c>
      <c r="H3721" t="s">
        <v>8245</v>
      </c>
      <c r="I3721">
        <v>1453310661</v>
      </c>
      <c r="J3721">
        <v>1450718661</v>
      </c>
      <c r="K3721" t="b">
        <v>0</v>
      </c>
      <c r="L3721">
        <v>1</v>
      </c>
      <c r="M3721" t="b">
        <v>0</v>
      </c>
      <c r="N3721" t="s">
        <v>8269</v>
      </c>
      <c r="O3721">
        <f t="shared" si="290"/>
        <v>0</v>
      </c>
      <c r="P3721">
        <f t="shared" si="291"/>
        <v>29</v>
      </c>
      <c r="Q3721" s="10" t="s">
        <v>8315</v>
      </c>
      <c r="R3721" t="s">
        <v>8316</v>
      </c>
      <c r="S3721" s="15">
        <f t="shared" si="292"/>
        <v>42359.725243055553</v>
      </c>
      <c r="T3721" s="15">
        <f t="shared" si="293"/>
        <v>42389.725243055553</v>
      </c>
      <c r="U3721">
        <f t="shared" si="294"/>
        <v>2015</v>
      </c>
    </row>
    <row r="3722" spans="1:21" ht="48" x14ac:dyDescent="0.2">
      <c r="A3722">
        <v>2880</v>
      </c>
      <c r="B3722" s="3" t="s">
        <v>2880</v>
      </c>
      <c r="C3722" s="3" t="s">
        <v>6990</v>
      </c>
      <c r="D3722" s="6">
        <v>12000</v>
      </c>
      <c r="E3722" s="8">
        <v>2800</v>
      </c>
      <c r="F3722" t="s">
        <v>8220</v>
      </c>
      <c r="G3722" t="s">
        <v>8223</v>
      </c>
      <c r="H3722" t="s">
        <v>8245</v>
      </c>
      <c r="I3722">
        <v>1440090300</v>
      </c>
      <c r="J3722">
        <v>1436305452</v>
      </c>
      <c r="K3722" t="b">
        <v>0</v>
      </c>
      <c r="L3722">
        <v>29</v>
      </c>
      <c r="M3722" t="b">
        <v>0</v>
      </c>
      <c r="N3722" t="s">
        <v>8269</v>
      </c>
      <c r="O3722">
        <f t="shared" si="290"/>
        <v>23</v>
      </c>
      <c r="P3722">
        <f t="shared" si="291"/>
        <v>96.55</v>
      </c>
      <c r="Q3722" s="10" t="s">
        <v>8315</v>
      </c>
      <c r="R3722" t="s">
        <v>8316</v>
      </c>
      <c r="S3722" s="15">
        <f t="shared" si="292"/>
        <v>42192.905694444446</v>
      </c>
      <c r="T3722" s="15">
        <f t="shared" si="293"/>
        <v>42236.711805555555</v>
      </c>
      <c r="U3722">
        <f t="shared" si="294"/>
        <v>2015</v>
      </c>
    </row>
    <row r="3723" spans="1:21" ht="48" x14ac:dyDescent="0.2">
      <c r="A3723">
        <v>2881</v>
      </c>
      <c r="B3723" s="3" t="s">
        <v>2881</v>
      </c>
      <c r="C3723" s="3" t="s">
        <v>6991</v>
      </c>
      <c r="D3723" s="6">
        <v>5500</v>
      </c>
      <c r="E3723" s="8">
        <v>0</v>
      </c>
      <c r="F3723" t="s">
        <v>8220</v>
      </c>
      <c r="G3723" t="s">
        <v>8223</v>
      </c>
      <c r="H3723" t="s">
        <v>8245</v>
      </c>
      <c r="I3723">
        <v>1417620036</v>
      </c>
      <c r="J3723">
        <v>1412432436</v>
      </c>
      <c r="K3723" t="b">
        <v>0</v>
      </c>
      <c r="L3723">
        <v>0</v>
      </c>
      <c r="M3723" t="b">
        <v>0</v>
      </c>
      <c r="N3723" t="s">
        <v>8269</v>
      </c>
      <c r="O3723">
        <f t="shared" si="290"/>
        <v>0</v>
      </c>
      <c r="P3723">
        <f t="shared" si="291"/>
        <v>0</v>
      </c>
      <c r="Q3723" s="10" t="s">
        <v>8315</v>
      </c>
      <c r="R3723" t="s">
        <v>8316</v>
      </c>
      <c r="S3723" s="15">
        <f t="shared" si="292"/>
        <v>41916.597638888888</v>
      </c>
      <c r="T3723" s="15">
        <f t="shared" si="293"/>
        <v>41976.639305555553</v>
      </c>
      <c r="U3723">
        <f t="shared" si="294"/>
        <v>2014</v>
      </c>
    </row>
    <row r="3724" spans="1:21" ht="48" x14ac:dyDescent="0.2">
      <c r="A3724">
        <v>2882</v>
      </c>
      <c r="B3724" s="3" t="s">
        <v>2882</v>
      </c>
      <c r="C3724" s="3" t="s">
        <v>6992</v>
      </c>
      <c r="D3724" s="6">
        <v>750</v>
      </c>
      <c r="E3724" s="8">
        <v>252</v>
      </c>
      <c r="F3724" t="s">
        <v>8220</v>
      </c>
      <c r="G3724" t="s">
        <v>8223</v>
      </c>
      <c r="H3724" t="s">
        <v>8245</v>
      </c>
      <c r="I3724">
        <v>1462112318</v>
      </c>
      <c r="J3724">
        <v>1459520318</v>
      </c>
      <c r="K3724" t="b">
        <v>0</v>
      </c>
      <c r="L3724">
        <v>4</v>
      </c>
      <c r="M3724" t="b">
        <v>0</v>
      </c>
      <c r="N3724" t="s">
        <v>8269</v>
      </c>
      <c r="O3724">
        <f t="shared" si="290"/>
        <v>34</v>
      </c>
      <c r="P3724">
        <f t="shared" si="291"/>
        <v>63</v>
      </c>
      <c r="Q3724" s="10" t="s">
        <v>8315</v>
      </c>
      <c r="R3724" t="s">
        <v>8316</v>
      </c>
      <c r="S3724" s="15">
        <f t="shared" si="292"/>
        <v>42461.596273148149</v>
      </c>
      <c r="T3724" s="15">
        <f t="shared" si="293"/>
        <v>42491.596273148149</v>
      </c>
      <c r="U3724">
        <f t="shared" si="294"/>
        <v>2016</v>
      </c>
    </row>
    <row r="3725" spans="1:21" ht="48" x14ac:dyDescent="0.2">
      <c r="A3725">
        <v>2883</v>
      </c>
      <c r="B3725" s="3" t="s">
        <v>2883</v>
      </c>
      <c r="C3725" s="3" t="s">
        <v>6993</v>
      </c>
      <c r="D3725" s="6">
        <v>10000</v>
      </c>
      <c r="E3725" s="8">
        <v>1908</v>
      </c>
      <c r="F3725" t="s">
        <v>8220</v>
      </c>
      <c r="G3725" t="s">
        <v>8223</v>
      </c>
      <c r="H3725" t="s">
        <v>8245</v>
      </c>
      <c r="I3725">
        <v>1454734740</v>
      </c>
      <c r="J3725">
        <v>1451684437</v>
      </c>
      <c r="K3725" t="b">
        <v>0</v>
      </c>
      <c r="L3725">
        <v>5</v>
      </c>
      <c r="M3725" t="b">
        <v>0</v>
      </c>
      <c r="N3725" t="s">
        <v>8269</v>
      </c>
      <c r="O3725">
        <f t="shared" si="290"/>
        <v>19</v>
      </c>
      <c r="P3725">
        <f t="shared" si="291"/>
        <v>381.6</v>
      </c>
      <c r="Q3725" s="10" t="s">
        <v>8315</v>
      </c>
      <c r="R3725" t="s">
        <v>8316</v>
      </c>
      <c r="S3725" s="15">
        <f t="shared" si="292"/>
        <v>42370.90320601852</v>
      </c>
      <c r="T3725" s="15">
        <f t="shared" si="293"/>
        <v>42406.207638888889</v>
      </c>
      <c r="U3725">
        <f t="shared" si="294"/>
        <v>2016</v>
      </c>
    </row>
    <row r="3726" spans="1:21" ht="32" x14ac:dyDescent="0.2">
      <c r="A3726">
        <v>2884</v>
      </c>
      <c r="B3726" s="3" t="s">
        <v>2884</v>
      </c>
      <c r="C3726" s="3" t="s">
        <v>6994</v>
      </c>
      <c r="D3726" s="6">
        <v>45000</v>
      </c>
      <c r="E3726" s="8">
        <v>185</v>
      </c>
      <c r="F3726" t="s">
        <v>8220</v>
      </c>
      <c r="G3726" t="s">
        <v>8223</v>
      </c>
      <c r="H3726" t="s">
        <v>8245</v>
      </c>
      <c r="I3726">
        <v>1417800435</v>
      </c>
      <c r="J3726">
        <v>1415208435</v>
      </c>
      <c r="K3726" t="b">
        <v>0</v>
      </c>
      <c r="L3726">
        <v>4</v>
      </c>
      <c r="M3726" t="b">
        <v>0</v>
      </c>
      <c r="N3726" t="s">
        <v>8269</v>
      </c>
      <c r="O3726">
        <f t="shared" si="290"/>
        <v>0</v>
      </c>
      <c r="P3726">
        <f t="shared" si="291"/>
        <v>46.25</v>
      </c>
      <c r="Q3726" s="10" t="s">
        <v>8315</v>
      </c>
      <c r="R3726" t="s">
        <v>8316</v>
      </c>
      <c r="S3726" s="15">
        <f t="shared" si="292"/>
        <v>41948.727256944447</v>
      </c>
      <c r="T3726" s="15">
        <f t="shared" si="293"/>
        <v>41978.727256944447</v>
      </c>
      <c r="U3726">
        <f t="shared" si="294"/>
        <v>2014</v>
      </c>
    </row>
    <row r="3727" spans="1:21" ht="32" x14ac:dyDescent="0.2">
      <c r="A3727">
        <v>2885</v>
      </c>
      <c r="B3727" s="3" t="s">
        <v>2885</v>
      </c>
      <c r="C3727" s="3" t="s">
        <v>6995</v>
      </c>
      <c r="D3727" s="6">
        <v>400</v>
      </c>
      <c r="E3727" s="8">
        <v>130</v>
      </c>
      <c r="F3727" t="s">
        <v>8220</v>
      </c>
      <c r="G3727" t="s">
        <v>8223</v>
      </c>
      <c r="H3727" t="s">
        <v>8245</v>
      </c>
      <c r="I3727">
        <v>1426294201</v>
      </c>
      <c r="J3727">
        <v>1423705801</v>
      </c>
      <c r="K3727" t="b">
        <v>0</v>
      </c>
      <c r="L3727">
        <v>5</v>
      </c>
      <c r="M3727" t="b">
        <v>0</v>
      </c>
      <c r="N3727" t="s">
        <v>8269</v>
      </c>
      <c r="O3727">
        <f t="shared" si="290"/>
        <v>33</v>
      </c>
      <c r="P3727">
        <f t="shared" si="291"/>
        <v>26</v>
      </c>
      <c r="Q3727" s="10" t="s">
        <v>8315</v>
      </c>
      <c r="R3727" t="s">
        <v>8316</v>
      </c>
      <c r="S3727" s="15">
        <f t="shared" si="292"/>
        <v>42047.07640046296</v>
      </c>
      <c r="T3727" s="15">
        <f t="shared" si="293"/>
        <v>42077.034733796296</v>
      </c>
      <c r="U3727">
        <f t="shared" si="294"/>
        <v>2015</v>
      </c>
    </row>
    <row r="3728" spans="1:21" ht="48" x14ac:dyDescent="0.2">
      <c r="A3728">
        <v>2886</v>
      </c>
      <c r="B3728" s="3" t="s">
        <v>2886</v>
      </c>
      <c r="C3728" s="3" t="s">
        <v>6996</v>
      </c>
      <c r="D3728" s="6">
        <v>200</v>
      </c>
      <c r="E3728" s="8">
        <v>10</v>
      </c>
      <c r="F3728" t="s">
        <v>8220</v>
      </c>
      <c r="G3728" t="s">
        <v>8223</v>
      </c>
      <c r="H3728" t="s">
        <v>8245</v>
      </c>
      <c r="I3728">
        <v>1442635140</v>
      </c>
      <c r="J3728">
        <v>1442243484</v>
      </c>
      <c r="K3728" t="b">
        <v>0</v>
      </c>
      <c r="L3728">
        <v>1</v>
      </c>
      <c r="M3728" t="b">
        <v>0</v>
      </c>
      <c r="N3728" t="s">
        <v>8269</v>
      </c>
      <c r="O3728">
        <f t="shared" si="290"/>
        <v>5</v>
      </c>
      <c r="P3728">
        <f t="shared" si="291"/>
        <v>10</v>
      </c>
      <c r="Q3728" s="10" t="s">
        <v>8315</v>
      </c>
      <c r="R3728" t="s">
        <v>8316</v>
      </c>
      <c r="S3728" s="15">
        <f t="shared" si="292"/>
        <v>42261.632916666669</v>
      </c>
      <c r="T3728" s="15">
        <f t="shared" si="293"/>
        <v>42266.165972222225</v>
      </c>
      <c r="U3728">
        <f t="shared" si="294"/>
        <v>2015</v>
      </c>
    </row>
    <row r="3729" spans="1:21" ht="48" x14ac:dyDescent="0.2">
      <c r="A3729">
        <v>2887</v>
      </c>
      <c r="B3729" s="3" t="s">
        <v>2887</v>
      </c>
      <c r="C3729" s="3" t="s">
        <v>6997</v>
      </c>
      <c r="D3729" s="6">
        <v>3000</v>
      </c>
      <c r="E3729" s="8">
        <v>5</v>
      </c>
      <c r="F3729" t="s">
        <v>8220</v>
      </c>
      <c r="G3729" t="s">
        <v>8223</v>
      </c>
      <c r="H3729" t="s">
        <v>8245</v>
      </c>
      <c r="I3729">
        <v>1420971324</v>
      </c>
      <c r="J3729">
        <v>1418379324</v>
      </c>
      <c r="K3729" t="b">
        <v>0</v>
      </c>
      <c r="L3729">
        <v>1</v>
      </c>
      <c r="M3729" t="b">
        <v>0</v>
      </c>
      <c r="N3729" t="s">
        <v>8269</v>
      </c>
      <c r="O3729">
        <f t="shared" si="290"/>
        <v>0</v>
      </c>
      <c r="P3729">
        <f t="shared" si="291"/>
        <v>5</v>
      </c>
      <c r="Q3729" s="10" t="s">
        <v>8315</v>
      </c>
      <c r="R3729" t="s">
        <v>8316</v>
      </c>
      <c r="S3729" s="15">
        <f t="shared" si="292"/>
        <v>41985.427361111113</v>
      </c>
      <c r="T3729" s="15">
        <f t="shared" si="293"/>
        <v>42015.427361111113</v>
      </c>
      <c r="U3729">
        <f t="shared" si="294"/>
        <v>2014</v>
      </c>
    </row>
    <row r="3730" spans="1:21" ht="48" x14ac:dyDescent="0.2">
      <c r="A3730">
        <v>2888</v>
      </c>
      <c r="B3730" s="3" t="s">
        <v>2888</v>
      </c>
      <c r="C3730" s="3" t="s">
        <v>6998</v>
      </c>
      <c r="D3730" s="6">
        <v>30000</v>
      </c>
      <c r="E3730" s="8">
        <v>0</v>
      </c>
      <c r="F3730" t="s">
        <v>8220</v>
      </c>
      <c r="G3730" t="s">
        <v>8223</v>
      </c>
      <c r="H3730" t="s">
        <v>8245</v>
      </c>
      <c r="I3730">
        <v>1413608340</v>
      </c>
      <c r="J3730">
        <v>1412945440</v>
      </c>
      <c r="K3730" t="b">
        <v>0</v>
      </c>
      <c r="L3730">
        <v>0</v>
      </c>
      <c r="M3730" t="b">
        <v>0</v>
      </c>
      <c r="N3730" t="s">
        <v>8269</v>
      </c>
      <c r="O3730">
        <f t="shared" si="290"/>
        <v>0</v>
      </c>
      <c r="P3730">
        <f t="shared" si="291"/>
        <v>0</v>
      </c>
      <c r="Q3730" s="10" t="s">
        <v>8315</v>
      </c>
      <c r="R3730" t="s">
        <v>8316</v>
      </c>
      <c r="S3730" s="15">
        <f t="shared" si="292"/>
        <v>41922.535185185188</v>
      </c>
      <c r="T3730" s="15">
        <f t="shared" si="293"/>
        <v>41930.207638888889</v>
      </c>
      <c r="U3730">
        <f t="shared" si="294"/>
        <v>2014</v>
      </c>
    </row>
    <row r="3731" spans="1:21" ht="48" x14ac:dyDescent="0.2">
      <c r="A3731">
        <v>2889</v>
      </c>
      <c r="B3731" s="3" t="s">
        <v>2889</v>
      </c>
      <c r="C3731" s="3" t="s">
        <v>6999</v>
      </c>
      <c r="D3731" s="6">
        <v>3000</v>
      </c>
      <c r="E3731" s="8">
        <v>1142</v>
      </c>
      <c r="F3731" t="s">
        <v>8220</v>
      </c>
      <c r="G3731" t="s">
        <v>8223</v>
      </c>
      <c r="H3731" t="s">
        <v>8245</v>
      </c>
      <c r="I3731">
        <v>1409344985</v>
      </c>
      <c r="J3731">
        <v>1406752985</v>
      </c>
      <c r="K3731" t="b">
        <v>0</v>
      </c>
      <c r="L3731">
        <v>14</v>
      </c>
      <c r="M3731" t="b">
        <v>0</v>
      </c>
      <c r="N3731" t="s">
        <v>8269</v>
      </c>
      <c r="O3731">
        <f t="shared" si="290"/>
        <v>38</v>
      </c>
      <c r="P3731">
        <f t="shared" si="291"/>
        <v>81.569999999999993</v>
      </c>
      <c r="Q3731" s="10" t="s">
        <v>8315</v>
      </c>
      <c r="R3731" t="s">
        <v>8316</v>
      </c>
      <c r="S3731" s="15">
        <f t="shared" si="292"/>
        <v>41850.863252314812</v>
      </c>
      <c r="T3731" s="15">
        <f t="shared" si="293"/>
        <v>41880.863252314812</v>
      </c>
      <c r="U3731">
        <f t="shared" si="294"/>
        <v>2014</v>
      </c>
    </row>
    <row r="3732" spans="1:21" ht="48" x14ac:dyDescent="0.2">
      <c r="A3732">
        <v>2890</v>
      </c>
      <c r="B3732" s="3" t="s">
        <v>2890</v>
      </c>
      <c r="C3732" s="3" t="s">
        <v>7000</v>
      </c>
      <c r="D3732" s="6">
        <v>2000</v>
      </c>
      <c r="E3732" s="8">
        <v>21</v>
      </c>
      <c r="F3732" t="s">
        <v>8220</v>
      </c>
      <c r="G3732" t="s">
        <v>8223</v>
      </c>
      <c r="H3732" t="s">
        <v>8245</v>
      </c>
      <c r="I3732">
        <v>1407553200</v>
      </c>
      <c r="J3732">
        <v>1405100992</v>
      </c>
      <c r="K3732" t="b">
        <v>0</v>
      </c>
      <c r="L3732">
        <v>3</v>
      </c>
      <c r="M3732" t="b">
        <v>0</v>
      </c>
      <c r="N3732" t="s">
        <v>8269</v>
      </c>
      <c r="O3732">
        <f t="shared" si="290"/>
        <v>1</v>
      </c>
      <c r="P3732">
        <f t="shared" si="291"/>
        <v>7</v>
      </c>
      <c r="Q3732" s="10" t="s">
        <v>8315</v>
      </c>
      <c r="R3732" t="s">
        <v>8316</v>
      </c>
      <c r="S3732" s="15">
        <f t="shared" si="292"/>
        <v>41831.742962962962</v>
      </c>
      <c r="T3732" s="15">
        <f t="shared" si="293"/>
        <v>41860.125</v>
      </c>
      <c r="U3732">
        <f t="shared" si="294"/>
        <v>2014</v>
      </c>
    </row>
    <row r="3733" spans="1:21" ht="48" x14ac:dyDescent="0.2">
      <c r="A3733">
        <v>2891</v>
      </c>
      <c r="B3733" s="3" t="s">
        <v>2891</v>
      </c>
      <c r="C3733" s="3" t="s">
        <v>7001</v>
      </c>
      <c r="D3733" s="6">
        <v>10000</v>
      </c>
      <c r="E3733" s="8">
        <v>273</v>
      </c>
      <c r="F3733" t="s">
        <v>8220</v>
      </c>
      <c r="G3733" t="s">
        <v>8223</v>
      </c>
      <c r="H3733" t="s">
        <v>8245</v>
      </c>
      <c r="I3733">
        <v>1460751128</v>
      </c>
      <c r="J3733">
        <v>1455570728</v>
      </c>
      <c r="K3733" t="b">
        <v>0</v>
      </c>
      <c r="L3733">
        <v>10</v>
      </c>
      <c r="M3733" t="b">
        <v>0</v>
      </c>
      <c r="N3733" t="s">
        <v>8269</v>
      </c>
      <c r="O3733">
        <f t="shared" si="290"/>
        <v>3</v>
      </c>
      <c r="P3733">
        <f t="shared" si="291"/>
        <v>27.3</v>
      </c>
      <c r="Q3733" s="10" t="s">
        <v>8315</v>
      </c>
      <c r="R3733" t="s">
        <v>8316</v>
      </c>
      <c r="S3733" s="15">
        <f t="shared" si="292"/>
        <v>42415.883425925931</v>
      </c>
      <c r="T3733" s="15">
        <f t="shared" si="293"/>
        <v>42475.84175925926</v>
      </c>
      <c r="U3733">
        <f t="shared" si="294"/>
        <v>2016</v>
      </c>
    </row>
    <row r="3734" spans="1:21" ht="48" x14ac:dyDescent="0.2">
      <c r="A3734">
        <v>2892</v>
      </c>
      <c r="B3734" s="3" t="s">
        <v>2892</v>
      </c>
      <c r="C3734" s="3" t="s">
        <v>7002</v>
      </c>
      <c r="D3734" s="6">
        <v>5500</v>
      </c>
      <c r="E3734" s="8">
        <v>500</v>
      </c>
      <c r="F3734" t="s">
        <v>8220</v>
      </c>
      <c r="G3734" t="s">
        <v>8223</v>
      </c>
      <c r="H3734" t="s">
        <v>8245</v>
      </c>
      <c r="I3734">
        <v>1409000400</v>
      </c>
      <c r="J3734">
        <v>1408381704</v>
      </c>
      <c r="K3734" t="b">
        <v>0</v>
      </c>
      <c r="L3734">
        <v>17</v>
      </c>
      <c r="M3734" t="b">
        <v>0</v>
      </c>
      <c r="N3734" t="s">
        <v>8269</v>
      </c>
      <c r="O3734">
        <f t="shared" si="290"/>
        <v>9</v>
      </c>
      <c r="P3734">
        <f t="shared" si="291"/>
        <v>29.41</v>
      </c>
      <c r="Q3734" s="10" t="s">
        <v>8315</v>
      </c>
      <c r="R3734" t="s">
        <v>8316</v>
      </c>
      <c r="S3734" s="15">
        <f t="shared" si="292"/>
        <v>41869.714166666665</v>
      </c>
      <c r="T3734" s="15">
        <f t="shared" si="293"/>
        <v>41876.875</v>
      </c>
      <c r="U3734">
        <f t="shared" si="294"/>
        <v>2014</v>
      </c>
    </row>
    <row r="3735" spans="1:21" ht="16" x14ac:dyDescent="0.2">
      <c r="A3735">
        <v>2893</v>
      </c>
      <c r="B3735" s="3" t="s">
        <v>2893</v>
      </c>
      <c r="C3735" s="3" t="s">
        <v>7003</v>
      </c>
      <c r="D3735" s="6">
        <v>5000</v>
      </c>
      <c r="E3735" s="8">
        <v>25</v>
      </c>
      <c r="F3735" t="s">
        <v>8220</v>
      </c>
      <c r="G3735" t="s">
        <v>8223</v>
      </c>
      <c r="H3735" t="s">
        <v>8245</v>
      </c>
      <c r="I3735">
        <v>1420768800</v>
      </c>
      <c r="J3735">
        <v>1415644395</v>
      </c>
      <c r="K3735" t="b">
        <v>0</v>
      </c>
      <c r="L3735">
        <v>2</v>
      </c>
      <c r="M3735" t="b">
        <v>0</v>
      </c>
      <c r="N3735" t="s">
        <v>8269</v>
      </c>
      <c r="O3735">
        <f t="shared" si="290"/>
        <v>1</v>
      </c>
      <c r="P3735">
        <f t="shared" si="291"/>
        <v>12.5</v>
      </c>
      <c r="Q3735" s="10" t="s">
        <v>8315</v>
      </c>
      <c r="R3735" t="s">
        <v>8316</v>
      </c>
      <c r="S3735" s="15">
        <f t="shared" si="292"/>
        <v>41953.773090277777</v>
      </c>
      <c r="T3735" s="15">
        <f t="shared" si="293"/>
        <v>42013.083333333328</v>
      </c>
      <c r="U3735">
        <f t="shared" si="294"/>
        <v>2014</v>
      </c>
    </row>
    <row r="3736" spans="1:21" ht="32" x14ac:dyDescent="0.2">
      <c r="A3736">
        <v>2894</v>
      </c>
      <c r="B3736" s="3" t="s">
        <v>2894</v>
      </c>
      <c r="C3736" s="3" t="s">
        <v>7004</v>
      </c>
      <c r="D3736" s="6">
        <v>50000</v>
      </c>
      <c r="E3736" s="8">
        <v>0</v>
      </c>
      <c r="F3736" t="s">
        <v>8220</v>
      </c>
      <c r="G3736" t="s">
        <v>8223</v>
      </c>
      <c r="H3736" t="s">
        <v>8245</v>
      </c>
      <c r="I3736">
        <v>1428100815</v>
      </c>
      <c r="J3736">
        <v>1422920415</v>
      </c>
      <c r="K3736" t="b">
        <v>0</v>
      </c>
      <c r="L3736">
        <v>0</v>
      </c>
      <c r="M3736" t="b">
        <v>0</v>
      </c>
      <c r="N3736" t="s">
        <v>8269</v>
      </c>
      <c r="O3736">
        <f t="shared" si="290"/>
        <v>0</v>
      </c>
      <c r="P3736">
        <f t="shared" si="291"/>
        <v>0</v>
      </c>
      <c r="Q3736" s="10" t="s">
        <v>8315</v>
      </c>
      <c r="R3736" t="s">
        <v>8316</v>
      </c>
      <c r="S3736" s="15">
        <f t="shared" si="292"/>
        <v>42037.986284722225</v>
      </c>
      <c r="T3736" s="15">
        <f t="shared" si="293"/>
        <v>42097.944618055553</v>
      </c>
      <c r="U3736">
        <f t="shared" si="294"/>
        <v>2015</v>
      </c>
    </row>
    <row r="3737" spans="1:21" ht="48" x14ac:dyDescent="0.2">
      <c r="A3737">
        <v>2895</v>
      </c>
      <c r="B3737" s="3" t="s">
        <v>2895</v>
      </c>
      <c r="C3737" s="3" t="s">
        <v>7005</v>
      </c>
      <c r="D3737" s="6">
        <v>500</v>
      </c>
      <c r="E3737" s="8">
        <v>23</v>
      </c>
      <c r="F3737" t="s">
        <v>8220</v>
      </c>
      <c r="G3737" t="s">
        <v>8223</v>
      </c>
      <c r="H3737" t="s">
        <v>8245</v>
      </c>
      <c r="I3737">
        <v>1403470800</v>
      </c>
      <c r="J3737">
        <v>1403356792</v>
      </c>
      <c r="K3737" t="b">
        <v>0</v>
      </c>
      <c r="L3737">
        <v>4</v>
      </c>
      <c r="M3737" t="b">
        <v>0</v>
      </c>
      <c r="N3737" t="s">
        <v>8269</v>
      </c>
      <c r="O3737">
        <f t="shared" si="290"/>
        <v>5</v>
      </c>
      <c r="P3737">
        <f t="shared" si="291"/>
        <v>5.75</v>
      </c>
      <c r="Q3737" s="10" t="s">
        <v>8315</v>
      </c>
      <c r="R3737" t="s">
        <v>8316</v>
      </c>
      <c r="S3737" s="15">
        <f t="shared" si="292"/>
        <v>41811.555462962962</v>
      </c>
      <c r="T3737" s="15">
        <f t="shared" si="293"/>
        <v>41812.875</v>
      </c>
      <c r="U3737">
        <f t="shared" si="294"/>
        <v>2014</v>
      </c>
    </row>
    <row r="3738" spans="1:21" ht="48" x14ac:dyDescent="0.2">
      <c r="A3738">
        <v>2896</v>
      </c>
      <c r="B3738" s="3" t="s">
        <v>2896</v>
      </c>
      <c r="C3738" s="3" t="s">
        <v>7006</v>
      </c>
      <c r="D3738" s="6">
        <v>3000</v>
      </c>
      <c r="E3738" s="8">
        <v>625</v>
      </c>
      <c r="F3738" t="s">
        <v>8220</v>
      </c>
      <c r="G3738" t="s">
        <v>8223</v>
      </c>
      <c r="H3738" t="s">
        <v>8245</v>
      </c>
      <c r="I3738">
        <v>1481522400</v>
      </c>
      <c r="J3738">
        <v>1480283321</v>
      </c>
      <c r="K3738" t="b">
        <v>0</v>
      </c>
      <c r="L3738">
        <v>12</v>
      </c>
      <c r="M3738" t="b">
        <v>0</v>
      </c>
      <c r="N3738" t="s">
        <v>8269</v>
      </c>
      <c r="O3738">
        <f t="shared" si="290"/>
        <v>21</v>
      </c>
      <c r="P3738">
        <f t="shared" si="291"/>
        <v>52.08</v>
      </c>
      <c r="Q3738" s="10" t="s">
        <v>8315</v>
      </c>
      <c r="R3738" t="s">
        <v>8316</v>
      </c>
      <c r="S3738" s="15">
        <f t="shared" si="292"/>
        <v>42701.908807870372</v>
      </c>
      <c r="T3738" s="15">
        <f t="shared" si="293"/>
        <v>42716.25</v>
      </c>
      <c r="U3738">
        <f t="shared" si="294"/>
        <v>2016</v>
      </c>
    </row>
    <row r="3739" spans="1:21" ht="48" x14ac:dyDescent="0.2">
      <c r="A3739">
        <v>2897</v>
      </c>
      <c r="B3739" s="3" t="s">
        <v>2897</v>
      </c>
      <c r="C3739" s="3" t="s">
        <v>7007</v>
      </c>
      <c r="D3739" s="6">
        <v>12000</v>
      </c>
      <c r="E3739" s="8">
        <v>550</v>
      </c>
      <c r="F3739" t="s">
        <v>8220</v>
      </c>
      <c r="G3739" t="s">
        <v>8223</v>
      </c>
      <c r="H3739" t="s">
        <v>8245</v>
      </c>
      <c r="I3739">
        <v>1444577345</v>
      </c>
      <c r="J3739">
        <v>1441985458</v>
      </c>
      <c r="K3739" t="b">
        <v>0</v>
      </c>
      <c r="L3739">
        <v>3</v>
      </c>
      <c r="M3739" t="b">
        <v>0</v>
      </c>
      <c r="N3739" t="s">
        <v>8269</v>
      </c>
      <c r="O3739">
        <f t="shared" si="290"/>
        <v>5</v>
      </c>
      <c r="P3739">
        <f t="shared" si="291"/>
        <v>183.33</v>
      </c>
      <c r="Q3739" s="10" t="s">
        <v>8315</v>
      </c>
      <c r="R3739" t="s">
        <v>8316</v>
      </c>
      <c r="S3739" s="15">
        <f t="shared" si="292"/>
        <v>42258.646504629629</v>
      </c>
      <c r="T3739" s="15">
        <f t="shared" si="293"/>
        <v>42288.645196759258</v>
      </c>
      <c r="U3739">
        <f t="shared" si="294"/>
        <v>2015</v>
      </c>
    </row>
    <row r="3740" spans="1:21" ht="48" x14ac:dyDescent="0.2">
      <c r="A3740">
        <v>2898</v>
      </c>
      <c r="B3740" s="3" t="s">
        <v>2898</v>
      </c>
      <c r="C3740" s="3" t="s">
        <v>7008</v>
      </c>
      <c r="D3740" s="6">
        <v>7500</v>
      </c>
      <c r="E3740" s="8">
        <v>316</v>
      </c>
      <c r="F3740" t="s">
        <v>8220</v>
      </c>
      <c r="G3740" t="s">
        <v>8223</v>
      </c>
      <c r="H3740" t="s">
        <v>8245</v>
      </c>
      <c r="I3740">
        <v>1446307053</v>
      </c>
      <c r="J3740">
        <v>1443715053</v>
      </c>
      <c r="K3740" t="b">
        <v>0</v>
      </c>
      <c r="L3740">
        <v>12</v>
      </c>
      <c r="M3740" t="b">
        <v>0</v>
      </c>
      <c r="N3740" t="s">
        <v>8269</v>
      </c>
      <c r="O3740">
        <f t="shared" si="290"/>
        <v>4</v>
      </c>
      <c r="P3740">
        <f t="shared" si="291"/>
        <v>26.33</v>
      </c>
      <c r="Q3740" s="10" t="s">
        <v>8315</v>
      </c>
      <c r="R3740" t="s">
        <v>8316</v>
      </c>
      <c r="S3740" s="15">
        <f t="shared" si="292"/>
        <v>42278.664965277778</v>
      </c>
      <c r="T3740" s="15">
        <f t="shared" si="293"/>
        <v>42308.664965277778</v>
      </c>
      <c r="U3740">
        <f t="shared" si="294"/>
        <v>2015</v>
      </c>
    </row>
    <row r="3741" spans="1:21" ht="48" x14ac:dyDescent="0.2">
      <c r="A3741">
        <v>2899</v>
      </c>
      <c r="B3741" s="3" t="s">
        <v>2899</v>
      </c>
      <c r="C3741" s="3" t="s">
        <v>7009</v>
      </c>
      <c r="D3741" s="6">
        <v>10000</v>
      </c>
      <c r="E3741" s="8">
        <v>0</v>
      </c>
      <c r="F3741" t="s">
        <v>8220</v>
      </c>
      <c r="G3741" t="s">
        <v>8223</v>
      </c>
      <c r="H3741" t="s">
        <v>8245</v>
      </c>
      <c r="I3741">
        <v>1469325158</v>
      </c>
      <c r="J3741">
        <v>1464141158</v>
      </c>
      <c r="K3741" t="b">
        <v>0</v>
      </c>
      <c r="L3741">
        <v>0</v>
      </c>
      <c r="M3741" t="b">
        <v>0</v>
      </c>
      <c r="N3741" t="s">
        <v>8269</v>
      </c>
      <c r="O3741">
        <f t="shared" si="290"/>
        <v>0</v>
      </c>
      <c r="P3741">
        <f t="shared" si="291"/>
        <v>0</v>
      </c>
      <c r="Q3741" s="10" t="s">
        <v>8315</v>
      </c>
      <c r="R3741" t="s">
        <v>8316</v>
      </c>
      <c r="S3741" s="15">
        <f t="shared" si="292"/>
        <v>42515.078217592592</v>
      </c>
      <c r="T3741" s="15">
        <f t="shared" si="293"/>
        <v>42575.078217592592</v>
      </c>
      <c r="U3741">
        <f t="shared" si="294"/>
        <v>2016</v>
      </c>
    </row>
    <row r="3742" spans="1:21" ht="48" x14ac:dyDescent="0.2">
      <c r="A3742">
        <v>2900</v>
      </c>
      <c r="B3742" s="3" t="s">
        <v>2900</v>
      </c>
      <c r="C3742" s="3" t="s">
        <v>7010</v>
      </c>
      <c r="D3742" s="6">
        <v>5500</v>
      </c>
      <c r="E3742" s="8">
        <v>3405</v>
      </c>
      <c r="F3742" t="s">
        <v>8220</v>
      </c>
      <c r="G3742" t="s">
        <v>8223</v>
      </c>
      <c r="H3742" t="s">
        <v>8245</v>
      </c>
      <c r="I3742">
        <v>1407562632</v>
      </c>
      <c r="J3742">
        <v>1404970632</v>
      </c>
      <c r="K3742" t="b">
        <v>0</v>
      </c>
      <c r="L3742">
        <v>7</v>
      </c>
      <c r="M3742" t="b">
        <v>0</v>
      </c>
      <c r="N3742" t="s">
        <v>8269</v>
      </c>
      <c r="O3742">
        <f t="shared" si="290"/>
        <v>62</v>
      </c>
      <c r="P3742">
        <f t="shared" si="291"/>
        <v>486.43</v>
      </c>
      <c r="Q3742" s="10" t="s">
        <v>8315</v>
      </c>
      <c r="R3742" t="s">
        <v>8316</v>
      </c>
      <c r="S3742" s="15">
        <f t="shared" si="292"/>
        <v>41830.234166666669</v>
      </c>
      <c r="T3742" s="15">
        <f t="shared" si="293"/>
        <v>41860.234166666669</v>
      </c>
      <c r="U3742">
        <f t="shared" si="294"/>
        <v>2014</v>
      </c>
    </row>
    <row r="3743" spans="1:21" ht="48" x14ac:dyDescent="0.2">
      <c r="A3743">
        <v>2901</v>
      </c>
      <c r="B3743" s="3" t="s">
        <v>2901</v>
      </c>
      <c r="C3743" s="3" t="s">
        <v>7011</v>
      </c>
      <c r="D3743" s="6">
        <v>750</v>
      </c>
      <c r="E3743" s="8">
        <v>6</v>
      </c>
      <c r="F3743" t="s">
        <v>8220</v>
      </c>
      <c r="G3743" t="s">
        <v>8223</v>
      </c>
      <c r="H3743" t="s">
        <v>8245</v>
      </c>
      <c r="I3743">
        <v>1423345339</v>
      </c>
      <c r="J3743">
        <v>1418161339</v>
      </c>
      <c r="K3743" t="b">
        <v>0</v>
      </c>
      <c r="L3743">
        <v>2</v>
      </c>
      <c r="M3743" t="b">
        <v>0</v>
      </c>
      <c r="N3743" t="s">
        <v>8269</v>
      </c>
      <c r="O3743">
        <f t="shared" si="290"/>
        <v>1</v>
      </c>
      <c r="P3743">
        <f t="shared" si="291"/>
        <v>3</v>
      </c>
      <c r="Q3743" s="10" t="s">
        <v>8315</v>
      </c>
      <c r="R3743" t="s">
        <v>8316</v>
      </c>
      <c r="S3743" s="15">
        <f t="shared" si="292"/>
        <v>41982.904386574075</v>
      </c>
      <c r="T3743" s="15">
        <f t="shared" si="293"/>
        <v>42042.904386574075</v>
      </c>
      <c r="U3743">
        <f t="shared" si="294"/>
        <v>2014</v>
      </c>
    </row>
    <row r="3744" spans="1:21" ht="32" x14ac:dyDescent="0.2">
      <c r="A3744">
        <v>2902</v>
      </c>
      <c r="B3744" s="3" t="s">
        <v>2902</v>
      </c>
      <c r="C3744" s="3" t="s">
        <v>7012</v>
      </c>
      <c r="D3744" s="6">
        <v>150000</v>
      </c>
      <c r="E3744" s="8">
        <v>25</v>
      </c>
      <c r="F3744" t="s">
        <v>8220</v>
      </c>
      <c r="G3744" t="s">
        <v>8223</v>
      </c>
      <c r="H3744" t="s">
        <v>8245</v>
      </c>
      <c r="I3744">
        <v>1440412396</v>
      </c>
      <c r="J3744">
        <v>1437820396</v>
      </c>
      <c r="K3744" t="b">
        <v>0</v>
      </c>
      <c r="L3744">
        <v>1</v>
      </c>
      <c r="M3744" t="b">
        <v>0</v>
      </c>
      <c r="N3744" t="s">
        <v>8269</v>
      </c>
      <c r="O3744">
        <f t="shared" si="290"/>
        <v>0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42210.439768518518</v>
      </c>
      <c r="T3744" s="15">
        <f t="shared" si="293"/>
        <v>42240.439768518518</v>
      </c>
      <c r="U3744">
        <f t="shared" si="294"/>
        <v>2015</v>
      </c>
    </row>
    <row r="3745" spans="1:21" ht="48" x14ac:dyDescent="0.2">
      <c r="A3745">
        <v>2903</v>
      </c>
      <c r="B3745" s="3" t="s">
        <v>2903</v>
      </c>
      <c r="C3745" s="3" t="s">
        <v>7013</v>
      </c>
      <c r="D3745" s="6">
        <v>5000</v>
      </c>
      <c r="E3745" s="8">
        <v>39</v>
      </c>
      <c r="F3745" t="s">
        <v>8220</v>
      </c>
      <c r="G3745" t="s">
        <v>8223</v>
      </c>
      <c r="H3745" t="s">
        <v>8245</v>
      </c>
      <c r="I3745">
        <v>1441771218</v>
      </c>
      <c r="J3745">
        <v>1436587218</v>
      </c>
      <c r="K3745" t="b">
        <v>0</v>
      </c>
      <c r="L3745">
        <v>4</v>
      </c>
      <c r="M3745" t="b">
        <v>0</v>
      </c>
      <c r="N3745" t="s">
        <v>8269</v>
      </c>
      <c r="O3745">
        <f t="shared" si="290"/>
        <v>1</v>
      </c>
      <c r="P3745">
        <f t="shared" si="291"/>
        <v>9.75</v>
      </c>
      <c r="Q3745" s="10" t="s">
        <v>8315</v>
      </c>
      <c r="R3745" t="s">
        <v>8316</v>
      </c>
      <c r="S3745" s="15">
        <f t="shared" si="292"/>
        <v>42196.166874999995</v>
      </c>
      <c r="T3745" s="15">
        <f t="shared" si="293"/>
        <v>42256.166874999995</v>
      </c>
      <c r="U3745">
        <f t="shared" si="294"/>
        <v>2015</v>
      </c>
    </row>
    <row r="3746" spans="1:21" ht="48" x14ac:dyDescent="0.2">
      <c r="A3746">
        <v>2904</v>
      </c>
      <c r="B3746" s="3" t="s">
        <v>2904</v>
      </c>
      <c r="C3746" s="3" t="s">
        <v>7014</v>
      </c>
      <c r="D3746" s="6">
        <v>1500</v>
      </c>
      <c r="E3746" s="8">
        <v>75</v>
      </c>
      <c r="F3746" t="s">
        <v>8220</v>
      </c>
      <c r="G3746" t="s">
        <v>8224</v>
      </c>
      <c r="H3746" t="s">
        <v>8246</v>
      </c>
      <c r="I3746">
        <v>1415534400</v>
      </c>
      <c r="J3746">
        <v>1414538031</v>
      </c>
      <c r="K3746" t="b">
        <v>0</v>
      </c>
      <c r="L3746">
        <v>4</v>
      </c>
      <c r="M3746" t="b">
        <v>0</v>
      </c>
      <c r="N3746" t="s">
        <v>8269</v>
      </c>
      <c r="O3746">
        <f t="shared" si="290"/>
        <v>5</v>
      </c>
      <c r="P3746">
        <f t="shared" si="291"/>
        <v>18.75</v>
      </c>
      <c r="Q3746" s="10" t="s">
        <v>8315</v>
      </c>
      <c r="R3746" t="s">
        <v>8316</v>
      </c>
      <c r="S3746" s="15">
        <f t="shared" si="292"/>
        <v>41940.967951388891</v>
      </c>
      <c r="T3746" s="15">
        <f t="shared" si="293"/>
        <v>41952.5</v>
      </c>
      <c r="U3746">
        <f t="shared" si="294"/>
        <v>2014</v>
      </c>
    </row>
    <row r="3747" spans="1:21" ht="48" x14ac:dyDescent="0.2">
      <c r="A3747">
        <v>2905</v>
      </c>
      <c r="B3747" s="3" t="s">
        <v>2905</v>
      </c>
      <c r="C3747" s="3" t="s">
        <v>7015</v>
      </c>
      <c r="D3747" s="6">
        <v>3500</v>
      </c>
      <c r="E3747" s="8">
        <v>622</v>
      </c>
      <c r="F3747" t="s">
        <v>8220</v>
      </c>
      <c r="G3747" t="s">
        <v>8223</v>
      </c>
      <c r="H3747" t="s">
        <v>8245</v>
      </c>
      <c r="I3747">
        <v>1473211313</v>
      </c>
      <c r="J3747">
        <v>1472001713</v>
      </c>
      <c r="K3747" t="b">
        <v>0</v>
      </c>
      <c r="L3747">
        <v>17</v>
      </c>
      <c r="M3747" t="b">
        <v>0</v>
      </c>
      <c r="N3747" t="s">
        <v>8269</v>
      </c>
      <c r="O3747">
        <f t="shared" si="290"/>
        <v>18</v>
      </c>
      <c r="P3747">
        <f t="shared" si="291"/>
        <v>36.590000000000003</v>
      </c>
      <c r="Q3747" s="10" t="s">
        <v>8315</v>
      </c>
      <c r="R3747" t="s">
        <v>8316</v>
      </c>
      <c r="S3747" s="15">
        <f t="shared" si="292"/>
        <v>42606.056863425925</v>
      </c>
      <c r="T3747" s="15">
        <f t="shared" si="293"/>
        <v>42620.056863425925</v>
      </c>
      <c r="U3747">
        <f t="shared" si="294"/>
        <v>2016</v>
      </c>
    </row>
    <row r="3748" spans="1:21" ht="48" x14ac:dyDescent="0.2">
      <c r="A3748">
        <v>2906</v>
      </c>
      <c r="B3748" s="3" t="s">
        <v>2906</v>
      </c>
      <c r="C3748" s="3" t="s">
        <v>7016</v>
      </c>
      <c r="D3748" s="6">
        <v>6000</v>
      </c>
      <c r="E3748" s="8">
        <v>565</v>
      </c>
      <c r="F3748" t="s">
        <v>8220</v>
      </c>
      <c r="G3748" t="s">
        <v>8223</v>
      </c>
      <c r="H3748" t="s">
        <v>8245</v>
      </c>
      <c r="I3748">
        <v>1438390800</v>
      </c>
      <c r="J3748">
        <v>1436888066</v>
      </c>
      <c r="K3748" t="b">
        <v>0</v>
      </c>
      <c r="L3748">
        <v>7</v>
      </c>
      <c r="M3748" t="b">
        <v>0</v>
      </c>
      <c r="N3748" t="s">
        <v>8269</v>
      </c>
      <c r="O3748">
        <f t="shared" si="290"/>
        <v>9</v>
      </c>
      <c r="P3748">
        <f t="shared" si="291"/>
        <v>80.709999999999994</v>
      </c>
      <c r="Q3748" s="10" t="s">
        <v>8315</v>
      </c>
      <c r="R3748" t="s">
        <v>8316</v>
      </c>
      <c r="S3748" s="15">
        <f t="shared" si="292"/>
        <v>42199.648912037039</v>
      </c>
      <c r="T3748" s="15">
        <f t="shared" si="293"/>
        <v>42217.041666666672</v>
      </c>
      <c r="U3748">
        <f t="shared" si="294"/>
        <v>2015</v>
      </c>
    </row>
    <row r="3749" spans="1:21" ht="48" x14ac:dyDescent="0.2">
      <c r="A3749">
        <v>2907</v>
      </c>
      <c r="B3749" s="3" t="s">
        <v>2907</v>
      </c>
      <c r="C3749" s="3" t="s">
        <v>7017</v>
      </c>
      <c r="D3749" s="6">
        <v>2500</v>
      </c>
      <c r="E3749" s="8">
        <v>2</v>
      </c>
      <c r="F3749" t="s">
        <v>8220</v>
      </c>
      <c r="G3749" t="s">
        <v>8223</v>
      </c>
      <c r="H3749" t="s">
        <v>8245</v>
      </c>
      <c r="I3749">
        <v>1463259837</v>
      </c>
      <c r="J3749">
        <v>1458075837</v>
      </c>
      <c r="K3749" t="b">
        <v>0</v>
      </c>
      <c r="L3749">
        <v>2</v>
      </c>
      <c r="M3749" t="b">
        <v>0</v>
      </c>
      <c r="N3749" t="s">
        <v>8269</v>
      </c>
      <c r="O3749">
        <f t="shared" si="290"/>
        <v>0</v>
      </c>
      <c r="P3749">
        <f t="shared" si="291"/>
        <v>1</v>
      </c>
      <c r="Q3749" s="10" t="s">
        <v>8315</v>
      </c>
      <c r="R3749" t="s">
        <v>8316</v>
      </c>
      <c r="S3749" s="15">
        <f t="shared" si="292"/>
        <v>42444.877743055549</v>
      </c>
      <c r="T3749" s="15">
        <f t="shared" si="293"/>
        <v>42504.877743055549</v>
      </c>
      <c r="U3749">
        <f t="shared" si="294"/>
        <v>2016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64" x14ac:dyDescent="0.2">
      <c r="A3810">
        <v>2908</v>
      </c>
      <c r="B3810" s="3" t="s">
        <v>2908</v>
      </c>
      <c r="C3810" s="3" t="s">
        <v>7018</v>
      </c>
      <c r="D3810" s="6">
        <v>9600</v>
      </c>
      <c r="E3810" s="8">
        <v>264</v>
      </c>
      <c r="F3810" t="s">
        <v>8220</v>
      </c>
      <c r="G3810" t="s">
        <v>8223</v>
      </c>
      <c r="H3810" t="s">
        <v>8245</v>
      </c>
      <c r="I3810">
        <v>1465407219</v>
      </c>
      <c r="J3810">
        <v>1462815219</v>
      </c>
      <c r="K3810" t="b">
        <v>0</v>
      </c>
      <c r="L3810">
        <v>5</v>
      </c>
      <c r="M3810" t="b">
        <v>0</v>
      </c>
      <c r="N3810" t="s">
        <v>8269</v>
      </c>
      <c r="O3810">
        <f t="shared" si="295"/>
        <v>3</v>
      </c>
      <c r="P3810">
        <f t="shared" si="296"/>
        <v>52.8</v>
      </c>
      <c r="Q3810" s="10" t="s">
        <v>8315</v>
      </c>
      <c r="R3810" t="s">
        <v>8316</v>
      </c>
      <c r="S3810" s="15">
        <f t="shared" si="297"/>
        <v>42499.731701388882</v>
      </c>
      <c r="T3810" s="15">
        <f t="shared" si="298"/>
        <v>42529.731701388882</v>
      </c>
      <c r="U3810">
        <f t="shared" si="299"/>
        <v>2016</v>
      </c>
    </row>
    <row r="3811" spans="1:21" ht="48" x14ac:dyDescent="0.2">
      <c r="A3811">
        <v>2909</v>
      </c>
      <c r="B3811" s="3" t="s">
        <v>2909</v>
      </c>
      <c r="C3811" s="3" t="s">
        <v>7019</v>
      </c>
      <c r="D3811" s="6">
        <v>180000</v>
      </c>
      <c r="E3811" s="8">
        <v>20</v>
      </c>
      <c r="F3811" t="s">
        <v>8220</v>
      </c>
      <c r="G3811" t="s">
        <v>8223</v>
      </c>
      <c r="H3811" t="s">
        <v>8245</v>
      </c>
      <c r="I3811">
        <v>1416944760</v>
      </c>
      <c r="J3811">
        <v>1413527001</v>
      </c>
      <c r="K3811" t="b">
        <v>0</v>
      </c>
      <c r="L3811">
        <v>1</v>
      </c>
      <c r="M3811" t="b">
        <v>0</v>
      </c>
      <c r="N3811" t="s">
        <v>8269</v>
      </c>
      <c r="O3811">
        <f t="shared" si="295"/>
        <v>0</v>
      </c>
      <c r="P3811">
        <f t="shared" si="296"/>
        <v>20</v>
      </c>
      <c r="Q3811" s="10" t="s">
        <v>8315</v>
      </c>
      <c r="R3811" t="s">
        <v>8316</v>
      </c>
      <c r="S3811" s="15">
        <f t="shared" si="297"/>
        <v>41929.266215277778</v>
      </c>
      <c r="T3811" s="15">
        <f t="shared" si="298"/>
        <v>41968.823611111111</v>
      </c>
      <c r="U3811">
        <f t="shared" si="299"/>
        <v>2014</v>
      </c>
    </row>
    <row r="3812" spans="1:21" ht="48" x14ac:dyDescent="0.2">
      <c r="A3812">
        <v>2910</v>
      </c>
      <c r="B3812" s="3" t="s">
        <v>2910</v>
      </c>
      <c r="C3812" s="3" t="s">
        <v>7020</v>
      </c>
      <c r="D3812" s="6">
        <v>30000</v>
      </c>
      <c r="E3812" s="8">
        <v>1</v>
      </c>
      <c r="F3812" t="s">
        <v>8220</v>
      </c>
      <c r="G3812" t="s">
        <v>8224</v>
      </c>
      <c r="H3812" t="s">
        <v>8246</v>
      </c>
      <c r="I3812">
        <v>1434139887</v>
      </c>
      <c r="J3812">
        <v>1428955887</v>
      </c>
      <c r="K3812" t="b">
        <v>0</v>
      </c>
      <c r="L3812">
        <v>1</v>
      </c>
      <c r="M3812" t="b">
        <v>0</v>
      </c>
      <c r="N3812" t="s">
        <v>8269</v>
      </c>
      <c r="O3812">
        <f t="shared" si="295"/>
        <v>0</v>
      </c>
      <c r="P3812">
        <f t="shared" si="296"/>
        <v>1</v>
      </c>
      <c r="Q3812" s="10" t="s">
        <v>8315</v>
      </c>
      <c r="R3812" t="s">
        <v>8316</v>
      </c>
      <c r="S3812" s="15">
        <f t="shared" si="297"/>
        <v>42107.841284722221</v>
      </c>
      <c r="T3812" s="15">
        <f t="shared" si="298"/>
        <v>42167.841284722221</v>
      </c>
      <c r="U3812">
        <f t="shared" si="299"/>
        <v>2015</v>
      </c>
    </row>
    <row r="3813" spans="1:21" ht="48" x14ac:dyDescent="0.2">
      <c r="A3813">
        <v>2911</v>
      </c>
      <c r="B3813" s="3" t="s">
        <v>2911</v>
      </c>
      <c r="C3813" s="3" t="s">
        <v>7021</v>
      </c>
      <c r="D3813" s="6">
        <v>1800</v>
      </c>
      <c r="E3813" s="8">
        <v>657</v>
      </c>
      <c r="F3813" t="s">
        <v>8220</v>
      </c>
      <c r="G3813" t="s">
        <v>8223</v>
      </c>
      <c r="H3813" t="s">
        <v>8245</v>
      </c>
      <c r="I3813">
        <v>1435429626</v>
      </c>
      <c r="J3813">
        <v>1431973626</v>
      </c>
      <c r="K3813" t="b">
        <v>0</v>
      </c>
      <c r="L3813">
        <v>14</v>
      </c>
      <c r="M3813" t="b">
        <v>0</v>
      </c>
      <c r="N3813" t="s">
        <v>8269</v>
      </c>
      <c r="O3813">
        <f t="shared" si="295"/>
        <v>37</v>
      </c>
      <c r="P3813">
        <f t="shared" si="296"/>
        <v>46.93</v>
      </c>
      <c r="Q3813" s="10" t="s">
        <v>8315</v>
      </c>
      <c r="R3813" t="s">
        <v>8316</v>
      </c>
      <c r="S3813" s="15">
        <f t="shared" si="297"/>
        <v>42142.768819444449</v>
      </c>
      <c r="T3813" s="15">
        <f t="shared" si="298"/>
        <v>42182.768819444449</v>
      </c>
      <c r="U3813">
        <f t="shared" si="299"/>
        <v>2015</v>
      </c>
    </row>
    <row r="3814" spans="1:21" ht="48" x14ac:dyDescent="0.2">
      <c r="A3814">
        <v>2912</v>
      </c>
      <c r="B3814" s="3" t="s">
        <v>2912</v>
      </c>
      <c r="C3814" s="3" t="s">
        <v>7022</v>
      </c>
      <c r="D3814" s="6">
        <v>14440</v>
      </c>
      <c r="E3814" s="8">
        <v>2030</v>
      </c>
      <c r="F3814" t="s">
        <v>8220</v>
      </c>
      <c r="G3814" t="s">
        <v>8223</v>
      </c>
      <c r="H3814" t="s">
        <v>8245</v>
      </c>
      <c r="I3814">
        <v>1452827374</v>
      </c>
      <c r="J3814">
        <v>1450235374</v>
      </c>
      <c r="K3814" t="b">
        <v>0</v>
      </c>
      <c r="L3814">
        <v>26</v>
      </c>
      <c r="M3814" t="b">
        <v>0</v>
      </c>
      <c r="N3814" t="s">
        <v>8269</v>
      </c>
      <c r="O3814">
        <f t="shared" si="295"/>
        <v>14</v>
      </c>
      <c r="P3814">
        <f t="shared" si="296"/>
        <v>78.08</v>
      </c>
      <c r="Q3814" s="10" t="s">
        <v>8315</v>
      </c>
      <c r="R3814" t="s">
        <v>8316</v>
      </c>
      <c r="S3814" s="15">
        <f t="shared" si="297"/>
        <v>42354.131643518514</v>
      </c>
      <c r="T3814" s="15">
        <f t="shared" si="298"/>
        <v>42384.131643518514</v>
      </c>
      <c r="U3814">
        <f t="shared" si="299"/>
        <v>2015</v>
      </c>
    </row>
    <row r="3815" spans="1:21" ht="48" x14ac:dyDescent="0.2">
      <c r="A3815">
        <v>2913</v>
      </c>
      <c r="B3815" s="3" t="s">
        <v>2913</v>
      </c>
      <c r="C3815" s="3" t="s">
        <v>7023</v>
      </c>
      <c r="D3815" s="6">
        <v>10000</v>
      </c>
      <c r="E3815" s="8">
        <v>2</v>
      </c>
      <c r="F3815" t="s">
        <v>8220</v>
      </c>
      <c r="G3815" t="s">
        <v>8223</v>
      </c>
      <c r="H3815" t="s">
        <v>8245</v>
      </c>
      <c r="I3815">
        <v>1410041339</v>
      </c>
      <c r="J3815">
        <v>1404857339</v>
      </c>
      <c r="K3815" t="b">
        <v>0</v>
      </c>
      <c r="L3815">
        <v>2</v>
      </c>
      <c r="M3815" t="b">
        <v>0</v>
      </c>
      <c r="N3815" t="s">
        <v>8269</v>
      </c>
      <c r="O3815">
        <f t="shared" si="295"/>
        <v>0</v>
      </c>
      <c r="P3815">
        <f t="shared" si="296"/>
        <v>1</v>
      </c>
      <c r="Q3815" s="10" t="s">
        <v>8315</v>
      </c>
      <c r="R3815" t="s">
        <v>8316</v>
      </c>
      <c r="S3815" s="15">
        <f t="shared" si="297"/>
        <v>41828.922905092593</v>
      </c>
      <c r="T3815" s="15">
        <f t="shared" si="298"/>
        <v>41888.922905092593</v>
      </c>
      <c r="U3815">
        <f t="shared" si="299"/>
        <v>2014</v>
      </c>
    </row>
    <row r="3816" spans="1:21" ht="32" x14ac:dyDescent="0.2">
      <c r="A3816">
        <v>2914</v>
      </c>
      <c r="B3816" s="3" t="s">
        <v>2914</v>
      </c>
      <c r="C3816" s="3" t="s">
        <v>7024</v>
      </c>
      <c r="D3816" s="6">
        <v>25000</v>
      </c>
      <c r="E3816" s="8">
        <v>1</v>
      </c>
      <c r="F3816" t="s">
        <v>8220</v>
      </c>
      <c r="G3816" t="s">
        <v>8224</v>
      </c>
      <c r="H3816" t="s">
        <v>8246</v>
      </c>
      <c r="I3816">
        <v>1426365994</v>
      </c>
      <c r="J3816">
        <v>1421185594</v>
      </c>
      <c r="K3816" t="b">
        <v>0</v>
      </c>
      <c r="L3816">
        <v>1</v>
      </c>
      <c r="M3816" t="b">
        <v>0</v>
      </c>
      <c r="N3816" t="s">
        <v>8269</v>
      </c>
      <c r="O3816">
        <f t="shared" si="295"/>
        <v>0</v>
      </c>
      <c r="P3816">
        <f t="shared" si="296"/>
        <v>1</v>
      </c>
      <c r="Q3816" s="10" t="s">
        <v>8315</v>
      </c>
      <c r="R3816" t="s">
        <v>8316</v>
      </c>
      <c r="S3816" s="15">
        <f t="shared" si="297"/>
        <v>42017.907337962963</v>
      </c>
      <c r="T3816" s="15">
        <f t="shared" si="298"/>
        <v>42077.865671296298</v>
      </c>
      <c r="U3816">
        <f t="shared" si="299"/>
        <v>2015</v>
      </c>
    </row>
    <row r="3817" spans="1:21" ht="48" x14ac:dyDescent="0.2">
      <c r="A3817">
        <v>2915</v>
      </c>
      <c r="B3817" s="3" t="s">
        <v>2915</v>
      </c>
      <c r="C3817" s="3" t="s">
        <v>7025</v>
      </c>
      <c r="D3817" s="6">
        <v>1000</v>
      </c>
      <c r="E3817" s="8">
        <v>611</v>
      </c>
      <c r="F3817" t="s">
        <v>8220</v>
      </c>
      <c r="G3817" t="s">
        <v>8224</v>
      </c>
      <c r="H3817" t="s">
        <v>8246</v>
      </c>
      <c r="I3817">
        <v>1458117190</v>
      </c>
      <c r="J3817">
        <v>1455528790</v>
      </c>
      <c r="K3817" t="b">
        <v>0</v>
      </c>
      <c r="L3817">
        <v>3</v>
      </c>
      <c r="M3817" t="b">
        <v>0</v>
      </c>
      <c r="N3817" t="s">
        <v>8269</v>
      </c>
      <c r="O3817">
        <f t="shared" si="295"/>
        <v>61</v>
      </c>
      <c r="P3817">
        <f t="shared" si="296"/>
        <v>203.67</v>
      </c>
      <c r="Q3817" s="10" t="s">
        <v>8315</v>
      </c>
      <c r="R3817" t="s">
        <v>8316</v>
      </c>
      <c r="S3817" s="15">
        <f t="shared" si="297"/>
        <v>42415.398032407407</v>
      </c>
      <c r="T3817" s="15">
        <f t="shared" si="298"/>
        <v>42445.356365740736</v>
      </c>
      <c r="U3817">
        <f t="shared" si="299"/>
        <v>2016</v>
      </c>
    </row>
    <row r="3818" spans="1:21" ht="32" x14ac:dyDescent="0.2">
      <c r="A3818">
        <v>2916</v>
      </c>
      <c r="B3818" s="3" t="s">
        <v>2916</v>
      </c>
      <c r="C3818" s="3" t="s">
        <v>7026</v>
      </c>
      <c r="D3818" s="6">
        <v>1850</v>
      </c>
      <c r="E3818" s="8">
        <v>145</v>
      </c>
      <c r="F3818" t="s">
        <v>8220</v>
      </c>
      <c r="G3818" t="s">
        <v>8224</v>
      </c>
      <c r="H3818" t="s">
        <v>8246</v>
      </c>
      <c r="I3818">
        <v>1400498789</v>
      </c>
      <c r="J3818">
        <v>1398511589</v>
      </c>
      <c r="K3818" t="b">
        <v>0</v>
      </c>
      <c r="L3818">
        <v>7</v>
      </c>
      <c r="M3818" t="b">
        <v>0</v>
      </c>
      <c r="N3818" t="s">
        <v>8269</v>
      </c>
      <c r="O3818">
        <f t="shared" si="295"/>
        <v>8</v>
      </c>
      <c r="P3818">
        <f t="shared" si="296"/>
        <v>20.71</v>
      </c>
      <c r="Q3818" s="10" t="s">
        <v>8315</v>
      </c>
      <c r="R3818" t="s">
        <v>8316</v>
      </c>
      <c r="S3818" s="15">
        <f t="shared" si="297"/>
        <v>41755.476724537039</v>
      </c>
      <c r="T3818" s="15">
        <f t="shared" si="298"/>
        <v>41778.476724537039</v>
      </c>
      <c r="U3818">
        <f t="shared" si="299"/>
        <v>2014</v>
      </c>
    </row>
    <row r="3819" spans="1:21" ht="48" x14ac:dyDescent="0.2">
      <c r="A3819">
        <v>2917</v>
      </c>
      <c r="B3819" s="3" t="s">
        <v>2917</v>
      </c>
      <c r="C3819" s="3" t="s">
        <v>7027</v>
      </c>
      <c r="D3819" s="6">
        <v>2000</v>
      </c>
      <c r="E3819" s="8">
        <v>437</v>
      </c>
      <c r="F3819" t="s">
        <v>8220</v>
      </c>
      <c r="G3819" t="s">
        <v>8223</v>
      </c>
      <c r="H3819" t="s">
        <v>8245</v>
      </c>
      <c r="I3819">
        <v>1442381847</v>
      </c>
      <c r="J3819">
        <v>1440826647</v>
      </c>
      <c r="K3819" t="b">
        <v>0</v>
      </c>
      <c r="L3819">
        <v>9</v>
      </c>
      <c r="M3819" t="b">
        <v>0</v>
      </c>
      <c r="N3819" t="s">
        <v>8269</v>
      </c>
      <c r="O3819">
        <f t="shared" si="295"/>
        <v>22</v>
      </c>
      <c r="P3819">
        <f t="shared" si="296"/>
        <v>48.56</v>
      </c>
      <c r="Q3819" s="10" t="s">
        <v>8315</v>
      </c>
      <c r="R3819" t="s">
        <v>8316</v>
      </c>
      <c r="S3819" s="15">
        <f t="shared" si="297"/>
        <v>42245.234340277777</v>
      </c>
      <c r="T3819" s="15">
        <f t="shared" si="298"/>
        <v>42263.234340277777</v>
      </c>
      <c r="U3819">
        <f t="shared" si="299"/>
        <v>2015</v>
      </c>
    </row>
    <row r="3820" spans="1:21" ht="48" x14ac:dyDescent="0.2">
      <c r="A3820">
        <v>2918</v>
      </c>
      <c r="B3820" s="3" t="s">
        <v>2918</v>
      </c>
      <c r="C3820" s="3" t="s">
        <v>7028</v>
      </c>
      <c r="D3820" s="6">
        <v>5000</v>
      </c>
      <c r="E3820" s="8">
        <v>1362</v>
      </c>
      <c r="F3820" t="s">
        <v>8220</v>
      </c>
      <c r="G3820" t="s">
        <v>8223</v>
      </c>
      <c r="H3820" t="s">
        <v>8245</v>
      </c>
      <c r="I3820">
        <v>1446131207</v>
      </c>
      <c r="J3820">
        <v>1443712007</v>
      </c>
      <c r="K3820" t="b">
        <v>0</v>
      </c>
      <c r="L3820">
        <v>20</v>
      </c>
      <c r="M3820" t="b">
        <v>0</v>
      </c>
      <c r="N3820" t="s">
        <v>8269</v>
      </c>
      <c r="O3820">
        <f t="shared" si="295"/>
        <v>27</v>
      </c>
      <c r="P3820">
        <f t="shared" si="296"/>
        <v>68.099999999999994</v>
      </c>
      <c r="Q3820" s="10" t="s">
        <v>8315</v>
      </c>
      <c r="R3820" t="s">
        <v>8316</v>
      </c>
      <c r="S3820" s="15">
        <f t="shared" si="297"/>
        <v>42278.629710648151</v>
      </c>
      <c r="T3820" s="15">
        <f t="shared" si="298"/>
        <v>42306.629710648151</v>
      </c>
      <c r="U3820">
        <f t="shared" si="299"/>
        <v>2015</v>
      </c>
    </row>
    <row r="3821" spans="1:21" ht="48" x14ac:dyDescent="0.2">
      <c r="A3821">
        <v>2919</v>
      </c>
      <c r="B3821" s="3" t="s">
        <v>2919</v>
      </c>
      <c r="C3821" s="3" t="s">
        <v>7029</v>
      </c>
      <c r="D3821" s="6">
        <v>600</v>
      </c>
      <c r="E3821" s="8">
        <v>51</v>
      </c>
      <c r="F3821" t="s">
        <v>8220</v>
      </c>
      <c r="G3821" t="s">
        <v>8223</v>
      </c>
      <c r="H3821" t="s">
        <v>8245</v>
      </c>
      <c r="I3821">
        <v>1407250329</v>
      </c>
      <c r="J3821">
        <v>1404658329</v>
      </c>
      <c r="K3821" t="b">
        <v>0</v>
      </c>
      <c r="L3821">
        <v>6</v>
      </c>
      <c r="M3821" t="b">
        <v>0</v>
      </c>
      <c r="N3821" t="s">
        <v>8269</v>
      </c>
      <c r="O3821">
        <f t="shared" si="295"/>
        <v>9</v>
      </c>
      <c r="P3821">
        <f t="shared" si="296"/>
        <v>8.5</v>
      </c>
      <c r="Q3821" s="10" t="s">
        <v>8315</v>
      </c>
      <c r="R3821" t="s">
        <v>8316</v>
      </c>
      <c r="S3821" s="15">
        <f t="shared" si="297"/>
        <v>41826.61954861111</v>
      </c>
      <c r="T3821" s="15">
        <f t="shared" si="298"/>
        <v>41856.61954861111</v>
      </c>
      <c r="U3821">
        <f t="shared" si="299"/>
        <v>2014</v>
      </c>
    </row>
    <row r="3822" spans="1:21" ht="48" x14ac:dyDescent="0.2">
      <c r="A3822">
        <v>2920</v>
      </c>
      <c r="B3822" s="3" t="s">
        <v>2920</v>
      </c>
      <c r="C3822" s="3" t="s">
        <v>7030</v>
      </c>
      <c r="D3822" s="6">
        <v>2500</v>
      </c>
      <c r="E3822" s="8">
        <v>671</v>
      </c>
      <c r="F3822" t="s">
        <v>8220</v>
      </c>
      <c r="G3822" t="s">
        <v>8228</v>
      </c>
      <c r="H3822" t="s">
        <v>8250</v>
      </c>
      <c r="I3822">
        <v>1427306470</v>
      </c>
      <c r="J3822">
        <v>1424718070</v>
      </c>
      <c r="K3822" t="b">
        <v>0</v>
      </c>
      <c r="L3822">
        <v>13</v>
      </c>
      <c r="M3822" t="b">
        <v>0</v>
      </c>
      <c r="N3822" t="s">
        <v>8269</v>
      </c>
      <c r="O3822">
        <f t="shared" si="295"/>
        <v>27</v>
      </c>
      <c r="P3822">
        <f t="shared" si="296"/>
        <v>51.62</v>
      </c>
      <c r="Q3822" s="10" t="s">
        <v>8315</v>
      </c>
      <c r="R3822" t="s">
        <v>8316</v>
      </c>
      <c r="S3822" s="15">
        <f t="shared" si="297"/>
        <v>42058.792476851857</v>
      </c>
      <c r="T3822" s="15">
        <f t="shared" si="298"/>
        <v>42088.750810185185</v>
      </c>
      <c r="U3822">
        <f t="shared" si="299"/>
        <v>2015</v>
      </c>
    </row>
    <row r="3823" spans="1:21" ht="32" x14ac:dyDescent="0.2">
      <c r="A3823">
        <v>3728</v>
      </c>
      <c r="B3823" s="3" t="s">
        <v>3725</v>
      </c>
      <c r="C3823" s="3" t="s">
        <v>7838</v>
      </c>
      <c r="D3823" s="6">
        <v>20000</v>
      </c>
      <c r="E3823" s="8">
        <v>1862</v>
      </c>
      <c r="F3823" t="s">
        <v>8220</v>
      </c>
      <c r="G3823" t="s">
        <v>8223</v>
      </c>
      <c r="H3823" t="s">
        <v>8245</v>
      </c>
      <c r="I3823">
        <v>1439957176</v>
      </c>
      <c r="J3823">
        <v>1437365176</v>
      </c>
      <c r="K3823" t="b">
        <v>0</v>
      </c>
      <c r="L3823">
        <v>31</v>
      </c>
      <c r="M3823" t="b">
        <v>0</v>
      </c>
      <c r="N3823" t="s">
        <v>8269</v>
      </c>
      <c r="O3823">
        <f t="shared" si="295"/>
        <v>9</v>
      </c>
      <c r="P3823">
        <f t="shared" si="296"/>
        <v>60.06</v>
      </c>
      <c r="Q3823" s="10" t="s">
        <v>8315</v>
      </c>
      <c r="R3823" t="s">
        <v>8316</v>
      </c>
      <c r="S3823" s="15">
        <f t="shared" si="297"/>
        <v>42205.171018518522</v>
      </c>
      <c r="T3823" s="15">
        <f t="shared" si="298"/>
        <v>42235.171018518522</v>
      </c>
      <c r="U3823">
        <f t="shared" si="299"/>
        <v>2015</v>
      </c>
    </row>
    <row r="3824" spans="1:21" ht="48" x14ac:dyDescent="0.2">
      <c r="A3824">
        <v>3729</v>
      </c>
      <c r="B3824" s="3" t="s">
        <v>3726</v>
      </c>
      <c r="C3824" s="3" t="s">
        <v>7839</v>
      </c>
      <c r="D3824" s="6">
        <v>5000</v>
      </c>
      <c r="E3824" s="8">
        <v>362</v>
      </c>
      <c r="F3824" t="s">
        <v>8220</v>
      </c>
      <c r="G3824" t="s">
        <v>8223</v>
      </c>
      <c r="H3824" t="s">
        <v>8245</v>
      </c>
      <c r="I3824">
        <v>1427082912</v>
      </c>
      <c r="J3824">
        <v>1423198512</v>
      </c>
      <c r="K3824" t="b">
        <v>0</v>
      </c>
      <c r="L3824">
        <v>5</v>
      </c>
      <c r="M3824" t="b">
        <v>0</v>
      </c>
      <c r="N3824" t="s">
        <v>8269</v>
      </c>
      <c r="O3824">
        <f t="shared" si="295"/>
        <v>7</v>
      </c>
      <c r="P3824">
        <f t="shared" si="296"/>
        <v>72.400000000000006</v>
      </c>
      <c r="Q3824" s="10" t="s">
        <v>8315</v>
      </c>
      <c r="R3824" t="s">
        <v>8316</v>
      </c>
      <c r="S3824" s="15">
        <f t="shared" si="297"/>
        <v>42041.205000000002</v>
      </c>
      <c r="T3824" s="15">
        <f t="shared" si="298"/>
        <v>42086.16333333333</v>
      </c>
      <c r="U3824">
        <f t="shared" si="299"/>
        <v>2015</v>
      </c>
    </row>
    <row r="3825" spans="1:21" ht="48" x14ac:dyDescent="0.2">
      <c r="A3825">
        <v>3730</v>
      </c>
      <c r="B3825" s="3" t="s">
        <v>3727</v>
      </c>
      <c r="C3825" s="3" t="s">
        <v>7840</v>
      </c>
      <c r="D3825" s="6">
        <v>1000</v>
      </c>
      <c r="E3825" s="8">
        <v>100</v>
      </c>
      <c r="F3825" t="s">
        <v>8220</v>
      </c>
      <c r="G3825" t="s">
        <v>8223</v>
      </c>
      <c r="H3825" t="s">
        <v>8245</v>
      </c>
      <c r="I3825">
        <v>1439828159</v>
      </c>
      <c r="J3825">
        <v>1437236159</v>
      </c>
      <c r="K3825" t="b">
        <v>0</v>
      </c>
      <c r="L3825">
        <v>1</v>
      </c>
      <c r="M3825" t="b">
        <v>0</v>
      </c>
      <c r="N3825" t="s">
        <v>8269</v>
      </c>
      <c r="O3825">
        <f t="shared" si="295"/>
        <v>10</v>
      </c>
      <c r="P3825">
        <f t="shared" si="296"/>
        <v>100</v>
      </c>
      <c r="Q3825" s="10" t="s">
        <v>8315</v>
      </c>
      <c r="R3825" t="s">
        <v>8316</v>
      </c>
      <c r="S3825" s="15">
        <f t="shared" si="297"/>
        <v>42203.677766203706</v>
      </c>
      <c r="T3825" s="15">
        <f t="shared" si="298"/>
        <v>42233.677766203706</v>
      </c>
      <c r="U3825">
        <f t="shared" si="299"/>
        <v>2015</v>
      </c>
    </row>
    <row r="3826" spans="1:21" ht="48" x14ac:dyDescent="0.2">
      <c r="A3826">
        <v>3731</v>
      </c>
      <c r="B3826" s="3" t="s">
        <v>3728</v>
      </c>
      <c r="C3826" s="3" t="s">
        <v>7841</v>
      </c>
      <c r="D3826" s="6">
        <v>5500</v>
      </c>
      <c r="E3826" s="8">
        <v>620</v>
      </c>
      <c r="F3826" t="s">
        <v>8220</v>
      </c>
      <c r="G3826" t="s">
        <v>8223</v>
      </c>
      <c r="H3826" t="s">
        <v>8245</v>
      </c>
      <c r="I3826">
        <v>1420860180</v>
      </c>
      <c r="J3826">
        <v>1418234646</v>
      </c>
      <c r="K3826" t="b">
        <v>0</v>
      </c>
      <c r="L3826">
        <v>12</v>
      </c>
      <c r="M3826" t="b">
        <v>0</v>
      </c>
      <c r="N3826" t="s">
        <v>8269</v>
      </c>
      <c r="O3826">
        <f t="shared" si="295"/>
        <v>11</v>
      </c>
      <c r="P3826">
        <f t="shared" si="296"/>
        <v>51.67</v>
      </c>
      <c r="Q3826" s="10" t="s">
        <v>8315</v>
      </c>
      <c r="R3826" t="s">
        <v>8316</v>
      </c>
      <c r="S3826" s="15">
        <f t="shared" si="297"/>
        <v>41983.752847222218</v>
      </c>
      <c r="T3826" s="15">
        <f t="shared" si="298"/>
        <v>42014.140972222223</v>
      </c>
      <c r="U3826">
        <f t="shared" si="299"/>
        <v>2014</v>
      </c>
    </row>
    <row r="3827" spans="1:21" ht="32" x14ac:dyDescent="0.2">
      <c r="A3827">
        <v>3732</v>
      </c>
      <c r="B3827" s="3" t="s">
        <v>3729</v>
      </c>
      <c r="C3827" s="3" t="s">
        <v>7842</v>
      </c>
      <c r="D3827" s="6">
        <v>850</v>
      </c>
      <c r="E3827" s="8">
        <v>131</v>
      </c>
      <c r="F3827" t="s">
        <v>8220</v>
      </c>
      <c r="G3827" t="s">
        <v>8232</v>
      </c>
      <c r="H3827" t="s">
        <v>8248</v>
      </c>
      <c r="I3827">
        <v>1422100800</v>
      </c>
      <c r="J3827">
        <v>1416932133</v>
      </c>
      <c r="K3827" t="b">
        <v>0</v>
      </c>
      <c r="L3827">
        <v>4</v>
      </c>
      <c r="M3827" t="b">
        <v>0</v>
      </c>
      <c r="N3827" t="s">
        <v>8269</v>
      </c>
      <c r="O3827">
        <f t="shared" si="295"/>
        <v>15</v>
      </c>
      <c r="P3827">
        <f t="shared" si="296"/>
        <v>32.75</v>
      </c>
      <c r="Q3827" s="10" t="s">
        <v>8315</v>
      </c>
      <c r="R3827" t="s">
        <v>8316</v>
      </c>
      <c r="S3827" s="15">
        <f t="shared" si="297"/>
        <v>41968.677465277782</v>
      </c>
      <c r="T3827" s="15">
        <f t="shared" si="298"/>
        <v>42028.5</v>
      </c>
      <c r="U3827">
        <f t="shared" si="299"/>
        <v>2014</v>
      </c>
    </row>
    <row r="3828" spans="1:21" ht="48" x14ac:dyDescent="0.2">
      <c r="A3828">
        <v>3733</v>
      </c>
      <c r="B3828" s="3" t="s">
        <v>3730</v>
      </c>
      <c r="C3828" s="3" t="s">
        <v>7843</v>
      </c>
      <c r="D3828" s="6">
        <v>1500</v>
      </c>
      <c r="E3828" s="8">
        <v>0</v>
      </c>
      <c r="F3828" t="s">
        <v>8220</v>
      </c>
      <c r="G3828" t="s">
        <v>8223</v>
      </c>
      <c r="H3828" t="s">
        <v>8245</v>
      </c>
      <c r="I3828">
        <v>1429396200</v>
      </c>
      <c r="J3828">
        <v>1428539708</v>
      </c>
      <c r="K3828" t="b">
        <v>0</v>
      </c>
      <c r="L3828">
        <v>0</v>
      </c>
      <c r="M3828" t="b">
        <v>0</v>
      </c>
      <c r="N3828" t="s">
        <v>8269</v>
      </c>
      <c r="O3828">
        <f t="shared" si="295"/>
        <v>0</v>
      </c>
      <c r="P3828">
        <f t="shared" si="296"/>
        <v>0</v>
      </c>
      <c r="Q3828" s="10" t="s">
        <v>8315</v>
      </c>
      <c r="R3828" t="s">
        <v>8316</v>
      </c>
      <c r="S3828" s="15">
        <f t="shared" si="297"/>
        <v>42103.024398148147</v>
      </c>
      <c r="T3828" s="15">
        <f t="shared" si="298"/>
        <v>42112.9375</v>
      </c>
      <c r="U3828">
        <f t="shared" si="299"/>
        <v>2015</v>
      </c>
    </row>
    <row r="3829" spans="1:21" ht="48" x14ac:dyDescent="0.2">
      <c r="A3829">
        <v>3734</v>
      </c>
      <c r="B3829" s="3" t="s">
        <v>3731</v>
      </c>
      <c r="C3829" s="3" t="s">
        <v>7844</v>
      </c>
      <c r="D3829" s="6">
        <v>1500</v>
      </c>
      <c r="E3829" s="8">
        <v>427</v>
      </c>
      <c r="F3829" t="s">
        <v>8220</v>
      </c>
      <c r="G3829" t="s">
        <v>8223</v>
      </c>
      <c r="H3829" t="s">
        <v>8245</v>
      </c>
      <c r="I3829">
        <v>1432589896</v>
      </c>
      <c r="J3829">
        <v>1427405896</v>
      </c>
      <c r="K3829" t="b">
        <v>0</v>
      </c>
      <c r="L3829">
        <v>7</v>
      </c>
      <c r="M3829" t="b">
        <v>0</v>
      </c>
      <c r="N3829" t="s">
        <v>8269</v>
      </c>
      <c r="O3829">
        <f t="shared" si="295"/>
        <v>28</v>
      </c>
      <c r="P3829">
        <f t="shared" si="296"/>
        <v>61</v>
      </c>
      <c r="Q3829" s="10" t="s">
        <v>8315</v>
      </c>
      <c r="R3829" t="s">
        <v>8316</v>
      </c>
      <c r="S3829" s="15">
        <f t="shared" si="297"/>
        <v>42089.901574074072</v>
      </c>
      <c r="T3829" s="15">
        <f t="shared" si="298"/>
        <v>42149.901574074072</v>
      </c>
      <c r="U3829">
        <f t="shared" si="299"/>
        <v>2015</v>
      </c>
    </row>
    <row r="3830" spans="1:21" ht="32" x14ac:dyDescent="0.2">
      <c r="A3830">
        <v>3735</v>
      </c>
      <c r="B3830" s="3" t="s">
        <v>3732</v>
      </c>
      <c r="C3830" s="3" t="s">
        <v>7845</v>
      </c>
      <c r="D3830" s="6">
        <v>150</v>
      </c>
      <c r="E3830" s="8">
        <v>20</v>
      </c>
      <c r="F3830" t="s">
        <v>8220</v>
      </c>
      <c r="G3830" t="s">
        <v>8224</v>
      </c>
      <c r="H3830" t="s">
        <v>8246</v>
      </c>
      <c r="I3830">
        <v>1432831089</v>
      </c>
      <c r="J3830">
        <v>1430239089</v>
      </c>
      <c r="K3830" t="b">
        <v>0</v>
      </c>
      <c r="L3830">
        <v>2</v>
      </c>
      <c r="M3830" t="b">
        <v>0</v>
      </c>
      <c r="N3830" t="s">
        <v>8269</v>
      </c>
      <c r="O3830">
        <f t="shared" si="295"/>
        <v>13</v>
      </c>
      <c r="P3830">
        <f t="shared" si="296"/>
        <v>10</v>
      </c>
      <c r="Q3830" s="10" t="s">
        <v>8315</v>
      </c>
      <c r="R3830" t="s">
        <v>8316</v>
      </c>
      <c r="S3830" s="15">
        <f t="shared" si="297"/>
        <v>42122.693159722221</v>
      </c>
      <c r="T3830" s="15">
        <f t="shared" si="298"/>
        <v>42152.693159722221</v>
      </c>
      <c r="U3830">
        <f t="shared" si="299"/>
        <v>2015</v>
      </c>
    </row>
    <row r="3831" spans="1:21" ht="48" x14ac:dyDescent="0.2">
      <c r="A3831">
        <v>3736</v>
      </c>
      <c r="B3831" s="3" t="s">
        <v>3733</v>
      </c>
      <c r="C3831" s="3" t="s">
        <v>7846</v>
      </c>
      <c r="D3831" s="6">
        <v>1500</v>
      </c>
      <c r="E3831" s="8">
        <v>10</v>
      </c>
      <c r="F3831" t="s">
        <v>8220</v>
      </c>
      <c r="G3831" t="s">
        <v>8224</v>
      </c>
      <c r="H3831" t="s">
        <v>8246</v>
      </c>
      <c r="I3831">
        <v>1427133600</v>
      </c>
      <c r="J3831">
        <v>1423847093</v>
      </c>
      <c r="K3831" t="b">
        <v>0</v>
      </c>
      <c r="L3831">
        <v>1</v>
      </c>
      <c r="M3831" t="b">
        <v>0</v>
      </c>
      <c r="N3831" t="s">
        <v>8269</v>
      </c>
      <c r="O3831">
        <f t="shared" si="295"/>
        <v>1</v>
      </c>
      <c r="P3831">
        <f t="shared" si="296"/>
        <v>10</v>
      </c>
      <c r="Q3831" s="10" t="s">
        <v>8315</v>
      </c>
      <c r="R3831" t="s">
        <v>8316</v>
      </c>
      <c r="S3831" s="15">
        <f t="shared" si="297"/>
        <v>42048.711724537032</v>
      </c>
      <c r="T3831" s="15">
        <f t="shared" si="298"/>
        <v>42086.75</v>
      </c>
      <c r="U3831">
        <f t="shared" si="299"/>
        <v>2015</v>
      </c>
    </row>
    <row r="3832" spans="1:21" ht="32" x14ac:dyDescent="0.2">
      <c r="A3832">
        <v>3737</v>
      </c>
      <c r="B3832" s="3" t="s">
        <v>3734</v>
      </c>
      <c r="C3832" s="3" t="s">
        <v>7847</v>
      </c>
      <c r="D3832" s="6">
        <v>700</v>
      </c>
      <c r="E3832" s="8">
        <v>150</v>
      </c>
      <c r="F3832" t="s">
        <v>8220</v>
      </c>
      <c r="G3832" t="s">
        <v>8223</v>
      </c>
      <c r="H3832" t="s">
        <v>8245</v>
      </c>
      <c r="I3832">
        <v>1447311540</v>
      </c>
      <c r="J3832">
        <v>1445358903</v>
      </c>
      <c r="K3832" t="b">
        <v>0</v>
      </c>
      <c r="L3832">
        <v>4</v>
      </c>
      <c r="M3832" t="b">
        <v>0</v>
      </c>
      <c r="N3832" t="s">
        <v>8269</v>
      </c>
      <c r="O3832">
        <f t="shared" si="295"/>
        <v>21</v>
      </c>
      <c r="P3832">
        <f t="shared" si="296"/>
        <v>37.5</v>
      </c>
      <c r="Q3832" s="10" t="s">
        <v>8315</v>
      </c>
      <c r="R3832" t="s">
        <v>8316</v>
      </c>
      <c r="S3832" s="15">
        <f t="shared" si="297"/>
        <v>42297.691006944442</v>
      </c>
      <c r="T3832" s="15">
        <f t="shared" si="298"/>
        <v>42320.290972222225</v>
      </c>
      <c r="U3832">
        <f t="shared" si="299"/>
        <v>2015</v>
      </c>
    </row>
    <row r="3833" spans="1:21" ht="32" x14ac:dyDescent="0.2">
      <c r="A3833">
        <v>3738</v>
      </c>
      <c r="B3833" s="3" t="s">
        <v>3735</v>
      </c>
      <c r="C3833" s="3" t="s">
        <v>7848</v>
      </c>
      <c r="D3833" s="6">
        <v>1500</v>
      </c>
      <c r="E3833" s="8">
        <v>270</v>
      </c>
      <c r="F3833" t="s">
        <v>8220</v>
      </c>
      <c r="G3833" t="s">
        <v>8224</v>
      </c>
      <c r="H3833" t="s">
        <v>8246</v>
      </c>
      <c r="I3833">
        <v>1405461600</v>
      </c>
      <c r="J3833">
        <v>1403562705</v>
      </c>
      <c r="K3833" t="b">
        <v>0</v>
      </c>
      <c r="L3833">
        <v>6</v>
      </c>
      <c r="M3833" t="b">
        <v>0</v>
      </c>
      <c r="N3833" t="s">
        <v>8269</v>
      </c>
      <c r="O3833">
        <f t="shared" si="295"/>
        <v>18</v>
      </c>
      <c r="P3833">
        <f t="shared" si="296"/>
        <v>45</v>
      </c>
      <c r="Q3833" s="10" t="s">
        <v>8315</v>
      </c>
      <c r="R3833" t="s">
        <v>8316</v>
      </c>
      <c r="S3833" s="15">
        <f t="shared" si="297"/>
        <v>41813.938715277778</v>
      </c>
      <c r="T3833" s="15">
        <f t="shared" si="298"/>
        <v>41835.916666666664</v>
      </c>
      <c r="U3833">
        <f t="shared" si="299"/>
        <v>2014</v>
      </c>
    </row>
    <row r="3834" spans="1:21" ht="48" x14ac:dyDescent="0.2">
      <c r="A3834">
        <v>3739</v>
      </c>
      <c r="B3834" s="3" t="s">
        <v>3736</v>
      </c>
      <c r="C3834" s="3" t="s">
        <v>7849</v>
      </c>
      <c r="D3834" s="6">
        <v>4000</v>
      </c>
      <c r="E3834" s="8">
        <v>805</v>
      </c>
      <c r="F3834" t="s">
        <v>8220</v>
      </c>
      <c r="G3834" t="s">
        <v>8224</v>
      </c>
      <c r="H3834" t="s">
        <v>8246</v>
      </c>
      <c r="I3834">
        <v>1468752468</v>
      </c>
      <c r="J3834">
        <v>1467024468</v>
      </c>
      <c r="K3834" t="b">
        <v>0</v>
      </c>
      <c r="L3834">
        <v>8</v>
      </c>
      <c r="M3834" t="b">
        <v>0</v>
      </c>
      <c r="N3834" t="s">
        <v>8269</v>
      </c>
      <c r="O3834">
        <f t="shared" si="295"/>
        <v>20</v>
      </c>
      <c r="P3834">
        <f t="shared" si="296"/>
        <v>100.63</v>
      </c>
      <c r="Q3834" s="10" t="s">
        <v>8315</v>
      </c>
      <c r="R3834" t="s">
        <v>8316</v>
      </c>
      <c r="S3834" s="15">
        <f t="shared" si="297"/>
        <v>42548.449861111112</v>
      </c>
      <c r="T3834" s="15">
        <f t="shared" si="298"/>
        <v>42568.449861111112</v>
      </c>
      <c r="U3834">
        <f t="shared" si="299"/>
        <v>2016</v>
      </c>
    </row>
    <row r="3835" spans="1:21" ht="48" x14ac:dyDescent="0.2">
      <c r="A3835">
        <v>3740</v>
      </c>
      <c r="B3835" s="3" t="s">
        <v>3737</v>
      </c>
      <c r="C3835" s="3" t="s">
        <v>7850</v>
      </c>
      <c r="D3835" s="6">
        <v>2000</v>
      </c>
      <c r="E3835" s="8">
        <v>358</v>
      </c>
      <c r="F3835" t="s">
        <v>8220</v>
      </c>
      <c r="G3835" t="s">
        <v>8223</v>
      </c>
      <c r="H3835" t="s">
        <v>8245</v>
      </c>
      <c r="I3835">
        <v>1407808438</v>
      </c>
      <c r="J3835">
        <v>1405217355</v>
      </c>
      <c r="K3835" t="b">
        <v>0</v>
      </c>
      <c r="L3835">
        <v>14</v>
      </c>
      <c r="M3835" t="b">
        <v>0</v>
      </c>
      <c r="N3835" t="s">
        <v>8269</v>
      </c>
      <c r="O3835">
        <f t="shared" si="295"/>
        <v>18</v>
      </c>
      <c r="P3835">
        <f t="shared" si="296"/>
        <v>25.57</v>
      </c>
      <c r="Q3835" s="10" t="s">
        <v>8315</v>
      </c>
      <c r="R3835" t="s">
        <v>8316</v>
      </c>
      <c r="S3835" s="15">
        <f t="shared" si="297"/>
        <v>41833.089756944442</v>
      </c>
      <c r="T3835" s="15">
        <f t="shared" si="298"/>
        <v>41863.079143518517</v>
      </c>
      <c r="U3835">
        <f t="shared" si="299"/>
        <v>2014</v>
      </c>
    </row>
    <row r="3836" spans="1:21" ht="48" x14ac:dyDescent="0.2">
      <c r="A3836">
        <v>3741</v>
      </c>
      <c r="B3836" s="3" t="s">
        <v>3738</v>
      </c>
      <c r="C3836" s="3" t="s">
        <v>7851</v>
      </c>
      <c r="D3836" s="6">
        <v>20000</v>
      </c>
      <c r="E3836" s="8">
        <v>0</v>
      </c>
      <c r="F3836" t="s">
        <v>8220</v>
      </c>
      <c r="G3836" t="s">
        <v>8223</v>
      </c>
      <c r="H3836" t="s">
        <v>8245</v>
      </c>
      <c r="I3836">
        <v>1450389950</v>
      </c>
      <c r="J3836">
        <v>1447797950</v>
      </c>
      <c r="K3836" t="b">
        <v>0</v>
      </c>
      <c r="L3836">
        <v>0</v>
      </c>
      <c r="M3836" t="b">
        <v>0</v>
      </c>
      <c r="N3836" t="s">
        <v>8269</v>
      </c>
      <c r="O3836">
        <f t="shared" si="295"/>
        <v>0</v>
      </c>
      <c r="P3836">
        <f t="shared" si="296"/>
        <v>0</v>
      </c>
      <c r="Q3836" s="10" t="s">
        <v>8315</v>
      </c>
      <c r="R3836" t="s">
        <v>8316</v>
      </c>
      <c r="S3836" s="15">
        <f t="shared" si="297"/>
        <v>42325.920717592591</v>
      </c>
      <c r="T3836" s="15">
        <f t="shared" si="298"/>
        <v>42355.920717592591</v>
      </c>
      <c r="U3836">
        <f t="shared" si="299"/>
        <v>2015</v>
      </c>
    </row>
    <row r="3837" spans="1:21" ht="48" x14ac:dyDescent="0.2">
      <c r="A3837">
        <v>3742</v>
      </c>
      <c r="B3837" s="3" t="s">
        <v>3739</v>
      </c>
      <c r="C3837" s="3" t="s">
        <v>7852</v>
      </c>
      <c r="D3837" s="6">
        <v>5000</v>
      </c>
      <c r="E3837" s="8">
        <v>100</v>
      </c>
      <c r="F3837" t="s">
        <v>8220</v>
      </c>
      <c r="G3837" t="s">
        <v>8223</v>
      </c>
      <c r="H3837" t="s">
        <v>8245</v>
      </c>
      <c r="I3837">
        <v>1409980144</v>
      </c>
      <c r="J3837">
        <v>1407388144</v>
      </c>
      <c r="K3837" t="b">
        <v>0</v>
      </c>
      <c r="L3837">
        <v>4</v>
      </c>
      <c r="M3837" t="b">
        <v>0</v>
      </c>
      <c r="N3837" t="s">
        <v>8269</v>
      </c>
      <c r="O3837">
        <f t="shared" si="295"/>
        <v>2</v>
      </c>
      <c r="P3837">
        <f t="shared" si="296"/>
        <v>25</v>
      </c>
      <c r="Q3837" s="10" t="s">
        <v>8315</v>
      </c>
      <c r="R3837" t="s">
        <v>8316</v>
      </c>
      <c r="S3837" s="15">
        <f t="shared" si="297"/>
        <v>41858.214629629627</v>
      </c>
      <c r="T3837" s="15">
        <f t="shared" si="298"/>
        <v>41888.214629629627</v>
      </c>
      <c r="U3837">
        <f t="shared" si="299"/>
        <v>2014</v>
      </c>
    </row>
    <row r="3838" spans="1:21" ht="32" x14ac:dyDescent="0.2">
      <c r="A3838">
        <v>3743</v>
      </c>
      <c r="B3838" s="3" t="s">
        <v>3740</v>
      </c>
      <c r="C3838" s="3" t="s">
        <v>7853</v>
      </c>
      <c r="D3838" s="6">
        <v>2200</v>
      </c>
      <c r="E3838" s="8">
        <v>0</v>
      </c>
      <c r="F3838" t="s">
        <v>8220</v>
      </c>
      <c r="G3838" t="s">
        <v>8223</v>
      </c>
      <c r="H3838" t="s">
        <v>8245</v>
      </c>
      <c r="I3838">
        <v>1404406964</v>
      </c>
      <c r="J3838">
        <v>1401814964</v>
      </c>
      <c r="K3838" t="b">
        <v>0</v>
      </c>
      <c r="L3838">
        <v>0</v>
      </c>
      <c r="M3838" t="b">
        <v>0</v>
      </c>
      <c r="N3838" t="s">
        <v>8269</v>
      </c>
      <c r="O3838">
        <f t="shared" si="295"/>
        <v>0</v>
      </c>
      <c r="P3838">
        <f t="shared" si="296"/>
        <v>0</v>
      </c>
      <c r="Q3838" s="10" t="s">
        <v>8315</v>
      </c>
      <c r="R3838" t="s">
        <v>8316</v>
      </c>
      <c r="S3838" s="15">
        <f t="shared" si="297"/>
        <v>41793.710231481484</v>
      </c>
      <c r="T3838" s="15">
        <f t="shared" si="298"/>
        <v>41823.710231481484</v>
      </c>
      <c r="U3838">
        <f t="shared" si="299"/>
        <v>2014</v>
      </c>
    </row>
    <row r="3839" spans="1:21" ht="48" x14ac:dyDescent="0.2">
      <c r="A3839">
        <v>3744</v>
      </c>
      <c r="B3839" s="3" t="s">
        <v>3741</v>
      </c>
      <c r="C3839" s="3" t="s">
        <v>7854</v>
      </c>
      <c r="D3839" s="6">
        <v>1200</v>
      </c>
      <c r="E3839" s="8">
        <v>0</v>
      </c>
      <c r="F3839" t="s">
        <v>8220</v>
      </c>
      <c r="G3839" t="s">
        <v>8223</v>
      </c>
      <c r="H3839" t="s">
        <v>8245</v>
      </c>
      <c r="I3839">
        <v>1404532740</v>
      </c>
      <c r="J3839">
        <v>1401823952</v>
      </c>
      <c r="K3839" t="b">
        <v>0</v>
      </c>
      <c r="L3839">
        <v>0</v>
      </c>
      <c r="M3839" t="b">
        <v>0</v>
      </c>
      <c r="N3839" t="s">
        <v>8269</v>
      </c>
      <c r="O3839">
        <f t="shared" si="295"/>
        <v>0</v>
      </c>
      <c r="P3839">
        <f t="shared" si="296"/>
        <v>0</v>
      </c>
      <c r="Q3839" s="10" t="s">
        <v>8315</v>
      </c>
      <c r="R3839" t="s">
        <v>8316</v>
      </c>
      <c r="S3839" s="15">
        <f t="shared" si="297"/>
        <v>41793.814259259263</v>
      </c>
      <c r="T3839" s="15">
        <f t="shared" si="298"/>
        <v>41825.165972222225</v>
      </c>
      <c r="U3839">
        <f t="shared" si="299"/>
        <v>2014</v>
      </c>
    </row>
    <row r="3840" spans="1:21" ht="48" x14ac:dyDescent="0.2">
      <c r="A3840">
        <v>3745</v>
      </c>
      <c r="B3840" s="3" t="s">
        <v>3742</v>
      </c>
      <c r="C3840" s="3" t="s">
        <v>7855</v>
      </c>
      <c r="D3840" s="6">
        <v>100</v>
      </c>
      <c r="E3840" s="8">
        <v>10</v>
      </c>
      <c r="F3840" t="s">
        <v>8220</v>
      </c>
      <c r="G3840" t="s">
        <v>8223</v>
      </c>
      <c r="H3840" t="s">
        <v>8245</v>
      </c>
      <c r="I3840">
        <v>1407689102</v>
      </c>
      <c r="J3840">
        <v>1405097102</v>
      </c>
      <c r="K3840" t="b">
        <v>0</v>
      </c>
      <c r="L3840">
        <v>1</v>
      </c>
      <c r="M3840" t="b">
        <v>0</v>
      </c>
      <c r="N3840" t="s">
        <v>8269</v>
      </c>
      <c r="O3840">
        <f t="shared" si="295"/>
        <v>10</v>
      </c>
      <c r="P3840">
        <f t="shared" si="296"/>
        <v>10</v>
      </c>
      <c r="Q3840" s="10" t="s">
        <v>8315</v>
      </c>
      <c r="R3840" t="s">
        <v>8316</v>
      </c>
      <c r="S3840" s="15">
        <f t="shared" si="297"/>
        <v>41831.697939814818</v>
      </c>
      <c r="T3840" s="15">
        <f t="shared" si="298"/>
        <v>41861.697939814818</v>
      </c>
      <c r="U3840">
        <f t="shared" si="299"/>
        <v>2014</v>
      </c>
    </row>
    <row r="3841" spans="1:21" ht="16" x14ac:dyDescent="0.2">
      <c r="A3841">
        <v>3746</v>
      </c>
      <c r="B3841" s="3" t="s">
        <v>3743</v>
      </c>
      <c r="C3841" s="3" t="s">
        <v>7856</v>
      </c>
      <c r="D3841" s="6">
        <v>8500</v>
      </c>
      <c r="E3841" s="8">
        <v>202</v>
      </c>
      <c r="F3841" t="s">
        <v>8220</v>
      </c>
      <c r="G3841" t="s">
        <v>8223</v>
      </c>
      <c r="H3841" t="s">
        <v>8245</v>
      </c>
      <c r="I3841">
        <v>1475918439</v>
      </c>
      <c r="J3841">
        <v>1473326439</v>
      </c>
      <c r="K3841" t="b">
        <v>0</v>
      </c>
      <c r="L3841">
        <v>1</v>
      </c>
      <c r="M3841" t="b">
        <v>0</v>
      </c>
      <c r="N3841" t="s">
        <v>8269</v>
      </c>
      <c r="O3841">
        <f t="shared" si="295"/>
        <v>2</v>
      </c>
      <c r="P3841">
        <f t="shared" si="296"/>
        <v>202</v>
      </c>
      <c r="Q3841" s="10" t="s">
        <v>8315</v>
      </c>
      <c r="R3841" t="s">
        <v>8316</v>
      </c>
      <c r="S3841" s="15">
        <f t="shared" si="297"/>
        <v>42621.389340277776</v>
      </c>
      <c r="T3841" s="15">
        <f t="shared" si="298"/>
        <v>42651.389340277776</v>
      </c>
      <c r="U3841">
        <f t="shared" si="299"/>
        <v>2016</v>
      </c>
    </row>
    <row r="3842" spans="1:21" ht="32" x14ac:dyDescent="0.2">
      <c r="A3842">
        <v>3747</v>
      </c>
      <c r="B3842" s="3" t="s">
        <v>3744</v>
      </c>
      <c r="C3842" s="3" t="s">
        <v>7857</v>
      </c>
      <c r="D3842" s="6">
        <v>2500</v>
      </c>
      <c r="E3842" s="8">
        <v>25</v>
      </c>
      <c r="F3842" t="s">
        <v>8220</v>
      </c>
      <c r="G3842" t="s">
        <v>8224</v>
      </c>
      <c r="H3842" t="s">
        <v>8246</v>
      </c>
      <c r="I3842">
        <v>1436137140</v>
      </c>
      <c r="J3842">
        <v>1433833896</v>
      </c>
      <c r="K3842" t="b">
        <v>0</v>
      </c>
      <c r="L3842">
        <v>1</v>
      </c>
      <c r="M3842" t="b">
        <v>0</v>
      </c>
      <c r="N3842" t="s">
        <v>8269</v>
      </c>
      <c r="O3842">
        <f t="shared" ref="O3842:O3905" si="300">ROUND(E3842/D3842*100,0)</f>
        <v>1</v>
      </c>
      <c r="P3842">
        <f t="shared" ref="P3842:P3905" si="301">IFERROR(ROUND(E3842/L3842,2),0)</f>
        <v>25</v>
      </c>
      <c r="Q3842" s="10" t="s">
        <v>8315</v>
      </c>
      <c r="R3842" t="s">
        <v>8316</v>
      </c>
      <c r="S3842" s="15">
        <f t="shared" ref="S3842:S3905" si="302">(((J3842/60)/60)/24)+DATE(1970,1,1)</f>
        <v>42164.299722222218</v>
      </c>
      <c r="T3842" s="15">
        <f t="shared" ref="T3842:T3905" si="303">(((I3842/60)/60)/24)+DATE(1970,1,1)</f>
        <v>42190.957638888889</v>
      </c>
      <c r="U3842">
        <f t="shared" ref="U3842:U3905" si="304">YEAR(S3842)</f>
        <v>2015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si="304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si="309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si="314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si="319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si="324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96282-C955-9147-A187-4CA0F472BC67}">
  <dimension ref="A1:F6"/>
  <sheetViews>
    <sheetView workbookViewId="0">
      <selection activeCell="F20" sqref="F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847B7-0110-A14C-8600-354B00EDDF12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B7694-F6BA-BF4E-BFE9-EE7CDB4B3B50}">
  <dimension ref="A1:F10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8371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8370</v>
      </c>
      <c r="B6" s="11">
        <v>13</v>
      </c>
      <c r="C6" s="11">
        <v>105</v>
      </c>
      <c r="D6" s="11">
        <v>24</v>
      </c>
      <c r="E6" s="11">
        <v>183</v>
      </c>
      <c r="F6" s="11">
        <v>325</v>
      </c>
    </row>
    <row r="7" spans="1:6" x14ac:dyDescent="0.2">
      <c r="A7" s="13" t="s">
        <v>8367</v>
      </c>
      <c r="B7" s="11">
        <v>9</v>
      </c>
      <c r="C7" s="11">
        <v>141</v>
      </c>
      <c r="D7" s="11"/>
      <c r="E7" s="11">
        <v>282</v>
      </c>
      <c r="F7" s="11">
        <v>432</v>
      </c>
    </row>
    <row r="8" spans="1:6" x14ac:dyDescent="0.2">
      <c r="A8" s="13" t="s">
        <v>8368</v>
      </c>
      <c r="B8" s="11">
        <v>9</v>
      </c>
      <c r="C8" s="11">
        <v>131</v>
      </c>
      <c r="D8" s="11"/>
      <c r="E8" s="11">
        <v>218</v>
      </c>
      <c r="F8" s="11">
        <v>358</v>
      </c>
    </row>
    <row r="9" spans="1:6" x14ac:dyDescent="0.2">
      <c r="A9" s="13" t="s">
        <v>8369</v>
      </c>
      <c r="B9" s="11">
        <v>6</v>
      </c>
      <c r="C9" s="11">
        <v>116</v>
      </c>
      <c r="D9" s="11"/>
      <c r="E9" s="11">
        <v>156</v>
      </c>
      <c r="F9" s="11">
        <v>278</v>
      </c>
    </row>
    <row r="10" spans="1:6" x14ac:dyDescent="0.2">
      <c r="A10" s="13" t="s">
        <v>8362</v>
      </c>
      <c r="B10" s="11">
        <v>37</v>
      </c>
      <c r="C10" s="11">
        <v>493</v>
      </c>
      <c r="D10" s="11">
        <v>24</v>
      </c>
      <c r="E10" s="11">
        <v>839</v>
      </c>
      <c r="F10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CE86F-55EA-7C4A-9DFA-86029779EB3F}">
  <dimension ref="A1:F6"/>
  <sheetViews>
    <sheetView workbookViewId="0">
      <selection activeCell="B14" sqref="B1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6"/>
    <col min="5" max="5" width="14.5" style="6" bestFit="1" customWidth="1"/>
    <col min="6" max="6" width="15.1640625" bestFit="1" customWidth="1"/>
  </cols>
  <sheetData>
    <row r="1" spans="1:6" x14ac:dyDescent="0.2">
      <c r="A1" t="s">
        <v>8372</v>
      </c>
      <c r="B1" t="s">
        <v>8373</v>
      </c>
      <c r="C1" s="6" t="s">
        <v>8374</v>
      </c>
      <c r="D1" s="6" t="s">
        <v>8375</v>
      </c>
      <c r="E1" s="6" t="s">
        <v>8307</v>
      </c>
      <c r="F1" t="s">
        <v>8376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6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6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6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6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37E4C-2BF0-8C4F-9047-997466B12475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0.83203125" style="6"/>
    <col min="3" max="3" width="11.1640625" style="6" bestFit="1" customWidth="1"/>
  </cols>
  <sheetData>
    <row r="1" spans="1:3" x14ac:dyDescent="0.2">
      <c r="B1" s="6" t="s">
        <v>8377</v>
      </c>
      <c r="C1" s="6" t="s">
        <v>8378</v>
      </c>
    </row>
    <row r="2" spans="1:3" x14ac:dyDescent="0.2">
      <c r="A2" t="s">
        <v>8379</v>
      </c>
      <c r="B2" s="6" t="e">
        <f>AVERAGE(#REF!)</f>
        <v>#REF!</v>
      </c>
      <c r="C2" s="6" t="e">
        <f>AVERAGE(#REF!)</f>
        <v>#REF!</v>
      </c>
    </row>
    <row r="3" spans="1:3" x14ac:dyDescent="0.2">
      <c r="A3" t="s">
        <v>8380</v>
      </c>
      <c r="B3" s="6" t="e">
        <f>MEDIAN(#REF!)</f>
        <v>#REF!</v>
      </c>
      <c r="C3" s="6" t="e">
        <f>MEDIAN(#REF!)</f>
        <v>#REF!</v>
      </c>
    </row>
    <row r="4" spans="1:3" x14ac:dyDescent="0.2">
      <c r="A4" t="s">
        <v>8383</v>
      </c>
      <c r="B4" s="6" t="e">
        <f>_xlfn.STDEV.P(#REF!)</f>
        <v>#REF!</v>
      </c>
      <c r="C4" s="6" t="e">
        <f>_xlfn.STDEV.P(#REF!)</f>
        <v>#REF!</v>
      </c>
    </row>
    <row r="5" spans="1:3" x14ac:dyDescent="0.2">
      <c r="A5" t="s">
        <v>8384</v>
      </c>
      <c r="B5" s="6" t="e">
        <f>_xlfn.QUARTILE.EXC(#REF!, 3)</f>
        <v>#REF!</v>
      </c>
      <c r="C5" s="6" t="e">
        <f>_xlfn.QUARTILE.EXC(#REF!, 3)</f>
        <v>#REF!</v>
      </c>
    </row>
    <row r="6" spans="1:3" x14ac:dyDescent="0.2">
      <c r="A6" t="s">
        <v>8385</v>
      </c>
      <c r="B6" s="6" t="e">
        <f>_xlfn.QUARTILE.EXC(#REF!, 1)</f>
        <v>#REF!</v>
      </c>
      <c r="C6" s="6" t="e">
        <f>_xlfn.QUARTILE.EXC(#REF!, 1)</f>
        <v>#REF!</v>
      </c>
    </row>
    <row r="7" spans="1:3" x14ac:dyDescent="0.2">
      <c r="A7" t="s">
        <v>8386</v>
      </c>
      <c r="B7" s="6" t="e">
        <f>B5-B6</f>
        <v>#REF!</v>
      </c>
      <c r="C7" s="6" t="e">
        <f>C5-C6</f>
        <v>#REF!</v>
      </c>
    </row>
    <row r="9" spans="1:3" x14ac:dyDescent="0.2">
      <c r="A9" t="s">
        <v>8381</v>
      </c>
      <c r="B9" s="6" t="e">
        <f>AVERAGE(#REF!)</f>
        <v>#REF!</v>
      </c>
      <c r="C9" s="6" t="e">
        <f>AVERAGE(#REF!)</f>
        <v>#REF!</v>
      </c>
    </row>
    <row r="10" spans="1:3" x14ac:dyDescent="0.2">
      <c r="A10" t="s">
        <v>8382</v>
      </c>
      <c r="B10" s="6" t="e">
        <f>MEDIAN(#REF!)</f>
        <v>#REF!</v>
      </c>
      <c r="C10" s="6" t="e">
        <f>MEDIAN(#REF!)</f>
        <v>#REF!</v>
      </c>
    </row>
    <row r="11" spans="1:3" x14ac:dyDescent="0.2">
      <c r="A11" t="s">
        <v>8387</v>
      </c>
      <c r="B11" s="6" t="e">
        <f>_xlfn.STDEV.P(#REF!)</f>
        <v>#REF!</v>
      </c>
      <c r="C11" s="6" t="e">
        <f>_xlfn.STDEV.P(#REF!)</f>
        <v>#REF!</v>
      </c>
    </row>
    <row r="12" spans="1:3" x14ac:dyDescent="0.2">
      <c r="A12" t="s">
        <v>8388</v>
      </c>
      <c r="B12" s="6" t="e">
        <f>_xlfn.QUARTILE.EXC(#REF!, 3)</f>
        <v>#REF!</v>
      </c>
      <c r="C12" s="6" t="e">
        <f>_xlfn.QUARTILE.EXC(#REF!, 3)</f>
        <v>#REF!</v>
      </c>
    </row>
    <row r="13" spans="1:3" x14ac:dyDescent="0.2">
      <c r="A13" t="s">
        <v>8389</v>
      </c>
      <c r="B13" s="6" t="e">
        <f>_xlfn.QUARTILE.EXC(#REF!, 1)</f>
        <v>#REF!</v>
      </c>
      <c r="C13" s="6" t="e">
        <f>_xlfn.QUARTILE.EXC(#REF!, 1)</f>
        <v>#REF!</v>
      </c>
    </row>
    <row r="14" spans="1:3" x14ac:dyDescent="0.2">
      <c r="A14" t="s">
        <v>8390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409C6-5235-794F-93CE-F912E2E7424E}">
  <dimension ref="A1:E18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8371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8397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7" t="s">
        <v>8398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7" t="s">
        <v>8399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7" t="s">
        <v>8400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7" t="s">
        <v>8391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7" t="s">
        <v>8401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7" t="s">
        <v>8392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7" t="s">
        <v>8393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7" t="s">
        <v>8394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7" t="s">
        <v>8395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7" t="s">
        <v>8396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7" t="s">
        <v>8402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7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B1F59-254B-894A-BC5B-E14601DBC28A}">
  <dimension ref="A1:H13"/>
  <sheetViews>
    <sheetView tabSelected="1" workbookViewId="0">
      <selection activeCell="G23" sqref="G23"/>
    </sheetView>
  </sheetViews>
  <sheetFormatPr baseColWidth="10" defaultRowHeight="15" x14ac:dyDescent="0.2"/>
  <cols>
    <col min="1" max="1" width="19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19" bestFit="1" customWidth="1"/>
    <col min="7" max="7" width="15" style="19" bestFit="1" customWidth="1"/>
    <col min="8" max="8" width="17.6640625" bestFit="1" customWidth="1"/>
  </cols>
  <sheetData>
    <row r="1" spans="1:8" s="16" customFormat="1" x14ac:dyDescent="0.2">
      <c r="A1" s="16" t="s">
        <v>8374</v>
      </c>
      <c r="B1" s="16" t="s">
        <v>8403</v>
      </c>
      <c r="C1" s="16" t="s">
        <v>8404</v>
      </c>
      <c r="D1" s="16" t="s">
        <v>8405</v>
      </c>
      <c r="E1" s="16" t="s">
        <v>8406</v>
      </c>
      <c r="F1" s="18" t="s">
        <v>8407</v>
      </c>
      <c r="G1" s="18" t="s">
        <v>8408</v>
      </c>
      <c r="H1" s="16" t="s">
        <v>8409</v>
      </c>
    </row>
    <row r="2" spans="1:8" x14ac:dyDescent="0.2">
      <c r="A2" t="s">
        <v>8410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>
        <f>D2/E2</f>
        <v>0</v>
      </c>
    </row>
    <row r="3" spans="1:8" x14ac:dyDescent="0.2">
      <c r="A3" t="s">
        <v>8411</v>
      </c>
      <c r="B3">
        <f>COUNTIFS(Kickstarter!$D:$D, "&gt;= 1000", Kickstarter!$D:$D, "&lt;= 4999", Kickstarter!$F:$F, "successful", Kickstarter!$R:$R, "plays")</f>
        <v>388</v>
      </c>
      <c r="C3">
        <f>COUNTIFS(Kickstarter!$D:$D, "&gt;= 1000", Kickstarter!$D:$D, "&lt;= 4999", Kickstarter!$F:$F, "failed", Kickstarter!$R:$R, "plays")</f>
        <v>146</v>
      </c>
      <c r="D3">
        <f>COUNTIFS(Kickstarter!$D:$D, "&gt;= 1000", Kickstarter!$D:$D, "&lt;= 4999", Kickstarter!$F:$F, "canceled", Kickstarter!$R:$R,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8412</v>
      </c>
      <c r="B4">
        <f>COUNTIFS(Kickstarter!$D:$D, "&gt;= 5000", Kickstarter!$D:$D, "&lt;= 9999", Kickstarter!$F:$F, "successful", Kickstarter!$R:$R, "plays")</f>
        <v>93</v>
      </c>
      <c r="C4">
        <f>COUNTIFS(Kickstarter!$D:$D, "&gt;= 5000", Kickstarter!$D:$D, "&lt;= 9999", Kickstarter!$F:$F, "failed", Kickstarter!$R:$R, "plays")</f>
        <v>76</v>
      </c>
      <c r="D4">
        <f>COUNTIFS(Kickstarter!$D:$D, "&gt;= 5000", Kickstarter!$D:$D, "&lt;= 9999", Kickstarter!$F:$F, "canceled", Kickstarter!$R:$R,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>
        <f t="shared" si="3"/>
        <v>0</v>
      </c>
    </row>
    <row r="5" spans="1:8" x14ac:dyDescent="0.2">
      <c r="A5" t="s">
        <v>8413</v>
      </c>
      <c r="B5">
        <f>COUNTIFS(Kickstarter!$D:$D, "&gt;= 10000", Kickstarter!$D:$D, "&lt;= 14999", Kickstarter!$F:$F, "successful", Kickstarter!$R:$R, "plays")</f>
        <v>39</v>
      </c>
      <c r="C5">
        <f>COUNTIFS(Kickstarter!$D:$D, "&gt;= 10000", Kickstarter!$D:$D, "&lt;= 14999", Kickstarter!$F:$F, "failed", Kickstarter!$R:$R, "plays")</f>
        <v>33</v>
      </c>
      <c r="D5">
        <f>COUNTIFS(Kickstarter!$D:$D, "&gt;= 10000", Kickstarter!$D:$D, "&lt;= 14999", Kickstarter!$F:$F, "canceled", 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>
        <f t="shared" si="3"/>
        <v>0</v>
      </c>
    </row>
    <row r="6" spans="1:8" x14ac:dyDescent="0.2">
      <c r="A6" t="s">
        <v>8414</v>
      </c>
      <c r="B6">
        <f>COUNTIFS(Kickstarter!$D:$D, "&gt;= 15000", Kickstarter!$D:$D, "&lt;= 19999", Kickstarter!$F:$F, "successful", Kickstarter!$R:$R, "plays")</f>
        <v>12</v>
      </c>
      <c r="C6">
        <f>COUNTIFS(Kickstarter!$D:$D, "&gt;= 15000", Kickstarter!$D:$D, "&lt;= 19999", Kickstarter!$F:$F, "failed", Kickstarter!$R:$R, "plays")</f>
        <v>12</v>
      </c>
      <c r="D6">
        <f>COUNTIFS(Kickstarter!$D:$D, "&gt;= 15000", Kickstarter!$D:$D, "&lt;= 19999", Kickstarter!$F:$F, "canceled", 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>
        <f t="shared" si="3"/>
        <v>0</v>
      </c>
    </row>
    <row r="7" spans="1:8" x14ac:dyDescent="0.2">
      <c r="A7" t="s">
        <v>8415</v>
      </c>
      <c r="B7">
        <f>COUNTIFS(Kickstarter!$D:$D, "&gt;= 2000", Kickstarter!$D:$D, "&lt;= 24999", Kickstarter!$F:$F, "successful", Kickstarter!$R:$R, "plays")</f>
        <v>414</v>
      </c>
      <c r="C7">
        <f>COUNTIFS(Kickstarter!$D:$D, "&gt;= 2000", Kickstarter!$D:$D, "&lt;= 24999", Kickstarter!$F:$F, "failed", Kickstarter!$R:$R, "plays")</f>
        <v>226</v>
      </c>
      <c r="D7">
        <f>COUNTIFS(Kickstarter!$D:$D, "&gt;= 2000", Kickstarter!$D:$D, "&lt;= 24999", Kickstarter!$F:$F, "canceled", Kickstarter!$R:$R, "plays")</f>
        <v>0</v>
      </c>
      <c r="E7">
        <f t="shared" si="0"/>
        <v>640</v>
      </c>
      <c r="F7" s="19">
        <f t="shared" si="1"/>
        <v>0.64687499999999998</v>
      </c>
      <c r="G7" s="19">
        <f t="shared" si="2"/>
        <v>0.35312500000000002</v>
      </c>
      <c r="H7">
        <f t="shared" si="3"/>
        <v>0</v>
      </c>
    </row>
    <row r="8" spans="1:8" x14ac:dyDescent="0.2">
      <c r="A8" t="s">
        <v>8416</v>
      </c>
      <c r="B8">
        <f>COUNTIFS(Kickstarter!$D:$D, "&gt;= 25000", Kickstarter!$D:$D, "&lt;= 29999", Kickstarter!$F:$F, "successful", Kickstarter!$R:$R, "plays")</f>
        <v>1</v>
      </c>
      <c r="C8">
        <f>COUNTIFS(Kickstarter!$D:$D, "&gt;= 25000", Kickstarter!$D:$D, "&lt;= 29999", Kickstarter!$F:$F, "failed", Kickstarter!$R:$R, "plays")</f>
        <v>4</v>
      </c>
      <c r="D8">
        <f>COUNTIFS(Kickstarter!$D:$D, "&gt;= 25000", Kickstarter!$D:$D, "&lt;= 29999", Kickstarter!$F:$F, "canceled", 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>
        <f t="shared" si="3"/>
        <v>0</v>
      </c>
    </row>
    <row r="9" spans="1:8" x14ac:dyDescent="0.2">
      <c r="A9" t="s">
        <v>8417</v>
      </c>
      <c r="B9">
        <f>COUNTIFS(Kickstarter!$D:$D, "&gt;= 30000", Kickstarter!$D:$D, "&lt;= 34999", Kickstarter!$F:$F, "successful", Kickstarter!$R:$R, "plays")</f>
        <v>3</v>
      </c>
      <c r="C9">
        <f>COUNTIFS(Kickstarter!$D:$D, "&gt;= 30000", Kickstarter!$D:$D, "&lt;= 34999", Kickstarter!$F:$F, "failed", Kickstarter!$R:$R, "plays")</f>
        <v>8</v>
      </c>
      <c r="D9">
        <f>COUNTIFS(Kickstarter!$D:$D, "&gt;= 30000", Kickstarter!$D:$D, "&lt;= 34999", Kickstarter!$F:$F, "canceled", 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>
        <f t="shared" si="3"/>
        <v>0</v>
      </c>
    </row>
    <row r="10" spans="1:8" x14ac:dyDescent="0.2">
      <c r="A10" t="s">
        <v>8418</v>
      </c>
      <c r="B10">
        <f>COUNTIFS(Kickstarter!$D:$D, "&gt;= 35000", Kickstarter!$D:$D, "&lt;= 39999", Kickstarter!$F:$F, "successful", Kickstarter!$R:$R, "plays")</f>
        <v>4</v>
      </c>
      <c r="C10">
        <f>COUNTIFS(Kickstarter!$D:$D, "&gt;= 35000", Kickstarter!$D:$D, "&lt;= 39999", Kickstarter!$F:$F, "failed", Kickstarter!$R:$R, "plays")</f>
        <v>2</v>
      </c>
      <c r="D10">
        <f>COUNTIFS(Kickstarter!$D:$D, "&gt;= 35000", Kickstarter!$D:$D, "&lt;= 39999", Kickstarter!$F:$F, "canceled", Kickstarter!$R:$R,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>
        <f t="shared" si="3"/>
        <v>0</v>
      </c>
    </row>
    <row r="11" spans="1:8" x14ac:dyDescent="0.2">
      <c r="A11" t="s">
        <v>8419</v>
      </c>
      <c r="B11">
        <f>COUNTIFS(Kickstarter!$D:$D, "&gt;= 40000", Kickstarter!$D:$D, "&lt;= 44999", Kickstarter!$F:$F, "successful", Kickstarter!$R:$R, "plays")</f>
        <v>2</v>
      </c>
      <c r="C11">
        <f>COUNTIFS(Kickstarter!$D:$D, "&gt;= 40000", Kickstarter!$D:$D, "&lt;= 44999", Kickstarter!$F:$F, "failed", Kickstarter!$R:$R, "plays")</f>
        <v>1</v>
      </c>
      <c r="D11">
        <f>COUNTIFS(Kickstarter!$D:$D, "&gt;= 40000", Kickstarter!$D:$D, "&lt;= 44999", Kickstarter!$F:$F, "canceled", 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>
        <f t="shared" si="3"/>
        <v>0</v>
      </c>
    </row>
    <row r="12" spans="1:8" x14ac:dyDescent="0.2">
      <c r="A12" t="s">
        <v>8420</v>
      </c>
      <c r="B12">
        <f>COUNTIFS(Kickstarter!$D:$D, "&gt;= 45000", Kickstarter!$D:$D, "&lt;= 49999", Kickstarter!$F:$F, "successful", Kickstarter!$R:$R, "plays")</f>
        <v>0</v>
      </c>
      <c r="C12">
        <f>COUNTIFS(Kickstarter!$D:$D, "&gt;= 45000", Kickstarter!$D:$D, "&lt;= 49999", Kickstarter!$F:$F, "failed", Kickstarter!$R:$R, "plays")</f>
        <v>1</v>
      </c>
      <c r="D12">
        <f>COUNTIFS(Kickstarter!$D:$D, "&gt;= 45000", Kickstarter!$D:$D, "&lt;= 49999", Kickstarter!$F:$F, "canceled", 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>
        <f t="shared" si="3"/>
        <v>0</v>
      </c>
    </row>
    <row r="13" spans="1:8" x14ac:dyDescent="0.2">
      <c r="A13" t="s">
        <v>8421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 Based on Launch Date</vt:lpstr>
      <vt:lpstr>Edinburgh Research</vt:lpstr>
      <vt:lpstr>Descriptive Statistics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Brendan deVidal</cp:lastModifiedBy>
  <dcterms:created xsi:type="dcterms:W3CDTF">2017-04-20T15:17:24Z</dcterms:created>
  <dcterms:modified xsi:type="dcterms:W3CDTF">2020-10-05T02:46:56Z</dcterms:modified>
</cp:coreProperties>
</file>